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 activeTab="10"/>
  </bookViews>
  <sheets>
    <sheet name="Sheet1" sheetId="21" r:id="rId1"/>
    <sheet name="功能一览表" sheetId="1" r:id="rId2"/>
    <sheet name="Sheet2" sheetId="24" r:id="rId3"/>
    <sheet name="00_多项目汇总" sheetId="19" r:id="rId4"/>
    <sheet name="01_合同项目信息" sheetId="3" r:id="rId5"/>
    <sheet name="02_合同补充协议" sheetId="4" r:id="rId6"/>
    <sheet name="03_甲方开票情况" sheetId="5" r:id="rId7"/>
    <sheet name="04_客户开票情况" sheetId="6" r:id="rId8"/>
    <sheet name="05_收款情况" sheetId="7" r:id="rId9"/>
    <sheet name="06_付款情况" sheetId="8" r:id="rId10"/>
    <sheet name="06+A_付款科目" sheetId="18" r:id="rId11"/>
    <sheet name="07_往来欠款" sheetId="9" r:id="rId12"/>
    <sheet name="08_型材" sheetId="10" r:id="rId13"/>
    <sheet name="09_盖章管理" sheetId="11" r:id="rId14"/>
    <sheet name="10_信息登记" sheetId="12" r:id="rId15"/>
    <sheet name="11_系统用户" sheetId="13" r:id="rId16"/>
    <sheet name="11+A_组织机构" sheetId="20" r:id="rId17"/>
    <sheet name="12_系统资源" sheetId="14" r:id="rId18"/>
    <sheet name="13_授权关系" sheetId="15" r:id="rId19"/>
    <sheet name="14_系统参数" sheetId="16" r:id="rId20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E5" i="24"/>
  <c r="E6" i="24"/>
  <c r="E7" i="24"/>
  <c r="E8" i="24"/>
  <c r="E9" i="24"/>
  <c r="E10" i="24"/>
  <c r="E11" i="24"/>
  <c r="E12" i="24"/>
  <c r="E13" i="24"/>
  <c r="E14" i="24"/>
  <c r="E15" i="24"/>
  <c r="E3" i="24"/>
  <c r="B4" i="24"/>
  <c r="B5" i="24"/>
  <c r="B6" i="24"/>
  <c r="B7" i="24"/>
  <c r="B8" i="24"/>
  <c r="B9" i="24"/>
  <c r="B10" i="24"/>
  <c r="B11" i="24"/>
  <c r="B12" i="24"/>
  <c r="B13" i="24"/>
  <c r="B14" i="24"/>
  <c r="B15" i="24"/>
  <c r="B3" i="24"/>
  <c r="D4" i="24"/>
  <c r="D5" i="24"/>
  <c r="D6" i="24"/>
  <c r="D7" i="24"/>
  <c r="D8" i="24"/>
  <c r="D9" i="24"/>
  <c r="D10" i="24"/>
  <c r="D11" i="24"/>
  <c r="D12" i="24"/>
  <c r="D13" i="24"/>
  <c r="D14" i="24"/>
  <c r="D15" i="24"/>
  <c r="D3" i="24"/>
  <c r="N4" i="21" l="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3" i="21"/>
  <c r="E1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H28" i="13" l="1"/>
  <c r="H29" i="13"/>
  <c r="H30" i="13"/>
  <c r="H31" i="13"/>
  <c r="H32" i="13"/>
  <c r="H33" i="13"/>
  <c r="H34" i="13"/>
  <c r="H35" i="13"/>
  <c r="H36" i="13"/>
  <c r="H37" i="13"/>
  <c r="H38" i="13"/>
  <c r="H27" i="13"/>
  <c r="D23" i="12" l="1"/>
  <c r="D25" i="11"/>
  <c r="D16" i="10"/>
  <c r="D23" i="9"/>
  <c r="D17" i="18"/>
  <c r="D23" i="8"/>
  <c r="D19" i="7"/>
  <c r="D16" i="6"/>
  <c r="D21" i="5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5" i="9"/>
  <c r="E36" i="9"/>
  <c r="E25" i="9"/>
  <c r="E26" i="9"/>
  <c r="E27" i="9"/>
  <c r="E28" i="9"/>
  <c r="E29" i="9"/>
  <c r="E30" i="9"/>
  <c r="E31" i="9"/>
  <c r="E32" i="9"/>
  <c r="E33" i="9"/>
  <c r="E34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2" i="5"/>
  <c r="E17" i="6"/>
  <c r="E20" i="7"/>
  <c r="E24" i="8"/>
  <c r="E18" i="18"/>
  <c r="E24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<sst xmlns="http://schemas.openxmlformats.org/spreadsheetml/2006/main" count="1759" uniqueCount="797">
  <si>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</si>
  <si>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</si>
  <si>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</si>
  <si>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</si>
  <si>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</si>
  <si>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</si>
  <si>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</si>
  <si>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</si>
  <si>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</si>
  <si>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</si>
  <si>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</si>
  <si>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</si>
  <si>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</si>
  <si>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</si>
  <si>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</si>
  <si>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</si>
  <si>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</si>
  <si>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</si>
  <si>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</si>
  <si>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</si>
  <si>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</si>
  <si>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</si>
  <si>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</si>
  <si>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</si>
  <si>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</si>
  <si>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</si>
  <si>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</si>
  <si>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</si>
  <si>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</si>
  <si>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</si>
  <si>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</si>
  <si>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</si>
  <si>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</si>
  <si>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</si>
  <si>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</si>
  <si>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</si>
  <si>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</si>
  <si>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</si>
  <si>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</si>
  <si>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</si>
  <si>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</si>
  <si>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</si>
  <si>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</si>
  <si>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</si>
  <si>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</si>
  <si>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</si>
  <si>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</si>
  <si>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</si>
  <si>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</si>
  <si>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</si>
  <si>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</si>
  <si>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</si>
  <si>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</si>
  <si>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</si>
  <si>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</si>
  <si>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</si>
  <si>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</si>
  <si>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</si>
  <si>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</si>
  <si>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</si>
  <si>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</si>
  <si>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</si>
  <si>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</si>
  <si>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</si>
  <si>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</si>
  <si>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</si>
  <si>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</si>
  <si>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</si>
  <si>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</si>
  <si>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</si>
  <si>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</si>
  <si>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</si>
  <si>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</si>
  <si>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</si>
  <si>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</si>
  <si>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</si>
  <si>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</si>
  <si>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</si>
  <si>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</si>
  <si>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</si>
  <si>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</si>
  <si>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</si>
  <si>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</si>
  <si>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</si>
  <si>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</si>
  <si>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</si>
  <si>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</si>
  <si>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</si>
  <si>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</si>
  <si>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</si>
  <si>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</si>
  <si>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</si>
  <si>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</si>
  <si>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</si>
  <si>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</si>
  <si>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</si>
  <si>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</si>
  <si>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</si>
  <si>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</si>
  <si>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</si>
  <si>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</si>
  <si>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</si>
  <si>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</si>
  <si>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</si>
  <si>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</si>
  <si>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</si>
  <si>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</si>
  <si>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</si>
  <si>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</si>
  <si>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</si>
  <si>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</si>
  <si>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</si>
  <si>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</si>
  <si>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</si>
  <si>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</si>
  <si>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</si>
  <si>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</si>
  <si>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</si>
  <si>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</si>
  <si>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</si>
  <si>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</si>
  <si>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</si>
  <si>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</si>
  <si>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</si>
  <si>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</si>
  <si>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</si>
  <si>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</si>
  <si>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</si>
  <si>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</si>
  <si>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</si>
  <si>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</si>
  <si>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</si>
  <si>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</si>
  <si>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</si>
  <si>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</si>
  <si>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</si>
  <si>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</si>
  <si>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</si>
  <si>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</si>
  <si>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</si>
  <si>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</si>
  <si>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</si>
  <si>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</si>
  <si>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</si>
  <si>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</si>
  <si>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</si>
  <si>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</si>
  <si>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</si>
  <si>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</si>
  <si>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</si>
  <si>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</si>
  <si>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</si>
  <si>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</si>
  <si>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</si>
  <si>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</si>
  <si>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</si>
  <si>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</si>
  <si>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</si>
  <si>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</si>
  <si>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</si>
  <si>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</si>
  <si>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</si>
  <si>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</si>
  <si>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</si>
  <si>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</si>
  <si>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</si>
  <si>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</si>
  <si>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</si>
  <si>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</si>
  <si>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</si>
  <si>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</si>
  <si>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</si>
  <si>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</si>
  <si>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</si>
  <si>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</si>
  <si>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</si>
  <si>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</si>
  <si>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</si>
  <si>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</si>
  <si>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</si>
  <si>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</si>
  <si>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</si>
  <si>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</si>
  <si>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</si>
  <si>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</si>
  <si>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</si>
  <si>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</si>
  <si>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</si>
  <si>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</si>
  <si>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</si>
  <si>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</si>
  <si>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</si>
  <si>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</si>
  <si>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</si>
  <si>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</si>
  <si>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</si>
  <si>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</si>
  <si>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</si>
  <si>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</si>
  <si>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</si>
  <si>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</si>
  <si>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</si>
  <si>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</si>
  <si>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</si>
  <si>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</si>
  <si>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</si>
  <si>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</si>
  <si>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</si>
  <si>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</si>
  <si>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</si>
  <si>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</si>
  <si>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</si>
  <si>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</si>
  <si>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</si>
  <si>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</si>
  <si>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</si>
  <si>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</si>
  <si>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</si>
  <si>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</si>
  <si>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</si>
  <si>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</si>
  <si>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</si>
  <si>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</si>
  <si>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</si>
  <si>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</si>
  <si>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</si>
  <si>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</si>
  <si>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</si>
  <si>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</si>
  <si>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</si>
  <si>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</si>
  <si>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</si>
  <si>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</si>
  <si>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</si>
  <si>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</si>
  <si>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</si>
  <si>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</si>
  <si>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</si>
  <si>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</si>
  <si>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</si>
  <si>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</si>
  <si>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</si>
  <si>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</si>
  <si>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</si>
  <si>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</si>
  <si>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</si>
  <si>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财务总监，系统管理员</t>
  </si>
  <si>
    <t>财务经理</t>
  </si>
  <si>
    <t>财务核算员</t>
  </si>
  <si>
    <t>盖章经办人</t>
  </si>
  <si>
    <t>项目部负责人</t>
  </si>
  <si>
    <t>项目部操作员</t>
  </si>
  <si>
    <t>待定</t>
  </si>
  <si>
    <t>盖章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</si>
  <si>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</si>
  <si>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</si>
  <si>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</si>
  <si>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</si>
  <si>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</si>
  <si>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</si>
  <si>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</si>
  <si>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</si>
  <si>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</si>
  <si>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</si>
  <si>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</si>
  <si>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</si>
  <si>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</si>
  <si>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</si>
  <si>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</si>
  <si>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</si>
  <si>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</si>
  <si>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</si>
  <si>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</si>
  <si>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</si>
  <si>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</si>
  <si>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</si>
  <si>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</si>
  <si>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</si>
  <si>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</si>
  <si>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</si>
  <si>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</si>
  <si>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</si>
  <si>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</si>
  <si>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</si>
  <si>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</si>
  <si>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</si>
  <si>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</si>
  <si>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</si>
  <si>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</si>
  <si>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</si>
  <si>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</si>
  <si>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</si>
  <si>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</si>
  <si>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</si>
  <si>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</si>
  <si>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</si>
  <si>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</si>
  <si>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</si>
  <si>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</si>
  <si>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</si>
  <si>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t_project</t>
    <phoneticPr fontId="2" type="noConversion"/>
  </si>
  <si>
    <t>project_id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</si>
  <si>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</si>
  <si>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</si>
  <si>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</si>
  <si>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</si>
  <si>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</si>
  <si>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</si>
  <si>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</si>
  <si>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</si>
  <si>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</si>
  <si>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</si>
  <si>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</si>
  <si>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</si>
  <si>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</si>
  <si>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</si>
  <si>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</si>
  <si>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</si>
  <si>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</si>
  <si>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</si>
  <si>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</si>
  <si>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</si>
  <si>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</si>
  <si>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</si>
  <si>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</si>
  <si>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</si>
  <si>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</si>
  <si>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</si>
  <si>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</si>
  <si>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</si>
  <si>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</si>
  <si>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</si>
  <si>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</si>
  <si>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</si>
  <si>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</si>
  <si>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</si>
  <si>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</si>
  <si>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</si>
  <si>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</si>
  <si>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</si>
  <si>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</si>
  <si>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</si>
  <si>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</si>
  <si>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</si>
  <si>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</si>
  <si>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</si>
  <si>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</si>
  <si>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</si>
  <si>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</si>
  <si>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</si>
  <si>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</si>
  <si>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</si>
  <si>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</si>
  <si>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</si>
  <si>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</si>
  <si>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</si>
  <si>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</si>
  <si>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</si>
  <si>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payment_type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</si>
  <si>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</si>
  <si>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</si>
  <si>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</si>
  <si>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</si>
  <si>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</si>
  <si>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</si>
  <si>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</si>
  <si>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</si>
  <si>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</si>
  <si>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</si>
  <si>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</si>
  <si>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</si>
  <si>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</si>
  <si>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</si>
  <si>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</si>
  <si>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</si>
  <si>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</si>
  <si>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</si>
  <si>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</si>
  <si>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</si>
  <si>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</si>
  <si>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</si>
  <si>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</si>
  <si>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</si>
  <si>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</si>
  <si>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</si>
  <si>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</si>
  <si>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</si>
  <si>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</si>
  <si>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支付工程款情况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</si>
  <si>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</si>
  <si>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</si>
  <si>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</si>
  <si>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</si>
  <si>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</si>
  <si>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</si>
  <si>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</si>
  <si>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</si>
  <si>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</si>
  <si>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</si>
  <si>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</si>
  <si>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</si>
  <si>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</si>
  <si>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</si>
  <si>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</si>
  <si>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</si>
  <si>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</si>
  <si>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甲方开票情况</t>
    <phoneticPr fontId="2" type="noConversion"/>
  </si>
  <si>
    <t>甲方开票情况</t>
    <phoneticPr fontId="2" type="noConversion"/>
  </si>
  <si>
    <t>t_customer_billing</t>
    <phoneticPr fontId="2" type="noConversion"/>
  </si>
  <si>
    <t>收到的客户开的发票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</si>
  <si>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</si>
  <si>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</si>
  <si>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</si>
  <si>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</si>
  <si>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款项来源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</si>
  <si>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</si>
  <si>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</si>
  <si>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</si>
  <si>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</si>
  <si>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</si>
  <si>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</si>
  <si>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</si>
  <si>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</si>
  <si>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</si>
  <si>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</si>
  <si>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</si>
  <si>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</si>
  <si>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</si>
  <si>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</si>
  <si>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</si>
  <si>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</si>
  <si>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</si>
  <si>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</si>
  <si>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</si>
  <si>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</si>
  <si>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</si>
  <si>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</si>
  <si>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</si>
  <si>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</si>
  <si>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</si>
  <si>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</si>
  <si>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</si>
  <si>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</si>
  <si>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</si>
  <si>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</si>
  <si>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</si>
  <si>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</si>
  <si>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</si>
  <si>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</si>
  <si>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</si>
  <si>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</si>
  <si>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</si>
  <si>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</si>
  <si>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</si>
  <si>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</si>
  <si>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</si>
  <si>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</si>
  <si>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</si>
  <si>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</si>
  <si>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</si>
  <si>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</si>
  <si>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</si>
  <si>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</si>
  <si>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</si>
  <si>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</si>
  <si>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</si>
  <si>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</si>
  <si>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</si>
  <si>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</si>
  <si>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</si>
  <si>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</si>
  <si>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</si>
  <si>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</si>
  <si>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</si>
  <si>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</si>
  <si>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</si>
  <si>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</si>
  <si>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</si>
  <si>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</si>
  <si>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</si>
  <si>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</si>
  <si>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</si>
  <si>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</si>
  <si>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</si>
  <si>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</si>
  <si>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</si>
  <si>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</si>
  <si>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</si>
  <si>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</si>
  <si>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</si>
  <si>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</si>
  <si>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</si>
  <si>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</si>
  <si>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</si>
  <si>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</si>
  <si>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</si>
  <si>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</si>
  <si>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</si>
  <si>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</si>
  <si>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</si>
  <si>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</si>
  <si>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</si>
  <si>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</si>
  <si>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</si>
  <si>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</si>
  <si>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</si>
  <si>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</si>
  <si>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</si>
  <si>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</si>
  <si>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</si>
  <si>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</si>
  <si>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</si>
  <si>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</si>
  <si>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</si>
  <si>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</si>
  <si>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</si>
  <si>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</si>
  <si>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</si>
  <si>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</si>
  <si>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</si>
  <si>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</si>
  <si>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</si>
  <si>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</si>
  <si>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</si>
  <si>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</si>
  <si>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</si>
  <si>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</si>
  <si>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</si>
  <si>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</si>
  <si>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</si>
  <si>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</si>
  <si>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</si>
  <si>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</si>
  <si>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</si>
  <si>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</si>
  <si>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</si>
  <si>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</si>
  <si>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</si>
  <si>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</si>
  <si>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</si>
  <si>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</si>
  <si>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</si>
  <si>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</si>
  <si>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</si>
  <si>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</si>
  <si>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</si>
  <si>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</si>
  <si>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</si>
  <si>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</si>
  <si>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</si>
  <si>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</si>
  <si>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</si>
  <si>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</si>
  <si>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</si>
  <si>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</si>
  <si>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</si>
  <si>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</si>
  <si>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</si>
  <si>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</si>
  <si>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</si>
  <si>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</si>
  <si>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</si>
  <si>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</si>
  <si>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</si>
  <si>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</si>
  <si>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</si>
  <si>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</si>
  <si>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</si>
  <si>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</si>
  <si>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</si>
  <si>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</si>
  <si>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</si>
  <si>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</si>
  <si>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</si>
  <si>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</si>
  <si>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</si>
  <si>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</si>
  <si>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</si>
  <si>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</si>
  <si>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</si>
  <si>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</si>
  <si>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</si>
  <si>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</si>
  <si>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</si>
  <si>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</si>
  <si>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</si>
  <si>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</si>
  <si>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</si>
  <si>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</si>
  <si>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</si>
  <si>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</si>
  <si>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</si>
  <si>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</si>
  <si>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</si>
  <si>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</si>
  <si>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</si>
  <si>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</si>
  <si>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</si>
  <si>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</si>
  <si>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</si>
  <si>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</si>
  <si>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</si>
  <si>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</si>
  <si>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</si>
  <si>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</si>
  <si>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</si>
  <si>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</si>
  <si>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</si>
  <si>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</si>
  <si>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删除</t>
  </si>
  <si>
    <t>财务审核</t>
  </si>
  <si>
    <t>用章办理</t>
  </si>
  <si>
    <t>用章统计</t>
  </si>
  <si>
    <t>操作</t>
    <phoneticPr fontId="2" type="noConversion"/>
  </si>
  <si>
    <t>财务审核委托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</si>
  <si>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</si>
  <si>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</si>
  <si>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</si>
  <si>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</si>
  <si>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t_project_summary</t>
    <phoneticPr fontId="2" type="noConversion"/>
  </si>
  <si>
    <t>/chop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</si>
  <si>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</si>
  <si>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</si>
  <si>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</si>
  <si>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</si>
  <si>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</si>
  <si>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</si>
  <si>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</si>
  <si>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允许删除能看到的数据。</t>
  </si>
  <si>
    <t>允许查看多项目汇总表。</t>
    <phoneticPr fontId="2" type="noConversion"/>
  </si>
  <si>
    <t>DECIMAL(20,4)</t>
    <phoneticPr fontId="2" type="noConversion"/>
  </si>
  <si>
    <t>interest_rate</t>
    <phoneticPr fontId="2" type="noConversion"/>
  </si>
  <si>
    <t>利率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</si>
  <si>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</si>
  <si>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</si>
  <si>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</si>
  <si>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甲方开票情况</t>
    <phoneticPr fontId="2" type="noConversion"/>
  </si>
  <si>
    <t>客户开票情况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</si>
  <si>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</si>
  <si>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</si>
  <si>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</si>
  <si>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organization_id</t>
    <phoneticPr fontId="2" type="noConversion"/>
  </si>
  <si>
    <t>t_contract_change</t>
    <phoneticPr fontId="2" type="noConversion"/>
  </si>
  <si>
    <t>interest_amount</t>
    <phoneticPr fontId="2" type="noConversion"/>
  </si>
  <si>
    <t>利息额</t>
    <phoneticPr fontId="2" type="noConversion"/>
  </si>
  <si>
    <t>0ed38235-0c3a-11e4-9300-001c42328937</t>
  </si>
  <si>
    <t>0ed4d3a1-0c3a-11e4-9300-001c42328937</t>
  </si>
  <si>
    <t>0ed44f90-0c3a-11e4-9300-001c42328937</t>
  </si>
  <si>
    <t>资金使用方</t>
    <phoneticPr fontId="2" type="noConversion"/>
  </si>
  <si>
    <t>funds_using</t>
    <phoneticPr fontId="2" type="noConversion"/>
  </si>
  <si>
    <t>导航菜单</t>
  </si>
  <si>
    <t>/sysuser</t>
    <phoneticPr fontId="2" type="noConversion"/>
  </si>
  <si>
    <t>t_sys_organization</t>
    <phoneticPr fontId="2" type="noConversion"/>
  </si>
  <si>
    <t>/sysorganization</t>
    <phoneticPr fontId="2" type="noConversion"/>
  </si>
  <si>
    <t>t_sys_parameter</t>
    <phoneticPr fontId="2" type="noConversion"/>
  </si>
  <si>
    <t>/sysparameter</t>
    <phoneticPr fontId="2" type="noConversion"/>
  </si>
  <si>
    <t>/projectsummary</t>
    <phoneticPr fontId="2" type="noConversion"/>
  </si>
  <si>
    <t>/project</t>
    <phoneticPr fontId="2" type="noConversion"/>
  </si>
  <si>
    <t>/contractchange</t>
    <phoneticPr fontId="2" type="noConversion"/>
  </si>
  <si>
    <t>t_party_billing</t>
    <phoneticPr fontId="2" type="noConversion"/>
  </si>
  <si>
    <t>/partybilling</t>
    <phoneticPr fontId="2" type="noConversion"/>
  </si>
  <si>
    <t>/customerbilling</t>
    <phoneticPr fontId="2" type="noConversion"/>
  </si>
  <si>
    <t>/collections</t>
    <phoneticPr fontId="2" type="noConversion"/>
  </si>
  <si>
    <t>t_payment</t>
    <phoneticPr fontId="2" type="noConversion"/>
  </si>
  <si>
    <t>/payment</t>
    <phoneticPr fontId="2" type="noConversion"/>
  </si>
  <si>
    <t>t_arrears</t>
    <phoneticPr fontId="2" type="noConversion"/>
  </si>
  <si>
    <t>/arrears</t>
    <phoneticPr fontId="2" type="noConversion"/>
  </si>
  <si>
    <t>t_profile</t>
    <phoneticPr fontId="2" type="noConversion"/>
  </si>
  <si>
    <t>/profile</t>
    <phoneticPr fontId="2" type="noConversion"/>
  </si>
  <si>
    <t>/information</t>
    <phoneticPr fontId="2" type="noConversion"/>
  </si>
  <si>
    <t>允许添加，同时仅允许修改自己当天添加的数据，其他数据不允许修改。</t>
    <phoneticPr fontId="2" type="noConversion"/>
  </si>
  <si>
    <t>修改</t>
    <phoneticPr fontId="2" type="noConversion"/>
  </si>
  <si>
    <t>允许修改全部数据，包括其他人添加的数据，以及历史数据。</t>
    <phoneticPr fontId="2" type="noConversion"/>
  </si>
  <si>
    <t>允许删除数据。</t>
    <phoneticPr fontId="2" type="noConversion"/>
  </si>
  <si>
    <t>审核</t>
    <phoneticPr fontId="2" type="noConversion"/>
  </si>
  <si>
    <t>tax_plan_amount</t>
    <phoneticPr fontId="2" type="noConversion"/>
  </si>
  <si>
    <t>用章部门审核</t>
    <phoneticPr fontId="2" type="noConversion"/>
  </si>
  <si>
    <t>projectsummary</t>
  </si>
  <si>
    <t>project</t>
  </si>
  <si>
    <t>contractchange</t>
  </si>
  <si>
    <t>partybilling</t>
  </si>
  <si>
    <t>customerbilling</t>
  </si>
  <si>
    <t>collections</t>
  </si>
  <si>
    <t>payment</t>
  </si>
  <si>
    <t>arrears</t>
  </si>
  <si>
    <t>profile</t>
  </si>
  <si>
    <t>chop</t>
  </si>
  <si>
    <t>chopsummary</t>
  </si>
  <si>
    <t>information</t>
  </si>
  <si>
    <t>sysuser</t>
  </si>
  <si>
    <t>sysorganization</t>
  </si>
  <si>
    <t>sysparameter</t>
  </si>
  <si>
    <t>project_create</t>
  </si>
  <si>
    <t>project_modify</t>
  </si>
  <si>
    <t>project_delete</t>
  </si>
  <si>
    <t>contractchange_create</t>
  </si>
  <si>
    <t>contractchange_modify</t>
  </si>
  <si>
    <t>contractchange_delete</t>
  </si>
  <si>
    <t>partybilling_create</t>
  </si>
  <si>
    <t>partybilling_modify</t>
  </si>
  <si>
    <t>partybilling_delete</t>
  </si>
  <si>
    <t>customerbilling_create</t>
  </si>
  <si>
    <t>customerbilling_modify</t>
  </si>
  <si>
    <t>customerbilling_delete</t>
  </si>
  <si>
    <t>collections_create</t>
  </si>
  <si>
    <t>collections_modify</t>
  </si>
  <si>
    <t>collections_delete</t>
  </si>
  <si>
    <t>payment_create</t>
  </si>
  <si>
    <t>payment_modify</t>
  </si>
  <si>
    <t>payment_delete</t>
  </si>
  <si>
    <t>arrears_create</t>
  </si>
  <si>
    <t>arrears_modify</t>
  </si>
  <si>
    <t>arrears_delete</t>
  </si>
  <si>
    <t>profile_create</t>
  </si>
  <si>
    <t>profile_modify</t>
  </si>
  <si>
    <t>profile_delete</t>
  </si>
  <si>
    <t>chop_create</t>
  </si>
  <si>
    <t>chop_modify</t>
  </si>
  <si>
    <t>chop_delete</t>
  </si>
  <si>
    <t>information_create</t>
  </si>
  <si>
    <t>information_modify</t>
  </si>
  <si>
    <t>information_delete</t>
  </si>
  <si>
    <t>partybilling_check</t>
    <phoneticPr fontId="2" type="noConversion"/>
  </si>
  <si>
    <t>发起用章申请，仅允许发起自己所在部门的用章申请，未审核数据的删除。</t>
    <phoneticPr fontId="2" type="noConversion"/>
  </si>
  <si>
    <t>系统用户的创建，修改，删除，以及重置密码</t>
    <phoneticPr fontId="2" type="noConversion"/>
  </si>
  <si>
    <t>部门的创建，修改及删除</t>
    <phoneticPr fontId="2" type="noConversion"/>
  </si>
  <si>
    <t>系统参数的设置</t>
    <phoneticPr fontId="2" type="noConversion"/>
  </si>
  <si>
    <t>parent_id</t>
    <phoneticPr fontId="2" type="noConversion"/>
  </si>
  <si>
    <t>name</t>
    <phoneticPr fontId="2" type="noConversion"/>
  </si>
  <si>
    <t>id</t>
    <phoneticPr fontId="2" type="noConversion"/>
  </si>
  <si>
    <t>navigation</t>
  </si>
  <si>
    <t>action</t>
  </si>
  <si>
    <t>type</t>
    <phoneticPr fontId="2" type="noConversion"/>
  </si>
  <si>
    <t>uuid()</t>
    <phoneticPr fontId="2" type="noConversion"/>
  </si>
  <si>
    <t>code</t>
    <phoneticPr fontId="2" type="noConversion"/>
  </si>
  <si>
    <t>t_collections</t>
    <phoneticPr fontId="2" type="noConversion"/>
  </si>
  <si>
    <t>management_plan_amount</t>
  </si>
  <si>
    <t>tax_plan_amount</t>
  </si>
  <si>
    <t>,ID,trice,description,project_id,organization_id,project_code,project_name,contract_amount,settlement_amount,management_rate,management_plan_amount,tax_rate,tax_plan_amount</t>
  </si>
  <si>
    <t>management_owe_amount</t>
    <phoneticPr fontId="2" type="noConversion"/>
  </si>
  <si>
    <t>source_of</t>
    <phoneticPr fontId="2" type="noConversion"/>
  </si>
  <si>
    <t>累计调整额</t>
    <phoneticPr fontId="2" type="noConversion"/>
  </si>
  <si>
    <t>change_total_amount</t>
    <phoneticPr fontId="2" type="noConversion"/>
  </si>
  <si>
    <t>摘要信息</t>
    <phoneticPr fontId="2" type="noConversion"/>
  </si>
  <si>
    <t>从甲方收款情况</t>
    <phoneticPr fontId="2" type="noConversion"/>
  </si>
  <si>
    <t>比率</t>
    <phoneticPr fontId="2" type="noConversion"/>
  </si>
  <si>
    <t>management_rate</t>
    <phoneticPr fontId="2" type="noConversion"/>
  </si>
  <si>
    <t>从“合同项目信息”或“合同补充协议中”提取</t>
    <phoneticPr fontId="2" type="noConversion"/>
  </si>
  <si>
    <t>实收管理费</t>
    <phoneticPr fontId="2" type="noConversion"/>
  </si>
  <si>
    <t>management_real_amount</t>
    <phoneticPr fontId="2" type="noConversion"/>
  </si>
  <si>
    <t>从“收款情况”中，款项来源是管理费的费用</t>
    <phoneticPr fontId="2" type="noConversion"/>
  </si>
  <si>
    <t>累计收管理费</t>
    <phoneticPr fontId="2" type="noConversion"/>
  </si>
  <si>
    <t>management_total_amount</t>
    <phoneticPr fontId="2" type="noConversion"/>
  </si>
  <si>
    <t>所有实收的累计和</t>
    <phoneticPr fontId="2" type="noConversion"/>
  </si>
  <si>
    <t>尚欠管理费</t>
    <phoneticPr fontId="2" type="noConversion"/>
  </si>
  <si>
    <t>management_owe_amount</t>
    <phoneticPr fontId="2" type="noConversion"/>
  </si>
  <si>
    <t>应收管理费-累计收管理费</t>
    <phoneticPr fontId="2" type="noConversion"/>
  </si>
  <si>
    <t>发票金额</t>
    <phoneticPr fontId="2" type="noConversion"/>
  </si>
  <si>
    <t>party_billing_amount</t>
    <phoneticPr fontId="2" type="noConversion"/>
  </si>
  <si>
    <t>从“甲方开票情况”中自动提取，提示是否审核状态</t>
    <phoneticPr fontId="2" type="noConversion"/>
  </si>
  <si>
    <t>累计开票</t>
    <phoneticPr fontId="2" type="noConversion"/>
  </si>
  <si>
    <t>party_billing_total_amount</t>
    <phoneticPr fontId="2" type="noConversion"/>
  </si>
  <si>
    <t>根据发票金额累加</t>
    <phoneticPr fontId="2" type="noConversion"/>
  </si>
  <si>
    <t>收款金额</t>
    <phoneticPr fontId="2" type="noConversion"/>
  </si>
  <si>
    <t>collections_amount</t>
    <phoneticPr fontId="2" type="noConversion"/>
  </si>
  <si>
    <t>从“收款情况”中自动提取</t>
    <phoneticPr fontId="2" type="noConversion"/>
  </si>
  <si>
    <t>累计收款</t>
    <phoneticPr fontId="2" type="noConversion"/>
  </si>
  <si>
    <t>collections_total_amount</t>
    <phoneticPr fontId="2" type="noConversion"/>
  </si>
  <si>
    <t>所有收款金额累加和</t>
    <phoneticPr fontId="2" type="noConversion"/>
  </si>
  <si>
    <t>回收率</t>
    <phoneticPr fontId="2" type="noConversion"/>
  </si>
  <si>
    <t>collections_rate</t>
    <phoneticPr fontId="2" type="noConversion"/>
  </si>
  <si>
    <t>累计收款/（合同额+合同增减金额），和应收一样</t>
    <phoneticPr fontId="2" type="noConversion"/>
  </si>
  <si>
    <t>customer_billing_amount</t>
    <phoneticPr fontId="2" type="noConversion"/>
  </si>
  <si>
    <t>从“客户开票情况”中自动提取</t>
    <phoneticPr fontId="2" type="noConversion"/>
  </si>
  <si>
    <t>customer_billing_total_amount</t>
    <phoneticPr fontId="2" type="noConversion"/>
  </si>
  <si>
    <t>所有发票金额累加和</t>
    <phoneticPr fontId="2" type="noConversion"/>
  </si>
  <si>
    <t>支付金额</t>
    <phoneticPr fontId="2" type="noConversion"/>
  </si>
  <si>
    <t>payment_amount</t>
    <phoneticPr fontId="2" type="noConversion"/>
  </si>
  <si>
    <t>从“付款情况”中自动提取</t>
    <phoneticPr fontId="2" type="noConversion"/>
  </si>
  <si>
    <t>累计</t>
    <phoneticPr fontId="2" type="noConversion"/>
  </si>
  <si>
    <t>payment_total_amount</t>
    <phoneticPr fontId="2" type="noConversion"/>
  </si>
  <si>
    <t>所有支付金额累加和</t>
    <phoneticPr fontId="2" type="noConversion"/>
  </si>
  <si>
    <t>tax_rate</t>
    <phoneticPr fontId="2" type="noConversion"/>
  </si>
  <si>
    <t>从“合同项目信息”中自动提取，签合同，10w,3.4%，结算价出来后，比率不变，总价按结算价。</t>
    <phoneticPr fontId="2" type="noConversion"/>
  </si>
  <si>
    <t>应缴税金</t>
    <phoneticPr fontId="2" type="noConversion"/>
  </si>
  <si>
    <t>tax_plan_amount</t>
    <phoneticPr fontId="2" type="noConversion"/>
  </si>
  <si>
    <t>累计开票金额*比率，从“甲方开票情况”中计算</t>
    <phoneticPr fontId="2" type="noConversion"/>
  </si>
  <si>
    <t>已缴税金</t>
    <phoneticPr fontId="2" type="noConversion"/>
  </si>
  <si>
    <t>tax_real_amount</t>
    <phoneticPr fontId="2" type="noConversion"/>
  </si>
  <si>
    <t>从“收款情况”中，款项来源是税金的费用</t>
    <phoneticPr fontId="2" type="noConversion"/>
  </si>
  <si>
    <t>累计已缴税金</t>
    <phoneticPr fontId="2" type="noConversion"/>
  </si>
  <si>
    <t>tax_total_amount</t>
    <phoneticPr fontId="2" type="noConversion"/>
  </si>
  <si>
    <t>已缴税金累加和</t>
    <phoneticPr fontId="2" type="noConversion"/>
  </si>
  <si>
    <t>尚欠税金</t>
    <phoneticPr fontId="2" type="noConversion"/>
  </si>
  <si>
    <t>tax_owe_amount</t>
    <phoneticPr fontId="2" type="noConversion"/>
  </si>
  <si>
    <t>应缴税金-累计已缴税金</t>
    <phoneticPr fontId="2" type="noConversion"/>
  </si>
  <si>
    <t>该模块提供用户、密码登录验证及安全访问控制功能，登录密码采用非对称加密算法（SHA-256），防止破坏性攻击，保证系统的访问安全。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</si>
</sst>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center"/>
    </xf>
    <xf numFmtId="0" fontId="5" fillId="9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D1" zoomScale="85" zoomScaleNormal="85" workbookViewId="0">
      <selection activeCell="J17" sqref="J17"/>
    </sheetView>
  </sheetViews>
  <sheetFormatPr defaultRowHeight="12"/>
  <cols>
    <col min="1" max="1" width="9" style="7"/>
    <col min="2" max="2" width="11.375" style="7" bestFit="1" customWidth="1"/>
    <col min="3" max="3" width="4.75" style="7" bestFit="1" customWidth="1"/>
    <col min="4" max="4" width="13" style="7" customWidth="1"/>
    <col min="5" max="5" width="25.75" style="7" customWidth="1"/>
    <col min="6" max="7" width="13" style="7" customWidth="1"/>
    <col min="8" max="8" width="10.25" style="7" bestFit="1" customWidth="1"/>
    <col min="9" max="9" width="9" style="7" bestFit="1" customWidth="1"/>
    <col min="10" max="10" width="30.5" style="7" bestFit="1" customWidth="1"/>
    <col min="11" max="11" width="7.125" style="7" bestFit="1" customWidth="1"/>
    <col min="12" max="12" width="65" style="7" bestFit="1" customWidth="1"/>
    <col min="13" max="16384" width="9" style="7"/>
  </cols>
  <sheetData>
    <row r="1" spans="1:14">
      <c r="E1" s="7" t="str">
        <f>"INSERT INTO `hplydb`.`t_sys_resource`(`id`,`res_code`,`res_name`,`res_url`,`res_type`,`order_by`,`parent_id`,`description`)VALUES("&amp;D1&amp;");"</f>
        <v>INSERT INTO `hplydb`.`t_sys_resource`(`id`,`res_code`,`res_name`,`res_url`,`res_type`,`order_by`,`parent_id`,`description`)VALUES();</v>
      </c>
    </row>
    <row r="2" spans="1:14">
      <c r="A2" s="53" t="s">
        <v>615</v>
      </c>
      <c r="B2" s="54"/>
      <c r="C2" s="54"/>
      <c r="D2" s="46" t="s">
        <v>729</v>
      </c>
      <c r="E2" s="8" t="s">
        <v>734</v>
      </c>
      <c r="F2" s="46" t="s">
        <v>728</v>
      </c>
      <c r="G2" s="46" t="s">
        <v>727</v>
      </c>
      <c r="H2" s="46" t="s">
        <v>732</v>
      </c>
      <c r="I2" s="8" t="s">
        <v>616</v>
      </c>
      <c r="J2" s="8" t="s">
        <v>617</v>
      </c>
      <c r="K2" s="8" t="s">
        <v>618</v>
      </c>
      <c r="L2" s="8" t="s">
        <v>9</v>
      </c>
    </row>
    <row r="3" spans="1:14">
      <c r="A3" s="3" t="s">
        <v>606</v>
      </c>
      <c r="B3" s="44"/>
      <c r="C3" s="3"/>
      <c r="D3" s="3" t="s">
        <v>733</v>
      </c>
      <c r="E3" s="3"/>
      <c r="F3" s="3" t="str">
        <f>A3&amp;B3&amp;C3</f>
        <v>财务核算</v>
      </c>
      <c r="G3" s="3"/>
      <c r="H3" s="3" t="s">
        <v>730</v>
      </c>
      <c r="I3" s="3" t="s">
        <v>650</v>
      </c>
      <c r="J3" s="3"/>
      <c r="K3" s="3">
        <v>10</v>
      </c>
      <c r="L3" s="3"/>
      <c r="M3" s="7" t="str">
        <f>"uuid(),'"&amp;E3&amp;"','"&amp;F3&amp;"','"&amp;J3&amp;"','"&amp;H3&amp;"',"&amp;K3&amp;",'"&amp;L3&amp;"'"</f>
        <v>uuid(),'','财务核算','','navigation',10,''</v>
      </c>
      <c r="N3" s="7" t="str">
        <f>"INSERT INTO `t_sys_resource`(`id`,`res_code`,`res_name`,`res_url`,`res_type`,`order_by`,`description`)VALUES("&amp;M3&amp;");"</f>
        <v>INSERT INTO `t_sys_resource`(`id`,`res_code`,`res_name`,`res_url`,`res_type`,`order_by`,`description`)VALUES(uuid(),'','财务核算','','navigation',10,'');</v>
      </c>
    </row>
    <row r="4" spans="1:14">
      <c r="A4" s="3"/>
      <c r="B4" s="44" t="s">
        <v>64</v>
      </c>
      <c r="C4" s="3"/>
      <c r="D4" s="3" t="s">
        <v>733</v>
      </c>
      <c r="E4" s="3" t="s">
        <v>677</v>
      </c>
      <c r="F4" s="3" t="str">
        <f t="shared" ref="F4:F52" si="0">A4&amp;B4&amp;C4</f>
        <v>项目汇总表</v>
      </c>
      <c r="G4" s="3"/>
      <c r="H4" s="3" t="s">
        <v>730</v>
      </c>
      <c r="I4" s="3" t="s">
        <v>650</v>
      </c>
      <c r="J4" s="3" t="s">
        <v>656</v>
      </c>
      <c r="K4" s="3">
        <f t="shared" ref="K4:K52" si="1">K3+10</f>
        <v>20</v>
      </c>
      <c r="L4" s="3" t="s">
        <v>629</v>
      </c>
      <c r="M4" s="7" t="str">
        <f t="shared" ref="M4:M52" si="2">"uuid(),'"&amp;E4&amp;"','"&amp;F4&amp;"','"&amp;J4&amp;"','"&amp;H4&amp;"',"&amp;K4&amp;",'"&amp;L4&amp;"'"</f>
        <v>uuid(),'projectsummary','项目汇总表','/projectsummary','navigation',20,'允许查看多项目汇总表。'</v>
      </c>
      <c r="N4" s="7" t="str">
        <f t="shared" ref="N4:N52" si="3">"INSERT INTO `t_sys_resource`(`id`,`res_code`,`res_name`,`res_url`,`res_type`,`order_by`,`description`)VALUES("&amp;M4&amp;");"</f>
        <v>INSERT INTO `t_sys_resource`(`id`,`res_code`,`res_name`,`res_url`,`res_type`,`order_by`,`description`)VALUES(uuid(),'projectsummary','项目汇总表','/projectsummary','navigation',20,'允许查看多项目汇总表。');</v>
      </c>
    </row>
    <row r="5" spans="1:14">
      <c r="A5" s="3"/>
      <c r="B5" s="44" t="s">
        <v>42</v>
      </c>
      <c r="C5" s="3"/>
      <c r="D5" s="3" t="s">
        <v>733</v>
      </c>
      <c r="E5" s="3" t="s">
        <v>678</v>
      </c>
      <c r="F5" s="3" t="str">
        <f t="shared" si="0"/>
        <v>合同项目信息</v>
      </c>
      <c r="G5" s="3"/>
      <c r="H5" s="3" t="s">
        <v>730</v>
      </c>
      <c r="I5" s="3" t="s">
        <v>650</v>
      </c>
      <c r="J5" s="3" t="s">
        <v>657</v>
      </c>
      <c r="K5" s="3">
        <f t="shared" si="1"/>
        <v>30</v>
      </c>
      <c r="L5" s="3"/>
      <c r="M5" s="7" t="str">
        <f t="shared" si="2"/>
        <v>uuid(),'project','合同项目信息','/project','navigation',30,''</v>
      </c>
      <c r="N5" s="7" t="str">
        <f t="shared" si="3"/>
        <v>INSERT INTO `t_sys_resource`(`id`,`res_code`,`res_name`,`res_url`,`res_type`,`order_by`,`description`)VALUES(uuid(),'project','合同项目信息','/project','navigation',30,'');</v>
      </c>
    </row>
    <row r="6" spans="1:14">
      <c r="A6" s="3"/>
      <c r="B6" s="3"/>
      <c r="C6" s="3" t="s">
        <v>608</v>
      </c>
      <c r="D6" s="3" t="s">
        <v>733</v>
      </c>
      <c r="E6" s="3" t="s">
        <v>692</v>
      </c>
      <c r="F6" s="3" t="str">
        <f t="shared" si="0"/>
        <v>添加</v>
      </c>
      <c r="G6" s="3"/>
      <c r="H6" s="3" t="s">
        <v>731</v>
      </c>
      <c r="I6" s="3" t="s">
        <v>613</v>
      </c>
      <c r="J6" s="3"/>
      <c r="K6" s="3">
        <f t="shared" si="1"/>
        <v>40</v>
      </c>
      <c r="L6" s="3" t="s">
        <v>670</v>
      </c>
      <c r="M6" s="7" t="str">
        <f t="shared" si="2"/>
        <v>uuid(),'project_create','添加','','action',40,'允许添加，同时仅允许修改自己当天添加的数据，其他数据不允许修改。'</v>
      </c>
      <c r="N6" s="7" t="str">
        <f t="shared" si="3"/>
        <v>INSERT INTO `t_sys_resource`(`id`,`res_code`,`res_name`,`res_url`,`res_type`,`order_by`,`description`)VALUES(uuid(),'project_create','添加','','action',40,'允许添加，同时仅允许修改自己当天添加的数据，其他数据不允许修改。');</v>
      </c>
    </row>
    <row r="7" spans="1:14">
      <c r="A7" s="3"/>
      <c r="B7" s="3"/>
      <c r="C7" s="3" t="s">
        <v>671</v>
      </c>
      <c r="D7" s="3" t="s">
        <v>733</v>
      </c>
      <c r="E7" s="3" t="s">
        <v>693</v>
      </c>
      <c r="F7" s="3" t="str">
        <f t="shared" si="0"/>
        <v>修改</v>
      </c>
      <c r="G7" s="3"/>
      <c r="H7" s="3" t="s">
        <v>731</v>
      </c>
      <c r="I7" s="3" t="s">
        <v>613</v>
      </c>
      <c r="J7" s="3"/>
      <c r="K7" s="3">
        <f t="shared" si="1"/>
        <v>50</v>
      </c>
      <c r="L7" s="3" t="s">
        <v>672</v>
      </c>
      <c r="M7" s="7" t="str">
        <f t="shared" si="2"/>
        <v>uuid(),'project_modify','修改','','action',50,'允许修改全部数据，包括其他人添加的数据，以及历史数据。'</v>
      </c>
      <c r="N7" s="7" t="str">
        <f t="shared" si="3"/>
        <v>INSERT INTO `t_sys_resource`(`id`,`res_code`,`res_name`,`res_url`,`res_type`,`order_by`,`description`)VALUES(uuid(),'project_modify','修改','','action',50,'允许修改全部数据，包括其他人添加的数据，以及历史数据。');</v>
      </c>
    </row>
    <row r="8" spans="1:14">
      <c r="A8" s="3"/>
      <c r="B8" s="3"/>
      <c r="C8" s="3" t="s">
        <v>609</v>
      </c>
      <c r="D8" s="3" t="s">
        <v>733</v>
      </c>
      <c r="E8" s="3" t="s">
        <v>694</v>
      </c>
      <c r="F8" s="3" t="str">
        <f t="shared" si="0"/>
        <v>删除</v>
      </c>
      <c r="G8" s="3"/>
      <c r="H8" s="3" t="s">
        <v>731</v>
      </c>
      <c r="I8" s="3" t="s">
        <v>613</v>
      </c>
      <c r="J8" s="3"/>
      <c r="K8" s="3">
        <f t="shared" si="1"/>
        <v>60</v>
      </c>
      <c r="L8" s="3" t="s">
        <v>673</v>
      </c>
      <c r="M8" s="7" t="str">
        <f t="shared" si="2"/>
        <v>uuid(),'project_delete','删除','','action',60,'允许删除数据。'</v>
      </c>
      <c r="N8" s="7" t="str">
        <f t="shared" si="3"/>
        <v>INSERT INTO `t_sys_resource`(`id`,`res_code`,`res_name`,`res_url`,`res_type`,`order_by`,`description`)VALUES(uuid(),'project_delete','删除','','action',60,'允许删除数据。');</v>
      </c>
    </row>
    <row r="9" spans="1:14">
      <c r="A9" s="3"/>
      <c r="B9" s="44" t="s">
        <v>43</v>
      </c>
      <c r="C9" s="3"/>
      <c r="D9" s="3" t="s">
        <v>733</v>
      </c>
      <c r="E9" s="3" t="s">
        <v>679</v>
      </c>
      <c r="F9" s="3" t="str">
        <f t="shared" si="0"/>
        <v>合同补充协议</v>
      </c>
      <c r="G9" s="3"/>
      <c r="H9" s="3" t="s">
        <v>730</v>
      </c>
      <c r="I9" s="3" t="s">
        <v>650</v>
      </c>
      <c r="J9" s="3" t="s">
        <v>658</v>
      </c>
      <c r="K9" s="3">
        <f t="shared" si="1"/>
        <v>70</v>
      </c>
      <c r="L9" s="3"/>
      <c r="M9" s="7" t="str">
        <f t="shared" si="2"/>
        <v>uuid(),'contractchange','合同补充协议','/contractchange','navigation',70,''</v>
      </c>
      <c r="N9" s="7" t="str">
        <f t="shared" si="3"/>
        <v>INSERT INTO `t_sys_resource`(`id`,`res_code`,`res_name`,`res_url`,`res_type`,`order_by`,`description`)VALUES(uuid(),'contractchange','合同补充协议','/contractchange','navigation',70,'');</v>
      </c>
    </row>
    <row r="10" spans="1:14">
      <c r="A10" s="3"/>
      <c r="B10" s="3"/>
      <c r="C10" s="3" t="s">
        <v>608</v>
      </c>
      <c r="D10" s="3" t="s">
        <v>733</v>
      </c>
      <c r="E10" s="3" t="s">
        <v>695</v>
      </c>
      <c r="F10" s="3" t="str">
        <f t="shared" si="0"/>
        <v>添加</v>
      </c>
      <c r="G10" s="3"/>
      <c r="H10" s="3" t="s">
        <v>731</v>
      </c>
      <c r="I10" s="3" t="s">
        <v>613</v>
      </c>
      <c r="J10" s="3"/>
      <c r="K10" s="3">
        <f t="shared" si="1"/>
        <v>80</v>
      </c>
      <c r="L10" s="3" t="s">
        <v>670</v>
      </c>
      <c r="M10" s="7" t="str">
        <f t="shared" si="2"/>
        <v>uuid(),'contractchange_create','添加','','action',80,'允许添加，同时仅允许修改自己当天添加的数据，其他数据不允许修改。'</v>
      </c>
      <c r="N10" s="7" t="str">
        <f t="shared" si="3"/>
        <v>INSERT INTO `t_sys_resource`(`id`,`res_code`,`res_name`,`res_url`,`res_type`,`order_by`,`description`)VALUES(uuid(),'contractchange_create','添加','','action',80,'允许添加，同时仅允许修改自己当天添加的数据，其他数据不允许修改。');</v>
      </c>
    </row>
    <row r="11" spans="1:14">
      <c r="A11" s="3"/>
      <c r="B11" s="3"/>
      <c r="C11" s="3" t="s">
        <v>671</v>
      </c>
      <c r="D11" s="3" t="s">
        <v>733</v>
      </c>
      <c r="E11" s="3" t="s">
        <v>696</v>
      </c>
      <c r="F11" s="3" t="str">
        <f t="shared" si="0"/>
        <v>修改</v>
      </c>
      <c r="G11" s="3"/>
      <c r="H11" s="3" t="s">
        <v>731</v>
      </c>
      <c r="I11" s="3" t="s">
        <v>613</v>
      </c>
      <c r="J11" s="3"/>
      <c r="K11" s="3">
        <f t="shared" si="1"/>
        <v>90</v>
      </c>
      <c r="L11" s="3" t="s">
        <v>672</v>
      </c>
      <c r="M11" s="7" t="str">
        <f t="shared" si="2"/>
        <v>uuid(),'contractchange_modify','修改','','action',90,'允许修改全部数据，包括其他人添加的数据，以及历史数据。'</v>
      </c>
      <c r="N11" s="7" t="str">
        <f t="shared" si="3"/>
        <v>INSERT INTO `t_sys_resource`(`id`,`res_code`,`res_name`,`res_url`,`res_type`,`order_by`,`description`)VALUES(uuid(),'contractchange_modify','修改','','action',90,'允许修改全部数据，包括其他人添加的数据，以及历史数据。');</v>
      </c>
    </row>
    <row r="12" spans="1:14">
      <c r="A12" s="3"/>
      <c r="B12" s="3"/>
      <c r="C12" s="3" t="s">
        <v>609</v>
      </c>
      <c r="D12" s="3" t="s">
        <v>733</v>
      </c>
      <c r="E12" s="3" t="s">
        <v>697</v>
      </c>
      <c r="F12" s="3" t="str">
        <f t="shared" si="0"/>
        <v>删除</v>
      </c>
      <c r="G12" s="3"/>
      <c r="H12" s="3" t="s">
        <v>731</v>
      </c>
      <c r="I12" s="3" t="s">
        <v>613</v>
      </c>
      <c r="J12" s="3"/>
      <c r="K12" s="3">
        <f t="shared" si="1"/>
        <v>100</v>
      </c>
      <c r="L12" s="3" t="s">
        <v>673</v>
      </c>
      <c r="M12" s="7" t="str">
        <f t="shared" si="2"/>
        <v>uuid(),'contractchange_delete','删除','','action',100,'允许删除数据。'</v>
      </c>
      <c r="N12" s="7" t="str">
        <f t="shared" si="3"/>
        <v>INSERT INTO `t_sys_resource`(`id`,`res_code`,`res_name`,`res_url`,`res_type`,`order_by`,`description`)VALUES(uuid(),'contractchange_delete','删除','','action',100,'允许删除数据。');</v>
      </c>
    </row>
    <row r="13" spans="1:14">
      <c r="A13" s="3"/>
      <c r="B13" s="44" t="s">
        <v>406</v>
      </c>
      <c r="C13" s="3"/>
      <c r="D13" s="3" t="s">
        <v>733</v>
      </c>
      <c r="E13" s="3" t="s">
        <v>680</v>
      </c>
      <c r="F13" s="3" t="str">
        <f t="shared" si="0"/>
        <v>甲方开票情况</v>
      </c>
      <c r="G13" s="3"/>
      <c r="H13" s="3" t="s">
        <v>730</v>
      </c>
      <c r="I13" s="3" t="s">
        <v>650</v>
      </c>
      <c r="J13" s="3" t="s">
        <v>660</v>
      </c>
      <c r="K13" s="3">
        <f t="shared" si="1"/>
        <v>110</v>
      </c>
      <c r="L13" s="3"/>
      <c r="M13" s="7" t="str">
        <f t="shared" si="2"/>
        <v>uuid(),'partybilling','甲方开票情况','/partybilling','navigation',110,''</v>
      </c>
      <c r="N13" s="7" t="str">
        <f t="shared" si="3"/>
        <v>INSERT INTO `t_sys_resource`(`id`,`res_code`,`res_name`,`res_url`,`res_type`,`order_by`,`description`)VALUES(uuid(),'partybilling','甲方开票情况','/partybilling','navigation',110,'');</v>
      </c>
    </row>
    <row r="14" spans="1:14">
      <c r="A14" s="3"/>
      <c r="B14" s="3"/>
      <c r="C14" s="3" t="s">
        <v>608</v>
      </c>
      <c r="D14" s="3" t="s">
        <v>733</v>
      </c>
      <c r="E14" s="3" t="s">
        <v>698</v>
      </c>
      <c r="F14" s="3" t="str">
        <f t="shared" si="0"/>
        <v>添加</v>
      </c>
      <c r="G14" s="3"/>
      <c r="H14" s="3" t="s">
        <v>731</v>
      </c>
      <c r="I14" s="3" t="s">
        <v>613</v>
      </c>
      <c r="J14" s="3"/>
      <c r="K14" s="3">
        <f t="shared" si="1"/>
        <v>120</v>
      </c>
      <c r="L14" s="3" t="s">
        <v>670</v>
      </c>
      <c r="M14" s="7" t="str">
        <f t="shared" si="2"/>
        <v>uuid(),'partybilling_create','添加','','action',120,'允许添加，同时仅允许修改自己当天添加的数据，其他数据不允许修改。'</v>
      </c>
      <c r="N14" s="7" t="str">
        <f t="shared" si="3"/>
        <v>INSERT INTO `t_sys_resource`(`id`,`res_code`,`res_name`,`res_url`,`res_type`,`order_by`,`description`)VALUES(uuid(),'partybilling_create','添加','','action',120,'允许添加，同时仅允许修改自己当天添加的数据，其他数据不允许修改。');</v>
      </c>
    </row>
    <row r="15" spans="1:14">
      <c r="A15" s="3"/>
      <c r="B15" s="3"/>
      <c r="C15" s="3" t="s">
        <v>671</v>
      </c>
      <c r="D15" s="3" t="s">
        <v>733</v>
      </c>
      <c r="E15" s="3" t="s">
        <v>699</v>
      </c>
      <c r="F15" s="3" t="str">
        <f t="shared" si="0"/>
        <v>修改</v>
      </c>
      <c r="G15" s="3"/>
      <c r="H15" s="3" t="s">
        <v>731</v>
      </c>
      <c r="I15" s="3" t="s">
        <v>613</v>
      </c>
      <c r="J15" s="3"/>
      <c r="K15" s="3">
        <f t="shared" si="1"/>
        <v>130</v>
      </c>
      <c r="L15" s="3" t="s">
        <v>672</v>
      </c>
      <c r="M15" s="7" t="str">
        <f t="shared" si="2"/>
        <v>uuid(),'partybilling_modify','修改','','action',130,'允许修改全部数据，包括其他人添加的数据，以及历史数据。'</v>
      </c>
      <c r="N15" s="7" t="str">
        <f t="shared" si="3"/>
        <v>INSERT INTO `t_sys_resource`(`id`,`res_code`,`res_name`,`res_url`,`res_type`,`order_by`,`description`)VALUES(uuid(),'partybilling_modify','修改','','action',130,'允许修改全部数据，包括其他人添加的数据，以及历史数据。');</v>
      </c>
    </row>
    <row r="16" spans="1:14">
      <c r="A16" s="3"/>
      <c r="B16" s="3"/>
      <c r="C16" s="3" t="s">
        <v>674</v>
      </c>
      <c r="D16" s="3" t="s">
        <v>733</v>
      </c>
      <c r="E16" s="3" t="s">
        <v>722</v>
      </c>
      <c r="F16" s="3" t="str">
        <f t="shared" si="0"/>
        <v>审核</v>
      </c>
      <c r="G16" s="3"/>
      <c r="H16" s="3" t="s">
        <v>731</v>
      </c>
      <c r="I16" s="3" t="s">
        <v>613</v>
      </c>
      <c r="J16" s="3"/>
      <c r="K16" s="3">
        <f t="shared" si="1"/>
        <v>140</v>
      </c>
      <c r="L16" s="3"/>
      <c r="M16" s="7" t="str">
        <f t="shared" si="2"/>
        <v>uuid(),'partybilling_check','审核','','action',140,''</v>
      </c>
      <c r="N16" s="7" t="str">
        <f t="shared" si="3"/>
        <v>INSERT INTO `t_sys_resource`(`id`,`res_code`,`res_name`,`res_url`,`res_type`,`order_by`,`description`)VALUES(uuid(),'partybilling_check','审核','','action',140,'');</v>
      </c>
    </row>
    <row r="17" spans="1:14">
      <c r="A17" s="3"/>
      <c r="B17" s="3"/>
      <c r="C17" s="3" t="s">
        <v>609</v>
      </c>
      <c r="D17" s="3" t="s">
        <v>733</v>
      </c>
      <c r="E17" s="3" t="s">
        <v>700</v>
      </c>
      <c r="F17" s="3" t="str">
        <f t="shared" si="0"/>
        <v>删除</v>
      </c>
      <c r="G17" s="3"/>
      <c r="H17" s="3" t="s">
        <v>731</v>
      </c>
      <c r="I17" s="3" t="s">
        <v>613</v>
      </c>
      <c r="J17" s="3"/>
      <c r="K17" s="3">
        <f t="shared" si="1"/>
        <v>150</v>
      </c>
      <c r="L17" s="3" t="s">
        <v>628</v>
      </c>
      <c r="M17" s="7" t="str">
        <f t="shared" si="2"/>
        <v>uuid(),'partybilling_delete','删除','','action',150,'允许删除能看到的数据。'</v>
      </c>
      <c r="N17" s="7" t="str">
        <f t="shared" si="3"/>
        <v>INSERT INTO `t_sys_resource`(`id`,`res_code`,`res_name`,`res_url`,`res_type`,`order_by`,`description`)VALUES(uuid(),'partybilling_delete','删除','','action',150,'允许删除能看到的数据。');</v>
      </c>
    </row>
    <row r="18" spans="1:14">
      <c r="A18" s="3"/>
      <c r="B18" s="44" t="s">
        <v>44</v>
      </c>
      <c r="C18" s="3"/>
      <c r="D18" s="3" t="s">
        <v>733</v>
      </c>
      <c r="E18" s="3" t="s">
        <v>681</v>
      </c>
      <c r="F18" s="3" t="str">
        <f t="shared" si="0"/>
        <v>客户开票情况</v>
      </c>
      <c r="G18" s="3"/>
      <c r="H18" s="3" t="s">
        <v>730</v>
      </c>
      <c r="I18" s="3" t="s">
        <v>650</v>
      </c>
      <c r="J18" s="3" t="s">
        <v>661</v>
      </c>
      <c r="K18" s="3">
        <f t="shared" si="1"/>
        <v>160</v>
      </c>
      <c r="L18" s="3"/>
      <c r="M18" s="7" t="str">
        <f t="shared" si="2"/>
        <v>uuid(),'customerbilling','客户开票情况','/customerbilling','navigation',160,''</v>
      </c>
      <c r="N18" s="7" t="str">
        <f t="shared" si="3"/>
        <v>INSERT INTO `t_sys_resource`(`id`,`res_code`,`res_name`,`res_url`,`res_type`,`order_by`,`description`)VALUES(uuid(),'customerbilling','客户开票情况','/customerbilling','navigation',160,'');</v>
      </c>
    </row>
    <row r="19" spans="1:14">
      <c r="A19" s="3"/>
      <c r="B19" s="3"/>
      <c r="C19" s="3" t="s">
        <v>608</v>
      </c>
      <c r="D19" s="3" t="s">
        <v>733</v>
      </c>
      <c r="E19" s="3" t="s">
        <v>701</v>
      </c>
      <c r="F19" s="3" t="str">
        <f t="shared" si="0"/>
        <v>添加</v>
      </c>
      <c r="G19" s="3"/>
      <c r="H19" s="3" t="s">
        <v>731</v>
      </c>
      <c r="I19" s="3" t="s">
        <v>613</v>
      </c>
      <c r="J19" s="3"/>
      <c r="K19" s="3">
        <f t="shared" si="1"/>
        <v>170</v>
      </c>
      <c r="L19" s="3" t="s">
        <v>670</v>
      </c>
      <c r="M19" s="7" t="str">
        <f t="shared" si="2"/>
        <v>uuid(),'customerbilling_create','添加','','action',170,'允许添加，同时仅允许修改自己当天添加的数据，其他数据不允许修改。'</v>
      </c>
      <c r="N19" s="7" t="str">
        <f t="shared" si="3"/>
        <v>INSERT INTO `t_sys_resource`(`id`,`res_code`,`res_name`,`res_url`,`res_type`,`order_by`,`description`)VALUES(uuid(),'customerbilling_create','添加','','action',170,'允许添加，同时仅允许修改自己当天添加的数据，其他数据不允许修改。');</v>
      </c>
    </row>
    <row r="20" spans="1:14">
      <c r="A20" s="3"/>
      <c r="B20" s="3"/>
      <c r="C20" s="3" t="s">
        <v>671</v>
      </c>
      <c r="D20" s="3" t="s">
        <v>733</v>
      </c>
      <c r="E20" s="3" t="s">
        <v>702</v>
      </c>
      <c r="F20" s="3" t="str">
        <f t="shared" si="0"/>
        <v>修改</v>
      </c>
      <c r="G20" s="3"/>
      <c r="H20" s="3" t="s">
        <v>731</v>
      </c>
      <c r="I20" s="3" t="s">
        <v>613</v>
      </c>
      <c r="J20" s="3"/>
      <c r="K20" s="3">
        <f t="shared" si="1"/>
        <v>180</v>
      </c>
      <c r="L20" s="3" t="s">
        <v>672</v>
      </c>
      <c r="M20" s="7" t="str">
        <f t="shared" si="2"/>
        <v>uuid(),'customerbilling_modify','修改','','action',180,'允许修改全部数据，包括其他人添加的数据，以及历史数据。'</v>
      </c>
      <c r="N20" s="7" t="str">
        <f t="shared" si="3"/>
        <v>INSERT INTO `t_sys_resource`(`id`,`res_code`,`res_name`,`res_url`,`res_type`,`order_by`,`description`)VALUES(uuid(),'customerbilling_modify','修改','','action',180,'允许修改全部数据，包括其他人添加的数据，以及历史数据。');</v>
      </c>
    </row>
    <row r="21" spans="1:14">
      <c r="A21" s="3"/>
      <c r="B21" s="3"/>
      <c r="C21" s="3" t="s">
        <v>609</v>
      </c>
      <c r="D21" s="3" t="s">
        <v>733</v>
      </c>
      <c r="E21" s="3" t="s">
        <v>703</v>
      </c>
      <c r="F21" s="3" t="str">
        <f t="shared" si="0"/>
        <v>删除</v>
      </c>
      <c r="G21" s="3"/>
      <c r="H21" s="3" t="s">
        <v>731</v>
      </c>
      <c r="I21" s="3" t="s">
        <v>613</v>
      </c>
      <c r="J21" s="3"/>
      <c r="K21" s="3">
        <f t="shared" si="1"/>
        <v>190</v>
      </c>
      <c r="L21" s="3" t="s">
        <v>673</v>
      </c>
      <c r="M21" s="7" t="str">
        <f t="shared" si="2"/>
        <v>uuid(),'customerbilling_delete','删除','','action',190,'允许删除数据。'</v>
      </c>
      <c r="N21" s="7" t="str">
        <f t="shared" si="3"/>
        <v>INSERT INTO `t_sys_resource`(`id`,`res_code`,`res_name`,`res_url`,`res_type`,`order_by`,`description`)VALUES(uuid(),'customerbilling_delete','删除','','action',190,'允许删除数据。');</v>
      </c>
    </row>
    <row r="22" spans="1:14">
      <c r="A22" s="3"/>
      <c r="B22" s="44" t="s">
        <v>45</v>
      </c>
      <c r="C22" s="3"/>
      <c r="D22" s="3" t="s">
        <v>733</v>
      </c>
      <c r="E22" s="3" t="s">
        <v>682</v>
      </c>
      <c r="F22" s="3" t="str">
        <f t="shared" si="0"/>
        <v>收款情况</v>
      </c>
      <c r="G22" s="3"/>
      <c r="H22" s="3" t="s">
        <v>730</v>
      </c>
      <c r="I22" s="3" t="s">
        <v>650</v>
      </c>
      <c r="J22" s="3" t="s">
        <v>662</v>
      </c>
      <c r="K22" s="3">
        <f t="shared" si="1"/>
        <v>200</v>
      </c>
      <c r="L22" s="3"/>
      <c r="M22" s="7" t="str">
        <f t="shared" si="2"/>
        <v>uuid(),'collections','收款情况','/collections','navigation',200,''</v>
      </c>
      <c r="N22" s="7" t="str">
        <f t="shared" si="3"/>
        <v>INSERT INTO `t_sys_resource`(`id`,`res_code`,`res_name`,`res_url`,`res_type`,`order_by`,`description`)VALUES(uuid(),'collections','收款情况','/collections','navigation',200,'');</v>
      </c>
    </row>
    <row r="23" spans="1:14">
      <c r="A23" s="3"/>
      <c r="B23" s="3"/>
      <c r="C23" s="3" t="s">
        <v>608</v>
      </c>
      <c r="D23" s="3" t="s">
        <v>733</v>
      </c>
      <c r="E23" s="3" t="s">
        <v>704</v>
      </c>
      <c r="F23" s="3" t="str">
        <f t="shared" si="0"/>
        <v>添加</v>
      </c>
      <c r="G23" s="3"/>
      <c r="H23" s="3" t="s">
        <v>731</v>
      </c>
      <c r="I23" s="3" t="s">
        <v>613</v>
      </c>
      <c r="J23" s="3"/>
      <c r="K23" s="3">
        <f t="shared" si="1"/>
        <v>210</v>
      </c>
      <c r="L23" s="3" t="s">
        <v>670</v>
      </c>
      <c r="M23" s="7" t="str">
        <f t="shared" si="2"/>
        <v>uuid(),'collections_create','添加','','action',210,'允许添加，同时仅允许修改自己当天添加的数据，其他数据不允许修改。'</v>
      </c>
      <c r="N23" s="7" t="str">
        <f t="shared" si="3"/>
        <v>INSERT INTO `t_sys_resource`(`id`,`res_code`,`res_name`,`res_url`,`res_type`,`order_by`,`description`)VALUES(uuid(),'collections_create','添加','','action',210,'允许添加，同时仅允许修改自己当天添加的数据，其他数据不允许修改。');</v>
      </c>
    </row>
    <row r="24" spans="1:14">
      <c r="A24" s="3"/>
      <c r="B24" s="3"/>
      <c r="C24" s="3" t="s">
        <v>671</v>
      </c>
      <c r="D24" s="3" t="s">
        <v>733</v>
      </c>
      <c r="E24" s="3" t="s">
        <v>705</v>
      </c>
      <c r="F24" s="3" t="str">
        <f t="shared" si="0"/>
        <v>修改</v>
      </c>
      <c r="G24" s="3"/>
      <c r="H24" s="3" t="s">
        <v>731</v>
      </c>
      <c r="I24" s="3" t="s">
        <v>613</v>
      </c>
      <c r="J24" s="3"/>
      <c r="K24" s="3">
        <f t="shared" si="1"/>
        <v>220</v>
      </c>
      <c r="L24" s="3" t="s">
        <v>672</v>
      </c>
      <c r="M24" s="7" t="str">
        <f t="shared" si="2"/>
        <v>uuid(),'collections_modify','修改','','action',220,'允许修改全部数据，包括其他人添加的数据，以及历史数据。'</v>
      </c>
      <c r="N24" s="7" t="str">
        <f t="shared" si="3"/>
        <v>INSERT INTO `t_sys_resource`(`id`,`res_code`,`res_name`,`res_url`,`res_type`,`order_by`,`description`)VALUES(uuid(),'collections_modify','修改','','action',220,'允许修改全部数据，包括其他人添加的数据，以及历史数据。');</v>
      </c>
    </row>
    <row r="25" spans="1:14">
      <c r="A25" s="3"/>
      <c r="B25" s="3"/>
      <c r="C25" s="3" t="s">
        <v>609</v>
      </c>
      <c r="D25" s="3" t="s">
        <v>733</v>
      </c>
      <c r="E25" s="3" t="s">
        <v>706</v>
      </c>
      <c r="F25" s="3" t="str">
        <f t="shared" si="0"/>
        <v>删除</v>
      </c>
      <c r="G25" s="3"/>
      <c r="H25" s="3" t="s">
        <v>731</v>
      </c>
      <c r="I25" s="3" t="s">
        <v>613</v>
      </c>
      <c r="J25" s="3"/>
      <c r="K25" s="3">
        <f t="shared" si="1"/>
        <v>230</v>
      </c>
      <c r="L25" s="3" t="s">
        <v>673</v>
      </c>
      <c r="M25" s="7" t="str">
        <f t="shared" si="2"/>
        <v>uuid(),'collections_delete','删除','','action',230,'允许删除数据。'</v>
      </c>
      <c r="N25" s="7" t="str">
        <f t="shared" si="3"/>
        <v>INSERT INTO `t_sys_resource`(`id`,`res_code`,`res_name`,`res_url`,`res_type`,`order_by`,`description`)VALUES(uuid(),'collections_delete','删除','','action',230,'允许删除数据。');</v>
      </c>
    </row>
    <row r="26" spans="1:14">
      <c r="A26" s="3"/>
      <c r="B26" s="44" t="s">
        <v>46</v>
      </c>
      <c r="C26" s="3"/>
      <c r="D26" s="3" t="s">
        <v>733</v>
      </c>
      <c r="E26" s="3" t="s">
        <v>683</v>
      </c>
      <c r="F26" s="3" t="str">
        <f t="shared" si="0"/>
        <v>付款情况</v>
      </c>
      <c r="G26" s="3"/>
      <c r="H26" s="3" t="s">
        <v>730</v>
      </c>
      <c r="I26" s="3" t="s">
        <v>650</v>
      </c>
      <c r="J26" s="3" t="s">
        <v>664</v>
      </c>
      <c r="K26" s="3">
        <f t="shared" si="1"/>
        <v>240</v>
      </c>
      <c r="L26" s="3"/>
      <c r="M26" s="7" t="str">
        <f t="shared" si="2"/>
        <v>uuid(),'payment','付款情况','/payment','navigation',240,''</v>
      </c>
      <c r="N26" s="7" t="str">
        <f t="shared" si="3"/>
        <v>INSERT INTO `t_sys_resource`(`id`,`res_code`,`res_name`,`res_url`,`res_type`,`order_by`,`description`)VALUES(uuid(),'payment','付款情况','/payment','navigation',240,'');</v>
      </c>
    </row>
    <row r="27" spans="1:14">
      <c r="A27" s="3"/>
      <c r="B27" s="3"/>
      <c r="C27" s="3" t="s">
        <v>608</v>
      </c>
      <c r="D27" s="3" t="s">
        <v>733</v>
      </c>
      <c r="E27" s="3" t="s">
        <v>707</v>
      </c>
      <c r="F27" s="3" t="str">
        <f t="shared" si="0"/>
        <v>添加</v>
      </c>
      <c r="G27" s="3"/>
      <c r="H27" s="3" t="s">
        <v>731</v>
      </c>
      <c r="I27" s="3" t="s">
        <v>613</v>
      </c>
      <c r="J27" s="3"/>
      <c r="K27" s="3">
        <f t="shared" si="1"/>
        <v>250</v>
      </c>
      <c r="L27" s="3" t="s">
        <v>670</v>
      </c>
      <c r="M27" s="7" t="str">
        <f t="shared" si="2"/>
        <v>uuid(),'payment_create','添加','','action',250,'允许添加，同时仅允许修改自己当天添加的数据，其他数据不允许修改。'</v>
      </c>
      <c r="N27" s="7" t="str">
        <f t="shared" si="3"/>
        <v>INSERT INTO `t_sys_resource`(`id`,`res_code`,`res_name`,`res_url`,`res_type`,`order_by`,`description`)VALUES(uuid(),'payment_create','添加','','action',250,'允许添加，同时仅允许修改自己当天添加的数据，其他数据不允许修改。');</v>
      </c>
    </row>
    <row r="28" spans="1:14">
      <c r="A28" s="3"/>
      <c r="B28" s="3"/>
      <c r="C28" s="3" t="s">
        <v>671</v>
      </c>
      <c r="D28" s="3" t="s">
        <v>733</v>
      </c>
      <c r="E28" s="3" t="s">
        <v>708</v>
      </c>
      <c r="F28" s="3" t="str">
        <f t="shared" si="0"/>
        <v>修改</v>
      </c>
      <c r="G28" s="3"/>
      <c r="H28" s="3" t="s">
        <v>731</v>
      </c>
      <c r="I28" s="3" t="s">
        <v>613</v>
      </c>
      <c r="J28" s="3"/>
      <c r="K28" s="3">
        <f t="shared" si="1"/>
        <v>260</v>
      </c>
      <c r="L28" s="3" t="s">
        <v>672</v>
      </c>
      <c r="M28" s="7" t="str">
        <f t="shared" si="2"/>
        <v>uuid(),'payment_modify','修改','','action',260,'允许修改全部数据，包括其他人添加的数据，以及历史数据。'</v>
      </c>
      <c r="N28" s="7" t="str">
        <f t="shared" si="3"/>
        <v>INSERT INTO `t_sys_resource`(`id`,`res_code`,`res_name`,`res_url`,`res_type`,`order_by`,`description`)VALUES(uuid(),'payment_modify','修改','','action',260,'允许修改全部数据，包括其他人添加的数据，以及历史数据。');</v>
      </c>
    </row>
    <row r="29" spans="1:14">
      <c r="A29" s="3"/>
      <c r="B29" s="3"/>
      <c r="C29" s="3" t="s">
        <v>609</v>
      </c>
      <c r="D29" s="3" t="s">
        <v>733</v>
      </c>
      <c r="E29" s="3" t="s">
        <v>709</v>
      </c>
      <c r="F29" s="3" t="str">
        <f t="shared" si="0"/>
        <v>删除</v>
      </c>
      <c r="G29" s="3"/>
      <c r="H29" s="3" t="s">
        <v>731</v>
      </c>
      <c r="I29" s="3" t="s">
        <v>613</v>
      </c>
      <c r="J29" s="3"/>
      <c r="K29" s="3">
        <f t="shared" si="1"/>
        <v>270</v>
      </c>
      <c r="L29" s="3" t="s">
        <v>673</v>
      </c>
      <c r="M29" s="7" t="str">
        <f t="shared" si="2"/>
        <v>uuid(),'payment_delete','删除','','action',270,'允许删除数据。'</v>
      </c>
      <c r="N29" s="7" t="str">
        <f t="shared" si="3"/>
        <v>INSERT INTO `t_sys_resource`(`id`,`res_code`,`res_name`,`res_url`,`res_type`,`order_by`,`description`)VALUES(uuid(),'payment_delete','删除','','action',270,'允许删除数据。');</v>
      </c>
    </row>
    <row r="30" spans="1:14">
      <c r="A30" s="3"/>
      <c r="B30" s="44" t="s">
        <v>48</v>
      </c>
      <c r="C30" s="3"/>
      <c r="D30" s="3" t="s">
        <v>733</v>
      </c>
      <c r="E30" s="3" t="s">
        <v>684</v>
      </c>
      <c r="F30" s="3" t="str">
        <f t="shared" si="0"/>
        <v>往来欠款</v>
      </c>
      <c r="G30" s="3"/>
      <c r="H30" s="3" t="s">
        <v>730</v>
      </c>
      <c r="I30" s="3" t="s">
        <v>650</v>
      </c>
      <c r="J30" s="3" t="s">
        <v>666</v>
      </c>
      <c r="K30" s="3">
        <f t="shared" si="1"/>
        <v>280</v>
      </c>
      <c r="L30" s="3"/>
      <c r="M30" s="7" t="str">
        <f t="shared" si="2"/>
        <v>uuid(),'arrears','往来欠款','/arrears','navigation',280,''</v>
      </c>
      <c r="N30" s="7" t="str">
        <f t="shared" si="3"/>
        <v>INSERT INTO `t_sys_resource`(`id`,`res_code`,`res_name`,`res_url`,`res_type`,`order_by`,`description`)VALUES(uuid(),'arrears','往来欠款','/arrears','navigation',280,'');</v>
      </c>
    </row>
    <row r="31" spans="1:14">
      <c r="A31" s="3"/>
      <c r="B31" s="3"/>
      <c r="C31" s="3" t="s">
        <v>608</v>
      </c>
      <c r="D31" s="3" t="s">
        <v>733</v>
      </c>
      <c r="E31" s="3" t="s">
        <v>710</v>
      </c>
      <c r="F31" s="3" t="str">
        <f t="shared" si="0"/>
        <v>添加</v>
      </c>
      <c r="G31" s="3"/>
      <c r="H31" s="3" t="s">
        <v>731</v>
      </c>
      <c r="I31" s="3" t="s">
        <v>613</v>
      </c>
      <c r="J31" s="3"/>
      <c r="K31" s="3">
        <f t="shared" si="1"/>
        <v>290</v>
      </c>
      <c r="L31" s="3" t="s">
        <v>670</v>
      </c>
      <c r="M31" s="7" t="str">
        <f t="shared" si="2"/>
        <v>uuid(),'arrears_create','添加','','action',290,'允许添加，同时仅允许修改自己当天添加的数据，其他数据不允许修改。'</v>
      </c>
      <c r="N31" s="7" t="str">
        <f t="shared" si="3"/>
        <v>INSERT INTO `t_sys_resource`(`id`,`res_code`,`res_name`,`res_url`,`res_type`,`order_by`,`description`)VALUES(uuid(),'arrears_create','添加','','action',290,'允许添加，同时仅允许修改自己当天添加的数据，其他数据不允许修改。');</v>
      </c>
    </row>
    <row r="32" spans="1:14">
      <c r="A32" s="3"/>
      <c r="B32" s="3"/>
      <c r="C32" s="3" t="s">
        <v>671</v>
      </c>
      <c r="D32" s="3" t="s">
        <v>733</v>
      </c>
      <c r="E32" s="3" t="s">
        <v>711</v>
      </c>
      <c r="F32" s="3" t="str">
        <f t="shared" si="0"/>
        <v>修改</v>
      </c>
      <c r="G32" s="3"/>
      <c r="H32" s="3" t="s">
        <v>731</v>
      </c>
      <c r="I32" s="3" t="s">
        <v>613</v>
      </c>
      <c r="J32" s="3"/>
      <c r="K32" s="3">
        <f t="shared" si="1"/>
        <v>300</v>
      </c>
      <c r="L32" s="3" t="s">
        <v>672</v>
      </c>
      <c r="M32" s="7" t="str">
        <f t="shared" si="2"/>
        <v>uuid(),'arrears_modify','修改','','action',300,'允许修改全部数据，包括其他人添加的数据，以及历史数据。'</v>
      </c>
      <c r="N32" s="7" t="str">
        <f t="shared" si="3"/>
        <v>INSERT INTO `t_sys_resource`(`id`,`res_code`,`res_name`,`res_url`,`res_type`,`order_by`,`description`)VALUES(uuid(),'arrears_modify','修改','','action',300,'允许修改全部数据，包括其他人添加的数据，以及历史数据。');</v>
      </c>
    </row>
    <row r="33" spans="1:14">
      <c r="A33" s="3"/>
      <c r="B33" s="3"/>
      <c r="C33" s="3" t="s">
        <v>609</v>
      </c>
      <c r="D33" s="3" t="s">
        <v>733</v>
      </c>
      <c r="E33" s="3" t="s">
        <v>712</v>
      </c>
      <c r="F33" s="3" t="str">
        <f t="shared" si="0"/>
        <v>删除</v>
      </c>
      <c r="G33" s="3"/>
      <c r="H33" s="3" t="s">
        <v>731</v>
      </c>
      <c r="I33" s="3" t="s">
        <v>613</v>
      </c>
      <c r="J33" s="3"/>
      <c r="K33" s="3">
        <f t="shared" si="1"/>
        <v>310</v>
      </c>
      <c r="L33" s="3" t="s">
        <v>673</v>
      </c>
      <c r="M33" s="7" t="str">
        <f t="shared" si="2"/>
        <v>uuid(),'arrears_delete','删除','','action',310,'允许删除数据。'</v>
      </c>
      <c r="N33" s="7" t="str">
        <f t="shared" si="3"/>
        <v>INSERT INTO `t_sys_resource`(`id`,`res_code`,`res_name`,`res_url`,`res_type`,`order_by`,`description`)VALUES(uuid(),'arrears_delete','删除','','action',310,'允许删除数据。');</v>
      </c>
    </row>
    <row r="34" spans="1:14">
      <c r="A34" s="3"/>
      <c r="B34" s="44" t="s">
        <v>47</v>
      </c>
      <c r="C34" s="3"/>
      <c r="D34" s="3" t="s">
        <v>733</v>
      </c>
      <c r="E34" s="3" t="s">
        <v>685</v>
      </c>
      <c r="F34" s="3" t="str">
        <f t="shared" si="0"/>
        <v>型材</v>
      </c>
      <c r="G34" s="3"/>
      <c r="H34" s="3" t="s">
        <v>730</v>
      </c>
      <c r="I34" s="3" t="s">
        <v>650</v>
      </c>
      <c r="J34" s="3" t="s">
        <v>668</v>
      </c>
      <c r="K34" s="3">
        <f t="shared" si="1"/>
        <v>320</v>
      </c>
      <c r="L34" s="3"/>
      <c r="M34" s="7" t="str">
        <f t="shared" si="2"/>
        <v>uuid(),'profile','型材','/profile','navigation',320,''</v>
      </c>
      <c r="N34" s="7" t="str">
        <f t="shared" si="3"/>
        <v>INSERT INTO `t_sys_resource`(`id`,`res_code`,`res_name`,`res_url`,`res_type`,`order_by`,`description`)VALUES(uuid(),'profile','型材','/profile','navigation',320,'');</v>
      </c>
    </row>
    <row r="35" spans="1:14">
      <c r="A35" s="3"/>
      <c r="B35" s="3"/>
      <c r="C35" s="3" t="s">
        <v>608</v>
      </c>
      <c r="D35" s="3" t="s">
        <v>733</v>
      </c>
      <c r="E35" s="3" t="s">
        <v>713</v>
      </c>
      <c r="F35" s="3" t="str">
        <f t="shared" si="0"/>
        <v>添加</v>
      </c>
      <c r="G35" s="3"/>
      <c r="H35" s="3" t="s">
        <v>731</v>
      </c>
      <c r="I35" s="3" t="s">
        <v>613</v>
      </c>
      <c r="J35" s="3"/>
      <c r="K35" s="3">
        <f t="shared" si="1"/>
        <v>330</v>
      </c>
      <c r="L35" s="3" t="s">
        <v>670</v>
      </c>
      <c r="M35" s="7" t="str">
        <f t="shared" si="2"/>
        <v>uuid(),'profile_create','添加','','action',330,'允许添加，同时仅允许修改自己当天添加的数据，其他数据不允许修改。'</v>
      </c>
      <c r="N35" s="7" t="str">
        <f t="shared" si="3"/>
        <v>INSERT INTO `t_sys_resource`(`id`,`res_code`,`res_name`,`res_url`,`res_type`,`order_by`,`description`)VALUES(uuid(),'profile_create','添加','','action',330,'允许添加，同时仅允许修改自己当天添加的数据，其他数据不允许修改。');</v>
      </c>
    </row>
    <row r="36" spans="1:14">
      <c r="A36" s="3"/>
      <c r="B36" s="3"/>
      <c r="C36" s="3" t="s">
        <v>671</v>
      </c>
      <c r="D36" s="3" t="s">
        <v>733</v>
      </c>
      <c r="E36" s="3" t="s">
        <v>714</v>
      </c>
      <c r="F36" s="3" t="str">
        <f t="shared" si="0"/>
        <v>修改</v>
      </c>
      <c r="G36" s="3"/>
      <c r="H36" s="3" t="s">
        <v>731</v>
      </c>
      <c r="I36" s="3" t="s">
        <v>613</v>
      </c>
      <c r="J36" s="3"/>
      <c r="K36" s="3">
        <f t="shared" si="1"/>
        <v>340</v>
      </c>
      <c r="L36" s="3" t="s">
        <v>672</v>
      </c>
      <c r="M36" s="7" t="str">
        <f t="shared" si="2"/>
        <v>uuid(),'profile_modify','修改','','action',340,'允许修改全部数据，包括其他人添加的数据，以及历史数据。'</v>
      </c>
      <c r="N36" s="7" t="str">
        <f t="shared" si="3"/>
        <v>INSERT INTO `t_sys_resource`(`id`,`res_code`,`res_name`,`res_url`,`res_type`,`order_by`,`description`)VALUES(uuid(),'profile_modify','修改','','action',340,'允许修改全部数据，包括其他人添加的数据，以及历史数据。');</v>
      </c>
    </row>
    <row r="37" spans="1:14">
      <c r="A37" s="3"/>
      <c r="B37" s="3"/>
      <c r="C37" s="3" t="s">
        <v>609</v>
      </c>
      <c r="D37" s="3" t="s">
        <v>733</v>
      </c>
      <c r="E37" s="3" t="s">
        <v>715</v>
      </c>
      <c r="F37" s="3" t="str">
        <f t="shared" si="0"/>
        <v>删除</v>
      </c>
      <c r="G37" s="3"/>
      <c r="H37" s="3" t="s">
        <v>731</v>
      </c>
      <c r="I37" s="3" t="s">
        <v>613</v>
      </c>
      <c r="J37" s="3"/>
      <c r="K37" s="3">
        <f t="shared" si="1"/>
        <v>350</v>
      </c>
      <c r="L37" s="3" t="s">
        <v>673</v>
      </c>
      <c r="M37" s="7" t="str">
        <f t="shared" si="2"/>
        <v>uuid(),'profile_delete','删除','','action',350,'允许删除数据。'</v>
      </c>
      <c r="N37" s="7" t="str">
        <f t="shared" si="3"/>
        <v>INSERT INTO `t_sys_resource`(`id`,`res_code`,`res_name`,`res_url`,`res_type`,`order_by`,`description`)VALUES(uuid(),'profile_delete','删除','','action',350,'允许删除数据。');</v>
      </c>
    </row>
    <row r="38" spans="1:14">
      <c r="A38" s="3" t="s">
        <v>607</v>
      </c>
      <c r="B38" s="44"/>
      <c r="C38" s="3"/>
      <c r="D38" s="3" t="s">
        <v>733</v>
      </c>
      <c r="E38" s="3" t="s">
        <v>686</v>
      </c>
      <c r="F38" s="3" t="str">
        <f t="shared" si="0"/>
        <v>盖章管理</v>
      </c>
      <c r="G38" s="3"/>
      <c r="H38" s="3" t="s">
        <v>730</v>
      </c>
      <c r="I38" s="3" t="s">
        <v>650</v>
      </c>
      <c r="J38" s="3" t="s">
        <v>620</v>
      </c>
      <c r="K38" s="3">
        <f t="shared" si="1"/>
        <v>360</v>
      </c>
      <c r="L38" s="3" t="s">
        <v>622</v>
      </c>
      <c r="M38" s="7" t="str">
        <f t="shared" si="2"/>
        <v>uuid(),'chop','盖章管理','/chop','navigation',360,'此权限可查看盖章申请记录'</v>
      </c>
      <c r="N38" s="7" t="str">
        <f t="shared" si="3"/>
        <v>INSERT INTO `t_sys_resource`(`id`,`res_code`,`res_name`,`res_url`,`res_type`,`order_by`,`description`)VALUES(uuid(),'chop','盖章管理','/chop','navigation',360,'此权限可查看盖章申请记录');</v>
      </c>
    </row>
    <row r="39" spans="1:14">
      <c r="A39" s="3"/>
      <c r="B39" s="45" t="s">
        <v>623</v>
      </c>
      <c r="C39" s="3"/>
      <c r="D39" s="3" t="s">
        <v>733</v>
      </c>
      <c r="E39" s="3" t="s">
        <v>716</v>
      </c>
      <c r="F39" s="3" t="str">
        <f t="shared" si="0"/>
        <v>用章申请</v>
      </c>
      <c r="G39" s="3"/>
      <c r="H39" s="3" t="s">
        <v>731</v>
      </c>
      <c r="I39" s="3" t="s">
        <v>613</v>
      </c>
      <c r="J39" s="3"/>
      <c r="K39" s="3">
        <f t="shared" si="1"/>
        <v>370</v>
      </c>
      <c r="L39" s="3" t="s">
        <v>723</v>
      </c>
      <c r="M39" s="7" t="str">
        <f t="shared" si="2"/>
        <v>uuid(),'chop_create','用章申请','','action',370,'发起用章申请，仅允许发起自己所在部门的用章申请，未审核数据的删除。'</v>
      </c>
      <c r="N39" s="7" t="str">
        <f t="shared" si="3"/>
        <v>INSERT INTO `t_sys_resource`(`id`,`res_code`,`res_name`,`res_url`,`res_type`,`order_by`,`description`)VALUES(uuid(),'chop_create','用章申请','','action',370,'发起用章申请，仅允许发起自己所在部门的用章申请，未审核数据的删除。');</v>
      </c>
    </row>
    <row r="40" spans="1:14">
      <c r="A40" s="3"/>
      <c r="B40" s="3" t="s">
        <v>676</v>
      </c>
      <c r="C40" s="3"/>
      <c r="D40" s="3" t="s">
        <v>733</v>
      </c>
      <c r="E40" s="3" t="s">
        <v>717</v>
      </c>
      <c r="F40" s="3" t="str">
        <f t="shared" si="0"/>
        <v>用章部门审核</v>
      </c>
      <c r="G40" s="3"/>
      <c r="H40" s="3" t="s">
        <v>731</v>
      </c>
      <c r="I40" s="3" t="s">
        <v>613</v>
      </c>
      <c r="J40" s="3"/>
      <c r="K40" s="3">
        <f t="shared" si="1"/>
        <v>380</v>
      </c>
      <c r="L40" s="3" t="s">
        <v>624</v>
      </c>
      <c r="M40" s="7" t="str">
        <f t="shared" si="2"/>
        <v>uuid(),'chop_modify','用章部门审核','','action',380,'申请所在部门负责人审核'</v>
      </c>
      <c r="N40" s="7" t="str">
        <f t="shared" si="3"/>
        <v>INSERT INTO `t_sys_resource`(`id`,`res_code`,`res_name`,`res_url`,`res_type`,`order_by`,`description`)VALUES(uuid(),'chop_modify','用章部门审核','','action',380,'申请所在部门负责人审核');</v>
      </c>
    </row>
    <row r="41" spans="1:14">
      <c r="A41" s="3"/>
      <c r="B41" s="3" t="s">
        <v>610</v>
      </c>
      <c r="C41" s="3"/>
      <c r="D41" s="3" t="s">
        <v>733</v>
      </c>
      <c r="E41" s="3" t="s">
        <v>718</v>
      </c>
      <c r="F41" s="3" t="str">
        <f t="shared" si="0"/>
        <v>财务审核</v>
      </c>
      <c r="G41" s="3"/>
      <c r="H41" s="3" t="s">
        <v>731</v>
      </c>
      <c r="I41" s="3" t="s">
        <v>613</v>
      </c>
      <c r="J41" s="3"/>
      <c r="K41" s="3">
        <f t="shared" si="1"/>
        <v>390</v>
      </c>
      <c r="L41" s="3" t="s">
        <v>625</v>
      </c>
      <c r="M41" s="7" t="str">
        <f t="shared" si="2"/>
        <v>uuid(),'chop_delete','财务审核','','action',390,'财务部审核，此权限同时拥有审核委托权限，即可将审核权限委托给其他人。'</v>
      </c>
      <c r="N41" s="7" t="str">
        <f t="shared" si="3"/>
        <v>INSERT INTO `t_sys_resource`(`id`,`res_code`,`res_name`,`res_url`,`res_type`,`order_by`,`description`)VALUES(uuid(),'chop_delete','财务审核','','action',390,'财务部审核，此权限同时拥有审核委托权限，即可将审核权限委托给其他人。');</v>
      </c>
    </row>
    <row r="42" spans="1:14">
      <c r="A42" s="3"/>
      <c r="B42" s="3" t="s">
        <v>614</v>
      </c>
      <c r="C42" s="3"/>
      <c r="D42" s="3" t="s">
        <v>733</v>
      </c>
      <c r="E42" s="3"/>
      <c r="F42" s="3" t="str">
        <f t="shared" si="0"/>
        <v>财务审核委托</v>
      </c>
      <c r="G42" s="3"/>
      <c r="H42" s="3" t="s">
        <v>731</v>
      </c>
      <c r="I42" s="3" t="s">
        <v>613</v>
      </c>
      <c r="J42" s="3"/>
      <c r="K42" s="3">
        <f t="shared" si="1"/>
        <v>400</v>
      </c>
      <c r="L42" s="3" t="s">
        <v>626</v>
      </c>
      <c r="M42" s="7" t="str">
        <f t="shared" si="2"/>
        <v>uuid(),'','财务审核委托','','action',400,'接收财务用章审核委托。'</v>
      </c>
      <c r="N42" s="7" t="str">
        <f t="shared" si="3"/>
        <v>INSERT INTO `t_sys_resource`(`id`,`res_code`,`res_name`,`res_url`,`res_type`,`order_by`,`description`)VALUES(uuid(),'','财务审核委托','','action',400,'接收财务用章审核委托。');</v>
      </c>
    </row>
    <row r="43" spans="1:14">
      <c r="A43" s="3"/>
      <c r="B43" s="3" t="s">
        <v>611</v>
      </c>
      <c r="C43" s="3"/>
      <c r="D43" s="3" t="s">
        <v>733</v>
      </c>
      <c r="E43" s="3"/>
      <c r="F43" s="3" t="str">
        <f t="shared" si="0"/>
        <v>用章办理</v>
      </c>
      <c r="G43" s="3"/>
      <c r="H43" s="3" t="s">
        <v>731</v>
      </c>
      <c r="I43" s="3" t="s">
        <v>613</v>
      </c>
      <c r="J43" s="3"/>
      <c r="K43" s="3">
        <f t="shared" si="1"/>
        <v>410</v>
      </c>
      <c r="L43" s="3" t="s">
        <v>627</v>
      </c>
      <c r="M43" s="7" t="str">
        <f t="shared" si="2"/>
        <v>uuid(),'','用章办理','','action',410,'财务审核通过后，进行用章办理盖章的操作。'</v>
      </c>
      <c r="N43" s="7" t="str">
        <f t="shared" si="3"/>
        <v>INSERT INTO `t_sys_resource`(`id`,`res_code`,`res_name`,`res_url`,`res_type`,`order_by`,`description`)VALUES(uuid(),'','用章办理','','action',410,'财务审核通过后，进行用章办理盖章的操作。');</v>
      </c>
    </row>
    <row r="44" spans="1:14">
      <c r="A44" s="3"/>
      <c r="B44" s="3" t="s">
        <v>612</v>
      </c>
      <c r="C44" s="3"/>
      <c r="D44" s="3" t="s">
        <v>733</v>
      </c>
      <c r="E44" s="3" t="s">
        <v>687</v>
      </c>
      <c r="F44" s="3" t="str">
        <f t="shared" si="0"/>
        <v>用章统计</v>
      </c>
      <c r="G44" s="3"/>
      <c r="H44" s="3" t="s">
        <v>730</v>
      </c>
      <c r="I44" s="3" t="s">
        <v>650</v>
      </c>
      <c r="J44" s="3" t="s">
        <v>621</v>
      </c>
      <c r="K44" s="3">
        <f t="shared" si="1"/>
        <v>420</v>
      </c>
      <c r="L44" s="3"/>
      <c r="M44" s="7" t="str">
        <f t="shared" si="2"/>
        <v>uuid(),'chopsummary','用章统计','/chop/summary','navigation',420,''</v>
      </c>
      <c r="N44" s="7" t="str">
        <f t="shared" si="3"/>
        <v>INSERT INTO `t_sys_resource`(`id`,`res_code`,`res_name`,`res_url`,`res_type`,`order_by`,`description`)VALUES(uuid(),'chopsummary','用章统计','/chop/summary','navigation',420,'');</v>
      </c>
    </row>
    <row r="45" spans="1:14">
      <c r="A45" s="44" t="s">
        <v>603</v>
      </c>
      <c r="B45" s="44"/>
      <c r="C45" s="3"/>
      <c r="D45" s="3" t="s">
        <v>733</v>
      </c>
      <c r="E45" s="3" t="s">
        <v>688</v>
      </c>
      <c r="F45" s="3" t="str">
        <f t="shared" si="0"/>
        <v>信息登记</v>
      </c>
      <c r="G45" s="3"/>
      <c r="H45" s="3" t="s">
        <v>730</v>
      </c>
      <c r="I45" s="3" t="s">
        <v>650</v>
      </c>
      <c r="J45" s="3" t="s">
        <v>669</v>
      </c>
      <c r="K45" s="3">
        <f t="shared" si="1"/>
        <v>430</v>
      </c>
      <c r="L45" s="3"/>
      <c r="M45" s="7" t="str">
        <f t="shared" si="2"/>
        <v>uuid(),'information','信息登记','/information','navigation',430,''</v>
      </c>
      <c r="N45" s="7" t="str">
        <f t="shared" si="3"/>
        <v>INSERT INTO `t_sys_resource`(`id`,`res_code`,`res_name`,`res_url`,`res_type`,`order_by`,`description`)VALUES(uuid(),'information','信息登记','/information','navigation',430,'');</v>
      </c>
    </row>
    <row r="46" spans="1:14">
      <c r="A46" s="3"/>
      <c r="B46" s="3" t="s">
        <v>608</v>
      </c>
      <c r="C46" s="6"/>
      <c r="D46" s="3" t="s">
        <v>733</v>
      </c>
      <c r="E46" s="3" t="s">
        <v>719</v>
      </c>
      <c r="F46" s="3" t="str">
        <f t="shared" si="0"/>
        <v>添加</v>
      </c>
      <c r="G46" s="6"/>
      <c r="H46" s="3" t="s">
        <v>731</v>
      </c>
      <c r="I46" s="3" t="s">
        <v>613</v>
      </c>
      <c r="J46" s="3"/>
      <c r="K46" s="3">
        <f t="shared" si="1"/>
        <v>440</v>
      </c>
      <c r="L46" s="3" t="s">
        <v>670</v>
      </c>
      <c r="M46" s="7" t="str">
        <f t="shared" si="2"/>
        <v>uuid(),'information_create','添加','','action',440,'允许添加，同时仅允许修改自己当天添加的数据，其他数据不允许修改。'</v>
      </c>
      <c r="N46" s="7" t="str">
        <f t="shared" si="3"/>
        <v>INSERT INTO `t_sys_resource`(`id`,`res_code`,`res_name`,`res_url`,`res_type`,`order_by`,`description`)VALUES(uuid(),'information_create','添加','','action',440,'允许添加，同时仅允许修改自己当天添加的数据，其他数据不允许修改。');</v>
      </c>
    </row>
    <row r="47" spans="1:14">
      <c r="A47" s="3"/>
      <c r="B47" s="3" t="s">
        <v>671</v>
      </c>
      <c r="C47" s="6"/>
      <c r="D47" s="3" t="s">
        <v>733</v>
      </c>
      <c r="E47" s="3" t="s">
        <v>720</v>
      </c>
      <c r="F47" s="3" t="str">
        <f t="shared" si="0"/>
        <v>修改</v>
      </c>
      <c r="G47" s="6"/>
      <c r="H47" s="3" t="s">
        <v>731</v>
      </c>
      <c r="I47" s="3" t="s">
        <v>613</v>
      </c>
      <c r="J47" s="3"/>
      <c r="K47" s="3">
        <f t="shared" si="1"/>
        <v>450</v>
      </c>
      <c r="L47" s="3" t="s">
        <v>672</v>
      </c>
      <c r="M47" s="7" t="str">
        <f t="shared" si="2"/>
        <v>uuid(),'information_modify','修改','','action',450,'允许修改全部数据，包括其他人添加的数据，以及历史数据。'</v>
      </c>
      <c r="N47" s="7" t="str">
        <f t="shared" si="3"/>
        <v>INSERT INTO `t_sys_resource`(`id`,`res_code`,`res_name`,`res_url`,`res_type`,`order_by`,`description`)VALUES(uuid(),'information_modify','修改','','action',450,'允许修改全部数据，包括其他人添加的数据，以及历史数据。');</v>
      </c>
    </row>
    <row r="48" spans="1:14">
      <c r="A48" s="3"/>
      <c r="B48" s="3" t="s">
        <v>609</v>
      </c>
      <c r="C48" s="6"/>
      <c r="D48" s="3" t="s">
        <v>733</v>
      </c>
      <c r="E48" s="3" t="s">
        <v>721</v>
      </c>
      <c r="F48" s="3" t="str">
        <f t="shared" si="0"/>
        <v>删除</v>
      </c>
      <c r="G48" s="6"/>
      <c r="H48" s="3" t="s">
        <v>731</v>
      </c>
      <c r="I48" s="3" t="s">
        <v>613</v>
      </c>
      <c r="J48" s="3"/>
      <c r="K48" s="3">
        <f t="shared" si="1"/>
        <v>460</v>
      </c>
      <c r="L48" s="3" t="s">
        <v>673</v>
      </c>
      <c r="M48" s="7" t="str">
        <f t="shared" si="2"/>
        <v>uuid(),'information_delete','删除','','action',460,'允许删除数据。'</v>
      </c>
      <c r="N48" s="7" t="str">
        <f t="shared" si="3"/>
        <v>INSERT INTO `t_sys_resource`(`id`,`res_code`,`res_name`,`res_url`,`res_type`,`order_by`,`description`)VALUES(uuid(),'information_delete','删除','','action',460,'允许删除数据。');</v>
      </c>
    </row>
    <row r="49" spans="1:14">
      <c r="A49" s="3" t="s">
        <v>605</v>
      </c>
      <c r="B49" s="3"/>
      <c r="C49" s="3"/>
      <c r="D49" s="3" t="s">
        <v>733</v>
      </c>
      <c r="E49" s="3"/>
      <c r="F49" s="3" t="str">
        <f t="shared" si="0"/>
        <v>系统管理</v>
      </c>
      <c r="G49" s="3"/>
      <c r="H49" s="3" t="s">
        <v>730</v>
      </c>
      <c r="I49" s="3" t="s">
        <v>650</v>
      </c>
      <c r="J49" s="3"/>
      <c r="K49" s="3">
        <f t="shared" si="1"/>
        <v>470</v>
      </c>
      <c r="L49" s="3"/>
      <c r="M49" s="7" t="str">
        <f t="shared" si="2"/>
        <v>uuid(),'','系统管理','','navigation',470,''</v>
      </c>
      <c r="N49" s="7" t="str">
        <f t="shared" si="3"/>
        <v>INSERT INTO `t_sys_resource`(`id`,`res_code`,`res_name`,`res_url`,`res_type`,`order_by`,`description`)VALUES(uuid(),'','系统管理','','navigation',470,'');</v>
      </c>
    </row>
    <row r="50" spans="1:14">
      <c r="A50" s="3"/>
      <c r="B50" s="44" t="s">
        <v>40</v>
      </c>
      <c r="C50" s="3"/>
      <c r="D50" s="3" t="s">
        <v>733</v>
      </c>
      <c r="E50" s="47" t="s">
        <v>689</v>
      </c>
      <c r="F50" s="3" t="str">
        <f t="shared" si="0"/>
        <v>用户管理</v>
      </c>
      <c r="G50" s="3"/>
      <c r="H50" s="3" t="s">
        <v>730</v>
      </c>
      <c r="I50" s="3" t="s">
        <v>650</v>
      </c>
      <c r="J50" s="47" t="s">
        <v>651</v>
      </c>
      <c r="K50" s="3">
        <f t="shared" si="1"/>
        <v>480</v>
      </c>
      <c r="L50" s="3" t="s">
        <v>724</v>
      </c>
      <c r="M50" s="7" t="str">
        <f t="shared" si="2"/>
        <v>uuid(),'sysuser','用户管理','/sysuser','navigation',480,'系统用户的创建，修改，删除，以及重置密码'</v>
      </c>
      <c r="N50" s="7" t="str">
        <f t="shared" si="3"/>
        <v>INSERT INTO `t_sys_resource`(`id`,`res_code`,`res_name`,`res_url`,`res_type`,`order_by`,`description`)VALUES(uuid(),'sysuser','用户管理','/sysuser','navigation',480,'系统用户的创建，修改，删除，以及重置密码');</v>
      </c>
    </row>
    <row r="51" spans="1:14">
      <c r="A51" s="3"/>
      <c r="B51" s="44" t="s">
        <v>597</v>
      </c>
      <c r="C51" s="3"/>
      <c r="D51" s="3" t="s">
        <v>733</v>
      </c>
      <c r="E51" s="3" t="s">
        <v>690</v>
      </c>
      <c r="F51" s="3" t="str">
        <f t="shared" si="0"/>
        <v>部门管理</v>
      </c>
      <c r="G51" s="3"/>
      <c r="H51" s="3" t="s">
        <v>730</v>
      </c>
      <c r="I51" s="3" t="s">
        <v>650</v>
      </c>
      <c r="J51" s="3" t="s">
        <v>653</v>
      </c>
      <c r="K51" s="3">
        <f t="shared" si="1"/>
        <v>490</v>
      </c>
      <c r="L51" s="3" t="s">
        <v>725</v>
      </c>
      <c r="M51" s="7" t="str">
        <f t="shared" si="2"/>
        <v>uuid(),'sysorganization','部门管理','/sysorganization','navigation',490,'部门的创建，修改及删除'</v>
      </c>
      <c r="N51" s="7" t="str">
        <f t="shared" si="3"/>
        <v>INSERT INTO `t_sys_resource`(`id`,`res_code`,`res_name`,`res_url`,`res_type`,`order_by`,`description`)VALUES(uuid(),'sysorganization','部门管理','/sysorganization','navigation',490,'部门的创建，修改及删除');</v>
      </c>
    </row>
    <row r="52" spans="1:14">
      <c r="A52" s="3"/>
      <c r="B52" s="44" t="s">
        <v>600</v>
      </c>
      <c r="C52" s="3"/>
      <c r="D52" s="3" t="s">
        <v>733</v>
      </c>
      <c r="E52" s="3" t="s">
        <v>691</v>
      </c>
      <c r="F52" s="3" t="str">
        <f t="shared" si="0"/>
        <v>参数设置</v>
      </c>
      <c r="G52" s="3"/>
      <c r="H52" s="3" t="s">
        <v>730</v>
      </c>
      <c r="I52" s="3" t="s">
        <v>650</v>
      </c>
      <c r="J52" s="3" t="s">
        <v>655</v>
      </c>
      <c r="K52" s="3">
        <f t="shared" si="1"/>
        <v>500</v>
      </c>
      <c r="L52" s="3" t="s">
        <v>726</v>
      </c>
      <c r="M52" s="7" t="str">
        <f t="shared" si="2"/>
        <v>uuid(),'sysparameter','参数设置','/sysparameter','navigation',500,'系统参数的设置'</v>
      </c>
      <c r="N52" s="7" t="str">
        <f t="shared" si="3"/>
        <v>INSERT INTO `t_sys_resource`(`id`,`res_code`,`res_name`,`res_url`,`res_type`,`order_by`,`description`)VALUES(uuid(),'sysparameter','参数设置','/sysparameter','navigation',500,'系统参数的设置');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H8" sqref="H8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663</v>
      </c>
      <c r="E1" s="1" t="s">
        <v>133</v>
      </c>
      <c r="F1" s="1" t="s">
        <v>312</v>
      </c>
    </row>
    <row r="2" spans="1:8">
      <c r="A2" s="1" t="s">
        <v>134</v>
      </c>
      <c r="B2" s="1" t="s">
        <v>151</v>
      </c>
    </row>
    <row r="3" spans="1:8">
      <c r="A3" s="8" t="s">
        <v>136</v>
      </c>
      <c r="B3" s="8" t="s">
        <v>133</v>
      </c>
      <c r="C3" s="8" t="s">
        <v>152</v>
      </c>
      <c r="D3" s="8" t="s">
        <v>139</v>
      </c>
      <c r="E3" s="8" t="s">
        <v>153</v>
      </c>
      <c r="F3" s="8" t="s">
        <v>141</v>
      </c>
      <c r="G3" s="8" t="s">
        <v>142</v>
      </c>
      <c r="H3" s="8" t="s">
        <v>154</v>
      </c>
    </row>
    <row r="4" spans="1:8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572</v>
      </c>
      <c r="E5" s="6"/>
      <c r="F5" s="6"/>
      <c r="G5" s="6"/>
      <c r="H5" s="6"/>
    </row>
    <row r="6" spans="1:8">
      <c r="A6" s="6">
        <v>3</v>
      </c>
      <c r="B6" s="9" t="s">
        <v>313</v>
      </c>
      <c r="C6" s="6" t="s">
        <v>357</v>
      </c>
      <c r="D6" s="6" t="s">
        <v>569</v>
      </c>
      <c r="E6" s="2"/>
      <c r="F6" s="2"/>
      <c r="G6" s="2"/>
      <c r="H6" s="2"/>
    </row>
    <row r="7" spans="1:8">
      <c r="A7" s="6">
        <v>4</v>
      </c>
      <c r="B7" s="9" t="s">
        <v>325</v>
      </c>
      <c r="C7" s="2" t="s">
        <v>314</v>
      </c>
      <c r="D7" s="6" t="s">
        <v>569</v>
      </c>
      <c r="E7" s="2"/>
      <c r="F7" s="2"/>
      <c r="G7" s="2"/>
      <c r="H7" s="6" t="s">
        <v>147</v>
      </c>
    </row>
    <row r="8" spans="1:8">
      <c r="A8" s="6">
        <v>5</v>
      </c>
      <c r="B8" s="9" t="s">
        <v>415</v>
      </c>
      <c r="C8" s="2" t="s">
        <v>315</v>
      </c>
      <c r="D8" s="6" t="s">
        <v>572</v>
      </c>
      <c r="E8" s="2"/>
      <c r="F8" s="2"/>
      <c r="G8" s="2"/>
      <c r="H8" s="26" t="s">
        <v>411</v>
      </c>
    </row>
    <row r="9" spans="1:8">
      <c r="A9" s="6">
        <v>6</v>
      </c>
      <c r="B9" s="9" t="s">
        <v>224</v>
      </c>
      <c r="C9" s="2" t="s">
        <v>317</v>
      </c>
      <c r="D9" s="6" t="s">
        <v>574</v>
      </c>
      <c r="E9" s="2"/>
      <c r="F9" s="2"/>
      <c r="G9" s="2"/>
      <c r="H9" s="2"/>
    </row>
    <row r="10" spans="1:8">
      <c r="A10" s="6">
        <v>7</v>
      </c>
      <c r="B10" s="9" t="s">
        <v>318</v>
      </c>
      <c r="C10" s="2" t="s">
        <v>319</v>
      </c>
      <c r="D10" s="6" t="s">
        <v>569</v>
      </c>
      <c r="E10" s="2"/>
      <c r="F10" s="2"/>
      <c r="G10" s="2"/>
      <c r="H10" s="2"/>
    </row>
    <row r="11" spans="1:8">
      <c r="A11" s="6">
        <v>8</v>
      </c>
      <c r="B11" s="9" t="s">
        <v>320</v>
      </c>
      <c r="C11" s="2" t="s">
        <v>321</v>
      </c>
      <c r="D11" s="6" t="s">
        <v>581</v>
      </c>
      <c r="E11" s="2"/>
      <c r="F11" s="2"/>
      <c r="G11" s="2"/>
      <c r="H11" s="2"/>
    </row>
    <row r="12" spans="1:8">
      <c r="A12" s="6">
        <v>9</v>
      </c>
      <c r="B12" s="9" t="s">
        <v>401</v>
      </c>
      <c r="C12" s="6" t="s">
        <v>396</v>
      </c>
      <c r="D12" s="6" t="s">
        <v>571</v>
      </c>
      <c r="E12" s="2"/>
      <c r="F12" s="2"/>
      <c r="G12" s="2"/>
      <c r="H12" s="2"/>
    </row>
    <row r="13" spans="1:8" s="7" customFormat="1">
      <c r="A13" s="6">
        <v>10</v>
      </c>
      <c r="B13" s="9" t="s">
        <v>225</v>
      </c>
      <c r="C13" s="6" t="s">
        <v>295</v>
      </c>
      <c r="D13" s="6" t="s">
        <v>571</v>
      </c>
      <c r="E13" s="6"/>
      <c r="F13" s="6"/>
      <c r="G13" s="6"/>
      <c r="H13" s="6"/>
    </row>
    <row r="14" spans="1:8" s="7" customFormat="1">
      <c r="A14" s="6">
        <v>11</v>
      </c>
      <c r="B14" s="9" t="s">
        <v>226</v>
      </c>
      <c r="C14" s="6" t="s">
        <v>296</v>
      </c>
      <c r="D14" s="6" t="s">
        <v>572</v>
      </c>
      <c r="E14" s="6"/>
      <c r="F14" s="6"/>
      <c r="G14" s="6"/>
      <c r="H14" s="6"/>
    </row>
    <row r="15" spans="1:8" s="7" customFormat="1">
      <c r="A15" s="6">
        <v>12</v>
      </c>
      <c r="B15" s="9" t="s">
        <v>149</v>
      </c>
      <c r="C15" s="6" t="s">
        <v>297</v>
      </c>
      <c r="D15" s="6" t="s">
        <v>571</v>
      </c>
      <c r="E15" s="6"/>
      <c r="F15" s="6"/>
      <c r="G15" s="6"/>
      <c r="H15" s="6"/>
    </row>
    <row r="16" spans="1:8" s="7" customFormat="1">
      <c r="A16" s="6">
        <v>13</v>
      </c>
      <c r="B16" s="9" t="s">
        <v>223</v>
      </c>
      <c r="C16" s="6" t="s">
        <v>298</v>
      </c>
      <c r="D16" s="6" t="s">
        <v>572</v>
      </c>
      <c r="E16" s="6"/>
      <c r="F16" s="6"/>
      <c r="G16" s="6"/>
      <c r="H16" s="5" t="s">
        <v>150</v>
      </c>
    </row>
    <row r="17" spans="1:8">
      <c r="A17" s="6">
        <v>14</v>
      </c>
      <c r="B17" s="9" t="s">
        <v>9</v>
      </c>
      <c r="C17" s="6" t="s">
        <v>299</v>
      </c>
      <c r="D17" s="6" t="s">
        <v>573</v>
      </c>
      <c r="E17" s="6"/>
      <c r="F17" s="6"/>
      <c r="G17" s="6"/>
      <c r="H17" s="6"/>
    </row>
    <row r="21" spans="1:8">
      <c r="H21" s="29" t="s">
        <v>490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591</v>
      </c>
    </row>
    <row r="39" spans="4:5">
      <c r="D39" s="1" t="s">
        <v>592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D24" sqref="D2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81</v>
      </c>
      <c r="B1" s="1" t="s">
        <v>316</v>
      </c>
      <c r="E1" s="1" t="s">
        <v>82</v>
      </c>
      <c r="F1" s="1" t="s">
        <v>417</v>
      </c>
    </row>
    <row r="2" spans="1:8">
      <c r="A2" s="1" t="s">
        <v>72</v>
      </c>
      <c r="B2" s="1" t="s">
        <v>151</v>
      </c>
    </row>
    <row r="3" spans="1:8">
      <c r="A3" s="8" t="s">
        <v>69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416</v>
      </c>
      <c r="C5" s="6" t="s">
        <v>302</v>
      </c>
      <c r="D5" s="6" t="s">
        <v>569</v>
      </c>
      <c r="E5" s="6"/>
      <c r="F5" s="6"/>
      <c r="G5" s="6"/>
      <c r="H5" s="2"/>
    </row>
    <row r="6" spans="1:8">
      <c r="A6" s="6">
        <v>3</v>
      </c>
      <c r="B6" s="9" t="s">
        <v>322</v>
      </c>
      <c r="C6" s="2" t="s">
        <v>323</v>
      </c>
      <c r="D6" s="6" t="s">
        <v>574</v>
      </c>
      <c r="E6" s="2"/>
      <c r="F6" s="2"/>
      <c r="G6" s="2"/>
      <c r="H6" s="2"/>
    </row>
    <row r="7" spans="1:8" s="7" customFormat="1">
      <c r="A7" s="6">
        <v>10</v>
      </c>
      <c r="B7" s="9" t="s">
        <v>225</v>
      </c>
      <c r="C7" s="6" t="s">
        <v>295</v>
      </c>
      <c r="D7" s="6" t="s">
        <v>571</v>
      </c>
      <c r="E7" s="6"/>
      <c r="F7" s="6"/>
      <c r="G7" s="6"/>
      <c r="H7" s="6"/>
    </row>
    <row r="8" spans="1:8" s="7" customFormat="1">
      <c r="A8" s="6">
        <v>11</v>
      </c>
      <c r="B8" s="9" t="s">
        <v>226</v>
      </c>
      <c r="C8" s="6" t="s">
        <v>296</v>
      </c>
      <c r="D8" s="6" t="s">
        <v>572</v>
      </c>
      <c r="E8" s="6"/>
      <c r="F8" s="6"/>
      <c r="G8" s="6"/>
      <c r="H8" s="6"/>
    </row>
    <row r="9" spans="1:8" s="7" customFormat="1">
      <c r="A9" s="6">
        <v>12</v>
      </c>
      <c r="B9" s="9" t="s">
        <v>103</v>
      </c>
      <c r="C9" s="6" t="s">
        <v>297</v>
      </c>
      <c r="D9" s="6" t="s">
        <v>571</v>
      </c>
      <c r="E9" s="6"/>
      <c r="F9" s="6"/>
      <c r="G9" s="6"/>
      <c r="H9" s="6"/>
    </row>
    <row r="10" spans="1:8" s="7" customFormat="1">
      <c r="A10" s="6">
        <v>13</v>
      </c>
      <c r="B10" s="9" t="s">
        <v>223</v>
      </c>
      <c r="C10" s="6" t="s">
        <v>298</v>
      </c>
      <c r="D10" s="6" t="s">
        <v>572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299</v>
      </c>
      <c r="D11" s="6" t="s">
        <v>573</v>
      </c>
      <c r="E11" s="6"/>
      <c r="F11" s="6"/>
      <c r="G11" s="6"/>
      <c r="H11" s="6"/>
    </row>
    <row r="14" spans="1:8">
      <c r="C14" s="26" t="s">
        <v>195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591</v>
      </c>
    </row>
    <row r="27" spans="4:5">
      <c r="D27" s="1" t="s">
        <v>592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D32" sqref="D32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132</v>
      </c>
      <c r="B1" s="1" t="s">
        <v>665</v>
      </c>
      <c r="E1" s="1" t="s">
        <v>133</v>
      </c>
      <c r="F1" s="1" t="s">
        <v>48</v>
      </c>
    </row>
    <row r="2" spans="1:12">
      <c r="A2" s="1" t="s">
        <v>134</v>
      </c>
    </row>
    <row r="3" spans="1:12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12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12">
      <c r="A5" s="6">
        <v>2</v>
      </c>
      <c r="B5" s="9" t="s">
        <v>227</v>
      </c>
      <c r="C5" s="6" t="s">
        <v>301</v>
      </c>
      <c r="D5" s="6" t="s">
        <v>572</v>
      </c>
      <c r="E5" s="6"/>
      <c r="F5" s="6"/>
      <c r="G5" s="6"/>
      <c r="H5" s="5" t="s">
        <v>380</v>
      </c>
    </row>
    <row r="6" spans="1:12">
      <c r="A6" s="6">
        <v>3</v>
      </c>
      <c r="B6" s="9" t="s">
        <v>648</v>
      </c>
      <c r="C6" s="6" t="s">
        <v>649</v>
      </c>
      <c r="D6" s="6" t="s">
        <v>567</v>
      </c>
      <c r="E6" s="6"/>
      <c r="F6" s="6"/>
      <c r="G6" s="6"/>
      <c r="H6" s="5"/>
    </row>
    <row r="7" spans="1:12">
      <c r="A7" s="6">
        <v>4</v>
      </c>
      <c r="B7" s="9" t="s">
        <v>156</v>
      </c>
      <c r="C7" s="6" t="s">
        <v>326</v>
      </c>
      <c r="D7" s="6" t="s">
        <v>569</v>
      </c>
      <c r="E7" s="6"/>
      <c r="F7" s="6"/>
      <c r="G7" s="6"/>
      <c r="H7" s="6" t="s">
        <v>197</v>
      </c>
      <c r="I7" s="30" t="s">
        <v>485</v>
      </c>
      <c r="J7" s="30"/>
      <c r="K7" s="30" t="s">
        <v>484</v>
      </c>
      <c r="L7" s="30"/>
    </row>
    <row r="8" spans="1:12">
      <c r="A8" s="6">
        <v>5</v>
      </c>
      <c r="B8" s="9" t="s">
        <v>325</v>
      </c>
      <c r="C8" s="2" t="s">
        <v>314</v>
      </c>
      <c r="D8" s="6" t="s">
        <v>569</v>
      </c>
      <c r="E8" s="6"/>
      <c r="F8" s="6"/>
      <c r="G8" s="6"/>
      <c r="H8" s="6" t="s">
        <v>147</v>
      </c>
    </row>
    <row r="9" spans="1:12" ht="36">
      <c r="A9" s="6">
        <v>6</v>
      </c>
      <c r="B9" s="9" t="s">
        <v>228</v>
      </c>
      <c r="C9" s="6" t="s">
        <v>324</v>
      </c>
      <c r="D9" s="6" t="s">
        <v>574</v>
      </c>
      <c r="E9" s="6"/>
      <c r="F9" s="6"/>
      <c r="G9" s="6"/>
      <c r="H9" s="4" t="s">
        <v>412</v>
      </c>
      <c r="K9" s="30" t="s">
        <v>486</v>
      </c>
    </row>
    <row r="10" spans="1:12">
      <c r="A10" s="6">
        <v>7</v>
      </c>
      <c r="B10" s="9" t="s">
        <v>644</v>
      </c>
      <c r="C10" s="6" t="s">
        <v>643</v>
      </c>
      <c r="D10" s="6" t="s">
        <v>574</v>
      </c>
      <c r="E10" s="6"/>
      <c r="F10" s="6"/>
      <c r="G10" s="6"/>
      <c r="H10" s="4"/>
      <c r="K10" s="30"/>
    </row>
    <row r="11" spans="1:12">
      <c r="A11" s="6">
        <v>8</v>
      </c>
      <c r="B11" s="9" t="s">
        <v>632</v>
      </c>
      <c r="C11" s="6" t="s">
        <v>631</v>
      </c>
      <c r="D11" s="6" t="s">
        <v>574</v>
      </c>
      <c r="E11" s="6"/>
      <c r="F11" s="6"/>
      <c r="G11" s="6"/>
      <c r="H11" s="4"/>
      <c r="K11" s="30"/>
    </row>
    <row r="12" spans="1:12">
      <c r="A12" s="6">
        <v>9</v>
      </c>
      <c r="B12" s="9" t="s">
        <v>229</v>
      </c>
      <c r="C12" s="2" t="s">
        <v>319</v>
      </c>
      <c r="D12" s="6" t="s">
        <v>569</v>
      </c>
      <c r="E12" s="6"/>
      <c r="F12" s="6"/>
      <c r="G12" s="6"/>
      <c r="H12" s="6"/>
    </row>
    <row r="13" spans="1:12">
      <c r="A13" s="6">
        <v>10</v>
      </c>
      <c r="B13" s="9" t="s">
        <v>222</v>
      </c>
      <c r="C13" s="2" t="s">
        <v>321</v>
      </c>
      <c r="D13" s="6" t="s">
        <v>581</v>
      </c>
      <c r="E13" s="6"/>
      <c r="F13" s="6"/>
      <c r="G13" s="6"/>
      <c r="H13" s="6"/>
    </row>
    <row r="14" spans="1:12">
      <c r="A14" s="6">
        <v>11</v>
      </c>
      <c r="B14" s="9" t="s">
        <v>397</v>
      </c>
      <c r="C14" s="6" t="s">
        <v>396</v>
      </c>
      <c r="D14" s="6" t="s">
        <v>571</v>
      </c>
      <c r="E14" s="2"/>
      <c r="F14" s="2"/>
      <c r="G14" s="2"/>
      <c r="H14" s="2"/>
      <c r="J14" s="1" t="s">
        <v>491</v>
      </c>
    </row>
    <row r="15" spans="1:12" s="7" customFormat="1">
      <c r="A15" s="6">
        <v>12</v>
      </c>
      <c r="B15" s="9" t="s">
        <v>101</v>
      </c>
      <c r="C15" s="6" t="s">
        <v>295</v>
      </c>
      <c r="D15" s="6" t="s">
        <v>571</v>
      </c>
      <c r="E15" s="6"/>
      <c r="F15" s="6"/>
      <c r="G15" s="6"/>
      <c r="H15" s="6"/>
    </row>
    <row r="16" spans="1:12" s="7" customFormat="1">
      <c r="A16" s="6">
        <v>13</v>
      </c>
      <c r="B16" s="9" t="s">
        <v>148</v>
      </c>
      <c r="C16" s="6" t="s">
        <v>296</v>
      </c>
      <c r="D16" s="6" t="s">
        <v>572</v>
      </c>
      <c r="E16" s="6"/>
      <c r="F16" s="6"/>
      <c r="G16" s="6"/>
      <c r="H16" s="6"/>
    </row>
    <row r="17" spans="1:8" s="7" customFormat="1">
      <c r="A17" s="6">
        <v>14</v>
      </c>
      <c r="B17" s="9" t="s">
        <v>103</v>
      </c>
      <c r="C17" s="6" t="s">
        <v>297</v>
      </c>
      <c r="D17" s="6" t="s">
        <v>571</v>
      </c>
      <c r="E17" s="6"/>
      <c r="F17" s="6"/>
      <c r="G17" s="6"/>
      <c r="H17" s="5" t="s">
        <v>150</v>
      </c>
    </row>
    <row r="18" spans="1:8" s="7" customFormat="1">
      <c r="A18" s="6">
        <v>15</v>
      </c>
      <c r="B18" s="9" t="s">
        <v>104</v>
      </c>
      <c r="C18" s="6" t="s">
        <v>298</v>
      </c>
      <c r="D18" s="6" t="s">
        <v>572</v>
      </c>
      <c r="E18" s="6"/>
      <c r="F18" s="6"/>
      <c r="G18" s="6"/>
      <c r="H18" s="6"/>
    </row>
    <row r="19" spans="1:8">
      <c r="A19" s="6">
        <v>16</v>
      </c>
      <c r="B19" s="9" t="s">
        <v>230</v>
      </c>
      <c r="C19" s="6" t="s">
        <v>299</v>
      </c>
      <c r="D19" s="6" t="s">
        <v>573</v>
      </c>
      <c r="E19" s="6"/>
      <c r="F19" s="6"/>
      <c r="G19" s="6"/>
      <c r="H19" s="6"/>
    </row>
    <row r="22" spans="1:8">
      <c r="C22" s="30" t="s">
        <v>489</v>
      </c>
      <c r="H22" s="33">
        <v>41863</v>
      </c>
    </row>
    <row r="23" spans="1:8">
      <c r="D23" s="1" t="str">
        <f>"create table "&amp;$B$1&amp;" ("</f>
        <v>create table t_arrears (</v>
      </c>
    </row>
    <row r="24" spans="1:8">
      <c r="E24" s="1" t="str">
        <f>C4&amp;" "&amp;D4&amp;", "</f>
        <v xml:space="preserve">id char(36), </v>
      </c>
    </row>
    <row r="25" spans="1:8">
      <c r="E25" s="1" t="str">
        <f>C5&amp;" "&amp;D5&amp;", "</f>
        <v xml:space="preserve">project_id char(36), </v>
      </c>
    </row>
    <row r="26" spans="1:8">
      <c r="E26" s="1" t="str">
        <f>C7&amp;" "&amp;D7&amp;", "</f>
        <v xml:space="preserve">arrears_type varchar(50), </v>
      </c>
    </row>
    <row r="27" spans="1:8">
      <c r="E27" s="1" t="str">
        <f>C8&amp;" "&amp;D8&amp;", "</f>
        <v xml:space="preserve">pay_type varchar(50), </v>
      </c>
    </row>
    <row r="28" spans="1:8">
      <c r="E28" s="1" t="str">
        <f>C9&amp;" "&amp;D9&amp;", "</f>
        <v xml:space="preserve">amount DECIMAL(20,4), </v>
      </c>
    </row>
    <row r="29" spans="1:8">
      <c r="E29" s="1" t="str">
        <f t="shared" ref="E29:E36" si="0">C12&amp;" "&amp;D12&amp;", "</f>
        <v xml:space="preserve">bank_account varchar(50), </v>
      </c>
    </row>
    <row r="30" spans="1:8">
      <c r="E30" s="1" t="str">
        <f t="shared" si="0"/>
        <v xml:space="preserve">bank_name varchar(200), </v>
      </c>
    </row>
    <row r="31" spans="1:8">
      <c r="E31" s="1" t="str">
        <f t="shared" si="0"/>
        <v xml:space="preserve">trice DATETIME(0) DEFAULT CURRENT_TIMESTAMP, </v>
      </c>
    </row>
    <row r="32" spans="1:8">
      <c r="E32" s="1" t="str">
        <f t="shared" si="0"/>
        <v xml:space="preserve">create_time DATETIME(0) DEFAULT CURRENT_TIMESTAMP, </v>
      </c>
    </row>
    <row r="33" spans="4:5">
      <c r="E33" s="1" t="str">
        <f t="shared" si="0"/>
        <v xml:space="preserve">create_user char(36), </v>
      </c>
    </row>
    <row r="34" spans="4:5">
      <c r="E34" s="1" t="str">
        <f t="shared" si="0"/>
        <v xml:space="preserve">update_time DATETIME(0) DEFAULT CURRENT_TIMESTAMP, </v>
      </c>
    </row>
    <row r="35" spans="4:5">
      <c r="E35" s="1" t="str">
        <f>C18&amp;" "&amp;D18&amp;", "</f>
        <v xml:space="preserve">update_user char(36), </v>
      </c>
    </row>
    <row r="36" spans="4:5">
      <c r="E36" s="1" t="str">
        <f t="shared" si="0"/>
        <v xml:space="preserve">description VARCHAR(500), </v>
      </c>
    </row>
    <row r="37" spans="4:5">
      <c r="E37" s="1" t="s">
        <v>591</v>
      </c>
    </row>
    <row r="38" spans="4:5">
      <c r="D38" s="1" t="s">
        <v>592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1" sqref="B1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667</v>
      </c>
      <c r="E1" s="1" t="s">
        <v>133</v>
      </c>
      <c r="F1" s="1" t="s">
        <v>329</v>
      </c>
    </row>
    <row r="2" spans="1:8">
      <c r="A2" s="1" t="s">
        <v>134</v>
      </c>
    </row>
    <row r="3" spans="1:8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572</v>
      </c>
      <c r="E5" s="6"/>
      <c r="F5" s="6"/>
      <c r="G5" s="6"/>
      <c r="H5" s="6"/>
    </row>
    <row r="6" spans="1:8">
      <c r="A6" s="6">
        <v>3</v>
      </c>
      <c r="B6" s="9" t="s">
        <v>587</v>
      </c>
      <c r="C6" s="6" t="s">
        <v>327</v>
      </c>
      <c r="D6" s="6" t="s">
        <v>589</v>
      </c>
      <c r="E6" s="6"/>
      <c r="F6" s="6"/>
      <c r="G6" s="6"/>
      <c r="H6" s="6"/>
    </row>
    <row r="7" spans="1:8">
      <c r="A7" s="6">
        <v>4</v>
      </c>
      <c r="B7" s="9" t="s">
        <v>328</v>
      </c>
      <c r="C7" s="6" t="s">
        <v>330</v>
      </c>
      <c r="D7" s="6" t="s">
        <v>588</v>
      </c>
      <c r="E7" s="6"/>
      <c r="F7" s="6"/>
      <c r="G7" s="6"/>
      <c r="H7" s="6"/>
    </row>
    <row r="8" spans="1:8">
      <c r="A8" s="6">
        <v>5</v>
      </c>
      <c r="B8" s="9" t="s">
        <v>397</v>
      </c>
      <c r="C8" s="6" t="s">
        <v>396</v>
      </c>
      <c r="D8" s="6" t="s">
        <v>571</v>
      </c>
      <c r="E8" s="2"/>
      <c r="F8" s="2"/>
      <c r="G8" s="2"/>
      <c r="H8" s="2"/>
    </row>
    <row r="9" spans="1:8" s="7" customFormat="1">
      <c r="A9" s="6">
        <v>6</v>
      </c>
      <c r="B9" s="9" t="s">
        <v>231</v>
      </c>
      <c r="C9" s="6" t="s">
        <v>295</v>
      </c>
      <c r="D9" s="6" t="s">
        <v>571</v>
      </c>
      <c r="E9" s="6"/>
      <c r="F9" s="6"/>
      <c r="G9" s="6"/>
      <c r="H9" s="6"/>
    </row>
    <row r="10" spans="1:8" s="7" customFormat="1">
      <c r="A10" s="6">
        <v>7</v>
      </c>
      <c r="B10" s="9" t="s">
        <v>102</v>
      </c>
      <c r="C10" s="6" t="s">
        <v>296</v>
      </c>
      <c r="D10" s="6" t="s">
        <v>572</v>
      </c>
      <c r="E10" s="6"/>
      <c r="F10" s="6"/>
      <c r="G10" s="6"/>
      <c r="H10" s="6"/>
    </row>
    <row r="11" spans="1:8" s="7" customFormat="1">
      <c r="A11" s="6">
        <v>8</v>
      </c>
      <c r="B11" s="9" t="s">
        <v>149</v>
      </c>
      <c r="C11" s="6" t="s">
        <v>297</v>
      </c>
      <c r="D11" s="6" t="s">
        <v>571</v>
      </c>
      <c r="E11" s="6"/>
      <c r="F11" s="6"/>
      <c r="G11" s="6"/>
      <c r="H11" s="6"/>
    </row>
    <row r="12" spans="1:8" s="7" customFormat="1">
      <c r="A12" s="6">
        <v>9</v>
      </c>
      <c r="B12" s="9" t="s">
        <v>104</v>
      </c>
      <c r="C12" s="6" t="s">
        <v>298</v>
      </c>
      <c r="D12" s="6" t="s">
        <v>572</v>
      </c>
      <c r="E12" s="6"/>
      <c r="F12" s="6"/>
      <c r="G12" s="6"/>
      <c r="H12" s="5" t="s">
        <v>157</v>
      </c>
    </row>
    <row r="13" spans="1:8">
      <c r="A13" s="6">
        <v>11</v>
      </c>
      <c r="B13" s="9" t="s">
        <v>232</v>
      </c>
      <c r="C13" s="6" t="s">
        <v>299</v>
      </c>
      <c r="D13" s="6" t="s">
        <v>573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591</v>
      </c>
    </row>
    <row r="28" spans="4:5">
      <c r="D28" s="1" t="s">
        <v>592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158</v>
      </c>
      <c r="B1" s="1" t="s">
        <v>331</v>
      </c>
      <c r="E1" s="1" t="s">
        <v>159</v>
      </c>
      <c r="F1" s="1" t="s">
        <v>160</v>
      </c>
    </row>
    <row r="2" spans="1:8">
      <c r="A2" s="1" t="s">
        <v>134</v>
      </c>
    </row>
    <row r="3" spans="1:8">
      <c r="A3" s="8" t="s">
        <v>136</v>
      </c>
      <c r="B3" s="8" t="s">
        <v>133</v>
      </c>
      <c r="C3" s="8" t="s">
        <v>155</v>
      </c>
      <c r="D3" s="8" t="s">
        <v>139</v>
      </c>
      <c r="E3" s="8" t="s">
        <v>140</v>
      </c>
      <c r="F3" s="8" t="s">
        <v>161</v>
      </c>
      <c r="G3" s="8" t="s">
        <v>142</v>
      </c>
      <c r="H3" s="8" t="s">
        <v>143</v>
      </c>
    </row>
    <row r="4" spans="1:8">
      <c r="A4" s="6">
        <v>1</v>
      </c>
      <c r="B4" s="9" t="s">
        <v>144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162</v>
      </c>
      <c r="C5" s="1" t="s">
        <v>332</v>
      </c>
      <c r="D5" s="1" t="s">
        <v>590</v>
      </c>
      <c r="E5" s="6"/>
      <c r="F5" s="6"/>
      <c r="G5" s="6"/>
      <c r="H5" s="6" t="s">
        <v>163</v>
      </c>
    </row>
    <row r="6" spans="1:8">
      <c r="A6" s="6">
        <v>3</v>
      </c>
      <c r="B6" s="9" t="s">
        <v>164</v>
      </c>
      <c r="C6" s="6" t="s">
        <v>301</v>
      </c>
      <c r="D6" s="6" t="s">
        <v>572</v>
      </c>
      <c r="E6" s="6"/>
      <c r="F6" s="6"/>
      <c r="G6" s="6"/>
      <c r="H6" s="6" t="s">
        <v>165</v>
      </c>
    </row>
    <row r="7" spans="1:8">
      <c r="A7" s="6">
        <v>4</v>
      </c>
      <c r="B7" s="9" t="s">
        <v>166</v>
      </c>
      <c r="C7" s="6" t="s">
        <v>333</v>
      </c>
      <c r="D7" s="1" t="s">
        <v>590</v>
      </c>
      <c r="E7" s="6"/>
      <c r="F7" s="6"/>
      <c r="G7" s="6"/>
      <c r="H7" s="6"/>
    </row>
    <row r="8" spans="1:8">
      <c r="A8" s="6">
        <v>5</v>
      </c>
      <c r="B8" s="9" t="s">
        <v>167</v>
      </c>
      <c r="C8" s="6" t="s">
        <v>334</v>
      </c>
      <c r="D8" s="6" t="s">
        <v>581</v>
      </c>
      <c r="E8" s="6"/>
      <c r="F8" s="6"/>
      <c r="G8" s="6"/>
      <c r="H8" s="5" t="s">
        <v>203</v>
      </c>
    </row>
    <row r="9" spans="1:8">
      <c r="A9" s="6">
        <v>6</v>
      </c>
      <c r="B9" s="9" t="s">
        <v>335</v>
      </c>
      <c r="C9" s="2" t="s">
        <v>336</v>
      </c>
      <c r="D9" s="6" t="s">
        <v>579</v>
      </c>
      <c r="E9" s="6"/>
      <c r="F9" s="6"/>
      <c r="G9" s="6"/>
      <c r="H9" s="6"/>
    </row>
    <row r="10" spans="1:8">
      <c r="A10" s="6">
        <v>7</v>
      </c>
      <c r="B10" s="9" t="s">
        <v>168</v>
      </c>
      <c r="C10" s="6" t="s">
        <v>337</v>
      </c>
      <c r="D10" s="6" t="s">
        <v>582</v>
      </c>
      <c r="E10" s="6"/>
      <c r="F10" s="6"/>
      <c r="G10" s="6"/>
      <c r="H10" s="6"/>
    </row>
    <row r="11" spans="1:8">
      <c r="A11" s="6">
        <v>8</v>
      </c>
      <c r="B11" s="9" t="s">
        <v>338</v>
      </c>
      <c r="C11" s="6" t="s">
        <v>342</v>
      </c>
      <c r="D11" s="6" t="s">
        <v>572</v>
      </c>
      <c r="E11" s="6"/>
      <c r="F11" s="6"/>
      <c r="G11" s="6"/>
      <c r="H11" s="6"/>
    </row>
    <row r="12" spans="1:8">
      <c r="A12" s="6">
        <v>9</v>
      </c>
      <c r="B12" s="9" t="s">
        <v>169</v>
      </c>
      <c r="C12" s="6" t="s">
        <v>339</v>
      </c>
      <c r="D12" s="6" t="s">
        <v>576</v>
      </c>
      <c r="E12" s="6"/>
      <c r="F12" s="6"/>
      <c r="G12" s="6"/>
      <c r="H12" s="6"/>
    </row>
    <row r="13" spans="1:8">
      <c r="A13" s="6">
        <v>10</v>
      </c>
      <c r="B13" s="27" t="s">
        <v>170</v>
      </c>
      <c r="C13" s="2" t="s">
        <v>584</v>
      </c>
      <c r="D13" s="2" t="s">
        <v>585</v>
      </c>
      <c r="E13" s="2"/>
      <c r="F13" s="2"/>
      <c r="G13" s="2"/>
      <c r="H13" s="2" t="s">
        <v>171</v>
      </c>
    </row>
    <row r="14" spans="1:8">
      <c r="A14" s="6">
        <v>11</v>
      </c>
      <c r="B14" s="27" t="s">
        <v>206</v>
      </c>
      <c r="C14" s="2" t="s">
        <v>340</v>
      </c>
      <c r="D14" s="2" t="s">
        <v>581</v>
      </c>
      <c r="E14" s="2"/>
      <c r="F14" s="2"/>
      <c r="G14" s="2"/>
      <c r="H14" s="2"/>
    </row>
    <row r="15" spans="1:8">
      <c r="A15" s="6">
        <v>12</v>
      </c>
      <c r="B15" s="27" t="s">
        <v>204</v>
      </c>
      <c r="C15" s="2" t="s">
        <v>341</v>
      </c>
      <c r="D15" s="2" t="s">
        <v>585</v>
      </c>
      <c r="E15" s="2"/>
      <c r="F15" s="2"/>
      <c r="G15" s="2"/>
      <c r="H15" s="2" t="s">
        <v>198</v>
      </c>
    </row>
    <row r="16" spans="1:8">
      <c r="A16" s="6">
        <v>13</v>
      </c>
      <c r="B16" s="27" t="s">
        <v>205</v>
      </c>
      <c r="C16" s="2" t="s">
        <v>343</v>
      </c>
      <c r="D16" s="2" t="s">
        <v>586</v>
      </c>
      <c r="E16" s="2"/>
      <c r="F16" s="2"/>
      <c r="G16" s="2"/>
      <c r="H16" s="2"/>
    </row>
    <row r="17" spans="1:8">
      <c r="A17" s="6">
        <v>14</v>
      </c>
      <c r="B17" s="27" t="s">
        <v>207</v>
      </c>
      <c r="C17" s="2" t="s">
        <v>345</v>
      </c>
      <c r="D17" s="2" t="s">
        <v>581</v>
      </c>
      <c r="E17" s="2"/>
      <c r="F17" s="2"/>
      <c r="G17" s="2"/>
      <c r="H17" s="2"/>
    </row>
    <row r="18" spans="1:8">
      <c r="A18" s="6">
        <v>15</v>
      </c>
      <c r="B18" s="27" t="s">
        <v>172</v>
      </c>
      <c r="C18" s="2" t="s">
        <v>346</v>
      </c>
      <c r="D18" s="2" t="s">
        <v>585</v>
      </c>
      <c r="E18" s="2"/>
      <c r="F18" s="2"/>
      <c r="G18" s="2"/>
      <c r="H18" s="2" t="s">
        <v>198</v>
      </c>
    </row>
    <row r="19" spans="1:8">
      <c r="A19" s="6">
        <v>16</v>
      </c>
      <c r="B19" s="27" t="s">
        <v>173</v>
      </c>
      <c r="C19" s="2" t="s">
        <v>347</v>
      </c>
      <c r="D19" s="2" t="s">
        <v>586</v>
      </c>
      <c r="E19" s="2"/>
      <c r="F19" s="2"/>
      <c r="G19" s="2"/>
      <c r="H19" s="2"/>
    </row>
    <row r="20" spans="1:8">
      <c r="A20" s="6">
        <v>17</v>
      </c>
      <c r="B20" s="27" t="s">
        <v>208</v>
      </c>
      <c r="C20" s="2" t="s">
        <v>348</v>
      </c>
      <c r="D20" s="2" t="s">
        <v>581</v>
      </c>
      <c r="E20" s="2"/>
      <c r="F20" s="2"/>
      <c r="G20" s="2"/>
      <c r="H20" s="2"/>
    </row>
    <row r="21" spans="1:8">
      <c r="A21" s="6">
        <v>18</v>
      </c>
      <c r="B21" s="27" t="s">
        <v>174</v>
      </c>
      <c r="C21" s="2" t="s">
        <v>349</v>
      </c>
      <c r="D21" s="2" t="s">
        <v>585</v>
      </c>
      <c r="E21" s="2"/>
      <c r="F21" s="2"/>
      <c r="G21" s="2"/>
      <c r="H21" s="2"/>
    </row>
    <row r="22" spans="1:8">
      <c r="A22" s="6">
        <v>19</v>
      </c>
      <c r="B22" s="27" t="s">
        <v>175</v>
      </c>
      <c r="C22" s="2" t="s">
        <v>350</v>
      </c>
      <c r="D22" s="2" t="s">
        <v>586</v>
      </c>
      <c r="E22" s="2"/>
      <c r="F22" s="2"/>
      <c r="G22" s="2"/>
      <c r="H22" s="2"/>
    </row>
    <row r="23" spans="1:8">
      <c r="A23" s="6">
        <v>20</v>
      </c>
      <c r="B23" s="27" t="s">
        <v>176</v>
      </c>
      <c r="C23" s="2" t="s">
        <v>344</v>
      </c>
      <c r="D23" s="2" t="s">
        <v>579</v>
      </c>
      <c r="E23" s="2"/>
      <c r="F23" s="2"/>
      <c r="G23" s="2"/>
      <c r="H23" s="2" t="s">
        <v>244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591</v>
      </c>
    </row>
    <row r="47" spans="4:5">
      <c r="D47" s="1" t="s">
        <v>592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132</v>
      </c>
      <c r="B1" s="1" t="s">
        <v>594</v>
      </c>
      <c r="E1" s="1" t="s">
        <v>133</v>
      </c>
      <c r="F1" s="1" t="s">
        <v>200</v>
      </c>
    </row>
    <row r="2" spans="1:8">
      <c r="A2" s="1" t="s">
        <v>134</v>
      </c>
    </row>
    <row r="3" spans="1:8">
      <c r="A3" s="8" t="s">
        <v>136</v>
      </c>
      <c r="B3" s="8" t="s">
        <v>159</v>
      </c>
      <c r="C3" s="8" t="s">
        <v>155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233</v>
      </c>
      <c r="C4" s="3" t="s">
        <v>306</v>
      </c>
      <c r="D4" s="3" t="s">
        <v>578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95</v>
      </c>
      <c r="C5" s="2" t="s">
        <v>359</v>
      </c>
      <c r="D5" s="3" t="s">
        <v>578</v>
      </c>
      <c r="E5" s="2"/>
      <c r="F5" s="2"/>
      <c r="G5" s="2"/>
      <c r="H5" s="2" t="s">
        <v>201</v>
      </c>
    </row>
    <row r="6" spans="1:8">
      <c r="A6" s="6">
        <v>3</v>
      </c>
      <c r="B6" s="9" t="s">
        <v>234</v>
      </c>
      <c r="C6" s="6" t="s">
        <v>360</v>
      </c>
      <c r="D6" s="6" t="s">
        <v>580</v>
      </c>
      <c r="E6" s="6"/>
      <c r="F6" s="6"/>
      <c r="G6" s="6"/>
      <c r="H6" s="6"/>
    </row>
    <row r="7" spans="1:8">
      <c r="A7" s="6">
        <v>4</v>
      </c>
      <c r="B7" s="9" t="s">
        <v>235</v>
      </c>
      <c r="C7" s="6" t="s">
        <v>361</v>
      </c>
      <c r="D7" s="6" t="s">
        <v>580</v>
      </c>
      <c r="E7" s="6"/>
      <c r="F7" s="6"/>
      <c r="G7" s="6"/>
      <c r="H7" s="6"/>
    </row>
    <row r="8" spans="1:8">
      <c r="A8" s="6">
        <v>5</v>
      </c>
      <c r="B8" s="9" t="s">
        <v>362</v>
      </c>
      <c r="C8" s="6" t="s">
        <v>363</v>
      </c>
      <c r="D8" s="6" t="s">
        <v>580</v>
      </c>
      <c r="E8" s="6"/>
      <c r="F8" s="6"/>
      <c r="G8" s="6"/>
      <c r="H8" s="6"/>
    </row>
    <row r="9" spans="1:8">
      <c r="A9" s="6">
        <v>6</v>
      </c>
      <c r="B9" s="9" t="s">
        <v>364</v>
      </c>
      <c r="C9" s="6" t="s">
        <v>365</v>
      </c>
      <c r="D9" s="6" t="s">
        <v>580</v>
      </c>
      <c r="E9" s="6"/>
      <c r="F9" s="6"/>
      <c r="G9" s="6"/>
      <c r="H9" s="6"/>
    </row>
    <row r="10" spans="1:8">
      <c r="A10" s="6">
        <v>7</v>
      </c>
      <c r="B10" s="9" t="s">
        <v>236</v>
      </c>
      <c r="C10" s="6" t="s">
        <v>366</v>
      </c>
      <c r="D10" s="6" t="s">
        <v>577</v>
      </c>
      <c r="E10" s="6"/>
      <c r="F10" s="6"/>
      <c r="G10" s="6"/>
      <c r="H10" s="6"/>
    </row>
    <row r="11" spans="1:8">
      <c r="A11" s="6">
        <v>8</v>
      </c>
      <c r="B11" s="9" t="s">
        <v>367</v>
      </c>
      <c r="C11" s="6" t="s">
        <v>368</v>
      </c>
      <c r="D11" s="6" t="s">
        <v>579</v>
      </c>
      <c r="E11" s="6"/>
      <c r="F11" s="6"/>
      <c r="G11" s="6"/>
      <c r="H11" s="6"/>
    </row>
    <row r="12" spans="1:8">
      <c r="A12" s="6">
        <v>9</v>
      </c>
      <c r="B12" s="9" t="s">
        <v>186</v>
      </c>
      <c r="C12" s="6" t="s">
        <v>369</v>
      </c>
      <c r="D12" s="6" t="s">
        <v>579</v>
      </c>
      <c r="E12" s="6"/>
      <c r="F12" s="6"/>
      <c r="G12" s="6"/>
      <c r="H12" s="6"/>
    </row>
    <row r="13" spans="1:8">
      <c r="A13" s="6">
        <v>10</v>
      </c>
      <c r="B13" s="9" t="s">
        <v>237</v>
      </c>
      <c r="C13" s="6" t="s">
        <v>370</v>
      </c>
      <c r="D13" s="6" t="s">
        <v>579</v>
      </c>
      <c r="E13" s="6"/>
      <c r="F13" s="6"/>
      <c r="G13" s="6"/>
      <c r="H13" s="6"/>
    </row>
    <row r="14" spans="1:8">
      <c r="A14" s="6">
        <v>11</v>
      </c>
      <c r="B14" s="9" t="s">
        <v>238</v>
      </c>
      <c r="C14" s="6" t="s">
        <v>371</v>
      </c>
      <c r="D14" s="6" t="s">
        <v>577</v>
      </c>
      <c r="E14" s="6"/>
      <c r="F14" s="6"/>
      <c r="G14" s="6"/>
      <c r="H14" s="6"/>
    </row>
    <row r="15" spans="1:8">
      <c r="A15" s="6">
        <v>12</v>
      </c>
      <c r="B15" s="9" t="s">
        <v>372</v>
      </c>
      <c r="C15" s="6" t="s">
        <v>373</v>
      </c>
      <c r="D15" s="6" t="s">
        <v>572</v>
      </c>
      <c r="E15" s="6"/>
      <c r="F15" s="6"/>
      <c r="G15" s="6"/>
      <c r="H15" s="6"/>
    </row>
    <row r="16" spans="1:8">
      <c r="A16" s="6">
        <v>13</v>
      </c>
      <c r="B16" s="9" t="s">
        <v>397</v>
      </c>
      <c r="C16" s="6" t="s">
        <v>396</v>
      </c>
      <c r="D16" s="6" t="s">
        <v>571</v>
      </c>
      <c r="E16" s="2"/>
      <c r="F16" s="2"/>
      <c r="G16" s="2"/>
      <c r="H16" s="2"/>
    </row>
    <row r="17" spans="1:8" s="7" customFormat="1">
      <c r="A17" s="6">
        <v>14</v>
      </c>
      <c r="B17" s="9" t="s">
        <v>239</v>
      </c>
      <c r="C17" s="6" t="s">
        <v>295</v>
      </c>
      <c r="D17" s="6" t="s">
        <v>571</v>
      </c>
      <c r="E17" s="6"/>
      <c r="F17" s="6"/>
      <c r="G17" s="6"/>
      <c r="H17" s="6"/>
    </row>
    <row r="18" spans="1:8" s="7" customFormat="1">
      <c r="A18" s="6">
        <v>15</v>
      </c>
      <c r="B18" s="9" t="s">
        <v>240</v>
      </c>
      <c r="C18" s="6" t="s">
        <v>296</v>
      </c>
      <c r="D18" s="6" t="s">
        <v>572</v>
      </c>
      <c r="E18" s="6"/>
      <c r="F18" s="6"/>
      <c r="G18" s="6"/>
      <c r="H18" s="6"/>
    </row>
    <row r="19" spans="1:8" s="7" customFormat="1">
      <c r="A19" s="6">
        <v>16</v>
      </c>
      <c r="B19" s="9" t="s">
        <v>149</v>
      </c>
      <c r="C19" s="6" t="s">
        <v>297</v>
      </c>
      <c r="D19" s="6" t="s">
        <v>571</v>
      </c>
      <c r="E19" s="6"/>
      <c r="F19" s="6"/>
      <c r="G19" s="6"/>
      <c r="H19" s="6"/>
    </row>
    <row r="20" spans="1:8" s="7" customFormat="1">
      <c r="A20" s="6">
        <v>17</v>
      </c>
      <c r="B20" s="9" t="s">
        <v>241</v>
      </c>
      <c r="C20" s="6" t="s">
        <v>298</v>
      </c>
      <c r="D20" s="6" t="s">
        <v>572</v>
      </c>
      <c r="E20" s="6"/>
      <c r="F20" s="6"/>
      <c r="G20" s="6"/>
      <c r="H20" s="5" t="s">
        <v>150</v>
      </c>
    </row>
    <row r="21" spans="1:8">
      <c r="A21" s="6">
        <v>18</v>
      </c>
      <c r="B21" s="9" t="s">
        <v>242</v>
      </c>
      <c r="C21" s="6" t="s">
        <v>299</v>
      </c>
      <c r="D21" s="6" t="s">
        <v>573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591</v>
      </c>
    </row>
    <row r="43" spans="4:5">
      <c r="D43" s="1" t="s">
        <v>592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2" sqref="D32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437</v>
      </c>
      <c r="E1" s="1" t="s">
        <v>178</v>
      </c>
      <c r="F1" s="1" t="s">
        <v>438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6">
        <v>1</v>
      </c>
      <c r="B4" s="9" t="s">
        <v>92</v>
      </c>
      <c r="C4" s="3" t="s">
        <v>439</v>
      </c>
      <c r="D4" s="3"/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185</v>
      </c>
      <c r="C5" s="6" t="s">
        <v>440</v>
      </c>
      <c r="D5" s="6"/>
      <c r="E5" s="6"/>
      <c r="F5" s="6"/>
      <c r="G5" s="6"/>
      <c r="H5" s="6"/>
    </row>
    <row r="6" spans="1:8">
      <c r="A6" s="6">
        <v>3</v>
      </c>
      <c r="B6" s="9" t="s">
        <v>186</v>
      </c>
      <c r="C6" s="6" t="s">
        <v>369</v>
      </c>
      <c r="D6" s="6"/>
      <c r="E6" s="6"/>
      <c r="F6" s="6"/>
      <c r="G6" s="6"/>
      <c r="H6" s="6"/>
    </row>
    <row r="7" spans="1:8">
      <c r="A7" s="6">
        <v>4</v>
      </c>
      <c r="B7" s="9" t="s">
        <v>444</v>
      </c>
      <c r="C7" s="6" t="s">
        <v>268</v>
      </c>
      <c r="D7" s="6"/>
      <c r="E7" s="6"/>
      <c r="F7" s="6"/>
      <c r="G7" s="6"/>
      <c r="H7" s="6" t="s">
        <v>187</v>
      </c>
    </row>
    <row r="8" spans="1:8">
      <c r="A8" s="6">
        <v>5</v>
      </c>
      <c r="B8" s="9" t="s">
        <v>188</v>
      </c>
      <c r="C8" s="6" t="s">
        <v>374</v>
      </c>
      <c r="D8" s="6"/>
      <c r="E8" s="6"/>
      <c r="F8" s="6"/>
      <c r="G8" s="6"/>
      <c r="H8" s="6"/>
    </row>
    <row r="9" spans="1:8">
      <c r="A9" s="6">
        <v>6</v>
      </c>
      <c r="B9" s="9" t="s">
        <v>189</v>
      </c>
      <c r="C9" s="6" t="s">
        <v>441</v>
      </c>
      <c r="D9" s="6"/>
      <c r="E9" s="6"/>
      <c r="F9" s="6"/>
      <c r="G9" s="6"/>
      <c r="H9" s="6"/>
    </row>
    <row r="10" spans="1:8">
      <c r="A10" s="6">
        <v>7</v>
      </c>
      <c r="B10" s="9" t="s">
        <v>443</v>
      </c>
      <c r="C10" s="6" t="s">
        <v>442</v>
      </c>
      <c r="D10" s="6"/>
      <c r="E10" s="6"/>
      <c r="F10" s="6"/>
      <c r="G10" s="6"/>
      <c r="H10" s="6"/>
    </row>
    <row r="11" spans="1:8">
      <c r="A11" s="6">
        <v>8</v>
      </c>
      <c r="B11" s="9" t="s">
        <v>446</v>
      </c>
      <c r="C11" s="6" t="s">
        <v>445</v>
      </c>
      <c r="D11" s="6"/>
      <c r="E11" s="6"/>
      <c r="F11" s="6"/>
      <c r="G11" s="6"/>
      <c r="H11" s="6"/>
    </row>
    <row r="12" spans="1:8">
      <c r="A12" s="6">
        <v>9</v>
      </c>
      <c r="B12" s="9" t="s">
        <v>243</v>
      </c>
      <c r="C12" s="6" t="s">
        <v>375</v>
      </c>
      <c r="D12" s="6"/>
      <c r="E12" s="6"/>
      <c r="F12" s="6"/>
      <c r="G12" s="6"/>
      <c r="H12" s="6"/>
    </row>
    <row r="13" spans="1:8">
      <c r="A13" s="6">
        <v>10</v>
      </c>
      <c r="B13" s="9" t="s">
        <v>448</v>
      </c>
      <c r="C13" s="6" t="s">
        <v>447</v>
      </c>
      <c r="D13" s="6"/>
      <c r="E13" s="6"/>
      <c r="F13" s="6"/>
      <c r="G13" s="6"/>
      <c r="H13" s="6"/>
    </row>
    <row r="14" spans="1:8">
      <c r="A14" s="6">
        <v>11</v>
      </c>
      <c r="B14" s="9" t="s">
        <v>450</v>
      </c>
      <c r="C14" s="6" t="s">
        <v>449</v>
      </c>
      <c r="D14" s="6"/>
      <c r="E14" s="6"/>
      <c r="F14" s="6"/>
      <c r="G14" s="6"/>
      <c r="H14" s="6"/>
    </row>
    <row r="15" spans="1:8">
      <c r="A15" s="6">
        <v>12</v>
      </c>
      <c r="B15" s="9" t="s">
        <v>452</v>
      </c>
      <c r="C15" s="6" t="s">
        <v>451</v>
      </c>
      <c r="D15" s="6"/>
      <c r="E15" s="6"/>
      <c r="F15" s="6"/>
      <c r="G15" s="6"/>
      <c r="H15" s="6" t="s">
        <v>190</v>
      </c>
    </row>
    <row r="16" spans="1:8">
      <c r="A16" s="6">
        <v>13</v>
      </c>
      <c r="B16" s="9" t="s">
        <v>193</v>
      </c>
      <c r="C16" s="6" t="s">
        <v>453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461</v>
      </c>
      <c r="C17" s="6" t="s">
        <v>454</v>
      </c>
      <c r="D17" s="6" t="s">
        <v>571</v>
      </c>
      <c r="E17" s="6"/>
      <c r="F17" s="6"/>
      <c r="G17" s="6"/>
      <c r="H17" s="6"/>
    </row>
    <row r="18" spans="1:8" s="7" customFormat="1">
      <c r="A18" s="6">
        <v>15</v>
      </c>
      <c r="B18" s="9" t="s">
        <v>102</v>
      </c>
      <c r="C18" s="6" t="s">
        <v>455</v>
      </c>
      <c r="D18" s="6" t="s">
        <v>572</v>
      </c>
      <c r="E18" s="6"/>
      <c r="F18" s="6"/>
      <c r="G18" s="6"/>
      <c r="H18" s="6"/>
    </row>
    <row r="19" spans="1:8" s="7" customFormat="1">
      <c r="A19" s="6">
        <v>16</v>
      </c>
      <c r="B19" s="9" t="s">
        <v>457</v>
      </c>
      <c r="C19" s="6" t="s">
        <v>456</v>
      </c>
      <c r="D19" s="6" t="s">
        <v>571</v>
      </c>
      <c r="E19" s="6"/>
      <c r="F19" s="6"/>
      <c r="G19" s="6"/>
      <c r="H19" s="6"/>
    </row>
    <row r="20" spans="1:8" s="7" customFormat="1">
      <c r="A20" s="6">
        <v>17</v>
      </c>
      <c r="B20" s="9" t="s">
        <v>458</v>
      </c>
      <c r="C20" s="6" t="s">
        <v>429</v>
      </c>
      <c r="D20" s="6" t="s">
        <v>572</v>
      </c>
      <c r="E20" s="6"/>
      <c r="F20" s="6"/>
      <c r="G20" s="6"/>
      <c r="H20" s="6"/>
    </row>
    <row r="21" spans="1:8">
      <c r="A21" s="6">
        <v>18</v>
      </c>
      <c r="B21" s="9" t="s">
        <v>460</v>
      </c>
      <c r="C21" s="6" t="s">
        <v>459</v>
      </c>
      <c r="D21" s="6" t="s">
        <v>573</v>
      </c>
      <c r="E21" s="6"/>
      <c r="F21" s="6"/>
      <c r="G21" s="6"/>
      <c r="H21" s="6"/>
    </row>
    <row r="23" spans="1:8">
      <c r="B23" s="1" t="s">
        <v>202</v>
      </c>
    </row>
    <row r="26" spans="1:8">
      <c r="A26" s="8" t="s">
        <v>69</v>
      </c>
      <c r="B26" s="8" t="s">
        <v>186</v>
      </c>
      <c r="C26" s="8" t="s">
        <v>506</v>
      </c>
      <c r="D26" s="8" t="s">
        <v>255</v>
      </c>
      <c r="E26" s="8" t="s">
        <v>256</v>
      </c>
      <c r="F26" s="8" t="s">
        <v>9</v>
      </c>
    </row>
    <row r="27" spans="1:8">
      <c r="A27" s="6">
        <v>1</v>
      </c>
      <c r="B27" s="6" t="s">
        <v>494</v>
      </c>
      <c r="C27" s="2" t="s">
        <v>507</v>
      </c>
      <c r="D27" s="6" t="s">
        <v>646</v>
      </c>
      <c r="E27" s="6" t="s">
        <v>246</v>
      </c>
      <c r="F27" s="6"/>
      <c r="H27" s="1" t="str">
        <f>"INSERT INTO t_sys_user (id, login_name, real_name, organization_id, position, order_by) VALUES(uuid(),""" &amp; C27 &amp;""",""" &amp; B27 &amp;""",""" &amp; D27 &amp;""",""" &amp; E27 &amp;""","&amp; A27&amp;");"</f>
        <v>INSERT INTO t_sys_user (id, login_name, real_name, organization_id, position, order_by) VALUES(uuid(),"dujuan","杜鹃","0ed4d3a1-0c3a-11e4-9300-001c42328937","财务总监，系统管理员",1);</v>
      </c>
    </row>
    <row r="28" spans="1:8">
      <c r="A28" s="6">
        <v>2</v>
      </c>
      <c r="B28" s="6" t="s">
        <v>495</v>
      </c>
      <c r="C28" s="2" t="s">
        <v>508</v>
      </c>
      <c r="D28" s="6" t="s">
        <v>646</v>
      </c>
      <c r="E28" s="6" t="s">
        <v>247</v>
      </c>
      <c r="F28" s="6"/>
      <c r="H28" s="1" t="str">
        <f t="shared" ref="H28:H38" si="0">"INSERT INTO t_sys_user (id, login_name, real_name, organization_id, position, order_by) VALUES(uuid(),""" &amp; C28 &amp;""",""" &amp; B28 &amp;""",""" &amp; D28 &amp;""",""" &amp; E28 &amp;""","&amp; A28&amp;");"</f>
        <v>INSERT INTO t_sys_user (id, login_name, real_name, organization_id, position, order_by) VALUES(uuid(),"zhangmeng","张梦","0ed4d3a1-0c3a-11e4-9300-001c42328937","财务经理",2);</v>
      </c>
    </row>
    <row r="29" spans="1:8">
      <c r="A29" s="6">
        <v>3</v>
      </c>
      <c r="B29" s="6" t="s">
        <v>496</v>
      </c>
      <c r="C29" s="2" t="s">
        <v>509</v>
      </c>
      <c r="D29" s="6" t="s">
        <v>646</v>
      </c>
      <c r="E29" s="6" t="s">
        <v>248</v>
      </c>
      <c r="F29" s="6"/>
      <c r="H29" s="1" t="str">
        <f t="shared" si="0"/>
        <v>INSERT INTO t_sys_user (id, login_name, real_name, organization_id, position, order_by) VALUES(uuid(),"liuyuecui","刘月翠","0ed4d3a1-0c3a-11e4-9300-001c42328937","财务核算员",3);</v>
      </c>
    </row>
    <row r="30" spans="1:8">
      <c r="A30" s="6">
        <v>4</v>
      </c>
      <c r="B30" s="6" t="s">
        <v>497</v>
      </c>
      <c r="C30" s="2" t="s">
        <v>510</v>
      </c>
      <c r="D30" s="6" t="s">
        <v>646</v>
      </c>
      <c r="E30" s="6" t="s">
        <v>249</v>
      </c>
      <c r="F30" s="6"/>
      <c r="H30" s="1" t="str">
        <f t="shared" si="0"/>
        <v>INSERT INTO t_sys_user (id, login_name, real_name, organization_id, position, order_by) VALUES(uuid(),"wangshuyan","王书岩","0ed4d3a1-0c3a-11e4-9300-001c42328937","盖章经办人",4);</v>
      </c>
    </row>
    <row r="31" spans="1:8">
      <c r="A31" s="6">
        <v>5</v>
      </c>
      <c r="B31" s="6" t="s">
        <v>498</v>
      </c>
      <c r="C31" s="2" t="s">
        <v>511</v>
      </c>
      <c r="D31" s="6" t="s">
        <v>647</v>
      </c>
      <c r="E31" s="6" t="s">
        <v>250</v>
      </c>
      <c r="F31" s="6"/>
      <c r="H31" s="1" t="str">
        <f t="shared" si="0"/>
        <v>INSERT INTO t_sys_user (id, login_name, real_name, organization_id, position, order_by) VALUES(uuid(),"yangdeyou","杨德友","0ed44f90-0c3a-11e4-9300-001c42328937","项目部负责人",5);</v>
      </c>
    </row>
    <row r="32" spans="1:8">
      <c r="A32" s="6">
        <v>6</v>
      </c>
      <c r="B32" s="6" t="s">
        <v>499</v>
      </c>
      <c r="C32" s="2" t="s">
        <v>512</v>
      </c>
      <c r="D32" s="6" t="s">
        <v>647</v>
      </c>
      <c r="E32" s="6" t="s">
        <v>251</v>
      </c>
      <c r="F32" s="6"/>
      <c r="H32" s="1" t="str">
        <f t="shared" si="0"/>
        <v>INSERT INTO t_sys_user (id, login_name, real_name, organization_id, position, order_by) VALUES(uuid(),"wangyong","王勇","0ed44f90-0c3a-11e4-9300-001c42328937","项目部操作员",6);</v>
      </c>
    </row>
    <row r="33" spans="1:8">
      <c r="A33" s="6">
        <v>7</v>
      </c>
      <c r="B33" s="6" t="s">
        <v>500</v>
      </c>
      <c r="C33" s="2" t="s">
        <v>513</v>
      </c>
      <c r="D33" s="6" t="s">
        <v>647</v>
      </c>
      <c r="E33" s="6" t="s">
        <v>251</v>
      </c>
      <c r="F33" s="6"/>
      <c r="H33" s="1" t="str">
        <f t="shared" si="0"/>
        <v>INSERT INTO t_sys_user (id, login_name, real_name, organization_id, position, order_by) VALUES(uuid(),"xiadongyan","夏冬燕","0ed44f90-0c3a-11e4-9300-001c42328937","项目部操作员",7);</v>
      </c>
    </row>
    <row r="34" spans="1:8">
      <c r="A34" s="6">
        <v>8</v>
      </c>
      <c r="B34" s="6" t="s">
        <v>501</v>
      </c>
      <c r="C34" s="2" t="s">
        <v>514</v>
      </c>
      <c r="D34" s="6" t="s">
        <v>647</v>
      </c>
      <c r="E34" s="6" t="s">
        <v>251</v>
      </c>
      <c r="F34" s="6" t="s">
        <v>252</v>
      </c>
      <c r="H34" s="1" t="str">
        <f t="shared" si="0"/>
        <v>INSERT INTO t_sys_user (id, login_name, real_name, organization_id, position, order_by) VALUES(uuid(),"zhangyan","张岩","0ed44f90-0c3a-11e4-9300-001c42328937","项目部操作员",8);</v>
      </c>
    </row>
    <row r="35" spans="1:8">
      <c r="A35" s="6">
        <v>9</v>
      </c>
      <c r="B35" s="6" t="s">
        <v>502</v>
      </c>
      <c r="C35" s="2" t="s">
        <v>515</v>
      </c>
      <c r="D35" s="6" t="s">
        <v>647</v>
      </c>
      <c r="E35" s="6" t="s">
        <v>251</v>
      </c>
      <c r="F35" s="6" t="s">
        <v>253</v>
      </c>
      <c r="H35" s="1" t="str">
        <f t="shared" si="0"/>
        <v>INSERT INTO t_sys_user (id, login_name, real_name, organization_id, position, order_by) VALUES(uuid(),"wangpeng","王鹏","0ed44f90-0c3a-11e4-9300-001c42328937","项目部操作员",9);</v>
      </c>
    </row>
    <row r="36" spans="1:8">
      <c r="A36" s="6">
        <v>10</v>
      </c>
      <c r="B36" s="6" t="s">
        <v>503</v>
      </c>
      <c r="C36" s="2" t="s">
        <v>516</v>
      </c>
      <c r="D36" s="6" t="s">
        <v>645</v>
      </c>
      <c r="E36" s="6" t="s">
        <v>254</v>
      </c>
      <c r="F36" s="6"/>
      <c r="H36" s="1" t="str">
        <f t="shared" si="0"/>
        <v>INSERT INTO t_sys_user (id, login_name, real_name, organization_id, position, order_by) VALUES(uuid(),"wangyouqing","王有青","0ed38235-0c3a-11e4-9300-001c42328937","事业部负责人",10);</v>
      </c>
    </row>
    <row r="37" spans="1:8">
      <c r="A37" s="6">
        <v>11</v>
      </c>
      <c r="B37" s="6" t="s">
        <v>504</v>
      </c>
      <c r="C37" s="2" t="s">
        <v>517</v>
      </c>
      <c r="D37" s="6" t="s">
        <v>645</v>
      </c>
      <c r="E37" s="6" t="s">
        <v>251</v>
      </c>
      <c r="F37" s="6"/>
      <c r="H37" s="1" t="str">
        <f t="shared" si="0"/>
        <v>INSERT INTO t_sys_user (id, login_name, real_name, organization_id, position, order_by) VALUES(uuid(),"zhoukai","周楷","0ed38235-0c3a-11e4-9300-001c42328937","项目部操作员",11);</v>
      </c>
    </row>
    <row r="38" spans="1:8">
      <c r="A38" s="6">
        <v>12</v>
      </c>
      <c r="B38" s="6" t="s">
        <v>505</v>
      </c>
      <c r="C38" s="2" t="s">
        <v>518</v>
      </c>
      <c r="D38" s="6" t="s">
        <v>645</v>
      </c>
      <c r="E38" s="6" t="s">
        <v>251</v>
      </c>
      <c r="F38" s="6" t="s">
        <v>253</v>
      </c>
      <c r="H38" s="1" t="str">
        <f t="shared" si="0"/>
        <v>INSERT INTO t_sys_user (id, login_name, real_name, organization_id, position, order_by) VALUES(uuid(),"wangjiaxin","王佳鑫","0ed38235-0c3a-11e4-9300-001c42328937","项目部操作员",12);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81</v>
      </c>
      <c r="B1" s="1" t="s">
        <v>652</v>
      </c>
      <c r="E1" s="1" t="s">
        <v>82</v>
      </c>
      <c r="F1" s="1" t="s">
        <v>522</v>
      </c>
    </row>
    <row r="2" spans="1:8">
      <c r="A2" s="1" t="s">
        <v>72</v>
      </c>
    </row>
    <row r="3" spans="1:8">
      <c r="A3" s="8" t="s">
        <v>69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>
      <c r="A4" s="6">
        <v>1</v>
      </c>
      <c r="B4" s="9" t="s">
        <v>92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526</v>
      </c>
    </row>
    <row r="5" spans="1:8">
      <c r="A5" s="6">
        <v>2</v>
      </c>
      <c r="B5" s="9" t="s">
        <v>521</v>
      </c>
      <c r="C5" s="6" t="s">
        <v>583</v>
      </c>
      <c r="D5" s="6"/>
      <c r="E5" s="6"/>
      <c r="F5" s="6"/>
      <c r="G5" s="6"/>
      <c r="H5" s="6"/>
    </row>
    <row r="6" spans="1:8">
      <c r="A6" s="6">
        <v>3</v>
      </c>
      <c r="B6" s="9" t="s">
        <v>101</v>
      </c>
      <c r="C6" s="6" t="s">
        <v>369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299</v>
      </c>
      <c r="D7" s="6"/>
      <c r="E7" s="6"/>
      <c r="F7" s="6"/>
      <c r="G7" s="6"/>
      <c r="H7" s="6"/>
    </row>
    <row r="9" spans="1:8">
      <c r="B9" s="1" t="s">
        <v>202</v>
      </c>
    </row>
    <row r="12" spans="1:8">
      <c r="A12" s="8" t="s">
        <v>69</v>
      </c>
      <c r="B12" s="8" t="s">
        <v>521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523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524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525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177</v>
      </c>
      <c r="B1" s="1" t="s">
        <v>462</v>
      </c>
      <c r="E1" s="1" t="s">
        <v>178</v>
      </c>
      <c r="F1" s="1" t="s">
        <v>474</v>
      </c>
    </row>
    <row r="2" spans="1:21">
      <c r="A2" s="1" t="s">
        <v>72</v>
      </c>
    </row>
    <row r="3" spans="1:21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21">
      <c r="A4" s="6">
        <v>1</v>
      </c>
      <c r="B4" s="9" t="s">
        <v>184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311</v>
      </c>
    </row>
    <row r="5" spans="1:21">
      <c r="A5" s="1">
        <v>2</v>
      </c>
      <c r="B5" s="9" t="s">
        <v>463</v>
      </c>
      <c r="C5" s="1" t="s">
        <v>377</v>
      </c>
    </row>
    <row r="6" spans="1:21">
      <c r="A6" s="6">
        <v>3</v>
      </c>
      <c r="B6" s="9" t="s">
        <v>191</v>
      </c>
      <c r="C6" s="2" t="s">
        <v>464</v>
      </c>
      <c r="D6" s="2"/>
      <c r="E6" s="2"/>
      <c r="F6" s="2"/>
      <c r="G6" s="2"/>
      <c r="H6" s="2"/>
    </row>
    <row r="7" spans="1:21" ht="13.5">
      <c r="A7" s="1">
        <v>4</v>
      </c>
      <c r="B7" s="9" t="s">
        <v>264</v>
      </c>
      <c r="C7" s="6" t="s">
        <v>378</v>
      </c>
      <c r="D7" s="6"/>
      <c r="E7" s="6"/>
      <c r="F7" s="6"/>
      <c r="G7" s="6"/>
      <c r="H7" s="6"/>
      <c r="J7" s="37" t="s">
        <v>527</v>
      </c>
      <c r="K7" s="37" t="s">
        <v>538</v>
      </c>
      <c r="L7" s="37"/>
      <c r="N7" s="37"/>
      <c r="O7" s="37"/>
      <c r="P7" s="37"/>
      <c r="Q7" s="37"/>
      <c r="R7" s="37">
        <v>0</v>
      </c>
      <c r="S7" s="37" t="s">
        <v>539</v>
      </c>
      <c r="T7" s="37">
        <v>1</v>
      </c>
      <c r="U7" s="37"/>
    </row>
    <row r="8" spans="1:21" ht="13.5">
      <c r="A8" s="6">
        <v>5</v>
      </c>
      <c r="B8" s="9" t="s">
        <v>465</v>
      </c>
      <c r="C8" s="6" t="s">
        <v>379</v>
      </c>
      <c r="D8" s="6"/>
      <c r="E8" s="6"/>
      <c r="F8" s="6"/>
      <c r="G8" s="6"/>
      <c r="H8" s="6"/>
      <c r="J8" s="37" t="s">
        <v>530</v>
      </c>
      <c r="K8" s="37" t="s">
        <v>540</v>
      </c>
      <c r="L8" s="37"/>
      <c r="N8" s="37"/>
      <c r="O8" s="37"/>
      <c r="P8" s="37"/>
      <c r="Q8" s="37"/>
      <c r="R8" s="37">
        <v>0</v>
      </c>
      <c r="S8" s="37" t="s">
        <v>539</v>
      </c>
      <c r="T8" s="37">
        <v>1</v>
      </c>
      <c r="U8" s="37"/>
    </row>
    <row r="9" spans="1:21" ht="13.5">
      <c r="A9" s="1">
        <v>6</v>
      </c>
      <c r="B9" s="9" t="s">
        <v>192</v>
      </c>
      <c r="C9" s="6" t="s">
        <v>466</v>
      </c>
      <c r="D9" s="6"/>
      <c r="E9" s="6"/>
      <c r="F9" s="6"/>
      <c r="G9" s="6"/>
      <c r="H9" s="6"/>
      <c r="J9" s="37" t="s">
        <v>533</v>
      </c>
      <c r="K9" s="37" t="s">
        <v>541</v>
      </c>
      <c r="L9" s="37"/>
      <c r="N9" s="37"/>
      <c r="O9" s="37"/>
      <c r="P9" s="37"/>
      <c r="Q9" s="37"/>
      <c r="R9" s="37">
        <v>0</v>
      </c>
      <c r="S9" s="37" t="s">
        <v>539</v>
      </c>
      <c r="T9" s="37">
        <v>1</v>
      </c>
      <c r="U9" s="37"/>
    </row>
    <row r="10" spans="1:21" ht="13.5">
      <c r="A10" s="6">
        <v>7</v>
      </c>
      <c r="B10" s="9" t="s">
        <v>245</v>
      </c>
      <c r="C10" s="2" t="s">
        <v>467</v>
      </c>
      <c r="D10" s="2"/>
      <c r="E10" s="2"/>
      <c r="F10" s="2"/>
      <c r="G10" s="2"/>
      <c r="H10" s="2"/>
      <c r="J10" s="37" t="s">
        <v>6</v>
      </c>
      <c r="K10" s="37" t="s">
        <v>542</v>
      </c>
      <c r="L10" s="37"/>
      <c r="N10" s="37"/>
      <c r="O10" s="37"/>
      <c r="P10" s="37"/>
      <c r="Q10" s="37"/>
      <c r="R10" s="37">
        <v>0</v>
      </c>
      <c r="S10" s="37" t="s">
        <v>539</v>
      </c>
      <c r="T10" s="37">
        <v>1</v>
      </c>
      <c r="U10" s="37"/>
    </row>
    <row r="11" spans="1:21" ht="13.5">
      <c r="A11" s="1">
        <v>8</v>
      </c>
      <c r="B11" s="9" t="s">
        <v>469</v>
      </c>
      <c r="C11" s="6" t="s">
        <v>468</v>
      </c>
      <c r="D11" s="6"/>
      <c r="E11" s="6"/>
      <c r="F11" s="6"/>
      <c r="G11" s="6"/>
      <c r="H11" s="6"/>
      <c r="J11" s="37" t="s">
        <v>199</v>
      </c>
      <c r="K11" s="37" t="s">
        <v>543</v>
      </c>
      <c r="L11" s="37"/>
      <c r="N11" s="37"/>
      <c r="O11" s="37"/>
      <c r="P11" s="37"/>
      <c r="Q11" s="37"/>
      <c r="R11" s="37">
        <v>0</v>
      </c>
      <c r="S11" s="37" t="s">
        <v>539</v>
      </c>
      <c r="T11" s="37">
        <v>1</v>
      </c>
      <c r="U11" s="37"/>
    </row>
    <row r="12" spans="1:21" ht="13.5">
      <c r="A12" s="6">
        <v>9</v>
      </c>
      <c r="B12" s="9" t="s">
        <v>265</v>
      </c>
      <c r="C12" s="6" t="s">
        <v>470</v>
      </c>
      <c r="D12" s="6"/>
      <c r="E12" s="6"/>
      <c r="F12" s="6"/>
      <c r="G12" s="6"/>
      <c r="H12" s="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>
      <c r="A13" s="1">
        <v>10</v>
      </c>
      <c r="B13" s="9" t="s">
        <v>471</v>
      </c>
      <c r="C13" s="6" t="s">
        <v>376</v>
      </c>
      <c r="D13" s="6"/>
      <c r="E13" s="6"/>
      <c r="F13" s="6"/>
      <c r="G13" s="6"/>
      <c r="H13" s="6"/>
    </row>
    <row r="14" spans="1:21">
      <c r="A14" s="6">
        <v>11</v>
      </c>
      <c r="B14" s="9" t="s">
        <v>473</v>
      </c>
      <c r="C14" s="6" t="s">
        <v>472</v>
      </c>
      <c r="D14" s="2"/>
      <c r="E14" s="2"/>
      <c r="F14" s="2"/>
      <c r="G14" s="2"/>
      <c r="H14" s="2"/>
    </row>
    <row r="21" spans="1:9" ht="36">
      <c r="A21" s="1">
        <v>1</v>
      </c>
      <c r="B21" s="34" t="s">
        <v>528</v>
      </c>
      <c r="C21" s="13" t="s">
        <v>37</v>
      </c>
      <c r="D21" s="14" t="s">
        <v>10</v>
      </c>
      <c r="E21" s="1" t="s">
        <v>544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6" t="s">
        <v>528</v>
      </c>
      <c r="C22" s="13" t="s">
        <v>38</v>
      </c>
      <c r="D22" s="14" t="s">
        <v>30</v>
      </c>
      <c r="E22" s="1" t="s">
        <v>544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6" t="s">
        <v>529</v>
      </c>
      <c r="C23" s="13" t="s">
        <v>13</v>
      </c>
      <c r="D23" s="14" t="s">
        <v>25</v>
      </c>
      <c r="E23" s="1" t="s">
        <v>544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5" t="s">
        <v>528</v>
      </c>
      <c r="C24" s="13" t="s">
        <v>39</v>
      </c>
      <c r="D24" s="14" t="s">
        <v>24</v>
      </c>
      <c r="E24" s="1" t="s">
        <v>544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4" t="s">
        <v>531</v>
      </c>
      <c r="C25" s="13" t="s">
        <v>40</v>
      </c>
      <c r="D25" s="14" t="s">
        <v>26</v>
      </c>
      <c r="E25" s="1" t="s">
        <v>545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6" t="s">
        <v>532</v>
      </c>
      <c r="C26" s="13" t="s">
        <v>67</v>
      </c>
      <c r="D26" s="14" t="s">
        <v>68</v>
      </c>
      <c r="E26" s="1" t="s">
        <v>545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6" t="s">
        <v>532</v>
      </c>
      <c r="C27" s="13" t="s">
        <v>41</v>
      </c>
      <c r="D27" s="14" t="s">
        <v>27</v>
      </c>
      <c r="E27" s="1" t="s">
        <v>545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4" t="s">
        <v>534</v>
      </c>
      <c r="C28" s="13" t="s">
        <v>64</v>
      </c>
      <c r="D28" s="14" t="s">
        <v>18</v>
      </c>
      <c r="E28" s="1" t="s">
        <v>546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6" t="s">
        <v>65</v>
      </c>
      <c r="C29" s="13" t="s">
        <v>14</v>
      </c>
      <c r="D29" s="14" t="s">
        <v>16</v>
      </c>
      <c r="E29" s="1" t="s">
        <v>546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6" t="s">
        <v>534</v>
      </c>
      <c r="C30" s="13" t="s">
        <v>42</v>
      </c>
      <c r="D30" s="14" t="s">
        <v>1</v>
      </c>
      <c r="E30" s="1" t="s">
        <v>546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6" t="s">
        <v>534</v>
      </c>
      <c r="C31" s="13" t="s">
        <v>43</v>
      </c>
      <c r="D31" s="14" t="s">
        <v>2</v>
      </c>
      <c r="E31" s="1" t="s">
        <v>546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6" t="s">
        <v>534</v>
      </c>
      <c r="C32" s="13" t="s">
        <v>406</v>
      </c>
      <c r="D32" s="14" t="s">
        <v>7</v>
      </c>
      <c r="E32" s="1" t="s">
        <v>546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6" t="s">
        <v>65</v>
      </c>
      <c r="C33" s="13" t="s">
        <v>44</v>
      </c>
      <c r="D33" s="14" t="s">
        <v>3</v>
      </c>
      <c r="E33" s="1" t="s">
        <v>546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6" t="s">
        <v>534</v>
      </c>
      <c r="C34" s="13" t="s">
        <v>45</v>
      </c>
      <c r="D34" s="14" t="s">
        <v>4</v>
      </c>
      <c r="E34" s="1" t="s">
        <v>546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6" t="s">
        <v>534</v>
      </c>
      <c r="C35" s="13" t="s">
        <v>46</v>
      </c>
      <c r="D35" s="14" t="s">
        <v>20</v>
      </c>
      <c r="E35" s="1" t="s">
        <v>546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6" t="s">
        <v>534</v>
      </c>
      <c r="C36" s="13" t="s">
        <v>48</v>
      </c>
      <c r="D36" s="14" t="s">
        <v>21</v>
      </c>
      <c r="E36" s="1" t="s">
        <v>546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5" t="s">
        <v>534</v>
      </c>
      <c r="C37" s="13" t="s">
        <v>47</v>
      </c>
      <c r="D37" s="14" t="s">
        <v>5</v>
      </c>
      <c r="E37" s="1" t="s">
        <v>546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4" t="s">
        <v>535</v>
      </c>
      <c r="C38" s="13" t="s">
        <v>35</v>
      </c>
      <c r="D38" s="14" t="s">
        <v>50</v>
      </c>
      <c r="E38" s="1" t="s">
        <v>547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6" t="s">
        <v>536</v>
      </c>
      <c r="C39" s="13" t="s">
        <v>51</v>
      </c>
      <c r="D39" s="14" t="s">
        <v>52</v>
      </c>
      <c r="E39" s="1" t="s">
        <v>547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5" t="s">
        <v>535</v>
      </c>
      <c r="C40" s="13" t="s">
        <v>36</v>
      </c>
      <c r="D40" s="14" t="s">
        <v>17</v>
      </c>
      <c r="E40" s="1" t="s">
        <v>547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4" t="s">
        <v>537</v>
      </c>
      <c r="C41" s="13" t="s">
        <v>53</v>
      </c>
      <c r="D41" s="14" t="s">
        <v>54</v>
      </c>
      <c r="E41" s="1" t="s">
        <v>548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5" t="s">
        <v>537</v>
      </c>
      <c r="C42" s="13" t="s">
        <v>56</v>
      </c>
      <c r="D42" s="14" t="s">
        <v>55</v>
      </c>
      <c r="E42" s="1" t="s">
        <v>548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549</v>
      </c>
    </row>
    <row r="46" spans="1:9">
      <c r="I46" s="1" t="s">
        <v>550</v>
      </c>
    </row>
    <row r="47" spans="1:9">
      <c r="I47" s="1" t="s">
        <v>551</v>
      </c>
    </row>
    <row r="48" spans="1:9">
      <c r="I48" s="1" t="s">
        <v>552</v>
      </c>
    </row>
    <row r="49" spans="9:9">
      <c r="I49" s="1" t="s">
        <v>553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475</v>
      </c>
      <c r="E1" s="1" t="s">
        <v>178</v>
      </c>
      <c r="F1" s="1" t="s">
        <v>476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6">
        <v>1</v>
      </c>
      <c r="B4" s="9" t="s">
        <v>92</v>
      </c>
      <c r="C4" s="3" t="s">
        <v>306</v>
      </c>
      <c r="D4" s="3"/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478</v>
      </c>
      <c r="C5" s="6" t="s">
        <v>477</v>
      </c>
      <c r="D5" s="6"/>
      <c r="E5" s="6"/>
      <c r="F5" s="6"/>
      <c r="G5" s="6"/>
      <c r="H5" s="6"/>
    </row>
    <row r="6" spans="1:8">
      <c r="A6" s="6">
        <v>3</v>
      </c>
      <c r="B6" s="9" t="s">
        <v>480</v>
      </c>
      <c r="C6" s="6" t="s">
        <v>479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482</v>
      </c>
      <c r="C7" s="6" t="s">
        <v>481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102</v>
      </c>
      <c r="C8" s="6" t="s">
        <v>483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zoomScaleNormal="100" workbookViewId="0">
      <selection activeCell="D17" sqref="D17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55" t="s">
        <v>196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22.5" customHeight="1">
      <c r="A2" s="57" t="s">
        <v>0</v>
      </c>
      <c r="B2" s="58" t="s">
        <v>31</v>
      </c>
      <c r="C2" s="57" t="s">
        <v>49</v>
      </c>
      <c r="D2" s="56" t="s">
        <v>8</v>
      </c>
      <c r="E2" s="41"/>
      <c r="F2" s="60" t="s">
        <v>29</v>
      </c>
      <c r="G2" s="61"/>
      <c r="H2" s="61"/>
      <c r="I2" s="61"/>
      <c r="J2" s="61"/>
      <c r="K2" s="61"/>
      <c r="L2" s="61"/>
      <c r="M2" s="61"/>
      <c r="N2" s="62"/>
      <c r="O2" s="56" t="s">
        <v>9</v>
      </c>
    </row>
    <row r="3" spans="1:15" ht="18.75" customHeight="1">
      <c r="A3" s="57"/>
      <c r="B3" s="59"/>
      <c r="C3" s="57"/>
      <c r="D3" s="56"/>
      <c r="E3" s="40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56"/>
    </row>
    <row r="4" spans="1:15" ht="36">
      <c r="A4" s="12">
        <v>1</v>
      </c>
      <c r="B4" s="63" t="s">
        <v>32</v>
      </c>
      <c r="C4" s="42" t="s">
        <v>37</v>
      </c>
      <c r="D4" s="43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65"/>
      <c r="C5" s="42" t="s">
        <v>38</v>
      </c>
      <c r="D5" s="43" t="s">
        <v>796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65"/>
      <c r="C6" s="42" t="s">
        <v>13</v>
      </c>
      <c r="D6" s="43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64"/>
      <c r="C7" s="44" t="s">
        <v>39</v>
      </c>
      <c r="D7" s="45" t="s">
        <v>24</v>
      </c>
      <c r="E7" s="45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63" t="s">
        <v>33</v>
      </c>
      <c r="C8" s="42" t="s">
        <v>40</v>
      </c>
      <c r="D8" s="43" t="s">
        <v>26</v>
      </c>
      <c r="E8" s="45" t="s">
        <v>598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65"/>
      <c r="C9" s="42" t="s">
        <v>597</v>
      </c>
      <c r="D9" s="43" t="s">
        <v>68</v>
      </c>
      <c r="E9" s="45" t="s">
        <v>599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65"/>
      <c r="C10" s="42" t="s">
        <v>600</v>
      </c>
      <c r="D10" s="43" t="s">
        <v>27</v>
      </c>
      <c r="E10" s="45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63" t="s">
        <v>65</v>
      </c>
      <c r="C11" s="44" t="s">
        <v>64</v>
      </c>
      <c r="D11" s="45" t="s">
        <v>18</v>
      </c>
      <c r="E11" s="45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65"/>
      <c r="C12" s="44" t="s">
        <v>14</v>
      </c>
      <c r="D12" s="45" t="s">
        <v>16</v>
      </c>
      <c r="E12" s="45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65"/>
      <c r="C13" s="44" t="s">
        <v>42</v>
      </c>
      <c r="D13" s="45" t="s">
        <v>1</v>
      </c>
      <c r="E13" s="45" t="s">
        <v>601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65"/>
      <c r="C14" s="44" t="s">
        <v>43</v>
      </c>
      <c r="D14" s="45" t="s">
        <v>2</v>
      </c>
      <c r="E14" s="45" t="s">
        <v>601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65"/>
      <c r="C15" s="44" t="s">
        <v>406</v>
      </c>
      <c r="D15" s="45" t="s">
        <v>7</v>
      </c>
      <c r="E15" s="45" t="s">
        <v>601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65"/>
      <c r="C16" s="44" t="s">
        <v>44</v>
      </c>
      <c r="D16" s="45" t="s">
        <v>3</v>
      </c>
      <c r="E16" s="45" t="s">
        <v>601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65"/>
      <c r="C17" s="44" t="s">
        <v>45</v>
      </c>
      <c r="D17" s="45" t="s">
        <v>4</v>
      </c>
      <c r="E17" s="45" t="s">
        <v>601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65"/>
      <c r="C18" s="44" t="s">
        <v>46</v>
      </c>
      <c r="D18" s="45" t="s">
        <v>20</v>
      </c>
      <c r="E18" s="45" t="s">
        <v>601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65"/>
      <c r="C19" s="44" t="s">
        <v>48</v>
      </c>
      <c r="D19" s="45" t="s">
        <v>21</v>
      </c>
      <c r="E19" s="45" t="s">
        <v>601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64"/>
      <c r="C20" s="44" t="s">
        <v>47</v>
      </c>
      <c r="D20" s="45" t="s">
        <v>5</v>
      </c>
      <c r="E20" s="45" t="s">
        <v>601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63" t="s">
        <v>6</v>
      </c>
      <c r="C21" s="44" t="s">
        <v>35</v>
      </c>
      <c r="D21" s="45" t="s">
        <v>50</v>
      </c>
      <c r="E21" s="45" t="s">
        <v>602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65"/>
      <c r="C22" s="44" t="s">
        <v>51</v>
      </c>
      <c r="D22" s="45" t="s">
        <v>52</v>
      </c>
      <c r="E22" s="45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64"/>
      <c r="C23" s="44" t="s">
        <v>36</v>
      </c>
      <c r="D23" s="45" t="s">
        <v>17</v>
      </c>
      <c r="E23" s="45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63" t="s">
        <v>199</v>
      </c>
      <c r="C24" s="44" t="s">
        <v>53</v>
      </c>
      <c r="D24" s="45" t="s">
        <v>54</v>
      </c>
      <c r="E24" s="45" t="s">
        <v>604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64"/>
      <c r="C25" s="44" t="s">
        <v>56</v>
      </c>
      <c r="D25" s="45" t="s">
        <v>55</v>
      </c>
      <c r="E25" s="45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63" t="s">
        <v>34</v>
      </c>
      <c r="C26" s="44" t="s">
        <v>23</v>
      </c>
      <c r="D26" s="45" t="s">
        <v>22</v>
      </c>
      <c r="E26" s="45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64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B26:B27"/>
    <mergeCell ref="B4:B7"/>
    <mergeCell ref="B8:B10"/>
    <mergeCell ref="B11:B20"/>
    <mergeCell ref="B21:B23"/>
    <mergeCell ref="B24:B25"/>
    <mergeCell ref="A1:O1"/>
    <mergeCell ref="D2:D3"/>
    <mergeCell ref="C2:C3"/>
    <mergeCell ref="A2:A3"/>
    <mergeCell ref="O2:O3"/>
    <mergeCell ref="B2:B3"/>
    <mergeCell ref="F2:N2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177</v>
      </c>
      <c r="B1" s="1" t="s">
        <v>654</v>
      </c>
      <c r="E1" s="1" t="s">
        <v>178</v>
      </c>
      <c r="F1" s="1" t="s">
        <v>430</v>
      </c>
    </row>
    <row r="2" spans="1:8">
      <c r="A2" s="1" t="s">
        <v>72</v>
      </c>
    </row>
    <row r="3" spans="1:8">
      <c r="A3" s="8" t="s">
        <v>69</v>
      </c>
      <c r="B3" s="8" t="s">
        <v>178</v>
      </c>
      <c r="C3" s="8" t="s">
        <v>179</v>
      </c>
      <c r="D3" s="8" t="s">
        <v>180</v>
      </c>
      <c r="E3" s="8" t="s">
        <v>181</v>
      </c>
      <c r="F3" s="8" t="s">
        <v>182</v>
      </c>
      <c r="G3" s="8" t="s">
        <v>183</v>
      </c>
      <c r="H3" s="8" t="s">
        <v>70</v>
      </c>
    </row>
    <row r="4" spans="1:8">
      <c r="A4" s="3">
        <v>1</v>
      </c>
      <c r="B4" s="9" t="s">
        <v>92</v>
      </c>
      <c r="C4" s="3" t="s">
        <v>306</v>
      </c>
      <c r="D4" s="3" t="s">
        <v>493</v>
      </c>
      <c r="E4" s="3" t="s">
        <v>309</v>
      </c>
      <c r="F4" s="6" t="s">
        <v>310</v>
      </c>
      <c r="G4" s="6"/>
      <c r="H4" s="6" t="s">
        <v>311</v>
      </c>
    </row>
    <row r="5" spans="1:8">
      <c r="A5" s="3">
        <v>2</v>
      </c>
      <c r="B5" s="9" t="s">
        <v>431</v>
      </c>
      <c r="C5" s="3" t="s">
        <v>424</v>
      </c>
      <c r="D5" s="3" t="s">
        <v>419</v>
      </c>
      <c r="E5" s="3"/>
      <c r="F5" s="6"/>
      <c r="G5" s="6"/>
      <c r="H5" s="6"/>
    </row>
    <row r="6" spans="1:8">
      <c r="A6" s="3">
        <v>3</v>
      </c>
      <c r="B6" s="9" t="s">
        <v>432</v>
      </c>
      <c r="C6" s="3" t="s">
        <v>307</v>
      </c>
      <c r="D6" s="3" t="s">
        <v>419</v>
      </c>
      <c r="E6" s="3"/>
      <c r="F6" s="6"/>
      <c r="G6" s="6"/>
      <c r="H6" s="6"/>
    </row>
    <row r="7" spans="1:8">
      <c r="A7" s="3">
        <v>4</v>
      </c>
      <c r="B7" s="9" t="s">
        <v>194</v>
      </c>
      <c r="C7" s="3" t="s">
        <v>425</v>
      </c>
      <c r="D7" s="3" t="s">
        <v>420</v>
      </c>
      <c r="E7" s="3"/>
      <c r="F7" s="6"/>
      <c r="G7" s="6"/>
      <c r="H7" s="6"/>
    </row>
    <row r="8" spans="1:8" s="7" customFormat="1">
      <c r="A8" s="3">
        <v>9</v>
      </c>
      <c r="B8" s="9" t="s">
        <v>433</v>
      </c>
      <c r="C8" s="3" t="s">
        <v>308</v>
      </c>
      <c r="D8" s="3" t="s">
        <v>421</v>
      </c>
      <c r="E8" s="3"/>
      <c r="F8" s="6"/>
      <c r="G8" s="6"/>
      <c r="H8" s="6"/>
    </row>
    <row r="9" spans="1:8" s="7" customFormat="1">
      <c r="A9" s="3">
        <v>5</v>
      </c>
      <c r="B9" s="9" t="s">
        <v>101</v>
      </c>
      <c r="C9" s="6" t="s">
        <v>426</v>
      </c>
      <c r="D9" s="3" t="s">
        <v>422</v>
      </c>
      <c r="E9" s="3"/>
      <c r="F9" s="6"/>
      <c r="G9" s="6"/>
      <c r="H9" s="6"/>
    </row>
    <row r="10" spans="1:8" s="7" customFormat="1">
      <c r="A10" s="3">
        <v>6</v>
      </c>
      <c r="B10" s="9" t="s">
        <v>434</v>
      </c>
      <c r="C10" s="6" t="s">
        <v>427</v>
      </c>
      <c r="D10" s="3" t="s">
        <v>418</v>
      </c>
      <c r="E10" s="3"/>
      <c r="F10" s="6"/>
      <c r="G10" s="6"/>
      <c r="H10" s="6"/>
    </row>
    <row r="11" spans="1:8" s="7" customFormat="1">
      <c r="A11" s="3">
        <v>7</v>
      </c>
      <c r="B11" s="9" t="s">
        <v>435</v>
      </c>
      <c r="C11" s="6" t="s">
        <v>428</v>
      </c>
      <c r="D11" s="3" t="s">
        <v>422</v>
      </c>
      <c r="E11" s="3"/>
      <c r="F11" s="6"/>
      <c r="G11" s="6"/>
      <c r="H11" s="6"/>
    </row>
    <row r="12" spans="1:8" s="7" customFormat="1">
      <c r="A12" s="3">
        <v>8</v>
      </c>
      <c r="B12" s="9" t="s">
        <v>436</v>
      </c>
      <c r="C12" s="6" t="s">
        <v>429</v>
      </c>
      <c r="D12" s="3" t="s">
        <v>418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299</v>
      </c>
      <c r="D13" s="3" t="s">
        <v>423</v>
      </c>
      <c r="E13" s="3"/>
      <c r="F13" s="6"/>
      <c r="G13" s="6"/>
      <c r="H13" s="6"/>
    </row>
    <row r="18" spans="2:3">
      <c r="B18" s="1" t="s">
        <v>257</v>
      </c>
    </row>
    <row r="19" spans="2:3">
      <c r="B19" s="1" t="s">
        <v>258</v>
      </c>
    </row>
    <row r="20" spans="2:3">
      <c r="B20" s="1" t="s">
        <v>259</v>
      </c>
    </row>
    <row r="21" spans="2:3">
      <c r="B21" s="1" t="s">
        <v>260</v>
      </c>
    </row>
    <row r="22" spans="2:3">
      <c r="B22" s="1" t="s">
        <v>261</v>
      </c>
      <c r="C22" s="1" t="s">
        <v>262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E15" sqref="E15"/>
    </sheetView>
  </sheetViews>
  <sheetFormatPr defaultRowHeight="13.5"/>
  <cols>
    <col min="1" max="1" width="28.75" bestFit="1" customWidth="1"/>
    <col min="2" max="2" width="28.75" customWidth="1"/>
    <col min="3" max="3" width="21.875" bestFit="1" customWidth="1"/>
    <col min="4" max="4" width="10.5" bestFit="1" customWidth="1"/>
  </cols>
  <sheetData>
    <row r="3" spans="1:5">
      <c r="A3" s="27" t="s">
        <v>92</v>
      </c>
      <c r="B3" s="27" t="str">
        <f>B2&amp;", "&amp;A3</f>
        <v>, ID</v>
      </c>
      <c r="C3" s="3" t="s">
        <v>306</v>
      </c>
      <c r="D3" t="str">
        <f>"new."&amp;C3</f>
        <v>new.id</v>
      </c>
      <c r="E3" s="27" t="str">
        <f>E2&amp;", "&amp;D3</f>
        <v>, new.id</v>
      </c>
    </row>
    <row r="4" spans="1:5">
      <c r="A4" s="27" t="s">
        <v>403</v>
      </c>
      <c r="B4" s="27" t="str">
        <f t="shared" ref="B4:B15" si="0">B3&amp;", "&amp;A4</f>
        <v>, ID, trice</v>
      </c>
      <c r="C4" s="3" t="s">
        <v>403</v>
      </c>
      <c r="D4" t="str">
        <f t="shared" ref="D4:D15" si="1">"new."&amp;C4</f>
        <v>new.trice</v>
      </c>
      <c r="E4" s="27" t="str">
        <f t="shared" ref="E4:E15" si="2">E3&amp;", "&amp;D4</f>
        <v>, new.id, new.trice</v>
      </c>
    </row>
    <row r="5" spans="1:5">
      <c r="A5" s="27" t="s">
        <v>299</v>
      </c>
      <c r="B5" s="27" t="str">
        <f t="shared" si="0"/>
        <v>, ID, trice, description</v>
      </c>
      <c r="C5" s="3" t="s">
        <v>299</v>
      </c>
      <c r="D5" t="str">
        <f t="shared" si="1"/>
        <v>new.description</v>
      </c>
      <c r="E5" s="27" t="str">
        <f t="shared" si="2"/>
        <v>, new.id, new.trice, new.description</v>
      </c>
    </row>
    <row r="6" spans="1:5">
      <c r="A6" s="27" t="s">
        <v>301</v>
      </c>
      <c r="B6" s="27" t="str">
        <f t="shared" si="0"/>
        <v>, ID, trice, description, project_id</v>
      </c>
      <c r="C6" s="3" t="s">
        <v>306</v>
      </c>
      <c r="D6" t="str">
        <f t="shared" si="1"/>
        <v>new.id</v>
      </c>
      <c r="E6" s="27" t="str">
        <f t="shared" si="2"/>
        <v>, new.id, new.trice, new.description, new.id</v>
      </c>
    </row>
    <row r="7" spans="1:5">
      <c r="A7" s="27" t="s">
        <v>584</v>
      </c>
      <c r="B7" s="27" t="str">
        <f t="shared" si="0"/>
        <v>, ID, trice, description, project_id, organization_id</v>
      </c>
      <c r="C7" s="3" t="s">
        <v>560</v>
      </c>
      <c r="D7" t="str">
        <f t="shared" si="1"/>
        <v>new.department_id</v>
      </c>
      <c r="E7" s="27" t="str">
        <f t="shared" si="2"/>
        <v>, new.id, new.trice, new.description, new.id, new.department_id</v>
      </c>
    </row>
    <row r="8" spans="1:5">
      <c r="A8" s="27" t="s">
        <v>266</v>
      </c>
      <c r="B8" s="27" t="str">
        <f t="shared" si="0"/>
        <v>, ID, trice, description, project_id, organization_id, project_code</v>
      </c>
      <c r="C8" s="3" t="s">
        <v>266</v>
      </c>
      <c r="D8" t="str">
        <f t="shared" si="1"/>
        <v>new.project_code</v>
      </c>
      <c r="E8" s="27" t="str">
        <f t="shared" si="2"/>
        <v>, new.id, new.trice, new.description, new.id, new.department_id, new.project_code</v>
      </c>
    </row>
    <row r="9" spans="1:5">
      <c r="A9" s="27" t="s">
        <v>267</v>
      </c>
      <c r="B9" s="27" t="str">
        <f t="shared" si="0"/>
        <v>, ID, trice, description, project_id, organization_id, project_code, project_name</v>
      </c>
      <c r="C9" s="3" t="s">
        <v>267</v>
      </c>
      <c r="D9" t="str">
        <f t="shared" si="1"/>
        <v>new.project_name</v>
      </c>
      <c r="E9" s="27" t="str">
        <f t="shared" si="2"/>
        <v>, new.id, new.trice, new.description, new.id, new.department_id, new.project_code, new.project_name</v>
      </c>
    </row>
    <row r="10" spans="1:5">
      <c r="A10" s="27" t="s">
        <v>285</v>
      </c>
      <c r="B10" s="27" t="str">
        <f t="shared" si="0"/>
        <v>, ID, trice, description, project_id, organization_id, project_code, project_name, contract_amount</v>
      </c>
      <c r="C10" s="3" t="s">
        <v>285</v>
      </c>
      <c r="D10" t="str">
        <f t="shared" si="1"/>
        <v>new.contract_amount</v>
      </c>
      <c r="E10" s="27" t="str">
        <f t="shared" si="2"/>
        <v>, new.id, new.trice, new.description, new.id, new.department_id, new.project_code, new.project_name, new.contract_amount</v>
      </c>
    </row>
    <row r="11" spans="1:5">
      <c r="A11" s="27" t="s">
        <v>287</v>
      </c>
      <c r="B11" s="27" t="str">
        <f t="shared" si="0"/>
        <v>, ID, trice, description, project_id, organization_id, project_code, project_name, contract_amount, settlement_amount</v>
      </c>
      <c r="C11" s="3" t="s">
        <v>287</v>
      </c>
      <c r="D11" t="str">
        <f t="shared" si="1"/>
        <v>new.settlement_amount</v>
      </c>
      <c r="E11" s="27" t="str">
        <f t="shared" si="2"/>
        <v>, new.id, new.trice, new.description, new.id, new.department_id, new.project_code, new.project_name, new.contract_amount, new.settlement_amount</v>
      </c>
    </row>
    <row r="12" spans="1:5">
      <c r="A12" s="27" t="s">
        <v>283</v>
      </c>
      <c r="B12" s="27" t="str">
        <f t="shared" si="0"/>
        <v>, ID, trice, description, project_id, organization_id, project_code, project_name, contract_amount, settlement_amount, management_rate</v>
      </c>
      <c r="C12" s="3" t="s">
        <v>283</v>
      </c>
      <c r="D12" t="str">
        <f t="shared" si="1"/>
        <v>new.management_rate</v>
      </c>
      <c r="E12" s="27" t="str">
        <f t="shared" si="2"/>
        <v>, new.id, new.trice, new.description, new.id, new.department_id, new.project_code, new.project_name, new.contract_amount, new.settlement_amount, new.management_rate</v>
      </c>
    </row>
    <row r="13" spans="1:5">
      <c r="A13" s="27" t="s">
        <v>633</v>
      </c>
      <c r="B13" s="27" t="str">
        <f t="shared" si="0"/>
        <v>, ID, trice, description, project_id, organization_id, project_code, project_name, contract_amount, settlement_amount, management_rate, management_plan_amount</v>
      </c>
      <c r="C13" s="48" t="s">
        <v>736</v>
      </c>
      <c r="D13" t="str">
        <f t="shared" si="1"/>
        <v>new.management_plan_amount</v>
      </c>
      <c r="E13" s="27" t="str">
        <f t="shared" si="2"/>
        <v>, new.id, new.trice, new.description, new.id, new.department_id, new.project_code, new.project_name, new.contract_amount, new.settlement_amount, new.management_rate, new.management_plan_amount</v>
      </c>
    </row>
    <row r="14" spans="1:5">
      <c r="A14" s="27" t="s">
        <v>282</v>
      </c>
      <c r="B14" s="27" t="str">
        <f t="shared" si="0"/>
        <v>, ID, trice, description, project_id, organization_id, project_code, project_name, contract_amount, settlement_amount, management_rate, management_plan_amount, tax_rate</v>
      </c>
      <c r="C14" s="3" t="s">
        <v>282</v>
      </c>
      <c r="D14" t="str">
        <f t="shared" si="1"/>
        <v>new.tax_rate</v>
      </c>
      <c r="E14" s="27" t="str">
        <f t="shared" si="2"/>
        <v>, new.id, new.trice, new.description, new.id, new.department_id, new.project_code, new.project_name, new.contract_amount, new.settlement_amount, new.management_rate, new.management_plan_amount, new.tax_rate</v>
      </c>
    </row>
    <row r="15" spans="1:5">
      <c r="A15" s="27" t="s">
        <v>675</v>
      </c>
      <c r="B15" s="27" t="str">
        <f t="shared" si="0"/>
        <v>, ID, trice, description, project_id, organization_id, project_code, project_name, contract_amount, settlement_amount, management_rate, management_plan_amount, tax_rate, tax_plan_amount</v>
      </c>
      <c r="C15" s="48" t="s">
        <v>737</v>
      </c>
      <c r="D15" t="str">
        <f t="shared" si="1"/>
        <v>new.tax_plan_amount</v>
      </c>
      <c r="E15" s="27" t="str">
        <f t="shared" si="2"/>
        <v>, new.id, new.trice, new.description, new.id, new.department_id, new.project_code, new.project_name, new.contract_amount, new.settlement_amount, new.management_rate, new.management_plan_amount, new.tax_rate, new.tax_plan_amount</v>
      </c>
    </row>
    <row r="19" spans="1:1">
      <c r="A19" t="s">
        <v>738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H27" sqref="H27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28.75" style="1" bestFit="1" customWidth="1"/>
    <col min="5" max="6" width="0" style="1" hidden="1" customWidth="1"/>
    <col min="7" max="7" width="9.375" style="1" hidden="1" customWidth="1"/>
    <col min="8" max="8" width="81.75" style="1" customWidth="1"/>
    <col min="9" max="16384" width="9" style="1"/>
  </cols>
  <sheetData>
    <row r="1" spans="1:8">
      <c r="A1" s="1" t="s">
        <v>81</v>
      </c>
      <c r="B1" s="67" t="s">
        <v>619</v>
      </c>
      <c r="C1" s="67"/>
      <c r="E1" s="1" t="s">
        <v>82</v>
      </c>
      <c r="F1" s="1" t="s">
        <v>382</v>
      </c>
    </row>
    <row r="2" spans="1:8">
      <c r="A2" s="1" t="s">
        <v>72</v>
      </c>
    </row>
    <row r="3" spans="1:8" ht="13.5" customHeight="1">
      <c r="A3" s="8" t="s">
        <v>71</v>
      </c>
      <c r="B3" s="54" t="s">
        <v>82</v>
      </c>
      <c r="C3" s="54"/>
      <c r="D3" s="8" t="s">
        <v>86</v>
      </c>
      <c r="E3" s="8" t="s">
        <v>88</v>
      </c>
      <c r="F3" s="8" t="s">
        <v>89</v>
      </c>
      <c r="G3" s="8" t="s">
        <v>90</v>
      </c>
      <c r="H3" s="8" t="s">
        <v>9</v>
      </c>
    </row>
    <row r="4" spans="1:8" s="49" customFormat="1">
      <c r="A4" s="3">
        <v>1</v>
      </c>
      <c r="B4" s="68" t="s">
        <v>743</v>
      </c>
      <c r="C4" s="9" t="s">
        <v>92</v>
      </c>
      <c r="D4" s="27" t="s">
        <v>556</v>
      </c>
      <c r="E4" s="9" t="s">
        <v>309</v>
      </c>
      <c r="F4" s="9" t="s">
        <v>310</v>
      </c>
      <c r="G4" s="9"/>
      <c r="H4" s="9" t="s">
        <v>311</v>
      </c>
    </row>
    <row r="5" spans="1:8" s="49" customFormat="1">
      <c r="A5" s="3">
        <v>2</v>
      </c>
      <c r="B5" s="69"/>
      <c r="C5" s="27" t="s">
        <v>384</v>
      </c>
      <c r="D5" s="27" t="s">
        <v>555</v>
      </c>
      <c r="E5" s="27"/>
      <c r="F5" s="27"/>
      <c r="G5" s="27"/>
      <c r="H5" s="27"/>
    </row>
    <row r="6" spans="1:8" s="49" customFormat="1">
      <c r="A6" s="3">
        <v>3</v>
      </c>
      <c r="B6" s="70"/>
      <c r="C6" s="27" t="s">
        <v>72</v>
      </c>
      <c r="D6" s="27" t="s">
        <v>299</v>
      </c>
      <c r="E6" s="27"/>
      <c r="F6" s="27"/>
      <c r="G6" s="27"/>
      <c r="H6" s="27"/>
    </row>
    <row r="7" spans="1:8" s="49" customFormat="1">
      <c r="A7" s="3">
        <v>4</v>
      </c>
      <c r="B7" s="68" t="s">
        <v>392</v>
      </c>
      <c r="C7" s="9" t="s">
        <v>383</v>
      </c>
      <c r="D7" s="27" t="s">
        <v>557</v>
      </c>
      <c r="E7" s="9"/>
      <c r="F7" s="9"/>
      <c r="G7" s="9"/>
      <c r="H7" s="9"/>
    </row>
    <row r="8" spans="1:8" s="49" customFormat="1">
      <c r="A8" s="3">
        <v>5</v>
      </c>
      <c r="B8" s="69"/>
      <c r="C8" s="9" t="s">
        <v>95</v>
      </c>
      <c r="D8" s="27" t="s">
        <v>641</v>
      </c>
      <c r="E8" s="9"/>
      <c r="F8" s="9"/>
      <c r="G8" s="9"/>
      <c r="H8" s="27" t="s">
        <v>404</v>
      </c>
    </row>
    <row r="9" spans="1:8" s="49" customFormat="1">
      <c r="A9" s="3">
        <v>6</v>
      </c>
      <c r="B9" s="69"/>
      <c r="C9" s="9" t="s">
        <v>93</v>
      </c>
      <c r="D9" s="27" t="s">
        <v>558</v>
      </c>
      <c r="E9" s="9"/>
      <c r="F9" s="9"/>
      <c r="G9" s="9"/>
      <c r="H9" s="27" t="s">
        <v>404</v>
      </c>
    </row>
    <row r="10" spans="1:8" s="49" customFormat="1">
      <c r="A10" s="3">
        <v>7</v>
      </c>
      <c r="B10" s="69"/>
      <c r="C10" s="9" t="s">
        <v>94</v>
      </c>
      <c r="D10" s="27" t="s">
        <v>559</v>
      </c>
      <c r="E10" s="9"/>
      <c r="F10" s="9"/>
      <c r="G10" s="9"/>
      <c r="H10" s="27" t="s">
        <v>404</v>
      </c>
    </row>
    <row r="11" spans="1:8" s="49" customFormat="1">
      <c r="A11" s="3">
        <v>8</v>
      </c>
      <c r="B11" s="69"/>
      <c r="C11" s="27" t="s">
        <v>385</v>
      </c>
      <c r="D11" s="27" t="s">
        <v>285</v>
      </c>
      <c r="E11" s="9"/>
      <c r="F11" s="27"/>
      <c r="G11" s="27"/>
      <c r="H11" s="27" t="s">
        <v>404</v>
      </c>
    </row>
    <row r="12" spans="1:8" s="49" customFormat="1">
      <c r="A12" s="3">
        <v>9</v>
      </c>
      <c r="B12" s="69"/>
      <c r="C12" s="27" t="s">
        <v>386</v>
      </c>
      <c r="D12" s="27" t="s">
        <v>562</v>
      </c>
      <c r="E12" s="9"/>
      <c r="F12" s="27"/>
      <c r="G12" s="27"/>
      <c r="H12" s="27" t="s">
        <v>405</v>
      </c>
    </row>
    <row r="13" spans="1:8" s="49" customFormat="1">
      <c r="A13" s="3"/>
      <c r="B13" s="69"/>
      <c r="C13" s="27" t="s">
        <v>741</v>
      </c>
      <c r="D13" s="27" t="s">
        <v>742</v>
      </c>
      <c r="E13" s="9"/>
      <c r="F13" s="27"/>
      <c r="G13" s="27"/>
      <c r="H13" s="27"/>
    </row>
    <row r="14" spans="1:8" s="49" customFormat="1">
      <c r="A14" s="3">
        <v>10</v>
      </c>
      <c r="B14" s="70"/>
      <c r="C14" s="48" t="s">
        <v>387</v>
      </c>
      <c r="D14" s="48" t="s">
        <v>287</v>
      </c>
      <c r="E14" s="3"/>
      <c r="F14" s="48"/>
      <c r="G14" s="48"/>
      <c r="H14" s="48" t="s">
        <v>404</v>
      </c>
    </row>
    <row r="15" spans="1:8" s="49" customFormat="1">
      <c r="A15" s="3">
        <v>11</v>
      </c>
      <c r="B15" s="66" t="s">
        <v>76</v>
      </c>
      <c r="C15" s="48" t="s">
        <v>745</v>
      </c>
      <c r="D15" s="48" t="s">
        <v>746</v>
      </c>
      <c r="E15" s="48"/>
      <c r="F15" s="48"/>
      <c r="G15" s="48"/>
      <c r="H15" s="48" t="s">
        <v>747</v>
      </c>
    </row>
    <row r="16" spans="1:8" s="49" customFormat="1">
      <c r="A16" s="3">
        <v>12</v>
      </c>
      <c r="B16" s="66"/>
      <c r="C16" s="48" t="s">
        <v>393</v>
      </c>
      <c r="D16" s="48" t="s">
        <v>633</v>
      </c>
      <c r="E16" s="48"/>
      <c r="F16" s="48"/>
      <c r="G16" s="48"/>
      <c r="H16" s="48" t="s">
        <v>519</v>
      </c>
    </row>
    <row r="17" spans="1:8" s="49" customFormat="1">
      <c r="A17" s="3">
        <v>13</v>
      </c>
      <c r="B17" s="66"/>
      <c r="C17" s="48" t="s">
        <v>748</v>
      </c>
      <c r="D17" s="48" t="s">
        <v>749</v>
      </c>
      <c r="E17" s="48"/>
      <c r="F17" s="48"/>
      <c r="G17" s="48"/>
      <c r="H17" s="48" t="s">
        <v>750</v>
      </c>
    </row>
    <row r="18" spans="1:8" s="49" customFormat="1">
      <c r="A18" s="3">
        <v>14</v>
      </c>
      <c r="B18" s="66"/>
      <c r="C18" s="48" t="s">
        <v>751</v>
      </c>
      <c r="D18" s="48" t="s">
        <v>752</v>
      </c>
      <c r="E18" s="48"/>
      <c r="F18" s="48"/>
      <c r="G18" s="48"/>
      <c r="H18" s="48" t="s">
        <v>753</v>
      </c>
    </row>
    <row r="19" spans="1:8" s="49" customFormat="1">
      <c r="A19" s="3">
        <v>15</v>
      </c>
      <c r="B19" s="66"/>
      <c r="C19" s="48" t="s">
        <v>754</v>
      </c>
      <c r="D19" s="48" t="s">
        <v>755</v>
      </c>
      <c r="E19" s="48"/>
      <c r="F19" s="48"/>
      <c r="G19" s="48"/>
      <c r="H19" s="48" t="s">
        <v>756</v>
      </c>
    </row>
    <row r="20" spans="1:8" s="49" customFormat="1">
      <c r="A20" s="3">
        <v>16</v>
      </c>
      <c r="B20" s="66" t="s">
        <v>636</v>
      </c>
      <c r="C20" s="48" t="s">
        <v>757</v>
      </c>
      <c r="D20" s="48" t="s">
        <v>758</v>
      </c>
      <c r="E20" s="48"/>
      <c r="F20" s="48"/>
      <c r="G20" s="48"/>
      <c r="H20" s="48" t="s">
        <v>759</v>
      </c>
    </row>
    <row r="21" spans="1:8" s="49" customFormat="1">
      <c r="A21" s="3">
        <v>17</v>
      </c>
      <c r="B21" s="66"/>
      <c r="C21" s="48" t="s">
        <v>760</v>
      </c>
      <c r="D21" s="48" t="s">
        <v>761</v>
      </c>
      <c r="E21" s="48"/>
      <c r="F21" s="48"/>
      <c r="G21" s="48"/>
      <c r="H21" s="48" t="s">
        <v>762</v>
      </c>
    </row>
    <row r="22" spans="1:8" s="49" customFormat="1">
      <c r="A22" s="3">
        <v>18</v>
      </c>
      <c r="B22" s="66" t="s">
        <v>744</v>
      </c>
      <c r="C22" s="48" t="s">
        <v>763</v>
      </c>
      <c r="D22" s="48" t="s">
        <v>764</v>
      </c>
      <c r="E22" s="48"/>
      <c r="F22" s="48"/>
      <c r="G22" s="48"/>
      <c r="H22" s="48" t="s">
        <v>765</v>
      </c>
    </row>
    <row r="23" spans="1:8" s="49" customFormat="1">
      <c r="A23" s="3">
        <v>19</v>
      </c>
      <c r="B23" s="66"/>
      <c r="C23" s="48" t="s">
        <v>766</v>
      </c>
      <c r="D23" s="48" t="s">
        <v>767</v>
      </c>
      <c r="E23" s="48"/>
      <c r="F23" s="48"/>
      <c r="G23" s="48"/>
      <c r="H23" s="48" t="s">
        <v>768</v>
      </c>
    </row>
    <row r="24" spans="1:8" s="49" customFormat="1">
      <c r="A24" s="3">
        <v>20</v>
      </c>
      <c r="B24" s="66"/>
      <c r="C24" s="48" t="s">
        <v>769</v>
      </c>
      <c r="D24" s="48" t="s">
        <v>770</v>
      </c>
      <c r="E24" s="48"/>
      <c r="F24" s="48"/>
      <c r="G24" s="48"/>
      <c r="H24" s="48" t="s">
        <v>771</v>
      </c>
    </row>
    <row r="25" spans="1:8" s="49" customFormat="1">
      <c r="A25" s="3">
        <v>21</v>
      </c>
      <c r="B25" s="71" t="s">
        <v>637</v>
      </c>
      <c r="C25" s="48" t="s">
        <v>757</v>
      </c>
      <c r="D25" s="48" t="s">
        <v>772</v>
      </c>
      <c r="E25" s="48"/>
      <c r="F25" s="48"/>
      <c r="G25" s="48"/>
      <c r="H25" s="48" t="s">
        <v>773</v>
      </c>
    </row>
    <row r="26" spans="1:8" s="49" customFormat="1">
      <c r="A26" s="3">
        <v>22</v>
      </c>
      <c r="B26" s="72"/>
      <c r="C26" s="48" t="s">
        <v>760</v>
      </c>
      <c r="D26" s="48" t="s">
        <v>774</v>
      </c>
      <c r="E26" s="48"/>
      <c r="F26" s="48"/>
      <c r="G26" s="48"/>
      <c r="H26" s="48" t="s">
        <v>775</v>
      </c>
    </row>
    <row r="27" spans="1:8" s="49" customFormat="1">
      <c r="A27" s="3">
        <v>23</v>
      </c>
      <c r="B27" s="66" t="s">
        <v>388</v>
      </c>
      <c r="C27" s="48" t="s">
        <v>776</v>
      </c>
      <c r="D27" s="48" t="s">
        <v>777</v>
      </c>
      <c r="E27" s="48"/>
      <c r="F27" s="48"/>
      <c r="G27" s="48"/>
      <c r="H27" s="48" t="s">
        <v>778</v>
      </c>
    </row>
    <row r="28" spans="1:8" s="49" customFormat="1">
      <c r="A28" s="3">
        <v>24</v>
      </c>
      <c r="B28" s="66"/>
      <c r="C28" s="48" t="s">
        <v>779</v>
      </c>
      <c r="D28" s="48" t="s">
        <v>780</v>
      </c>
      <c r="E28" s="48"/>
      <c r="F28" s="48"/>
      <c r="G28" s="48"/>
      <c r="H28" s="48" t="s">
        <v>781</v>
      </c>
    </row>
    <row r="29" spans="1:8" s="49" customFormat="1">
      <c r="A29" s="3">
        <v>25</v>
      </c>
      <c r="B29" s="66" t="s">
        <v>79</v>
      </c>
      <c r="C29" s="48" t="s">
        <v>745</v>
      </c>
      <c r="D29" s="48" t="s">
        <v>782</v>
      </c>
      <c r="E29" s="48"/>
      <c r="F29" s="48"/>
      <c r="G29" s="48"/>
      <c r="H29" s="48" t="s">
        <v>783</v>
      </c>
    </row>
    <row r="30" spans="1:8" s="49" customFormat="1">
      <c r="A30" s="3">
        <v>26</v>
      </c>
      <c r="B30" s="66"/>
      <c r="C30" s="48" t="s">
        <v>784</v>
      </c>
      <c r="D30" s="48" t="s">
        <v>785</v>
      </c>
      <c r="E30" s="48"/>
      <c r="F30" s="48"/>
      <c r="G30" s="48"/>
      <c r="H30" s="48" t="s">
        <v>786</v>
      </c>
    </row>
    <row r="31" spans="1:8" s="49" customFormat="1">
      <c r="A31" s="3">
        <v>27</v>
      </c>
      <c r="B31" s="66"/>
      <c r="C31" s="48" t="s">
        <v>787</v>
      </c>
      <c r="D31" s="48" t="s">
        <v>788</v>
      </c>
      <c r="E31" s="48"/>
      <c r="F31" s="48"/>
      <c r="G31" s="48"/>
      <c r="H31" s="48" t="s">
        <v>789</v>
      </c>
    </row>
    <row r="32" spans="1:8" s="49" customFormat="1">
      <c r="A32" s="3">
        <v>28</v>
      </c>
      <c r="B32" s="66"/>
      <c r="C32" s="48" t="s">
        <v>790</v>
      </c>
      <c r="D32" s="48" t="s">
        <v>791</v>
      </c>
      <c r="E32" s="48"/>
      <c r="F32" s="48"/>
      <c r="G32" s="48"/>
      <c r="H32" s="48" t="s">
        <v>792</v>
      </c>
    </row>
    <row r="33" spans="1:8" s="49" customFormat="1">
      <c r="A33" s="3">
        <v>29</v>
      </c>
      <c r="B33" s="66"/>
      <c r="C33" s="48" t="s">
        <v>793</v>
      </c>
      <c r="D33" s="48" t="s">
        <v>794</v>
      </c>
      <c r="E33" s="48"/>
      <c r="F33" s="48"/>
      <c r="G33" s="48"/>
      <c r="H33" s="48" t="s">
        <v>795</v>
      </c>
    </row>
    <row r="34" spans="1:8" s="49" customFormat="1">
      <c r="A34" s="3">
        <v>30</v>
      </c>
      <c r="B34" s="50" t="s">
        <v>389</v>
      </c>
      <c r="C34" s="73" t="s">
        <v>228</v>
      </c>
      <c r="D34" s="48" t="s">
        <v>638</v>
      </c>
      <c r="E34" s="48"/>
      <c r="F34" s="48"/>
      <c r="G34" s="48"/>
      <c r="H34" s="48" t="s">
        <v>413</v>
      </c>
    </row>
    <row r="35" spans="1:8" s="49" customFormat="1">
      <c r="A35" s="3">
        <v>31</v>
      </c>
      <c r="B35" s="66" t="s">
        <v>390</v>
      </c>
      <c r="C35" s="48" t="s">
        <v>80</v>
      </c>
      <c r="D35" s="48" t="s">
        <v>639</v>
      </c>
      <c r="E35" s="48"/>
      <c r="F35" s="48"/>
      <c r="G35" s="48"/>
      <c r="H35" s="48"/>
    </row>
    <row r="36" spans="1:8" s="49" customFormat="1">
      <c r="A36" s="3">
        <v>32</v>
      </c>
      <c r="B36" s="66"/>
      <c r="C36" s="48" t="s">
        <v>391</v>
      </c>
      <c r="D36" s="48" t="s">
        <v>640</v>
      </c>
      <c r="E36" s="48"/>
      <c r="F36" s="48"/>
      <c r="G36" s="48"/>
      <c r="H36" s="48"/>
    </row>
    <row r="39" spans="1:8">
      <c r="C39" s="1" t="s">
        <v>595</v>
      </c>
    </row>
    <row r="40" spans="1:8">
      <c r="D40" s="1" t="s">
        <v>596</v>
      </c>
    </row>
  </sheetData>
  <mergeCells count="11">
    <mergeCell ref="B35:B36"/>
    <mergeCell ref="B1:C1"/>
    <mergeCell ref="B7:B14"/>
    <mergeCell ref="B4:B6"/>
    <mergeCell ref="B25:B26"/>
    <mergeCell ref="B3:C3"/>
    <mergeCell ref="B15:B19"/>
    <mergeCell ref="B20:B21"/>
    <mergeCell ref="B22:B24"/>
    <mergeCell ref="B27:B28"/>
    <mergeCell ref="B29:B3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activeCell="A29" sqref="A2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81</v>
      </c>
      <c r="B1" s="1" t="s">
        <v>300</v>
      </c>
      <c r="E1" s="1" t="s">
        <v>82</v>
      </c>
      <c r="F1" s="1" t="s">
        <v>83</v>
      </c>
    </row>
    <row r="2" spans="1:8">
      <c r="A2" s="1" t="s">
        <v>84</v>
      </c>
    </row>
    <row r="3" spans="1:8">
      <c r="A3" s="8" t="s">
        <v>85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</row>
    <row r="4" spans="1:8">
      <c r="A4" s="51">
        <v>1</v>
      </c>
      <c r="B4" s="9" t="s">
        <v>92</v>
      </c>
      <c r="C4" s="3" t="s">
        <v>306</v>
      </c>
      <c r="D4" s="3" t="s">
        <v>564</v>
      </c>
      <c r="E4" s="3" t="s">
        <v>309</v>
      </c>
      <c r="F4" s="6" t="s">
        <v>310</v>
      </c>
      <c r="G4" s="6"/>
      <c r="H4" s="6" t="s">
        <v>311</v>
      </c>
    </row>
    <row r="5" spans="1:8">
      <c r="A5" s="51">
        <v>2</v>
      </c>
      <c r="B5" s="9" t="s">
        <v>93</v>
      </c>
      <c r="C5" s="6" t="s">
        <v>266</v>
      </c>
      <c r="D5" s="6" t="s">
        <v>565</v>
      </c>
      <c r="E5" s="6"/>
      <c r="F5" s="6"/>
      <c r="G5" s="6"/>
      <c r="H5" s="6"/>
    </row>
    <row r="6" spans="1:8">
      <c r="A6" s="51">
        <v>3</v>
      </c>
      <c r="B6" s="9" t="s">
        <v>94</v>
      </c>
      <c r="C6" s="6" t="s">
        <v>267</v>
      </c>
      <c r="D6" s="6" t="s">
        <v>566</v>
      </c>
      <c r="E6" s="6"/>
      <c r="F6" s="6"/>
      <c r="G6" s="6"/>
      <c r="H6" s="6"/>
    </row>
    <row r="7" spans="1:8">
      <c r="A7" s="51">
        <v>4</v>
      </c>
      <c r="B7" s="31" t="s">
        <v>95</v>
      </c>
      <c r="C7" s="31" t="s">
        <v>560</v>
      </c>
      <c r="D7" s="3" t="s">
        <v>564</v>
      </c>
      <c r="E7" s="31"/>
      <c r="F7" s="31"/>
      <c r="G7" s="31"/>
      <c r="H7" s="32" t="s">
        <v>520</v>
      </c>
    </row>
    <row r="8" spans="1:8">
      <c r="A8" s="51">
        <v>5</v>
      </c>
      <c r="B8" s="9" t="s">
        <v>269</v>
      </c>
      <c r="C8" s="6" t="s">
        <v>270</v>
      </c>
      <c r="D8" s="6" t="s">
        <v>566</v>
      </c>
      <c r="E8" s="6"/>
      <c r="F8" s="6"/>
      <c r="G8" s="6"/>
      <c r="H8" s="6"/>
    </row>
    <row r="9" spans="1:8">
      <c r="A9" s="6">
        <v>6</v>
      </c>
      <c r="B9" s="9" t="s">
        <v>96</v>
      </c>
      <c r="C9" s="6" t="s">
        <v>271</v>
      </c>
      <c r="D9" s="6" t="s">
        <v>567</v>
      </c>
      <c r="E9" s="6"/>
      <c r="F9" s="6"/>
      <c r="G9" s="6"/>
      <c r="H9" s="6"/>
    </row>
    <row r="10" spans="1:8">
      <c r="A10" s="6">
        <v>7</v>
      </c>
      <c r="B10" s="9" t="s">
        <v>335</v>
      </c>
      <c r="C10" s="2" t="s">
        <v>336</v>
      </c>
      <c r="D10" s="6" t="s">
        <v>565</v>
      </c>
      <c r="E10" s="2"/>
      <c r="F10" s="2"/>
      <c r="G10" s="2"/>
      <c r="H10" s="2"/>
    </row>
    <row r="11" spans="1:8">
      <c r="A11" s="6">
        <v>8</v>
      </c>
      <c r="B11" s="9" t="s">
        <v>272</v>
      </c>
      <c r="C11" s="6" t="s">
        <v>273</v>
      </c>
      <c r="D11" s="6" t="s">
        <v>565</v>
      </c>
      <c r="E11" s="6"/>
      <c r="F11" s="6"/>
      <c r="G11" s="6"/>
      <c r="H11" s="6"/>
    </row>
    <row r="12" spans="1:8">
      <c r="A12" s="6">
        <v>9</v>
      </c>
      <c r="B12" s="9" t="s">
        <v>274</v>
      </c>
      <c r="C12" s="6" t="s">
        <v>275</v>
      </c>
      <c r="D12" s="6" t="s">
        <v>566</v>
      </c>
      <c r="E12" s="6"/>
      <c r="F12" s="6"/>
      <c r="G12" s="6"/>
      <c r="H12" s="6"/>
    </row>
    <row r="13" spans="1:8">
      <c r="A13" s="6">
        <v>10</v>
      </c>
      <c r="B13" s="9" t="s">
        <v>276</v>
      </c>
      <c r="C13" s="6" t="s">
        <v>277</v>
      </c>
      <c r="D13" s="6" t="s">
        <v>565</v>
      </c>
      <c r="E13" s="6"/>
      <c r="F13" s="6"/>
      <c r="G13" s="6"/>
      <c r="H13" s="6"/>
    </row>
    <row r="14" spans="1:8">
      <c r="A14" s="6">
        <v>11</v>
      </c>
      <c r="B14" s="9" t="s">
        <v>278</v>
      </c>
      <c r="C14" s="6" t="s">
        <v>279</v>
      </c>
      <c r="D14" s="6" t="s">
        <v>570</v>
      </c>
      <c r="E14" s="6"/>
      <c r="F14" s="6"/>
      <c r="G14" s="6">
        <v>0</v>
      </c>
      <c r="H14" s="4" t="s">
        <v>97</v>
      </c>
    </row>
    <row r="15" spans="1:8">
      <c r="A15" s="51">
        <v>12</v>
      </c>
      <c r="B15" s="9" t="s">
        <v>280</v>
      </c>
      <c r="C15" s="6" t="s">
        <v>283</v>
      </c>
      <c r="D15" s="6" t="s">
        <v>630</v>
      </c>
      <c r="E15" s="6"/>
      <c r="F15" s="6"/>
      <c r="G15" s="6"/>
      <c r="H15" s="5" t="s">
        <v>99</v>
      </c>
    </row>
    <row r="16" spans="1:8">
      <c r="A16" s="51">
        <v>13</v>
      </c>
      <c r="B16" s="9" t="s">
        <v>281</v>
      </c>
      <c r="C16" s="6" t="s">
        <v>282</v>
      </c>
      <c r="D16" s="6" t="s">
        <v>574</v>
      </c>
      <c r="E16" s="6"/>
      <c r="F16" s="6"/>
      <c r="G16" s="6"/>
      <c r="H16" s="6"/>
    </row>
    <row r="17" spans="1:9">
      <c r="A17" s="51">
        <v>14</v>
      </c>
      <c r="B17" s="9" t="s">
        <v>284</v>
      </c>
      <c r="C17" s="6" t="s">
        <v>285</v>
      </c>
      <c r="D17" s="6" t="s">
        <v>574</v>
      </c>
      <c r="E17" s="6"/>
      <c r="F17" s="6"/>
      <c r="G17" s="6"/>
      <c r="H17" s="6"/>
    </row>
    <row r="18" spans="1:9">
      <c r="A18" s="51">
        <v>15</v>
      </c>
      <c r="B18" s="9" t="s">
        <v>286</v>
      </c>
      <c r="C18" s="6" t="s">
        <v>287</v>
      </c>
      <c r="D18" s="6" t="s">
        <v>574</v>
      </c>
      <c r="E18" s="6"/>
      <c r="F18" s="6"/>
      <c r="G18" s="6"/>
      <c r="H18" s="6"/>
    </row>
    <row r="19" spans="1:9">
      <c r="A19" s="6">
        <v>16</v>
      </c>
      <c r="B19" s="9" t="s">
        <v>288</v>
      </c>
      <c r="C19" s="6" t="s">
        <v>289</v>
      </c>
      <c r="D19" s="6" t="s">
        <v>568</v>
      </c>
      <c r="E19" s="6"/>
      <c r="F19" s="6"/>
      <c r="G19" s="6"/>
      <c r="H19" s="2" t="s">
        <v>487</v>
      </c>
    </row>
    <row r="20" spans="1:9">
      <c r="A20" s="6">
        <v>17</v>
      </c>
      <c r="B20" s="9" t="s">
        <v>209</v>
      </c>
      <c r="C20" s="6" t="s">
        <v>290</v>
      </c>
      <c r="D20" s="6" t="s">
        <v>574</v>
      </c>
      <c r="E20" s="6"/>
      <c r="F20" s="6"/>
      <c r="G20" s="6"/>
      <c r="H20" s="6" t="s">
        <v>211</v>
      </c>
    </row>
    <row r="21" spans="1:9">
      <c r="A21" s="6">
        <v>18</v>
      </c>
      <c r="B21" s="9" t="s">
        <v>292</v>
      </c>
      <c r="C21" s="6" t="s">
        <v>291</v>
      </c>
      <c r="D21" s="6" t="s">
        <v>569</v>
      </c>
      <c r="E21" s="6"/>
      <c r="F21" s="6"/>
      <c r="G21" s="6"/>
      <c r="H21" s="6"/>
    </row>
    <row r="22" spans="1:9">
      <c r="A22" s="6">
        <v>19</v>
      </c>
      <c r="B22" s="29" t="s">
        <v>381</v>
      </c>
      <c r="C22" s="29" t="s">
        <v>293</v>
      </c>
      <c r="D22" s="6" t="s">
        <v>574</v>
      </c>
      <c r="E22" s="29"/>
      <c r="F22" s="29"/>
      <c r="G22" s="29"/>
      <c r="H22" s="31" t="s">
        <v>488</v>
      </c>
      <c r="I22" s="30"/>
    </row>
    <row r="23" spans="1:9">
      <c r="A23" s="6">
        <v>20</v>
      </c>
      <c r="B23" s="9" t="s">
        <v>100</v>
      </c>
      <c r="C23" s="6" t="s">
        <v>294</v>
      </c>
      <c r="D23" s="6" t="s">
        <v>570</v>
      </c>
      <c r="E23" s="6"/>
      <c r="F23" s="6"/>
      <c r="G23" s="31"/>
      <c r="H23" s="31" t="s">
        <v>492</v>
      </c>
    </row>
    <row r="24" spans="1:9">
      <c r="A24" s="51">
        <v>21</v>
      </c>
      <c r="B24" s="9" t="s">
        <v>397</v>
      </c>
      <c r="C24" s="6" t="s">
        <v>403</v>
      </c>
      <c r="D24" s="6" t="s">
        <v>571</v>
      </c>
      <c r="E24" s="6"/>
      <c r="F24" s="6"/>
      <c r="G24" s="6"/>
      <c r="H24" s="6"/>
    </row>
    <row r="25" spans="1:9">
      <c r="A25" s="6">
        <v>22</v>
      </c>
      <c r="B25" s="9" t="s">
        <v>101</v>
      </c>
      <c r="C25" s="6" t="s">
        <v>295</v>
      </c>
      <c r="D25" s="6" t="s">
        <v>571</v>
      </c>
      <c r="E25" s="6"/>
      <c r="F25" s="6"/>
      <c r="G25" s="6" t="s">
        <v>263</v>
      </c>
      <c r="H25" s="6"/>
    </row>
    <row r="26" spans="1:9">
      <c r="A26" s="6">
        <v>23</v>
      </c>
      <c r="B26" s="9" t="s">
        <v>102</v>
      </c>
      <c r="C26" s="6" t="s">
        <v>296</v>
      </c>
      <c r="D26" s="6" t="s">
        <v>572</v>
      </c>
      <c r="E26" s="6"/>
      <c r="F26" s="6"/>
      <c r="G26" s="6"/>
      <c r="H26" s="6"/>
    </row>
    <row r="27" spans="1:9">
      <c r="A27" s="6">
        <v>24</v>
      </c>
      <c r="B27" s="9" t="s">
        <v>103</v>
      </c>
      <c r="C27" s="6" t="s">
        <v>297</v>
      </c>
      <c r="D27" s="6" t="s">
        <v>571</v>
      </c>
      <c r="E27" s="6"/>
      <c r="F27" s="6"/>
      <c r="G27" s="6" t="s">
        <v>263</v>
      </c>
      <c r="H27" s="6"/>
    </row>
    <row r="28" spans="1:9">
      <c r="A28" s="6">
        <v>25</v>
      </c>
      <c r="B28" s="9" t="s">
        <v>104</v>
      </c>
      <c r="C28" s="6" t="s">
        <v>298</v>
      </c>
      <c r="D28" s="6" t="s">
        <v>572</v>
      </c>
      <c r="E28" s="6"/>
      <c r="F28" s="6"/>
      <c r="G28" s="6"/>
      <c r="H28" s="6"/>
    </row>
    <row r="29" spans="1:9">
      <c r="A29" s="51">
        <v>26</v>
      </c>
      <c r="B29" s="9" t="s">
        <v>91</v>
      </c>
      <c r="C29" s="6" t="s">
        <v>299</v>
      </c>
      <c r="D29" s="6" t="s">
        <v>573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591</v>
      </c>
    </row>
    <row r="61" spans="4:5">
      <c r="D61" s="1" t="s">
        <v>593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1" sqref="C21"/>
    </sheetView>
  </sheetViews>
  <sheetFormatPr defaultRowHeight="12"/>
  <cols>
    <col min="1" max="1" width="4.75" style="1" bestFit="1" customWidth="1"/>
    <col min="2" max="2" width="17.125" style="1" bestFit="1" customWidth="1"/>
    <col min="3" max="3" width="22.875" style="1" bestFit="1" customWidth="1"/>
    <col min="4" max="4" width="36.5" style="1" bestFit="1" customWidth="1"/>
    <col min="5" max="5" width="8" style="1" bestFit="1" customWidth="1"/>
    <col min="6" max="6" width="11.375" style="1" bestFit="1" customWidth="1"/>
    <col min="7" max="7" width="6.375" style="1" bestFit="1" customWidth="1"/>
    <col min="8" max="8" width="22.25" style="1" bestFit="1" customWidth="1"/>
    <col min="9" max="16384" width="9" style="1"/>
  </cols>
  <sheetData>
    <row r="1" spans="1:8">
      <c r="A1" s="1" t="s">
        <v>105</v>
      </c>
      <c r="B1" s="1" t="s">
        <v>642</v>
      </c>
      <c r="E1" s="1" t="s">
        <v>106</v>
      </c>
      <c r="F1" s="1" t="s">
        <v>43</v>
      </c>
    </row>
    <row r="2" spans="1:8">
      <c r="A2" s="1" t="s">
        <v>107</v>
      </c>
    </row>
    <row r="3" spans="1:8">
      <c r="A3" s="8" t="s">
        <v>108</v>
      </c>
      <c r="B3" s="8" t="s">
        <v>109</v>
      </c>
      <c r="C3" s="8" t="s">
        <v>110</v>
      </c>
      <c r="D3" s="8" t="s">
        <v>111</v>
      </c>
      <c r="E3" s="8" t="s">
        <v>112</v>
      </c>
      <c r="F3" s="8" t="s">
        <v>113</v>
      </c>
      <c r="G3" s="8" t="s">
        <v>114</v>
      </c>
      <c r="H3" s="8" t="s">
        <v>115</v>
      </c>
    </row>
    <row r="4" spans="1:8">
      <c r="A4" s="51">
        <v>1</v>
      </c>
      <c r="B4" s="9" t="s">
        <v>116</v>
      </c>
      <c r="C4" s="3" t="s">
        <v>306</v>
      </c>
      <c r="D4" s="3" t="s">
        <v>564</v>
      </c>
      <c r="E4" s="3" t="s">
        <v>309</v>
      </c>
      <c r="F4" s="6" t="s">
        <v>310</v>
      </c>
      <c r="G4" s="6"/>
      <c r="H4" s="6" t="s">
        <v>311</v>
      </c>
    </row>
    <row r="5" spans="1:8">
      <c r="A5" s="51">
        <v>2</v>
      </c>
      <c r="B5" s="9" t="s">
        <v>117</v>
      </c>
      <c r="C5" s="6" t="s">
        <v>301</v>
      </c>
      <c r="D5" s="3" t="s">
        <v>564</v>
      </c>
      <c r="E5" s="6"/>
      <c r="F5" s="6"/>
      <c r="G5" s="6"/>
      <c r="H5" s="6"/>
    </row>
    <row r="6" spans="1:8">
      <c r="A6" s="6">
        <v>3</v>
      </c>
      <c r="B6" s="9" t="s">
        <v>303</v>
      </c>
      <c r="C6" s="6" t="s">
        <v>304</v>
      </c>
      <c r="D6" s="6" t="s">
        <v>569</v>
      </c>
      <c r="E6" s="6"/>
      <c r="F6" s="6"/>
      <c r="G6" s="6"/>
      <c r="H6" s="6"/>
    </row>
    <row r="7" spans="1:8">
      <c r="A7" s="51">
        <v>4</v>
      </c>
      <c r="B7" s="9" t="s">
        <v>98</v>
      </c>
      <c r="C7" s="6" t="s">
        <v>563</v>
      </c>
      <c r="D7" s="2" t="s">
        <v>574</v>
      </c>
      <c r="E7" s="2"/>
      <c r="F7" s="2"/>
      <c r="G7" s="2"/>
      <c r="H7" s="2" t="s">
        <v>210</v>
      </c>
    </row>
    <row r="8" spans="1:8">
      <c r="A8" s="51">
        <v>5</v>
      </c>
      <c r="B8" s="9" t="s">
        <v>305</v>
      </c>
      <c r="C8" s="6" t="s">
        <v>561</v>
      </c>
      <c r="D8" s="6" t="s">
        <v>574</v>
      </c>
      <c r="E8" s="6"/>
      <c r="F8" s="6"/>
      <c r="G8" s="6"/>
      <c r="H8" s="6"/>
    </row>
    <row r="9" spans="1:8">
      <c r="A9" s="51">
        <v>6</v>
      </c>
      <c r="B9" s="9" t="s">
        <v>398</v>
      </c>
      <c r="C9" s="6" t="s">
        <v>554</v>
      </c>
      <c r="D9" s="6" t="s">
        <v>571</v>
      </c>
      <c r="E9" s="6"/>
      <c r="F9" s="6"/>
      <c r="G9" s="6" t="s">
        <v>402</v>
      </c>
      <c r="H9" s="6" t="s">
        <v>118</v>
      </c>
    </row>
    <row r="10" spans="1:8">
      <c r="A10" s="6">
        <v>7</v>
      </c>
      <c r="B10" s="9" t="s">
        <v>119</v>
      </c>
      <c r="C10" s="6" t="s">
        <v>295</v>
      </c>
      <c r="D10" s="6" t="s">
        <v>571</v>
      </c>
      <c r="E10" s="6"/>
      <c r="F10" s="6"/>
      <c r="G10" s="6" t="s">
        <v>263</v>
      </c>
      <c r="H10" s="6"/>
    </row>
    <row r="11" spans="1:8">
      <c r="A11" s="6">
        <v>8</v>
      </c>
      <c r="B11" s="9" t="s">
        <v>102</v>
      </c>
      <c r="C11" s="6" t="s">
        <v>296</v>
      </c>
      <c r="D11" s="6" t="s">
        <v>572</v>
      </c>
      <c r="E11" s="6"/>
      <c r="F11" s="6"/>
      <c r="G11" s="6"/>
      <c r="H11" s="6"/>
    </row>
    <row r="12" spans="1:8">
      <c r="A12" s="6">
        <v>9</v>
      </c>
      <c r="B12" s="9" t="s">
        <v>121</v>
      </c>
      <c r="C12" s="6" t="s">
        <v>297</v>
      </c>
      <c r="D12" s="6" t="s">
        <v>571</v>
      </c>
      <c r="E12" s="6"/>
      <c r="F12" s="6"/>
      <c r="G12" s="6" t="s">
        <v>263</v>
      </c>
      <c r="H12" s="6"/>
    </row>
    <row r="13" spans="1:8">
      <c r="A13" s="6">
        <v>10</v>
      </c>
      <c r="B13" s="9" t="s">
        <v>122</v>
      </c>
      <c r="C13" s="6" t="s">
        <v>298</v>
      </c>
      <c r="D13" s="6" t="s">
        <v>572</v>
      </c>
      <c r="E13" s="6"/>
      <c r="F13" s="6"/>
      <c r="H13" s="5" t="s">
        <v>123</v>
      </c>
    </row>
    <row r="14" spans="1:8">
      <c r="A14" s="51">
        <v>11</v>
      </c>
      <c r="B14" s="9" t="s">
        <v>9</v>
      </c>
      <c r="C14" s="6" t="s">
        <v>299</v>
      </c>
      <c r="D14" s="6" t="s">
        <v>573</v>
      </c>
      <c r="E14" s="6"/>
      <c r="F14" s="6"/>
      <c r="G14" s="6"/>
      <c r="H14" s="6"/>
    </row>
    <row r="18" spans="2:3">
      <c r="B18" s="48" t="s">
        <v>386</v>
      </c>
      <c r="C18" s="48" t="s">
        <v>561</v>
      </c>
    </row>
    <row r="19" spans="2:3">
      <c r="B19" s="27" t="s">
        <v>387</v>
      </c>
      <c r="C19" s="27" t="s">
        <v>287</v>
      </c>
    </row>
    <row r="20" spans="2:3">
      <c r="B20" s="27" t="s">
        <v>77</v>
      </c>
      <c r="C20" s="27" t="s">
        <v>283</v>
      </c>
    </row>
    <row r="21" spans="2:3">
      <c r="B21" s="27" t="s">
        <v>393</v>
      </c>
      <c r="C21" s="27" t="s">
        <v>633</v>
      </c>
    </row>
    <row r="22" spans="2:3">
      <c r="B22" s="48" t="s">
        <v>78</v>
      </c>
      <c r="C22" s="48" t="s">
        <v>634</v>
      </c>
    </row>
    <row r="23" spans="2:3">
      <c r="B23" s="48" t="s">
        <v>394</v>
      </c>
      <c r="C23" s="48" t="s">
        <v>635</v>
      </c>
    </row>
    <row r="24" spans="2:3">
      <c r="B24" s="27" t="s">
        <v>395</v>
      </c>
      <c r="C24" s="27" t="s">
        <v>739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10" sqref="C10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81</v>
      </c>
      <c r="B1" s="1" t="s">
        <v>659</v>
      </c>
      <c r="E1" s="1" t="s">
        <v>82</v>
      </c>
      <c r="F1" s="1" t="s">
        <v>407</v>
      </c>
    </row>
    <row r="2" spans="1:8">
      <c r="A2" s="1" t="s">
        <v>84</v>
      </c>
      <c r="B2" s="1" t="s">
        <v>410</v>
      </c>
    </row>
    <row r="3" spans="1:8">
      <c r="A3" s="8" t="s">
        <v>85</v>
      </c>
      <c r="B3" s="8" t="s">
        <v>82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</row>
    <row r="4" spans="1:8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124</v>
      </c>
      <c r="C5" s="6" t="s">
        <v>301</v>
      </c>
      <c r="D5" s="6" t="s">
        <v>572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352</v>
      </c>
      <c r="D6" s="6" t="s">
        <v>569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353</v>
      </c>
      <c r="D7" s="6" t="s">
        <v>574</v>
      </c>
      <c r="E7" s="6"/>
      <c r="F7" s="6"/>
      <c r="G7" s="6"/>
      <c r="H7" s="6"/>
    </row>
    <row r="8" spans="1:8">
      <c r="A8" s="6">
        <v>5</v>
      </c>
      <c r="B8" s="9" t="s">
        <v>399</v>
      </c>
      <c r="C8" s="6" t="s">
        <v>396</v>
      </c>
      <c r="D8" s="6" t="s">
        <v>571</v>
      </c>
      <c r="E8" s="6"/>
      <c r="F8" s="6"/>
      <c r="G8" s="6" t="s">
        <v>402</v>
      </c>
      <c r="H8" s="6" t="s">
        <v>125</v>
      </c>
    </row>
    <row r="9" spans="1:8">
      <c r="A9" s="6">
        <v>6</v>
      </c>
      <c r="B9" s="29" t="s">
        <v>218</v>
      </c>
      <c r="C9" s="29" t="s">
        <v>282</v>
      </c>
      <c r="D9" s="6" t="s">
        <v>574</v>
      </c>
      <c r="E9" s="29"/>
      <c r="F9" s="29"/>
      <c r="G9" s="29"/>
      <c r="H9" s="29" t="s">
        <v>217</v>
      </c>
    </row>
    <row r="10" spans="1:8">
      <c r="A10" s="6">
        <v>7</v>
      </c>
      <c r="B10" s="9" t="s">
        <v>354</v>
      </c>
      <c r="C10" s="52" t="s">
        <v>355</v>
      </c>
      <c r="D10" s="6" t="s">
        <v>574</v>
      </c>
      <c r="E10" s="2"/>
      <c r="F10" s="2"/>
      <c r="G10" s="2"/>
      <c r="H10" s="2"/>
    </row>
    <row r="11" spans="1:8">
      <c r="A11" s="6">
        <v>8</v>
      </c>
      <c r="B11" s="9" t="s">
        <v>219</v>
      </c>
      <c r="C11" s="2" t="s">
        <v>340</v>
      </c>
      <c r="D11" s="2" t="s">
        <v>577</v>
      </c>
      <c r="E11" s="2"/>
      <c r="F11" s="2"/>
      <c r="G11" s="2"/>
      <c r="H11" s="2"/>
    </row>
    <row r="12" spans="1:8">
      <c r="A12" s="6">
        <v>9</v>
      </c>
      <c r="B12" s="9" t="s">
        <v>220</v>
      </c>
      <c r="C12" s="2" t="s">
        <v>341</v>
      </c>
      <c r="D12" s="6" t="s">
        <v>572</v>
      </c>
      <c r="E12" s="2"/>
      <c r="F12" s="2"/>
      <c r="G12" s="2"/>
      <c r="H12" s="2"/>
    </row>
    <row r="13" spans="1:8">
      <c r="A13" s="6">
        <v>10</v>
      </c>
      <c r="B13" s="9" t="s">
        <v>212</v>
      </c>
      <c r="C13" s="2" t="s">
        <v>343</v>
      </c>
      <c r="D13" s="2" t="s">
        <v>576</v>
      </c>
      <c r="E13" s="2"/>
      <c r="F13" s="2"/>
      <c r="G13" s="2"/>
      <c r="H13" s="2"/>
    </row>
    <row r="14" spans="1:8">
      <c r="A14" s="6">
        <v>11</v>
      </c>
      <c r="B14" s="9" t="s">
        <v>213</v>
      </c>
      <c r="C14" s="2" t="s">
        <v>351</v>
      </c>
      <c r="D14" s="6" t="s">
        <v>575</v>
      </c>
      <c r="E14" s="2"/>
      <c r="F14" s="2"/>
      <c r="H14" s="2"/>
    </row>
    <row r="15" spans="1:8">
      <c r="A15" s="6">
        <v>12</v>
      </c>
      <c r="B15" s="9" t="s">
        <v>214</v>
      </c>
      <c r="C15" s="6" t="s">
        <v>295</v>
      </c>
      <c r="D15" s="6" t="s">
        <v>571</v>
      </c>
      <c r="E15" s="2"/>
      <c r="F15" s="2"/>
      <c r="G15" s="6" t="s">
        <v>263</v>
      </c>
      <c r="H15" s="2"/>
    </row>
    <row r="16" spans="1:8" s="7" customFormat="1">
      <c r="A16" s="6">
        <v>13</v>
      </c>
      <c r="B16" s="9" t="s">
        <v>215</v>
      </c>
      <c r="C16" s="6" t="s">
        <v>296</v>
      </c>
      <c r="D16" s="6" t="s">
        <v>572</v>
      </c>
      <c r="E16" s="6"/>
      <c r="F16" s="6"/>
      <c r="G16" s="6"/>
      <c r="H16" s="6"/>
    </row>
    <row r="17" spans="1:8" s="7" customFormat="1">
      <c r="A17" s="6">
        <v>14</v>
      </c>
      <c r="B17" s="9" t="s">
        <v>216</v>
      </c>
      <c r="C17" s="6" t="s">
        <v>297</v>
      </c>
      <c r="D17" s="6" t="s">
        <v>571</v>
      </c>
      <c r="E17" s="6"/>
      <c r="F17" s="6"/>
      <c r="G17" s="6" t="s">
        <v>263</v>
      </c>
      <c r="H17" s="6"/>
    </row>
    <row r="18" spans="1:8" s="7" customFormat="1">
      <c r="A18" s="6">
        <v>15</v>
      </c>
      <c r="B18" s="9" t="s">
        <v>104</v>
      </c>
      <c r="C18" s="6" t="s">
        <v>298</v>
      </c>
      <c r="D18" s="6" t="s">
        <v>572</v>
      </c>
      <c r="E18" s="6"/>
      <c r="F18" s="6"/>
      <c r="G18" s="6"/>
      <c r="H18" s="5" t="s">
        <v>126</v>
      </c>
    </row>
    <row r="19" spans="1:8" s="7" customFormat="1">
      <c r="A19" s="6">
        <v>16</v>
      </c>
      <c r="B19" s="9" t="s">
        <v>91</v>
      </c>
      <c r="C19" s="6" t="s">
        <v>299</v>
      </c>
      <c r="D19" s="6" t="s">
        <v>573</v>
      </c>
      <c r="E19" s="6"/>
      <c r="F19" s="6"/>
      <c r="G19" s="6"/>
      <c r="H19" s="6"/>
    </row>
    <row r="20" spans="1:8" s="7" customFormat="1">
      <c r="A20" s="38"/>
      <c r="B20" s="39"/>
      <c r="C20" s="38"/>
      <c r="D20" s="38"/>
      <c r="E20" s="38"/>
      <c r="F20" s="38"/>
      <c r="G20" s="38"/>
      <c r="H20" s="38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591</v>
      </c>
    </row>
    <row r="39" spans="4:5">
      <c r="D39" s="1" t="s">
        <v>592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3" sqref="D23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127</v>
      </c>
      <c r="B1" s="1" t="s">
        <v>408</v>
      </c>
      <c r="E1" s="1" t="s">
        <v>109</v>
      </c>
      <c r="F1" s="1" t="s">
        <v>44</v>
      </c>
    </row>
    <row r="2" spans="1:8">
      <c r="A2" s="1" t="s">
        <v>107</v>
      </c>
      <c r="B2" s="1" t="s">
        <v>409</v>
      </c>
    </row>
    <row r="3" spans="1:8">
      <c r="A3" s="8" t="s">
        <v>108</v>
      </c>
      <c r="B3" s="8" t="s">
        <v>109</v>
      </c>
      <c r="C3" s="8" t="s">
        <v>110</v>
      </c>
      <c r="D3" s="8" t="s">
        <v>111</v>
      </c>
      <c r="E3" s="8" t="s">
        <v>112</v>
      </c>
      <c r="F3" s="8" t="s">
        <v>113</v>
      </c>
      <c r="G3" s="8" t="s">
        <v>114</v>
      </c>
      <c r="H3" s="8" t="s">
        <v>115</v>
      </c>
    </row>
    <row r="4" spans="1:8">
      <c r="A4" s="6">
        <v>1</v>
      </c>
      <c r="B4" s="9" t="s">
        <v>116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572</v>
      </c>
      <c r="E5" s="6"/>
      <c r="F5" s="6"/>
      <c r="G5" s="6"/>
      <c r="H5" s="6"/>
    </row>
    <row r="6" spans="1:8">
      <c r="A6" s="6">
        <v>3</v>
      </c>
      <c r="B6" s="9" t="s">
        <v>128</v>
      </c>
      <c r="C6" s="6" t="s">
        <v>352</v>
      </c>
      <c r="D6" s="6" t="s">
        <v>569</v>
      </c>
      <c r="E6" s="6"/>
      <c r="F6" s="6"/>
      <c r="G6" s="6"/>
      <c r="H6" s="6"/>
    </row>
    <row r="7" spans="1:8">
      <c r="A7" s="6">
        <v>4</v>
      </c>
      <c r="B7" s="9" t="s">
        <v>130</v>
      </c>
      <c r="C7" s="1" t="s">
        <v>356</v>
      </c>
      <c r="D7" s="6" t="s">
        <v>569</v>
      </c>
      <c r="E7" s="6"/>
      <c r="F7" s="6"/>
      <c r="G7" s="6"/>
      <c r="H7" s="6" t="s">
        <v>131</v>
      </c>
    </row>
    <row r="8" spans="1:8">
      <c r="A8" s="6">
        <v>5</v>
      </c>
      <c r="B8" s="9" t="s">
        <v>129</v>
      </c>
      <c r="C8" s="6" t="s">
        <v>317</v>
      </c>
      <c r="D8" s="6" t="s">
        <v>589</v>
      </c>
      <c r="E8" s="6"/>
      <c r="F8" s="6"/>
      <c r="G8" s="6"/>
      <c r="H8" s="6"/>
    </row>
    <row r="9" spans="1:8">
      <c r="A9" s="6">
        <v>6</v>
      </c>
      <c r="B9" s="9" t="s">
        <v>399</v>
      </c>
      <c r="C9" s="6" t="s">
        <v>396</v>
      </c>
      <c r="D9" s="6" t="s">
        <v>571</v>
      </c>
      <c r="E9" s="6"/>
      <c r="F9" s="6"/>
      <c r="G9" s="6" t="s">
        <v>402</v>
      </c>
      <c r="H9" s="6"/>
    </row>
    <row r="10" spans="1:8">
      <c r="A10" s="6">
        <v>7</v>
      </c>
      <c r="B10" s="9" t="s">
        <v>119</v>
      </c>
      <c r="C10" s="6" t="s">
        <v>295</v>
      </c>
      <c r="D10" s="6" t="s">
        <v>571</v>
      </c>
      <c r="E10" s="2"/>
      <c r="F10" s="2"/>
      <c r="G10" s="6" t="s">
        <v>263</v>
      </c>
      <c r="H10" s="2"/>
    </row>
    <row r="11" spans="1:8" s="7" customFormat="1">
      <c r="A11" s="6">
        <v>8</v>
      </c>
      <c r="B11" s="9" t="s">
        <v>120</v>
      </c>
      <c r="C11" s="6" t="s">
        <v>296</v>
      </c>
      <c r="D11" s="6" t="s">
        <v>572</v>
      </c>
      <c r="E11" s="6"/>
      <c r="F11" s="6"/>
      <c r="G11" s="6"/>
      <c r="H11" s="6"/>
    </row>
    <row r="12" spans="1:8" s="7" customFormat="1">
      <c r="A12" s="6">
        <v>9</v>
      </c>
      <c r="B12" s="9" t="s">
        <v>121</v>
      </c>
      <c r="C12" s="6" t="s">
        <v>297</v>
      </c>
      <c r="D12" s="6" t="s">
        <v>571</v>
      </c>
      <c r="E12" s="6"/>
      <c r="F12" s="6"/>
      <c r="G12" s="6" t="s">
        <v>263</v>
      </c>
      <c r="H12" s="6"/>
    </row>
    <row r="13" spans="1:8" s="7" customFormat="1">
      <c r="A13" s="6">
        <v>10</v>
      </c>
      <c r="B13" s="9" t="s">
        <v>122</v>
      </c>
      <c r="C13" s="6" t="s">
        <v>298</v>
      </c>
      <c r="D13" s="6" t="s">
        <v>572</v>
      </c>
      <c r="E13" s="6"/>
      <c r="F13" s="6"/>
      <c r="G13" s="6"/>
      <c r="H13" s="5" t="s">
        <v>123</v>
      </c>
    </row>
    <row r="14" spans="1:8">
      <c r="A14" s="6">
        <v>11</v>
      </c>
      <c r="B14" s="9" t="s">
        <v>115</v>
      </c>
      <c r="C14" s="6" t="s">
        <v>299</v>
      </c>
      <c r="D14" s="6" t="s">
        <v>573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591</v>
      </c>
    </row>
    <row r="29" spans="4:5">
      <c r="D29" s="1" t="s">
        <v>592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E34" sqref="E3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5" width="50.125" style="1" bestFit="1" customWidth="1"/>
    <col min="6" max="6" width="9" style="1"/>
    <col min="7" max="7" width="17.125" style="1" bestFit="1" customWidth="1"/>
    <col min="8" max="8" width="30.75" style="1" customWidth="1"/>
    <col min="9" max="16384" width="9" style="1"/>
  </cols>
  <sheetData>
    <row r="1" spans="1:8">
      <c r="A1" s="1" t="s">
        <v>132</v>
      </c>
      <c r="B1" s="1" t="s">
        <v>735</v>
      </c>
      <c r="E1" s="1" t="s">
        <v>133</v>
      </c>
      <c r="F1" s="1" t="s">
        <v>45</v>
      </c>
    </row>
    <row r="2" spans="1:8">
      <c r="A2" s="1" t="s">
        <v>134</v>
      </c>
      <c r="B2" s="1" t="s">
        <v>135</v>
      </c>
    </row>
    <row r="3" spans="1:8">
      <c r="A3" s="8" t="s">
        <v>136</v>
      </c>
      <c r="B3" s="8" t="s">
        <v>137</v>
      </c>
      <c r="C3" s="8" t="s">
        <v>138</v>
      </c>
      <c r="D3" s="8" t="s">
        <v>139</v>
      </c>
      <c r="E3" s="8" t="s">
        <v>140</v>
      </c>
      <c r="F3" s="8" t="s">
        <v>141</v>
      </c>
      <c r="G3" s="8" t="s">
        <v>142</v>
      </c>
      <c r="H3" s="8" t="s">
        <v>143</v>
      </c>
    </row>
    <row r="4" spans="1:8">
      <c r="A4" s="6">
        <v>1</v>
      </c>
      <c r="B4" s="9" t="s">
        <v>92</v>
      </c>
      <c r="C4" s="3" t="s">
        <v>306</v>
      </c>
      <c r="D4" s="6" t="s">
        <v>572</v>
      </c>
      <c r="E4" s="3" t="s">
        <v>309</v>
      </c>
      <c r="F4" s="6" t="s">
        <v>310</v>
      </c>
      <c r="G4" s="6"/>
      <c r="H4" s="6" t="s">
        <v>311</v>
      </c>
    </row>
    <row r="5" spans="1:8">
      <c r="A5" s="6">
        <v>2</v>
      </c>
      <c r="B5" s="9" t="s">
        <v>117</v>
      </c>
      <c r="C5" s="6" t="s">
        <v>301</v>
      </c>
      <c r="D5" s="6" t="s">
        <v>572</v>
      </c>
      <c r="E5" s="6"/>
      <c r="F5" s="6"/>
      <c r="G5" s="6"/>
      <c r="H5" s="6"/>
    </row>
    <row r="6" spans="1:8">
      <c r="A6" s="6">
        <v>3</v>
      </c>
      <c r="B6" s="9" t="s">
        <v>145</v>
      </c>
      <c r="C6" s="6" t="s">
        <v>357</v>
      </c>
      <c r="D6" s="6" t="s">
        <v>569</v>
      </c>
      <c r="E6" s="6"/>
      <c r="F6" s="6"/>
      <c r="G6" s="6"/>
      <c r="H6" s="6"/>
    </row>
    <row r="7" spans="1:8">
      <c r="A7" s="6">
        <v>4</v>
      </c>
      <c r="B7" s="29" t="s">
        <v>414</v>
      </c>
      <c r="C7" s="29" t="s">
        <v>740</v>
      </c>
      <c r="D7" s="6" t="s">
        <v>569</v>
      </c>
      <c r="E7" s="29"/>
      <c r="F7" s="29"/>
      <c r="G7" s="29"/>
      <c r="H7" s="29" t="s">
        <v>490</v>
      </c>
    </row>
    <row r="8" spans="1:8">
      <c r="A8" s="6">
        <v>5</v>
      </c>
      <c r="B8" s="9" t="s">
        <v>146</v>
      </c>
      <c r="C8" s="6" t="s">
        <v>358</v>
      </c>
      <c r="D8" s="6" t="s">
        <v>569</v>
      </c>
      <c r="E8" s="6"/>
      <c r="F8" s="6"/>
      <c r="G8" s="6"/>
      <c r="H8" s="6" t="s">
        <v>147</v>
      </c>
    </row>
    <row r="9" spans="1:8">
      <c r="A9" s="6">
        <v>6</v>
      </c>
      <c r="B9" s="9" t="s">
        <v>75</v>
      </c>
      <c r="C9" s="6" t="s">
        <v>317</v>
      </c>
      <c r="D9" s="6" t="s">
        <v>574</v>
      </c>
      <c r="E9" s="6"/>
      <c r="F9" s="6"/>
      <c r="G9" s="6"/>
      <c r="H9" s="6"/>
    </row>
    <row r="10" spans="1:8">
      <c r="A10" s="6">
        <v>7</v>
      </c>
      <c r="B10" s="9" t="s">
        <v>221</v>
      </c>
      <c r="C10" s="2" t="s">
        <v>319</v>
      </c>
      <c r="D10" s="6" t="s">
        <v>569</v>
      </c>
      <c r="E10" s="6"/>
      <c r="F10" s="6"/>
      <c r="G10" s="6"/>
      <c r="H10" s="6"/>
    </row>
    <row r="11" spans="1:8">
      <c r="A11" s="6">
        <v>8</v>
      </c>
      <c r="B11" s="9" t="s">
        <v>222</v>
      </c>
      <c r="C11" s="2" t="s">
        <v>321</v>
      </c>
      <c r="D11" s="6" t="s">
        <v>581</v>
      </c>
      <c r="E11" s="6"/>
      <c r="F11" s="6"/>
      <c r="G11" s="6"/>
      <c r="H11" s="6"/>
    </row>
    <row r="12" spans="1:8">
      <c r="A12" s="6">
        <v>9</v>
      </c>
      <c r="B12" s="9" t="s">
        <v>400</v>
      </c>
      <c r="C12" s="6" t="s">
        <v>396</v>
      </c>
      <c r="D12" s="6" t="s">
        <v>571</v>
      </c>
      <c r="E12" s="6"/>
      <c r="F12" s="6"/>
      <c r="G12" s="6" t="s">
        <v>402</v>
      </c>
      <c r="H12" s="6"/>
    </row>
    <row r="13" spans="1:8" s="7" customFormat="1">
      <c r="A13" s="6">
        <v>10</v>
      </c>
      <c r="B13" s="9" t="s">
        <v>101</v>
      </c>
      <c r="C13" s="6" t="s">
        <v>295</v>
      </c>
      <c r="D13" s="6" t="s">
        <v>571</v>
      </c>
      <c r="E13" s="6"/>
      <c r="F13" s="6"/>
      <c r="G13" s="6" t="s">
        <v>263</v>
      </c>
      <c r="H13" s="6"/>
    </row>
    <row r="14" spans="1:8" s="7" customFormat="1">
      <c r="A14" s="6">
        <v>11</v>
      </c>
      <c r="B14" s="9" t="s">
        <v>102</v>
      </c>
      <c r="C14" s="6" t="s">
        <v>296</v>
      </c>
      <c r="D14" s="6" t="s">
        <v>572</v>
      </c>
      <c r="E14" s="6"/>
      <c r="F14" s="6"/>
      <c r="G14" s="6"/>
      <c r="H14" s="6"/>
    </row>
    <row r="15" spans="1:8" s="7" customFormat="1">
      <c r="A15" s="6">
        <v>12</v>
      </c>
      <c r="B15" s="9" t="s">
        <v>149</v>
      </c>
      <c r="C15" s="6" t="s">
        <v>297</v>
      </c>
      <c r="D15" s="6" t="s">
        <v>571</v>
      </c>
      <c r="E15" s="6"/>
      <c r="F15" s="6"/>
      <c r="G15" s="6" t="s">
        <v>263</v>
      </c>
      <c r="H15" s="6"/>
    </row>
    <row r="16" spans="1:8" s="7" customFormat="1">
      <c r="A16" s="6">
        <v>13</v>
      </c>
      <c r="B16" s="9" t="s">
        <v>223</v>
      </c>
      <c r="C16" s="6" t="s">
        <v>298</v>
      </c>
      <c r="D16" s="6" t="s">
        <v>572</v>
      </c>
      <c r="E16" s="6"/>
      <c r="F16" s="6"/>
      <c r="G16" s="6"/>
      <c r="H16" s="5" t="s">
        <v>150</v>
      </c>
    </row>
    <row r="17" spans="1:8">
      <c r="A17" s="6">
        <v>15</v>
      </c>
      <c r="B17" s="9" t="s">
        <v>9</v>
      </c>
      <c r="C17" s="6" t="s">
        <v>299</v>
      </c>
      <c r="D17" s="6" t="s">
        <v>573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591</v>
      </c>
    </row>
    <row r="35" spans="4:5">
      <c r="D35" s="1" t="s">
        <v>592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Sheet1</vt:lpstr>
      <vt:lpstr>功能一览表</vt:lpstr>
      <vt:lpstr>Sheet2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2014-08-14T00:32:21Z</dcterms:modified>
</cp:coreProperties>
</file>