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ngpham/10-workspace/11-code/mon/bin/enhance/"/>
    </mc:Choice>
  </mc:AlternateContent>
  <xr:revisionPtr revIDLastSave="0" documentId="13_ncr:1_{A452932A-A92C-A04B-B8EC-22003F032638}" xr6:coauthVersionLast="47" xr6:coauthVersionMax="47" xr10:uidLastSave="{00000000-0000-0000-0000-000000000000}"/>
  <bookViews>
    <workbookView xWindow="25120" yWindow="500" windowWidth="26060" windowHeight="19880" xr2:uid="{179D6402-3DBB-F649-9704-D7B46CDCA7F1}"/>
  </bookViews>
  <sheets>
    <sheet name="Method" sheetId="9" r:id="rId1"/>
    <sheet name="RTX3080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9" i="9" l="1"/>
  <c r="BX9" i="9" s="1"/>
  <c r="BU64" i="9"/>
  <c r="BV64" i="9"/>
  <c r="BW64" i="9"/>
  <c r="BX64" i="9" s="1"/>
  <c r="BU70" i="9"/>
  <c r="BV70" i="9"/>
  <c r="BW70" i="9"/>
  <c r="BX70" i="9" s="1"/>
  <c r="BU67" i="9"/>
  <c r="BV67" i="9"/>
  <c r="BW67" i="9"/>
  <c r="BX67" i="9" s="1"/>
  <c r="BU68" i="9"/>
  <c r="BV68" i="9"/>
  <c r="BW68" i="9"/>
  <c r="BX68" i="9" s="1"/>
  <c r="BU69" i="9"/>
  <c r="BV69" i="9"/>
  <c r="BW69" i="9"/>
  <c r="BX69" i="9" s="1"/>
  <c r="BU71" i="9"/>
  <c r="BV71" i="9"/>
  <c r="BW71" i="9"/>
  <c r="BX71" i="9" s="1"/>
  <c r="BW65" i="9"/>
  <c r="BX65" i="9" s="1"/>
  <c r="BV65" i="9"/>
  <c r="BU65" i="9"/>
  <c r="BW66" i="9"/>
  <c r="BX66" i="9" s="1"/>
  <c r="BV66" i="9"/>
  <c r="BU66" i="9"/>
  <c r="BW63" i="9"/>
  <c r="BX63" i="9" s="1"/>
  <c r="BV63" i="9"/>
  <c r="BU63" i="9"/>
  <c r="BU43" i="9"/>
  <c r="BV43" i="9"/>
  <c r="BW43" i="9"/>
  <c r="BX43" i="9" s="1"/>
  <c r="BU44" i="9"/>
  <c r="BV44" i="9"/>
  <c r="BW44" i="9"/>
  <c r="BX44" i="9" s="1"/>
  <c r="BU45" i="9"/>
  <c r="BV45" i="9"/>
  <c r="BW45" i="9"/>
  <c r="BX45" i="9" s="1"/>
  <c r="BW42" i="9"/>
  <c r="BX42" i="9" s="1"/>
  <c r="BV42" i="9"/>
  <c r="BU42" i="9"/>
  <c r="BW54" i="9"/>
  <c r="BX54" i="9" s="1"/>
  <c r="BV54" i="9"/>
  <c r="BU54" i="9"/>
  <c r="BU55" i="9"/>
  <c r="BW55" i="9"/>
  <c r="BX55" i="9" s="1"/>
  <c r="BV55" i="9"/>
  <c r="BW57" i="9"/>
  <c r="BX57" i="9" s="1"/>
  <c r="BV57" i="9"/>
  <c r="BU57" i="9"/>
  <c r="BW61" i="9"/>
  <c r="BX61" i="9" s="1"/>
  <c r="BV61" i="9"/>
  <c r="BU61" i="9"/>
  <c r="BU60" i="9"/>
  <c r="BW60" i="9"/>
  <c r="BX60" i="9" s="1"/>
  <c r="BV60" i="9"/>
  <c r="BW58" i="9"/>
  <c r="BX58" i="9" s="1"/>
  <c r="BW59" i="9"/>
  <c r="BX59" i="9" s="1"/>
  <c r="BV59" i="9"/>
  <c r="BU59" i="9"/>
  <c r="BV58" i="9"/>
  <c r="BU58" i="9"/>
  <c r="BU56" i="9"/>
  <c r="BV56" i="9"/>
  <c r="BW56" i="9"/>
  <c r="BX56" i="9" s="1"/>
  <c r="BV8" i="9"/>
  <c r="BV9" i="9"/>
  <c r="BV10" i="9"/>
  <c r="BV11" i="9"/>
  <c r="BV12" i="9"/>
  <c r="BV13" i="9"/>
  <c r="BV14" i="9"/>
  <c r="BV15" i="9"/>
  <c r="BV16" i="9"/>
  <c r="BV17" i="9"/>
  <c r="BV18" i="9"/>
  <c r="BV19" i="9"/>
  <c r="BV20" i="9"/>
  <c r="BV21" i="9"/>
  <c r="BV24" i="9"/>
  <c r="BV25" i="9"/>
  <c r="BV26" i="9"/>
  <c r="BV27" i="9"/>
  <c r="BV28" i="9"/>
  <c r="BV29" i="9"/>
  <c r="BV7" i="9"/>
  <c r="BU8" i="9"/>
  <c r="BU9" i="9"/>
  <c r="BU10" i="9"/>
  <c r="BU11" i="9"/>
  <c r="BU12" i="9"/>
  <c r="BU13" i="9"/>
  <c r="BU14" i="9"/>
  <c r="BU15" i="9"/>
  <c r="BU16" i="9"/>
  <c r="BU17" i="9"/>
  <c r="BU18" i="9"/>
  <c r="BU19" i="9"/>
  <c r="BU20" i="9"/>
  <c r="BU21" i="9"/>
  <c r="BU24" i="9"/>
  <c r="BU25" i="9"/>
  <c r="BU26" i="9"/>
  <c r="BU27" i="9"/>
  <c r="BU28" i="9"/>
  <c r="BU29" i="9"/>
  <c r="BU7" i="9"/>
  <c r="BW10" i="9"/>
  <c r="BX10" i="9" s="1"/>
  <c r="BW11" i="9"/>
  <c r="BX11" i="9" s="1"/>
  <c r="BW12" i="9"/>
  <c r="BX12" i="9" s="1"/>
  <c r="BW13" i="9"/>
  <c r="BX13" i="9" s="1"/>
  <c r="BW14" i="9"/>
  <c r="BX14" i="9" s="1"/>
  <c r="BW15" i="9"/>
  <c r="BX15" i="9" s="1"/>
  <c r="BW16" i="9"/>
  <c r="BX16" i="9" s="1"/>
  <c r="BW17" i="9"/>
  <c r="BX17" i="9" s="1"/>
  <c r="BW18" i="9"/>
  <c r="BX18" i="9" s="1"/>
  <c r="BW19" i="9"/>
  <c r="BX19" i="9" s="1"/>
  <c r="BW20" i="9"/>
  <c r="BX20" i="9" s="1"/>
  <c r="BW21" i="9"/>
  <c r="BX21" i="9" s="1"/>
  <c r="BW22" i="9"/>
  <c r="BX22" i="9" s="1"/>
  <c r="BW23" i="9"/>
  <c r="BX23" i="9" s="1"/>
  <c r="BW24" i="9"/>
  <c r="BX24" i="9" s="1"/>
  <c r="BW25" i="9"/>
  <c r="BX25" i="9" s="1"/>
  <c r="BW26" i="9"/>
  <c r="BX26" i="9" s="1"/>
  <c r="BW27" i="9"/>
  <c r="BX27" i="9" s="1"/>
  <c r="BW28" i="9"/>
  <c r="BX28" i="9" s="1"/>
  <c r="BW29" i="9"/>
  <c r="BX29" i="9" s="1"/>
  <c r="BW7" i="9"/>
  <c r="BX7" i="9" s="1"/>
  <c r="BW8" i="9"/>
  <c r="BX8" i="9" s="1"/>
  <c r="B35" i="17"/>
  <c r="C35" i="17"/>
  <c r="E35" i="17"/>
  <c r="G35" i="17"/>
  <c r="B37" i="17"/>
  <c r="C37" i="17" s="1"/>
  <c r="E37" i="17"/>
  <c r="G37" i="17"/>
  <c r="B40" i="17"/>
  <c r="C40" i="17" s="1"/>
  <c r="B41" i="17"/>
  <c r="C41" i="17" s="1"/>
  <c r="E40" i="17"/>
  <c r="E41" i="17"/>
  <c r="G40" i="17"/>
  <c r="G41" i="17"/>
  <c r="B42" i="17"/>
  <c r="C42" i="17" s="1"/>
  <c r="B43" i="17"/>
  <c r="C43" i="17" s="1"/>
  <c r="E42" i="17"/>
  <c r="E43" i="17"/>
  <c r="G42" i="17"/>
  <c r="G43" i="17"/>
  <c r="B45" i="17"/>
  <c r="C45" i="17" s="1"/>
  <c r="E45" i="17"/>
  <c r="G45" i="17"/>
  <c r="B44" i="17"/>
  <c r="C44" i="17" s="1"/>
  <c r="E44" i="17"/>
  <c r="G44" i="17"/>
  <c r="B39" i="17"/>
  <c r="C39" i="17" s="1"/>
  <c r="E39" i="17"/>
  <c r="G39" i="17"/>
  <c r="B36" i="17"/>
  <c r="C36" i="17" s="1"/>
  <c r="E36" i="17"/>
  <c r="G36" i="17"/>
  <c r="B34" i="17"/>
  <c r="C34" i="17" s="1"/>
  <c r="E34" i="17"/>
  <c r="G34" i="17"/>
  <c r="B23" i="17"/>
  <c r="C23" i="17" s="1"/>
  <c r="E23" i="17"/>
  <c r="G23" i="17"/>
  <c r="B26" i="17"/>
  <c r="C26" i="17" s="1"/>
  <c r="E26" i="17"/>
  <c r="G26" i="17"/>
  <c r="B27" i="17"/>
  <c r="C27" i="17" s="1"/>
  <c r="E27" i="17"/>
  <c r="G27" i="17"/>
  <c r="B24" i="17"/>
  <c r="C24" i="17" s="1"/>
  <c r="E24" i="17"/>
  <c r="G24" i="17"/>
  <c r="B28" i="17"/>
  <c r="C28" i="17" s="1"/>
  <c r="E28" i="17"/>
  <c r="G28" i="17"/>
  <c r="B25" i="17"/>
  <c r="C25" i="17" s="1"/>
  <c r="E25" i="17"/>
  <c r="G25" i="17"/>
  <c r="G29" i="17"/>
  <c r="E29" i="17"/>
  <c r="B29" i="17"/>
  <c r="C29" i="17" s="1"/>
  <c r="B33" i="17"/>
  <c r="C33" i="17" s="1"/>
  <c r="E33" i="17"/>
  <c r="G33" i="17"/>
  <c r="B32" i="17"/>
  <c r="C32" i="17" s="1"/>
  <c r="E32" i="17"/>
  <c r="G32" i="17"/>
  <c r="B31" i="17"/>
  <c r="C31" i="17" s="1"/>
  <c r="E31" i="17"/>
  <c r="G31" i="17"/>
  <c r="B2" i="17"/>
  <c r="C2" i="17" s="1"/>
  <c r="B3" i="17"/>
  <c r="C3" i="17" s="1"/>
  <c r="B4" i="17"/>
  <c r="C4" i="17" s="1"/>
  <c r="B5" i="17"/>
  <c r="C5" i="17" s="1"/>
  <c r="B7" i="17"/>
  <c r="C7" i="17" s="1"/>
  <c r="B8" i="17"/>
  <c r="C8" i="17" s="1"/>
  <c r="B9" i="17"/>
  <c r="C9" i="17" s="1"/>
  <c r="B10" i="17"/>
  <c r="C10" i="17" s="1"/>
  <c r="B11" i="17"/>
  <c r="C11" i="17" s="1"/>
  <c r="B12" i="17"/>
  <c r="C12" i="17" s="1"/>
  <c r="B13" i="17"/>
  <c r="C13" i="17" s="1"/>
  <c r="B14" i="17"/>
  <c r="C14" i="17" s="1"/>
  <c r="B15" i="17"/>
  <c r="C15" i="17" s="1"/>
  <c r="B16" i="17"/>
  <c r="C16" i="17" s="1"/>
  <c r="B17" i="17"/>
  <c r="C17" i="17" s="1"/>
  <c r="B18" i="17"/>
  <c r="C18" i="17" s="1"/>
  <c r="B19" i="17"/>
  <c r="C19" i="17" s="1"/>
  <c r="B20" i="17"/>
  <c r="C20" i="17" s="1"/>
  <c r="B21" i="17"/>
  <c r="C21" i="17" s="1"/>
  <c r="L6" i="17"/>
  <c r="K6" i="17"/>
  <c r="J6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9" i="17"/>
  <c r="E9" i="17"/>
  <c r="G7" i="17"/>
  <c r="E7" i="17"/>
  <c r="G6" i="17"/>
  <c r="E6" i="17"/>
  <c r="G5" i="17"/>
  <c r="E5" i="17"/>
  <c r="G4" i="17"/>
  <c r="E4" i="17"/>
  <c r="G3" i="17"/>
  <c r="E3" i="17"/>
  <c r="G2" i="17"/>
  <c r="E2" i="17"/>
  <c r="B6" i="17" l="1"/>
  <c r="C6" i="17" s="1"/>
</calcChain>
</file>

<file path=xl/sharedStrings.xml><?xml version="1.0" encoding="utf-8"?>
<sst xmlns="http://schemas.openxmlformats.org/spreadsheetml/2006/main" count="365" uniqueCount="193">
  <si>
    <t>Method</t>
  </si>
  <si>
    <t>RetinexDIP</t>
  </si>
  <si>
    <t>LCDPNet</t>
  </si>
  <si>
    <t>Params (M)</t>
  </si>
  <si>
    <t>DCIM</t>
  </si>
  <si>
    <t>LIME</t>
  </si>
  <si>
    <t>MEF</t>
  </si>
  <si>
    <t>NPE</t>
  </si>
  <si>
    <t>SICE</t>
  </si>
  <si>
    <t>VV</t>
  </si>
  <si>
    <t>Runtime (s)</t>
  </si>
  <si>
    <t>RUAS</t>
  </si>
  <si>
    <t>SGZ</t>
  </si>
  <si>
    <t>Frame Rate</t>
  </si>
  <si>
    <t>IAT</t>
  </si>
  <si>
    <t>SCI</t>
  </si>
  <si>
    <t>LLFlow</t>
  </si>
  <si>
    <t xml:space="preserve">Params </t>
  </si>
  <si>
    <t>FLOPs</t>
  </si>
  <si>
    <t>GFLOPs</t>
  </si>
  <si>
    <t>UTVNet</t>
  </si>
  <si>
    <t>StableLLVE</t>
  </si>
  <si>
    <t>EnlightenGAN</t>
  </si>
  <si>
    <t>KinD</t>
  </si>
  <si>
    <t>KinD++</t>
  </si>
  <si>
    <t>PIE</t>
  </si>
  <si>
    <t>MBLLEN</t>
  </si>
  <si>
    <t>RetinexNet</t>
  </si>
  <si>
    <t>LPIPS↓</t>
  </si>
  <si>
    <t>PSNR↑</t>
  </si>
  <si>
    <t>SSIM↑</t>
  </si>
  <si>
    <t>MS-SSIM↑</t>
  </si>
  <si>
    <t>LLNet</t>
  </si>
  <si>
    <t>DeepUPE</t>
  </si>
  <si>
    <t>DRBN</t>
  </si>
  <si>
    <t>SNR</t>
  </si>
  <si>
    <t>URetinexNet</t>
  </si>
  <si>
    <t>ZeroDCE</t>
  </si>
  <si>
    <t>ZeroDCE++</t>
  </si>
  <si>
    <t>Traditional Learning</t>
  </si>
  <si>
    <t>Unsupervised Learning</t>
  </si>
  <si>
    <t>Supervised Learning</t>
  </si>
  <si>
    <t>Semi-Supervised Learning</t>
  </si>
  <si>
    <t>Zero-Shot Learning</t>
  </si>
  <si>
    <t>BRISQUE↓</t>
  </si>
  <si>
    <t>NIQE↓</t>
  </si>
  <si>
    <t>PI↓</t>
  </si>
  <si>
    <t>PSNRY↑</t>
  </si>
  <si>
    <t>GCE-Net-1090-f8-l10-i8</t>
  </si>
  <si>
    <t>LOL-v1</t>
  </si>
  <si>
    <t>LOL-v2-Real</t>
  </si>
  <si>
    <t>LOL-v2-Syn</t>
  </si>
  <si>
    <t>Fusion2</t>
  </si>
  <si>
    <t>FiveK-E</t>
  </si>
  <si>
    <t>GCE-Net-1090-f16-l10-i8</t>
  </si>
  <si>
    <t>GCE-Net-0123</t>
  </si>
  <si>
    <t>GCE-Net-1090-f32-l10-i8</t>
  </si>
  <si>
    <t>GCE-Net-0113</t>
  </si>
  <si>
    <t>GCE-Net-0122</t>
  </si>
  <si>
    <t>GCE-Net-0112</t>
  </si>
  <si>
    <t>GCE-Net-0121</t>
  </si>
  <si>
    <t>GCE-Net-0120</t>
  </si>
  <si>
    <t>GCE-Net-0111</t>
  </si>
  <si>
    <t>GCE-Net-1090-f64-l10-i8</t>
  </si>
  <si>
    <t>GCE-Net-1190-f32-l13-i8</t>
  </si>
  <si>
    <t>GCE-Net-1090-f32-l10-i8 wo Lbri</t>
  </si>
  <si>
    <t>GCE-Net-1190-f64-l13-i8</t>
  </si>
  <si>
    <t>GCE-Net-1090-f32-l10-i8 wo Lcol</t>
  </si>
  <si>
    <t>GCE-Net-1090-f32-l10-i8 wo Ledge</t>
  </si>
  <si>
    <t>GCE-Net-1090-f32-l10-i8 wo Lexp</t>
  </si>
  <si>
    <t>GCE-Net-1090-f32-l10-i8 wo Lkl</t>
  </si>
  <si>
    <t>GCE-Net-1090-f32-l10-i8 wo Lspa</t>
  </si>
  <si>
    <t>GCE-Net-1090-f32-l10-i8 wo Ltva</t>
  </si>
  <si>
    <t>Category</t>
  </si>
  <si>
    <t>Unsupervised</t>
  </si>
  <si>
    <t>Traditional</t>
  </si>
  <si>
    <t>Supervised</t>
  </si>
  <si>
    <t>Zero-Shot</t>
  </si>
  <si>
    <t>Semi-Supervised</t>
  </si>
  <si>
    <t>DICM</t>
  </si>
  <si>
    <t>GCENet-1090-f32-l10-i08-e100-wo_Lbri</t>
  </si>
  <si>
    <t>GCENet-1090-f32-l10-i08-e100</t>
  </si>
  <si>
    <t>GCENet-1090-f32-l10-i08-e002</t>
  </si>
  <si>
    <t>GCENet-1090-f32-l10-i08-e100-wo_Lcol</t>
  </si>
  <si>
    <t>GCENet-1090-f32-l10-i08-e100-wo_Ledge</t>
  </si>
  <si>
    <t>GCENet-1090-f32-l10-i08-e100-wo_Lkl</t>
  </si>
  <si>
    <t>GCENet-1090-f32-l10-i08-e100-wo_Lspa</t>
  </si>
  <si>
    <t>GCENet-1090-f32-l10-i08-e100-wo_LtvA</t>
  </si>
  <si>
    <t>GCENet-1090-f08-l10-i08-e002</t>
  </si>
  <si>
    <t>GCENet-1090-f08-l10-i08-e100</t>
  </si>
  <si>
    <t>GCENet-1090-f16-l10-i08-e100</t>
  </si>
  <si>
    <t>GCENet-1090-f64-l10-i08-e100</t>
  </si>
  <si>
    <t>GCENet-1090-f64-l10-i08-e001</t>
  </si>
  <si>
    <t>GCENet-1090-f16-l10-i08-e004</t>
  </si>
  <si>
    <t>GCENet-1190-f32-l13-i08-e100</t>
  </si>
  <si>
    <t>GCENet-1190-f64-l13-i08-e100</t>
  </si>
  <si>
    <t>GCENet-1190-f32-l13-i08-e002</t>
  </si>
  <si>
    <t>GCENet-1190-f64-l13-i08-e001</t>
  </si>
  <si>
    <t>GCENet-0100</t>
  </si>
  <si>
    <t>GCENet-0101</t>
  </si>
  <si>
    <t>GCENet-0102</t>
  </si>
  <si>
    <t>GCENet-0103</t>
  </si>
  <si>
    <t>GCENet-0110</t>
  </si>
  <si>
    <t>GCENet-0111</t>
  </si>
  <si>
    <t>GCENet-0112</t>
  </si>
  <si>
    <t>GCENet-0113</t>
  </si>
  <si>
    <t>GCENet-0120</t>
  </si>
  <si>
    <t>GCENet-0121</t>
  </si>
  <si>
    <t>GCENet-0122</t>
  </si>
  <si>
    <t>GCENet-0123</t>
  </si>
  <si>
    <t>GCENet-1090-f32-l10-i08-e100-wo_Lexp</t>
  </si>
  <si>
    <t>Parameters</t>
  </si>
  <si>
    <t>Run-time</t>
  </si>
  <si>
    <t>Parameters (M)</t>
  </si>
  <si>
    <t>FPS</t>
  </si>
  <si>
    <t>Fusion</t>
  </si>
  <si>
    <t>GCENet-1090-f32-l10-i08-e100-wo_Lcrl_Ledge_Lkl</t>
  </si>
  <si>
    <t>GCENet-1190-f8-l13-i08-e100</t>
  </si>
  <si>
    <t>GCENet-1190-f16-l13-i08-e100</t>
  </si>
  <si>
    <t>RTX3090</t>
  </si>
  <si>
    <t>OOM</t>
  </si>
  <si>
    <t>GCENet-1090-f32-l10-i01-e100</t>
  </si>
  <si>
    <t>GCENet-1090-f32-l10-i02-e100</t>
  </si>
  <si>
    <t>GCENet-1090-f32-l10-i04-e100</t>
  </si>
  <si>
    <t>GCENet-1090-f32-l10-i06-e100</t>
  </si>
  <si>
    <t>GCENet-1090-f32-l10-i03-e100</t>
  </si>
  <si>
    <t>GCENet-1090-f32-l10-i10-e100</t>
  </si>
  <si>
    <t>GCENet-1090-f32-l10-i05-e100</t>
  </si>
  <si>
    <t>GCENet-1090-f32-l10-i07-e100</t>
  </si>
  <si>
    <t>GCENet-1090-f32-l10-i09-e100</t>
  </si>
  <si>
    <t>mIoU↑</t>
  </si>
  <si>
    <t>HRNetv2 (Single-Scale)</t>
  </si>
  <si>
    <t>mPA↑</t>
  </si>
  <si>
    <t>HRNetv2 (Multi-Scale)</t>
  </si>
  <si>
    <t>Raw</t>
  </si>
  <si>
    <t>Ground-truth</t>
  </si>
  <si>
    <t xml:space="preserve">DarkCityscapes </t>
  </si>
  <si>
    <t>image-size=256 / None</t>
  </si>
  <si>
    <t>image-size=256 / image-size=256</t>
  </si>
  <si>
    <t>GCENetv2-0110</t>
  </si>
  <si>
    <t>GCENetv2-0111</t>
  </si>
  <si>
    <t>GCENetv2-0112</t>
  </si>
  <si>
    <t>GCENetv2-0113</t>
  </si>
  <si>
    <t>GCENetv2-0114</t>
  </si>
  <si>
    <t>GCENetv2-0115</t>
  </si>
  <si>
    <t>GCENetv2-0120</t>
  </si>
  <si>
    <t>GCENetv2-0121</t>
  </si>
  <si>
    <t>GCENetv2-0122</t>
  </si>
  <si>
    <t>GCENetv2-0123</t>
  </si>
  <si>
    <t>GCENetv2-0124</t>
  </si>
  <si>
    <t>GCENetv2-0125</t>
  </si>
  <si>
    <t>GCENetv2-0130</t>
  </si>
  <si>
    <t>GCENetv2-0131</t>
  </si>
  <si>
    <t>GCENetv2-0132</t>
  </si>
  <si>
    <t>GCENetv2-0133</t>
  </si>
  <si>
    <t>GCENetv2-0134</t>
  </si>
  <si>
    <t>GCENetv2-0135</t>
  </si>
  <si>
    <t>GCENetv2-0140</t>
  </si>
  <si>
    <t>GCENetv2-0141</t>
  </si>
  <si>
    <t>GCENetv2-0142</t>
  </si>
  <si>
    <t>GCENetv2-0143</t>
  </si>
  <si>
    <t>GCENetv2-0144</t>
  </si>
  <si>
    <t>GCENetv2-0145</t>
  </si>
  <si>
    <t>GCENetv2-0150</t>
  </si>
  <si>
    <t>GCENetv2-0151</t>
  </si>
  <si>
    <t>GCENetv2-0152</t>
  </si>
  <si>
    <t>GCENetv2-0153</t>
  </si>
  <si>
    <t>GCENetv2-0154</t>
  </si>
  <si>
    <t>GCENetv2-0155</t>
  </si>
  <si>
    <t>GCENetv2-0160</t>
  </si>
  <si>
    <t>GCENetv2-0161</t>
  </si>
  <si>
    <t>GCENetv2-0162</t>
  </si>
  <si>
    <t>GCENetv2-0163</t>
  </si>
  <si>
    <t>GCENetv2-0164</t>
  </si>
  <si>
    <t>GCENetv2-0165</t>
  </si>
  <si>
    <t>GCENetv2-0170</t>
  </si>
  <si>
    <t>GCENetv2-0171</t>
  </si>
  <si>
    <t>GCENetv2-0172</t>
  </si>
  <si>
    <t>GCENetv2-0173</t>
  </si>
  <si>
    <t>GCENetv2-0174</t>
  </si>
  <si>
    <t>GCENetv2-0175</t>
  </si>
  <si>
    <t>GCENetv2-0180</t>
  </si>
  <si>
    <t>GCENetv2-0181</t>
  </si>
  <si>
    <t>GCENetv2-0182</t>
  </si>
  <si>
    <t>GCENetv2-0183</t>
  </si>
  <si>
    <t>GCENetv2-0184</t>
  </si>
  <si>
    <t>GCENetv2-0185</t>
  </si>
  <si>
    <t>GCENetv2-0190</t>
  </si>
  <si>
    <t>GCENetv2-0191</t>
  </si>
  <si>
    <t>GCENetv2-0192</t>
  </si>
  <si>
    <t>GCENetv2-0193</t>
  </si>
  <si>
    <t>GCENetv2-0194</t>
  </si>
  <si>
    <t>GCENetv2-0195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</si>
</sst>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000"/>
    <numFmt numFmtId="165" formatCode="_(* #,##0.0000_);_(* \(#,##0.0000\);_(* &quot;-&quot;_);_(@_)"/>
    <numFmt numFmtId="166" formatCode="0.00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5B9BD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 style="thin">
        <color rgb="FF4472C4"/>
      </left>
      <right/>
      <top style="thin">
        <color rgb="FF4472C4"/>
      </top>
      <bottom style="thin">
        <color rgb="FF8EA9DB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1" fontId="0" fillId="0" borderId="0" xfId="1" applyFont="1"/>
    <xf numFmtId="164" fontId="3" fillId="0" borderId="0" xfId="0" applyNumberFormat="1" applyFont="1" applyAlignment="1">
      <alignment horizontal="right"/>
    </xf>
    <xf numFmtId="41" fontId="0" fillId="0" borderId="0" xfId="1" applyFont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41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7" fillId="0" borderId="5" xfId="0" applyFont="1" applyBorder="1"/>
    <xf numFmtId="0" fontId="7" fillId="0" borderId="2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41" fontId="0" fillId="0" borderId="0" xfId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10" fillId="5" borderId="0" xfId="0" applyFont="1" applyFill="1"/>
    <xf numFmtId="0" fontId="10" fillId="2" borderId="0" xfId="0" applyFont="1" applyFill="1"/>
    <xf numFmtId="0" fontId="10" fillId="4" borderId="0" xfId="0" applyFont="1" applyFill="1"/>
    <xf numFmtId="0" fontId="10" fillId="6" borderId="0" xfId="0" applyFont="1" applyFill="1"/>
    <xf numFmtId="0" fontId="10" fillId="3" borderId="0" xfId="0" applyFont="1" applyFill="1"/>
    <xf numFmtId="165" fontId="0" fillId="0" borderId="6" xfId="1" applyNumberFormat="1" applyFont="1" applyBorder="1"/>
    <xf numFmtId="0" fontId="0" fillId="0" borderId="8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8" xfId="1" applyNumberFormat="1" applyFont="1" applyBorder="1"/>
    <xf numFmtId="165" fontId="0" fillId="0" borderId="2" xfId="1" applyNumberFormat="1" applyFont="1" applyBorder="1" applyAlignment="1">
      <alignment horizontal="center"/>
    </xf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10" xfId="1" applyNumberFormat="1" applyFont="1" applyBorder="1"/>
    <xf numFmtId="41" fontId="0" fillId="0" borderId="0" xfId="1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65" fontId="0" fillId="0" borderId="2" xfId="1" applyNumberFormat="1" applyFont="1" applyBorder="1" applyAlignment="1">
      <alignment horizontal="right"/>
    </xf>
    <xf numFmtId="164" fontId="0" fillId="0" borderId="8" xfId="0" applyNumberFormat="1" applyBorder="1"/>
    <xf numFmtId="165" fontId="0" fillId="0" borderId="2" xfId="1" applyNumberFormat="1" applyFont="1" applyFill="1" applyBorder="1" applyAlignment="1">
      <alignment horizontal="right"/>
    </xf>
    <xf numFmtId="164" fontId="0" fillId="0" borderId="8" xfId="1" applyNumberFormat="1" applyFont="1" applyBorder="1"/>
    <xf numFmtId="164" fontId="0" fillId="0" borderId="0" xfId="1" applyNumberFormat="1" applyFont="1" applyBorder="1"/>
    <xf numFmtId="0" fontId="5" fillId="0" borderId="10" xfId="0" applyFont="1" applyBorder="1"/>
    <xf numFmtId="164" fontId="0" fillId="0" borderId="6" xfId="0" applyNumberFormat="1" applyBorder="1"/>
    <xf numFmtId="41" fontId="0" fillId="0" borderId="6" xfId="1" applyFont="1" applyBorder="1"/>
    <xf numFmtId="164" fontId="0" fillId="0" borderId="9" xfId="0" applyNumberFormat="1" applyBorder="1"/>
    <xf numFmtId="164" fontId="0" fillId="0" borderId="1" xfId="0" applyNumberFormat="1" applyBorder="1"/>
    <xf numFmtId="41" fontId="0" fillId="0" borderId="1" xfId="1" applyFon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7" xfId="0" applyNumberFormat="1" applyBorder="1"/>
    <xf numFmtId="164" fontId="0" fillId="0" borderId="8" xfId="0" applyNumberFormat="1" applyBorder="1" applyAlignment="1">
      <alignment horizontal="righ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0" xfId="0" applyNumberFormat="1"/>
    <xf numFmtId="0" fontId="6" fillId="0" borderId="16" xfId="0" applyFont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ill="1"/>
    <xf numFmtId="164" fontId="0" fillId="8" borderId="0" xfId="0" applyNumberFormat="1" applyFill="1"/>
    <xf numFmtId="1" fontId="0" fillId="8" borderId="0" xfId="0" applyNumberFormat="1" applyFill="1"/>
    <xf numFmtId="164" fontId="0" fillId="8" borderId="12" xfId="0" applyNumberForma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8" borderId="12" xfId="0" applyNumberForma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8" borderId="13" xfId="0" applyNumberFormat="1" applyFill="1" applyBorder="1" applyAlignment="1">
      <alignment horizontal="center" vertical="center"/>
    </xf>
    <xf numFmtId="166" fontId="0" fillId="0" borderId="0" xfId="0" applyNumberFormat="1"/>
    <xf numFmtId="41" fontId="2" fillId="0" borderId="0" xfId="1" applyFont="1" applyFill="1" applyBorder="1" applyAlignment="1">
      <alignment horizontal="center" vertical="center"/>
    </xf>
    <xf numFmtId="41" fontId="0" fillId="8" borderId="0" xfId="1" applyFont="1" applyFill="1" applyBorder="1"/>
    <xf numFmtId="164" fontId="0" fillId="0" borderId="12" xfId="0" applyNumberFormat="1" applyBorder="1"/>
    <xf numFmtId="41" fontId="0" fillId="0" borderId="0" xfId="1" applyFont="1" applyFill="1" applyBorder="1"/>
    <xf numFmtId="0" fontId="11" fillId="0" borderId="1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4" xfId="0" applyFont="1" applyBorder="1"/>
    <xf numFmtId="164" fontId="2" fillId="0" borderId="4" xfId="0" applyNumberFormat="1" applyFont="1" applyBorder="1" applyAlignment="1">
      <alignment vertical="center"/>
    </xf>
    <xf numFmtId="0" fontId="0" fillId="0" borderId="4" xfId="0" applyBorder="1"/>
    <xf numFmtId="164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30"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numFmt numFmtId="164" formatCode="0.0000"/>
      <border diagonalUp="0" diagonalDown="0">
        <left style="medium">
          <color auto="1"/>
        </left>
        <right/>
        <top/>
        <bottom/>
        <vertical style="medium">
          <color auto="1"/>
        </vertical>
        <horizontal/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top/>
        <bottom/>
        <vertical style="medium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numFmt numFmtId="164" formatCode="0.0000"/>
    </dxf>
    <dxf>
      <numFmt numFmtId="164" formatCode="0.0000"/>
      <border diagonalUp="0" diagonalDown="0">
        <left style="medium">
          <color auto="1"/>
        </left>
        <right/>
        <vertical style="medium">
          <color auto="1"/>
        </vertical>
      </border>
    </dxf>
    <dxf>
      <border diagonalUp="0" diagonalDown="0">
        <left/>
        <right style="medium">
          <color auto="1"/>
        </right>
        <vertical style="medium">
          <color auto="1"/>
        </vertical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E7C777-7391-BA49-A2AE-7182DBC1C9B1}" name="Table1" displayName="Table1" ref="A4:B29" totalsRowShown="0" headerRowDxfId="29" dataDxfId="28">
  <autoFilter ref="A4:B29" xr:uid="{1BE7C777-7391-BA49-A2AE-7182DBC1C9B1}"/>
  <sortState xmlns:xlrd2="http://schemas.microsoft.com/office/spreadsheetml/2017/richdata2" ref="A5:B29">
    <sortCondition ref="B4:B29"/>
  </sortState>
  <tableColumns count="2">
    <tableColumn id="1" xr3:uid="{0EDAE7E2-D5FD-224D-9809-955582DE279F}" name="Method" dataDxfId="27"/>
    <tableColumn id="2" xr3:uid="{CFE0A366-96E3-A848-A2A3-375F1A345F0B}" name="Category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26EC2C2-36C3-7645-B7DA-02C606F6474F}" name="Table19" displayName="Table19" ref="A31:B81" totalsRowShown="0" headerRowDxfId="25" dataDxfId="24" tableBorderDxfId="23">
  <autoFilter ref="A31:B81" xr:uid="{826EC2C2-36C3-7645-B7DA-02C606F6474F}"/>
  <sortState xmlns:xlrd2="http://schemas.microsoft.com/office/spreadsheetml/2017/richdata2" ref="A32:B81">
    <sortCondition ref="A31:A81"/>
  </sortState>
  <tableColumns count="2">
    <tableColumn id="1" xr3:uid="{ACFE5108-46B3-7848-A390-3FA28D58F51B}" name="Method" dataDxfId="22"/>
    <tableColumn id="2" xr3:uid="{3BC995BA-6262-B247-8D73-E8BA3C59FF7F}" name="Category" dataDxfId="2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5454D-6B5B-ED44-8D23-45C9B66805BA}" name="Table192" displayName="Table192" ref="A83:B146" totalsRowShown="0" headerRowDxfId="20" dataDxfId="19" tableBorderDxfId="18">
  <autoFilter ref="A83:B146" xr:uid="{E155454D-6B5B-ED44-8D23-45C9B66805BA}"/>
  <sortState xmlns:xlrd2="http://schemas.microsoft.com/office/spreadsheetml/2017/richdata2" ref="A84:B133">
    <sortCondition ref="A31:A81"/>
  </sortState>
  <tableColumns count="2">
    <tableColumn id="1" xr3:uid="{C25E956C-EAF0-B748-8799-09E0DB06381F}" name="Method" dataDxfId="17"/>
    <tableColumn id="2" xr3:uid="{7B6B519F-6372-B84A-9293-F949DE186C67}" name="Category" dataDxfId="1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68F4D42-EDA1-174E-9121-4DE8279DC1CE}" name="Table1627" displayName="Table1627" ref="A1:Q45" totalsRowShown="0" headerRowDxfId="15">
  <autoFilter ref="A1:Q45" xr:uid="{EDD12726-4FAF-4B4F-B78D-80F569D26274}"/>
  <sortState xmlns:xlrd2="http://schemas.microsoft.com/office/spreadsheetml/2017/richdata2" ref="A2:F21">
    <sortCondition ref="A1:A21"/>
  </sortState>
  <tableColumns count="17">
    <tableColumn id="1" xr3:uid="{E11CD12C-F780-AD46-8E45-921336810D34}" name="Method" dataDxfId="14"/>
    <tableColumn id="2" xr3:uid="{1F71EE9C-FEEC-9440-9013-07DD0A019602}" name="Runtime (s)" dataDxfId="13">
      <calculatedColumnFormula>AVERAGE(Table1627[[#This Row],[DCIM]:[VV]])</calculatedColumnFormula>
    </tableColumn>
    <tableColumn id="5" xr3:uid="{D41C45A9-67BF-1D4D-8B76-E5EE66850FFD}" name="Frame Rate" dataDxfId="12">
      <calculatedColumnFormula>1/Table1627[[#This Row],[Runtime (s)]]</calculatedColumnFormula>
    </tableColumn>
    <tableColumn id="3" xr3:uid="{EBA33E7B-2A14-914E-9644-CBAA9FA79CF5}" name="Params " dataCellStyle="Comma [0]"/>
    <tableColumn id="6" xr3:uid="{588EA5A3-2F4F-764D-B48B-509C30BDC356}" name="Params (M)" dataDxfId="11" dataCellStyle="Comma [0]">
      <calculatedColumnFormula>Table1627[[#This Row],[Params ]] * 0.000001</calculatedColumnFormula>
    </tableColumn>
    <tableColumn id="4" xr3:uid="{AD233B06-3CB1-474C-9980-9608D9E248FB}" name="FLOPs" dataCellStyle="Comma [0]"/>
    <tableColumn id="7" xr3:uid="{A8841011-9E15-0645-AACE-953E28F21BFF}" name="GFLOPs" dataDxfId="10" dataCellStyle="Comma [0]">
      <calculatedColumnFormula>Table1627[[#This Row],[FLOPs]] * 0.000000001</calculatedColumnFormula>
    </tableColumn>
    <tableColumn id="8" xr3:uid="{DD1FD0EA-2DAE-1D4E-9A5B-CD597B86ED47}" name="DCIM" dataDxfId="9" dataCellStyle="Comma [0]"/>
    <tableColumn id="19" xr3:uid="{8B60ECB6-4091-C140-A6A2-A1A681BD6DD0}" name="FiveK-E" dataDxfId="8" dataCellStyle="Comma [0]"/>
    <tableColumn id="9" xr3:uid="{72D5E9D1-8249-FE46-BBB9-E41D44D03D7C}" name="Fusion2" dataDxfId="7" dataCellStyle="Comma [0]"/>
    <tableColumn id="10" xr3:uid="{86AA2EBD-BAC6-4A44-AAD6-244F48A60934}" name="LIME" dataDxfId="6" dataCellStyle="Comma [0]"/>
    <tableColumn id="11" xr3:uid="{499692DB-AFE0-4943-AC8D-2406C6613516}" name="LOL-v1" dataDxfId="5" dataCellStyle="Comma [0]"/>
    <tableColumn id="17" xr3:uid="{2F124F8C-D15C-8041-ABED-3F7ECD448B91}" name="LOL-v2-Real" dataDxfId="4" dataCellStyle="Comma [0]"/>
    <tableColumn id="18" xr3:uid="{896076E8-A557-834B-9B47-4C2592F55F36}" name="LOL-v2-Syn" dataDxfId="3" dataCellStyle="Comma [0]"/>
    <tableColumn id="12" xr3:uid="{A4DEF56D-9E2B-3C40-A974-3262F798CEC4}" name="MEF" dataDxfId="2" dataCellStyle="Comma [0]"/>
    <tableColumn id="13" xr3:uid="{0F5A34E2-F6B6-A34C-907F-EBEF22B6EB21}" name="NPE" dataDxfId="1" dataCellStyle="Comma [0]"/>
    <tableColumn id="16" xr3:uid="{CCA6180A-2A7D-D144-9AF5-1CC6E936BD43}" name="VV" dataDxfId="0" dataCellStyle="Comma [0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CF0F-8575-1E4A-A003-05F1D8F0081B}">
  <sheetPr codeName="Sheet1">
    <tabColor rgb="FF00B050"/>
  </sheetPr>
  <dimension ref="A1:CJ146"/>
  <sheetViews>
    <sheetView tabSelected="1" zoomScale="120" zoomScaleNormal="120" workbookViewId="0">
      <pane xSplit="1" ySplit="4" topLeftCell="W83" activePane="bottomRight" state="frozen"/>
      <selection pane="topRight" activeCell="B1" sqref="B1"/>
      <selection pane="bottomLeft" activeCell="A3" sqref="A3"/>
      <selection pane="bottomRight" activeCell="Z93" sqref="Z93:Z96"/>
    </sheetView>
  </sheetViews>
  <sheetFormatPr baseColWidth="10" defaultRowHeight="16" x14ac:dyDescent="0.2"/>
  <cols>
    <col min="1" max="1" width="43.5" style="60" bestFit="1" customWidth="1"/>
    <col min="2" max="2" width="14.83203125" bestFit="1" customWidth="1"/>
    <col min="3" max="3" width="12.6640625" bestFit="1" customWidth="1"/>
    <col min="4" max="4" width="10.83203125" style="85"/>
    <col min="5" max="13" width="10.83203125" style="86"/>
    <col min="14" max="14" width="11.83203125" style="86" customWidth="1"/>
    <col min="15" max="15" width="12" style="87" customWidth="1"/>
    <col min="16" max="16" width="12.6640625" customWidth="1"/>
    <col min="17" max="17" width="10.83203125" style="85"/>
    <col min="18" max="23" width="10.83203125" style="86"/>
    <col min="24" max="24" width="10.83203125" style="87"/>
    <col min="25" max="25" width="12.6640625" customWidth="1"/>
    <col min="26" max="26" width="10.83203125" style="85"/>
    <col min="27" max="32" width="10.83203125" style="86"/>
    <col min="33" max="33" width="10.83203125" style="87"/>
    <col min="35" max="35" width="10.83203125" style="85"/>
    <col min="36" max="41" width="10.83203125" style="86"/>
    <col min="42" max="42" width="10.83203125" style="87"/>
    <col min="44" max="44" width="10.83203125" style="85"/>
    <col min="45" max="50" width="10.83203125" style="86"/>
    <col min="51" max="51" width="10.83203125" style="87"/>
    <col min="53" max="53" width="10.83203125" style="85"/>
    <col min="54" max="54" width="10.83203125" style="86"/>
    <col min="55" max="55" width="10.83203125" style="87"/>
    <col min="56" max="56" width="10.83203125" style="76"/>
    <col min="57" max="57" width="10.83203125" style="85"/>
    <col min="58" max="58" width="10.83203125" style="86"/>
    <col min="59" max="59" width="10.83203125" style="87"/>
    <col min="61" max="61" width="10.83203125" style="85"/>
    <col min="62" max="62" width="10.83203125" style="86"/>
    <col min="63" max="63" width="10.83203125" style="87"/>
    <col min="64" max="64" width="10.83203125" style="76"/>
    <col min="65" max="65" width="10.83203125" style="85"/>
    <col min="66" max="66" width="10.83203125" style="86"/>
    <col min="67" max="67" width="10.83203125" style="87"/>
    <col min="68" max="68" width="10.83203125" style="2"/>
    <col min="69" max="69" width="10.83203125" style="85"/>
    <col min="70" max="70" width="10.83203125" style="86"/>
    <col min="71" max="71" width="10.83203125" style="87"/>
    <col min="73" max="73" width="14.1640625" style="102" bestFit="1" customWidth="1"/>
    <col min="74" max="74" width="8.6640625" style="2" bestFit="1" customWidth="1"/>
    <col min="75" max="75" width="9.6640625" style="99" bestFit="1" customWidth="1"/>
    <col min="76" max="76" width="10.6640625" style="99" bestFit="1" customWidth="1"/>
    <col min="77" max="77" width="12" style="39" bestFit="1" customWidth="1"/>
    <col min="78" max="78" width="16" style="39" bestFit="1" customWidth="1"/>
    <col min="79" max="79" width="9.6640625" style="93" bestFit="1" customWidth="1"/>
    <col min="80" max="80" width="8.6640625" style="94" bestFit="1" customWidth="1"/>
    <col min="81" max="82" width="9.6640625" style="94" bestFit="1" customWidth="1"/>
    <col min="83" max="83" width="8.6640625" style="94" bestFit="1" customWidth="1"/>
    <col min="84" max="84" width="11.1640625" style="94" bestFit="1" customWidth="1"/>
    <col min="85" max="85" width="10.5" style="94" bestFit="1" customWidth="1"/>
    <col min="86" max="87" width="8.6640625" style="94" bestFit="1" customWidth="1"/>
    <col min="88" max="88" width="10.6640625" style="95" bestFit="1" customWidth="1"/>
  </cols>
  <sheetData>
    <row r="1" spans="1:88" x14ac:dyDescent="0.2">
      <c r="D1" s="112" t="s">
        <v>136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Q1" s="112" t="s">
        <v>53</v>
      </c>
      <c r="R1" s="112"/>
      <c r="S1" s="112"/>
      <c r="T1" s="112"/>
      <c r="U1" s="112"/>
      <c r="V1" s="112"/>
      <c r="W1" s="112"/>
      <c r="X1" s="112"/>
      <c r="Z1" s="112" t="s">
        <v>49</v>
      </c>
      <c r="AA1" s="112"/>
      <c r="AB1" s="112"/>
      <c r="AC1" s="112"/>
      <c r="AD1" s="112"/>
      <c r="AE1" s="112"/>
      <c r="AF1" s="112"/>
      <c r="AG1" s="112"/>
      <c r="AI1" s="112" t="s">
        <v>50</v>
      </c>
      <c r="AJ1" s="112"/>
      <c r="AK1" s="112"/>
      <c r="AL1" s="112"/>
      <c r="AM1" s="112"/>
      <c r="AN1" s="112"/>
      <c r="AO1" s="112"/>
      <c r="AP1" s="112"/>
      <c r="AR1" s="112" t="s">
        <v>51</v>
      </c>
      <c r="AS1" s="112"/>
      <c r="AT1" s="112"/>
      <c r="AU1" s="112"/>
      <c r="AV1" s="112"/>
      <c r="AW1" s="112"/>
      <c r="AX1" s="112"/>
      <c r="AY1" s="112"/>
      <c r="BA1" s="112" t="s">
        <v>79</v>
      </c>
      <c r="BB1" s="113"/>
      <c r="BC1" s="113"/>
      <c r="BE1" s="112" t="s">
        <v>5</v>
      </c>
      <c r="BF1" s="113"/>
      <c r="BG1" s="113"/>
      <c r="BI1" s="112" t="s">
        <v>6</v>
      </c>
      <c r="BJ1" s="112"/>
      <c r="BK1" s="112"/>
      <c r="BM1" s="112" t="s">
        <v>7</v>
      </c>
      <c r="BN1" s="113"/>
      <c r="BO1" s="113"/>
      <c r="BQ1" s="112" t="s">
        <v>9</v>
      </c>
      <c r="BR1" s="113"/>
      <c r="BS1" s="113"/>
      <c r="BU1" s="113" t="s">
        <v>119</v>
      </c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</row>
    <row r="2" spans="1:88" x14ac:dyDescent="0.2">
      <c r="D2" s="113" t="s">
        <v>138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Q2" s="113" t="s">
        <v>137</v>
      </c>
      <c r="R2" s="113"/>
      <c r="S2" s="113"/>
      <c r="T2" s="113"/>
      <c r="U2" s="113"/>
      <c r="V2" s="113"/>
      <c r="W2" s="113"/>
      <c r="X2" s="113"/>
      <c r="Z2" s="113" t="s">
        <v>137</v>
      </c>
      <c r="AA2" s="113"/>
      <c r="AB2" s="113"/>
      <c r="AC2" s="113"/>
      <c r="AD2" s="113"/>
      <c r="AE2" s="113"/>
      <c r="AF2" s="113"/>
      <c r="AG2" s="113"/>
      <c r="AI2" s="113" t="s">
        <v>137</v>
      </c>
      <c r="AJ2" s="113"/>
      <c r="AK2" s="113"/>
      <c r="AL2" s="113"/>
      <c r="AM2" s="113"/>
      <c r="AN2" s="113"/>
      <c r="AO2" s="113"/>
      <c r="AP2" s="113"/>
      <c r="AR2" s="113" t="s">
        <v>137</v>
      </c>
      <c r="AS2" s="113"/>
      <c r="AT2" s="113"/>
      <c r="AU2" s="113"/>
      <c r="AV2" s="113"/>
      <c r="AW2" s="113"/>
      <c r="AX2" s="113"/>
      <c r="AY2" s="113"/>
      <c r="BA2" s="113" t="s">
        <v>137</v>
      </c>
      <c r="BB2" s="113"/>
      <c r="BC2" s="113"/>
      <c r="BE2" s="113" t="s">
        <v>137</v>
      </c>
      <c r="BF2" s="113"/>
      <c r="BG2" s="113"/>
      <c r="BI2" s="113" t="s">
        <v>137</v>
      </c>
      <c r="BJ2" s="113"/>
      <c r="BK2" s="113"/>
      <c r="BM2" s="113" t="s">
        <v>137</v>
      </c>
      <c r="BN2" s="113"/>
      <c r="BO2" s="113"/>
      <c r="BQ2" s="113" t="s">
        <v>137</v>
      </c>
      <c r="BR2" s="113"/>
      <c r="BS2" s="113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</row>
    <row r="3" spans="1:88" x14ac:dyDescent="0.2">
      <c r="D3" s="108"/>
      <c r="E3" s="108"/>
      <c r="F3" s="108"/>
      <c r="G3" s="108"/>
      <c r="H3" s="108"/>
      <c r="I3" s="108"/>
      <c r="J3" s="108"/>
      <c r="K3" s="108"/>
      <c r="L3" s="114" t="s">
        <v>131</v>
      </c>
      <c r="M3" s="114"/>
      <c r="N3" s="114" t="s">
        <v>133</v>
      </c>
      <c r="O3" s="114"/>
      <c r="Q3" s="109"/>
      <c r="R3" s="109"/>
      <c r="S3" s="109"/>
      <c r="T3" s="109"/>
      <c r="U3" s="109"/>
      <c r="V3" s="109"/>
      <c r="W3" s="109"/>
      <c r="X3" s="109"/>
      <c r="Z3" s="109"/>
      <c r="AA3" s="109"/>
      <c r="AB3" s="109"/>
      <c r="AC3" s="109"/>
      <c r="AD3" s="109"/>
      <c r="AE3" s="109"/>
      <c r="AF3" s="109"/>
      <c r="AG3" s="109"/>
      <c r="AI3" s="109"/>
      <c r="AJ3" s="109"/>
      <c r="AK3" s="109"/>
      <c r="AL3" s="109"/>
      <c r="AM3" s="109"/>
      <c r="AN3" s="109"/>
      <c r="AO3" s="109"/>
      <c r="AP3" s="109"/>
      <c r="AR3" s="109"/>
      <c r="AS3" s="109"/>
      <c r="AT3" s="109"/>
      <c r="AU3" s="109"/>
      <c r="AV3" s="109"/>
      <c r="AW3" s="109"/>
      <c r="AX3" s="109"/>
      <c r="AY3" s="109"/>
      <c r="BA3" s="109"/>
      <c r="BB3" s="109"/>
      <c r="BC3" s="109"/>
      <c r="BE3" s="109"/>
      <c r="BF3" s="109"/>
      <c r="BG3" s="109"/>
      <c r="BI3" s="109"/>
      <c r="BJ3" s="109"/>
      <c r="BK3" s="109"/>
      <c r="BM3" s="109"/>
      <c r="BN3" s="109"/>
      <c r="BO3" s="109"/>
      <c r="BQ3" s="109"/>
      <c r="BR3" s="109"/>
      <c r="BS3" s="109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</row>
    <row r="4" spans="1:88" x14ac:dyDescent="0.2">
      <c r="A4" s="41" t="s">
        <v>0</v>
      </c>
      <c r="B4" s="41" t="s">
        <v>73</v>
      </c>
      <c r="D4" s="71" t="s">
        <v>29</v>
      </c>
      <c r="E4" s="70" t="s">
        <v>47</v>
      </c>
      <c r="F4" s="70" t="s">
        <v>30</v>
      </c>
      <c r="G4" s="70" t="s">
        <v>31</v>
      </c>
      <c r="H4" s="70" t="s">
        <v>28</v>
      </c>
      <c r="I4" s="70" t="s">
        <v>44</v>
      </c>
      <c r="J4" s="70" t="s">
        <v>45</v>
      </c>
      <c r="K4" s="70" t="s">
        <v>46</v>
      </c>
      <c r="L4" s="88" t="s">
        <v>130</v>
      </c>
      <c r="M4" s="111" t="s">
        <v>132</v>
      </c>
      <c r="N4" s="111" t="s">
        <v>130</v>
      </c>
      <c r="O4" s="107" t="s">
        <v>132</v>
      </c>
      <c r="Q4" s="71" t="s">
        <v>29</v>
      </c>
      <c r="R4" s="70" t="s">
        <v>47</v>
      </c>
      <c r="S4" s="70" t="s">
        <v>30</v>
      </c>
      <c r="T4" s="70" t="s">
        <v>31</v>
      </c>
      <c r="U4" s="70" t="s">
        <v>28</v>
      </c>
      <c r="V4" s="70" t="s">
        <v>44</v>
      </c>
      <c r="W4" s="70" t="s">
        <v>45</v>
      </c>
      <c r="X4" s="72" t="s">
        <v>46</v>
      </c>
      <c r="Z4" s="71" t="s">
        <v>29</v>
      </c>
      <c r="AA4" s="70" t="s">
        <v>47</v>
      </c>
      <c r="AB4" s="70" t="s">
        <v>30</v>
      </c>
      <c r="AC4" s="70" t="s">
        <v>31</v>
      </c>
      <c r="AD4" s="70" t="s">
        <v>28</v>
      </c>
      <c r="AE4" s="70" t="s">
        <v>44</v>
      </c>
      <c r="AF4" s="70" t="s">
        <v>45</v>
      </c>
      <c r="AG4" s="72" t="s">
        <v>46</v>
      </c>
      <c r="AI4" s="71" t="s">
        <v>29</v>
      </c>
      <c r="AJ4" s="70" t="s">
        <v>47</v>
      </c>
      <c r="AK4" s="70" t="s">
        <v>30</v>
      </c>
      <c r="AL4" s="70" t="s">
        <v>31</v>
      </c>
      <c r="AM4" s="70" t="s">
        <v>28</v>
      </c>
      <c r="AN4" s="70" t="s">
        <v>44</v>
      </c>
      <c r="AO4" s="70" t="s">
        <v>45</v>
      </c>
      <c r="AP4" s="72" t="s">
        <v>46</v>
      </c>
      <c r="AR4" s="71" t="s">
        <v>29</v>
      </c>
      <c r="AS4" s="70" t="s">
        <v>47</v>
      </c>
      <c r="AT4" s="70" t="s">
        <v>30</v>
      </c>
      <c r="AU4" s="70" t="s">
        <v>31</v>
      </c>
      <c r="AV4" s="70" t="s">
        <v>28</v>
      </c>
      <c r="AW4" s="70" t="s">
        <v>44</v>
      </c>
      <c r="AX4" s="70" t="s">
        <v>45</v>
      </c>
      <c r="AY4" s="72" t="s">
        <v>46</v>
      </c>
      <c r="BA4" s="71" t="s">
        <v>44</v>
      </c>
      <c r="BB4" s="70" t="s">
        <v>45</v>
      </c>
      <c r="BC4" s="72" t="s">
        <v>46</v>
      </c>
      <c r="BE4" s="71" t="s">
        <v>44</v>
      </c>
      <c r="BF4" s="70" t="s">
        <v>45</v>
      </c>
      <c r="BG4" s="72" t="s">
        <v>46</v>
      </c>
      <c r="BI4" s="71" t="s">
        <v>44</v>
      </c>
      <c r="BJ4" s="70" t="s">
        <v>45</v>
      </c>
      <c r="BK4" s="72" t="s">
        <v>46</v>
      </c>
      <c r="BM4" s="71" t="s">
        <v>44</v>
      </c>
      <c r="BN4" s="70" t="s">
        <v>45</v>
      </c>
      <c r="BO4" s="72" t="s">
        <v>46</v>
      </c>
      <c r="BQ4" s="71" t="s">
        <v>44</v>
      </c>
      <c r="BR4" s="70" t="s">
        <v>45</v>
      </c>
      <c r="BS4" s="72" t="s">
        <v>46</v>
      </c>
      <c r="BU4" s="89" t="s">
        <v>113</v>
      </c>
      <c r="BV4" s="88" t="s">
        <v>19</v>
      </c>
      <c r="BW4" s="91" t="s">
        <v>112</v>
      </c>
      <c r="BX4" s="91" t="s">
        <v>114</v>
      </c>
      <c r="BY4" s="100" t="s">
        <v>111</v>
      </c>
      <c r="BZ4" s="100" t="s">
        <v>18</v>
      </c>
      <c r="CA4" s="90" t="s">
        <v>4</v>
      </c>
      <c r="CB4" s="91" t="s">
        <v>53</v>
      </c>
      <c r="CC4" s="91" t="s">
        <v>115</v>
      </c>
      <c r="CD4" s="91" t="s">
        <v>5</v>
      </c>
      <c r="CE4" s="91" t="s">
        <v>49</v>
      </c>
      <c r="CF4" s="91" t="s">
        <v>50</v>
      </c>
      <c r="CG4" s="91" t="s">
        <v>51</v>
      </c>
      <c r="CH4" s="91" t="s">
        <v>6</v>
      </c>
      <c r="CI4" s="91" t="s">
        <v>7</v>
      </c>
      <c r="CJ4" s="92" t="s">
        <v>9</v>
      </c>
    </row>
    <row r="5" spans="1:88" x14ac:dyDescent="0.2">
      <c r="A5" s="60" t="s">
        <v>134</v>
      </c>
      <c r="B5" s="60"/>
      <c r="D5" s="89"/>
      <c r="E5" s="88"/>
      <c r="F5" s="88"/>
      <c r="G5" s="88"/>
      <c r="H5" s="88"/>
      <c r="I5" s="88"/>
      <c r="J5" s="88"/>
      <c r="K5" s="88"/>
      <c r="L5" s="74">
        <v>0.75292527149999999</v>
      </c>
      <c r="M5" s="74">
        <v>0.8581528638</v>
      </c>
      <c r="N5" s="74">
        <v>0.75622563769999995</v>
      </c>
      <c r="O5" s="75">
        <v>0.85654083910000001</v>
      </c>
      <c r="Q5" s="89"/>
      <c r="R5" s="88"/>
      <c r="S5" s="88"/>
      <c r="T5" s="88"/>
      <c r="U5" s="88"/>
      <c r="V5" s="88"/>
      <c r="W5" s="88"/>
      <c r="X5" s="107"/>
      <c r="Z5" s="89"/>
      <c r="AA5" s="88"/>
      <c r="AB5" s="88"/>
      <c r="AC5" s="88"/>
      <c r="AD5" s="88"/>
      <c r="AE5" s="88"/>
      <c r="AF5" s="88"/>
      <c r="AG5" s="107"/>
      <c r="AI5" s="89"/>
      <c r="AJ5" s="88"/>
      <c r="AK5" s="88"/>
      <c r="AL5" s="88"/>
      <c r="AM5" s="88"/>
      <c r="AN5" s="88"/>
      <c r="AO5" s="88"/>
      <c r="AP5" s="107"/>
      <c r="AR5" s="89"/>
      <c r="AS5" s="88"/>
      <c r="AT5" s="88"/>
      <c r="AU5" s="88"/>
      <c r="AV5" s="88"/>
      <c r="AW5" s="88"/>
      <c r="AX5" s="88"/>
      <c r="AY5" s="107"/>
      <c r="BA5" s="89"/>
      <c r="BB5" s="88"/>
      <c r="BC5" s="107"/>
      <c r="BE5" s="89"/>
      <c r="BF5" s="88"/>
      <c r="BG5" s="107"/>
      <c r="BI5" s="89"/>
      <c r="BJ5" s="88"/>
      <c r="BK5" s="107"/>
      <c r="BM5" s="89"/>
      <c r="BN5" s="88"/>
      <c r="BO5" s="107"/>
      <c r="BQ5" s="89"/>
      <c r="BR5" s="88"/>
      <c r="BS5" s="107"/>
      <c r="BU5" s="89"/>
      <c r="BV5" s="88"/>
      <c r="BW5" s="91"/>
      <c r="BX5" s="91"/>
      <c r="BY5" s="100"/>
      <c r="BZ5" s="100"/>
      <c r="CA5" s="90"/>
      <c r="CB5" s="91"/>
      <c r="CC5" s="91"/>
      <c r="CD5" s="91"/>
      <c r="CE5" s="91"/>
      <c r="CF5" s="91"/>
      <c r="CG5" s="91"/>
      <c r="CH5" s="91"/>
      <c r="CI5" s="91"/>
      <c r="CJ5" s="92"/>
    </row>
    <row r="6" spans="1:88" x14ac:dyDescent="0.2">
      <c r="A6" s="60" t="s">
        <v>135</v>
      </c>
      <c r="B6" s="60"/>
      <c r="D6" s="89"/>
      <c r="E6" s="88"/>
      <c r="F6" s="88"/>
      <c r="G6" s="88"/>
      <c r="H6" s="88"/>
      <c r="I6" s="88"/>
      <c r="J6" s="88"/>
      <c r="K6" s="88"/>
      <c r="L6" s="74">
        <v>0.77927986370000002</v>
      </c>
      <c r="M6" s="74">
        <v>0.84543154549999999</v>
      </c>
      <c r="N6" s="74">
        <v>0.7860254793</v>
      </c>
      <c r="O6" s="75">
        <v>0.85127368290000005</v>
      </c>
      <c r="Q6" s="89"/>
      <c r="R6" s="88"/>
      <c r="S6" s="88"/>
      <c r="T6" s="88"/>
      <c r="U6" s="88"/>
      <c r="V6" s="88"/>
      <c r="W6" s="88"/>
      <c r="X6" s="107"/>
      <c r="Z6" s="89"/>
      <c r="AA6" s="88"/>
      <c r="AB6" s="88"/>
      <c r="AC6" s="88"/>
      <c r="AD6" s="88"/>
      <c r="AE6" s="88"/>
      <c r="AF6" s="88"/>
      <c r="AG6" s="107"/>
      <c r="AI6" s="89"/>
      <c r="AJ6" s="88"/>
      <c r="AK6" s="88"/>
      <c r="AL6" s="88"/>
      <c r="AM6" s="88"/>
      <c r="AN6" s="88"/>
      <c r="AO6" s="88"/>
      <c r="AP6" s="107"/>
      <c r="AR6" s="89"/>
      <c r="AS6" s="88"/>
      <c r="AT6" s="88"/>
      <c r="AU6" s="88"/>
      <c r="AV6" s="88"/>
      <c r="AW6" s="88"/>
      <c r="AX6" s="88"/>
      <c r="AY6" s="107"/>
      <c r="BA6" s="89"/>
      <c r="BB6" s="88"/>
      <c r="BC6" s="107"/>
      <c r="BE6" s="89"/>
      <c r="BF6" s="88"/>
      <c r="BG6" s="107"/>
      <c r="BI6" s="89"/>
      <c r="BJ6" s="88"/>
      <c r="BK6" s="107"/>
      <c r="BM6" s="89"/>
      <c r="BN6" s="88"/>
      <c r="BO6" s="107"/>
      <c r="BQ6" s="89"/>
      <c r="BR6" s="88"/>
      <c r="BS6" s="107"/>
      <c r="BU6" s="89"/>
      <c r="BV6" s="88"/>
      <c r="BW6" s="91"/>
      <c r="BX6" s="91"/>
      <c r="BY6" s="100"/>
      <c r="BZ6" s="100"/>
      <c r="CA6" s="90"/>
      <c r="CB6" s="91"/>
      <c r="CC6" s="91"/>
      <c r="CD6" s="91"/>
      <c r="CE6" s="91"/>
      <c r="CF6" s="91"/>
      <c r="CG6" s="91"/>
      <c r="CH6" s="91"/>
      <c r="CI6" s="91"/>
      <c r="CJ6" s="92"/>
    </row>
    <row r="7" spans="1:88" x14ac:dyDescent="0.2">
      <c r="A7" s="62" t="s">
        <v>34</v>
      </c>
      <c r="B7" s="62" t="s">
        <v>78</v>
      </c>
      <c r="D7" s="73"/>
      <c r="E7" s="74"/>
      <c r="F7" s="74"/>
      <c r="G7" s="74"/>
      <c r="H7" s="74"/>
      <c r="I7" s="74"/>
      <c r="J7" s="74"/>
      <c r="K7" s="74"/>
      <c r="L7" s="74"/>
      <c r="M7" s="74"/>
      <c r="Q7" s="73"/>
      <c r="R7" s="74"/>
      <c r="S7" s="74"/>
      <c r="T7" s="74"/>
      <c r="U7" s="74"/>
      <c r="V7" s="74"/>
      <c r="W7" s="74"/>
      <c r="X7" s="75"/>
      <c r="Z7" s="73"/>
      <c r="AA7" s="74"/>
      <c r="AB7" s="74"/>
      <c r="AC7" s="74"/>
      <c r="AD7" s="74"/>
      <c r="AE7" s="74"/>
      <c r="AF7" s="74"/>
      <c r="AG7" s="75"/>
      <c r="AI7" s="73"/>
      <c r="AJ7" s="74"/>
      <c r="AK7" s="74"/>
      <c r="AL7" s="74"/>
      <c r="AM7" s="74"/>
      <c r="AN7" s="74"/>
      <c r="AO7" s="74"/>
      <c r="AP7" s="75"/>
      <c r="AR7" s="73"/>
      <c r="AS7" s="74"/>
      <c r="AT7" s="74"/>
      <c r="AU7" s="74"/>
      <c r="AV7" s="74"/>
      <c r="AW7" s="74"/>
      <c r="AX7" s="74"/>
      <c r="AY7" s="75"/>
      <c r="BA7" s="73"/>
      <c r="BB7" s="74"/>
      <c r="BC7" s="75"/>
      <c r="BE7" s="73"/>
      <c r="BF7" s="74"/>
      <c r="BG7" s="75"/>
      <c r="BI7" s="73"/>
      <c r="BJ7" s="74"/>
      <c r="BK7" s="75"/>
      <c r="BM7" s="73"/>
      <c r="BN7" s="74"/>
      <c r="BO7" s="75"/>
      <c r="BQ7" s="73"/>
      <c r="BR7" s="74"/>
      <c r="BS7" s="75"/>
      <c r="BU7" s="102">
        <f>BY7 * 0.000001</f>
        <v>0</v>
      </c>
      <c r="BV7" s="2">
        <f>BZ7* 0.000000001</f>
        <v>0</v>
      </c>
      <c r="BW7" s="99" t="e">
        <f t="shared" ref="BW7:BW8" si="0">AVERAGEIFS(CA7:CJ7,CA7:CJ7,"&lt;&gt;",CA7:CJ7,"&lt;&gt;"&amp;" ")</f>
        <v>#DIV/0!</v>
      </c>
      <c r="BX7" s="99" t="e">
        <f t="shared" ref="BX7:BX8" si="1">1/BW7</f>
        <v>#DIV/0!</v>
      </c>
    </row>
    <row r="8" spans="1:88" x14ac:dyDescent="0.2">
      <c r="A8" s="61" t="s">
        <v>33</v>
      </c>
      <c r="B8" s="61" t="s">
        <v>76</v>
      </c>
      <c r="D8" s="73"/>
      <c r="E8" s="74"/>
      <c r="F8" s="74"/>
      <c r="G8" s="74"/>
      <c r="H8" s="74"/>
      <c r="I8" s="74"/>
      <c r="J8" s="74"/>
      <c r="K8" s="74"/>
      <c r="L8" s="74"/>
      <c r="M8" s="74"/>
      <c r="Q8" s="73"/>
      <c r="R8" s="74"/>
      <c r="S8" s="74"/>
      <c r="T8" s="74"/>
      <c r="U8" s="74"/>
      <c r="V8" s="74"/>
      <c r="W8" s="74"/>
      <c r="X8" s="75"/>
      <c r="Z8" s="73"/>
      <c r="AA8" s="74"/>
      <c r="AB8" s="74"/>
      <c r="AC8" s="74"/>
      <c r="AD8" s="74"/>
      <c r="AE8" s="74"/>
      <c r="AF8" s="74"/>
      <c r="AG8" s="75"/>
      <c r="AI8" s="73">
        <v>13.1324371147</v>
      </c>
      <c r="AJ8" s="74">
        <v>13.286662101699999</v>
      </c>
      <c r="AK8" s="74">
        <v>0.48522137809999999</v>
      </c>
      <c r="AL8" s="74">
        <v>0.8139278781</v>
      </c>
      <c r="AM8" s="74">
        <v>0.32804117529999999</v>
      </c>
      <c r="AN8" s="74">
        <v>10.610116958600001</v>
      </c>
      <c r="AO8" s="74">
        <v>4.8903525828000003</v>
      </c>
      <c r="AP8" s="75">
        <v>4.0718619793000004</v>
      </c>
      <c r="AR8" s="73">
        <v>13.897942924500001</v>
      </c>
      <c r="AS8" s="74">
        <v>14.388908386200001</v>
      </c>
      <c r="AT8" s="74">
        <v>0.40024535970000003</v>
      </c>
      <c r="AU8" s="74">
        <v>0.65203047280000004</v>
      </c>
      <c r="AV8" s="74">
        <v>0.60025815260000004</v>
      </c>
      <c r="AW8" s="74">
        <v>14.0443305969</v>
      </c>
      <c r="AX8" s="74">
        <v>3.1916941345000001</v>
      </c>
      <c r="AY8" s="75">
        <v>2.5972891910000002</v>
      </c>
      <c r="BA8" s="73"/>
      <c r="BB8" s="74"/>
      <c r="BC8" s="75"/>
      <c r="BE8" s="73"/>
      <c r="BF8" s="74"/>
      <c r="BG8" s="75"/>
      <c r="BI8" s="73"/>
      <c r="BJ8" s="74"/>
      <c r="BK8" s="75"/>
      <c r="BM8" s="73"/>
      <c r="BN8" s="74"/>
      <c r="BO8" s="75"/>
      <c r="BQ8" s="73"/>
      <c r="BR8" s="74"/>
      <c r="BS8" s="75"/>
      <c r="BU8" s="102">
        <f t="shared" ref="BU8:BU29" si="2">BY8 * 0.000001</f>
        <v>0</v>
      </c>
      <c r="BV8" s="2">
        <f t="shared" ref="BV8:BV29" si="3">BZ8* 0.000000001</f>
        <v>0</v>
      </c>
      <c r="BW8" s="99" t="e">
        <f t="shared" si="0"/>
        <v>#DIV/0!</v>
      </c>
      <c r="BX8" s="99" t="e">
        <f t="shared" si="1"/>
        <v>#DIV/0!</v>
      </c>
    </row>
    <row r="9" spans="1:88" x14ac:dyDescent="0.2">
      <c r="A9" s="61" t="s">
        <v>14</v>
      </c>
      <c r="B9" s="61" t="s">
        <v>76</v>
      </c>
      <c r="D9" s="73">
        <v>17.074101924899999</v>
      </c>
      <c r="E9" s="74">
        <v>17.580039977999999</v>
      </c>
      <c r="F9" s="74">
        <v>0.82888344650000001</v>
      </c>
      <c r="G9" s="74">
        <v>0.92965154449999998</v>
      </c>
      <c r="H9" s="74">
        <v>0.15083941579999999</v>
      </c>
      <c r="I9" s="74">
        <v>22.535968780499999</v>
      </c>
      <c r="J9" s="74">
        <v>5.6012494968000004</v>
      </c>
      <c r="K9" s="74">
        <v>4.0034588702000002</v>
      </c>
      <c r="L9" s="74">
        <v>0.77628310099999998</v>
      </c>
      <c r="M9" s="74">
        <v>0.85151106529999998</v>
      </c>
      <c r="N9" s="74">
        <v>0.77997872099999999</v>
      </c>
      <c r="O9" s="75">
        <v>0.85251163559999998</v>
      </c>
      <c r="Q9" s="73"/>
      <c r="R9" s="74"/>
      <c r="S9" s="74"/>
      <c r="T9" s="74"/>
      <c r="U9" s="74"/>
      <c r="V9" s="74"/>
      <c r="W9" s="74"/>
      <c r="X9" s="75"/>
      <c r="Z9" s="73">
        <v>18.642526944499998</v>
      </c>
      <c r="AA9" s="74">
        <v>20.004877090499999</v>
      </c>
      <c r="AB9" s="74">
        <v>0.80868517959999997</v>
      </c>
      <c r="AC9" s="74">
        <v>0.90678551200000002</v>
      </c>
      <c r="AD9" s="74">
        <v>0.24607993959999999</v>
      </c>
      <c r="AE9" s="74">
        <v>19.7779827118</v>
      </c>
      <c r="AF9" s="74">
        <v>4.8506360621000004</v>
      </c>
      <c r="AG9" s="75">
        <v>4.9633182263000002</v>
      </c>
      <c r="AI9" s="73">
        <v>24.090513706199999</v>
      </c>
      <c r="AJ9" s="74">
        <v>25.070114135699999</v>
      </c>
      <c r="AK9" s="74">
        <v>0.87075074200000002</v>
      </c>
      <c r="AL9" s="74">
        <v>0.94683458809999999</v>
      </c>
      <c r="AM9" s="74">
        <v>0.21469701829999999</v>
      </c>
      <c r="AN9" s="74">
        <v>20.0435256958</v>
      </c>
      <c r="AO9" s="74">
        <v>4.9861569159999997</v>
      </c>
      <c r="AP9" s="75">
        <v>4.6419615247000001</v>
      </c>
      <c r="AR9" s="73">
        <v>14.352727742200001</v>
      </c>
      <c r="AS9" s="74">
        <v>14.7880086899</v>
      </c>
      <c r="AT9" s="74">
        <v>0.59662424650000001</v>
      </c>
      <c r="AU9" s="74">
        <v>0.73820684520000002</v>
      </c>
      <c r="AV9" s="74">
        <v>0.52266433940000001</v>
      </c>
      <c r="AW9" s="74">
        <v>31.081632614099998</v>
      </c>
      <c r="AX9" s="74">
        <v>4.5256343685999996</v>
      </c>
      <c r="AY9" s="75">
        <v>4.6668150043000001</v>
      </c>
      <c r="BA9" s="73">
        <v>32.180839538599997</v>
      </c>
      <c r="BB9" s="74">
        <v>5.0754240457000002</v>
      </c>
      <c r="BC9" s="75">
        <v>4.8832013746999996</v>
      </c>
      <c r="BE9" s="73">
        <v>31.5596065521</v>
      </c>
      <c r="BF9" s="74">
        <v>5.3349641204999996</v>
      </c>
      <c r="BG9" s="75">
        <v>4.6752755941000004</v>
      </c>
      <c r="BI9" s="73">
        <v>38.855480194099997</v>
      </c>
      <c r="BJ9" s="74">
        <v>5.2325801524999997</v>
      </c>
      <c r="BK9" s="75">
        <v>5.3797796643</v>
      </c>
      <c r="BM9" s="73">
        <v>35.076293945300002</v>
      </c>
      <c r="BN9" s="74">
        <v>5.6510058469000004</v>
      </c>
      <c r="BO9" s="75">
        <v>5.1884350652000002</v>
      </c>
      <c r="BQ9" s="73">
        <v>19.9229946136</v>
      </c>
      <c r="BR9" s="74">
        <v>4.2889163786999998</v>
      </c>
      <c r="BS9" s="75">
        <v>3.0800472820000002</v>
      </c>
      <c r="BU9" s="102">
        <f t="shared" si="2"/>
        <v>8.6856000000000003E-2</v>
      </c>
      <c r="BV9" s="2">
        <f t="shared" si="3"/>
        <v>5.7413254400000007</v>
      </c>
      <c r="BW9" s="99">
        <f>AVERAGEIFS(CA9:CJ9,CA9:CJ9,"&lt;&gt;",CA9:CJ9,"&lt;&gt;"&amp;" ")</f>
        <v>5.6641512306266219E-2</v>
      </c>
      <c r="BX9" s="99">
        <f>1/BW9</f>
        <v>17.654895840225837</v>
      </c>
      <c r="BY9" s="39">
        <v>86856</v>
      </c>
      <c r="BZ9" s="39">
        <v>5741325440</v>
      </c>
      <c r="CA9" s="93">
        <v>2.5024309754371601E-2</v>
      </c>
      <c r="CB9" s="94">
        <v>8.3368090629577594E-3</v>
      </c>
      <c r="CC9" s="94">
        <v>7.5646056069268094E-2</v>
      </c>
      <c r="CD9" s="94">
        <v>0.10917801856994599</v>
      </c>
      <c r="CE9" s="94">
        <v>6.9206110636393203E-2</v>
      </c>
      <c r="CF9" s="94">
        <v>1.6564095020294101E-2</v>
      </c>
      <c r="CG9" s="94">
        <v>1.71797561645507E-2</v>
      </c>
      <c r="CH9" s="94">
        <v>6.5270900726318304E-2</v>
      </c>
      <c r="CI9" s="94">
        <v>0.13260009884834201</v>
      </c>
      <c r="CJ9" s="95">
        <v>4.7408968210220302E-2</v>
      </c>
    </row>
    <row r="10" spans="1:88" x14ac:dyDescent="0.2">
      <c r="A10" s="61" t="s">
        <v>23</v>
      </c>
      <c r="B10" s="61" t="s">
        <v>76</v>
      </c>
      <c r="D10" s="85">
        <v>12.719126059200001</v>
      </c>
      <c r="E10" s="86">
        <v>13.1969642639</v>
      </c>
      <c r="F10" s="86">
        <v>0.68074011369999998</v>
      </c>
      <c r="G10" s="86">
        <v>0.70909479559999999</v>
      </c>
      <c r="H10" s="86">
        <v>0.32388931139999999</v>
      </c>
      <c r="I10" s="86">
        <v>29.8057365417</v>
      </c>
      <c r="J10" s="86">
        <v>6.0754468451000001</v>
      </c>
      <c r="K10" s="86">
        <v>4.0495054171999998</v>
      </c>
      <c r="L10" s="86">
        <v>0.76140528829999998</v>
      </c>
      <c r="M10" s="86">
        <v>0.84928697959999999</v>
      </c>
      <c r="N10" s="74">
        <v>0.7647738167</v>
      </c>
      <c r="O10" s="75">
        <v>0.84823729240000001</v>
      </c>
      <c r="Z10" s="85">
        <v>17.767592239399999</v>
      </c>
      <c r="AA10" s="86">
        <v>18.166540145900001</v>
      </c>
      <c r="AB10" s="86">
        <v>0.8111998359</v>
      </c>
      <c r="AC10" s="86">
        <v>0.90548135439999999</v>
      </c>
      <c r="AD10" s="86">
        <v>0.16452750960000001</v>
      </c>
      <c r="AE10" s="86">
        <v>24.776779174800001</v>
      </c>
      <c r="AF10" s="86">
        <v>4.6373888469000004</v>
      </c>
      <c r="AG10" s="87">
        <v>4.2239510969999996</v>
      </c>
      <c r="AI10" s="85">
        <v>20.826737031899999</v>
      </c>
      <c r="AJ10" s="86">
        <v>21.0615005493</v>
      </c>
      <c r="AK10" s="86">
        <v>0.84865325150000004</v>
      </c>
      <c r="AL10" s="86">
        <v>0.92565087739999996</v>
      </c>
      <c r="AM10" s="86">
        <v>0.13634400860000001</v>
      </c>
      <c r="AN10" s="86">
        <v>26.335479736300002</v>
      </c>
      <c r="AO10" s="86">
        <v>4.6101214970999997</v>
      </c>
      <c r="AP10" s="87">
        <v>3.8813156500999999</v>
      </c>
      <c r="AR10" s="85">
        <v>16.478602647799999</v>
      </c>
      <c r="AS10" s="86">
        <v>17.3926506042</v>
      </c>
      <c r="AT10" s="86">
        <v>0.64774873629999996</v>
      </c>
      <c r="AU10" s="86">
        <v>0.77440109189999995</v>
      </c>
      <c r="AV10" s="86">
        <v>0.4428434436</v>
      </c>
      <c r="AW10" s="86">
        <v>28.221273422199999</v>
      </c>
      <c r="AX10" s="86">
        <v>4.1049081662000004</v>
      </c>
      <c r="AY10" s="87">
        <v>3.6106445210000002</v>
      </c>
      <c r="BA10" s="85">
        <v>29.197025299100002</v>
      </c>
      <c r="BB10" s="86">
        <v>4.6090762856999996</v>
      </c>
      <c r="BC10" s="87">
        <v>3.6950908629999999</v>
      </c>
      <c r="BE10" s="85">
        <v>26.637878418</v>
      </c>
      <c r="BF10" s="86">
        <v>4.3809821974999998</v>
      </c>
      <c r="BG10" s="87">
        <v>3.4836561337999998</v>
      </c>
      <c r="BI10" s="85">
        <v>33.831211090099998</v>
      </c>
      <c r="BJ10" s="86">
        <v>4.4738496813999999</v>
      </c>
      <c r="BK10" s="87">
        <v>3.8413076528999999</v>
      </c>
      <c r="BM10" s="85">
        <v>24.798828125</v>
      </c>
      <c r="BN10" s="86">
        <v>4.9042147897000001</v>
      </c>
      <c r="BO10" s="87">
        <v>3.7579838239000001</v>
      </c>
      <c r="BQ10" s="85">
        <v>15.3702802658</v>
      </c>
      <c r="BR10" s="86">
        <v>3.9679966553999999</v>
      </c>
      <c r="BS10" s="87">
        <v>2.6318207079999998</v>
      </c>
      <c r="BU10" s="102">
        <f t="shared" si="2"/>
        <v>15.796939999999999</v>
      </c>
      <c r="BV10" s="2">
        <f t="shared" si="3"/>
        <v>79.272345600000008</v>
      </c>
      <c r="BW10" s="99">
        <f t="shared" ref="BW10:BW29" si="4">AVERAGEIFS(CA10:CJ10,CA10:CJ10,"&lt;&gt;",CA10:CJ10,"&lt;&gt;"&amp;" ")</f>
        <v>1.7610853258698562E-2</v>
      </c>
      <c r="BX10" s="99">
        <f t="shared" ref="BX10:BX29" si="5">1/BW10</f>
        <v>56.783165773416918</v>
      </c>
      <c r="BY10" s="39">
        <v>15796940</v>
      </c>
      <c r="BZ10" s="39">
        <v>79272345600</v>
      </c>
      <c r="CA10" s="93">
        <v>1.31647214293479E-2</v>
      </c>
      <c r="CB10" s="94">
        <v>3.3499144554138098E-3</v>
      </c>
      <c r="CC10" s="94">
        <v>4.0098110834757401E-2</v>
      </c>
      <c r="CD10" s="94">
        <v>3.9510536193847597E-2</v>
      </c>
      <c r="CE10" s="94">
        <v>5.4964542388915997E-3</v>
      </c>
      <c r="CF10" s="94">
        <v>3.5367584228515598E-3</v>
      </c>
      <c r="CG10" s="94">
        <v>3.4768986701965302E-3</v>
      </c>
      <c r="CH10" s="94">
        <v>1.9357947742237699E-2</v>
      </c>
      <c r="CI10" s="94">
        <v>4.0558546781539903E-2</v>
      </c>
      <c r="CJ10" s="95">
        <v>7.5586438179016096E-3</v>
      </c>
    </row>
    <row r="11" spans="1:88" x14ac:dyDescent="0.2">
      <c r="A11" s="61" t="s">
        <v>24</v>
      </c>
      <c r="B11" s="61" t="s">
        <v>76</v>
      </c>
      <c r="D11" s="73"/>
      <c r="E11" s="74"/>
      <c r="F11" s="74"/>
      <c r="G11" s="74"/>
      <c r="H11" s="74"/>
      <c r="I11" s="74"/>
      <c r="J11" s="74"/>
      <c r="K11" s="74"/>
      <c r="L11" s="74"/>
      <c r="M11" s="74"/>
      <c r="Q11" s="73"/>
      <c r="R11" s="74"/>
      <c r="S11" s="74"/>
      <c r="T11" s="74"/>
      <c r="U11" s="74"/>
      <c r="V11" s="74"/>
      <c r="W11" s="74"/>
      <c r="X11" s="75"/>
      <c r="Z11" s="73">
        <v>17.8975005468</v>
      </c>
      <c r="AA11" s="74">
        <v>18.360242843599998</v>
      </c>
      <c r="AB11" s="74">
        <v>0.80167123080000002</v>
      </c>
      <c r="AC11" s="74">
        <v>0.85410824220000003</v>
      </c>
      <c r="AD11" s="74">
        <v>0.18526876219999999</v>
      </c>
      <c r="AE11" s="74">
        <v>25.8005752563</v>
      </c>
      <c r="AF11" s="74">
        <v>4.5626063995999999</v>
      </c>
      <c r="AG11" s="75">
        <v>3.8732485593999999</v>
      </c>
      <c r="AI11" s="73">
        <v>17.8145277309</v>
      </c>
      <c r="AJ11" s="74">
        <v>18.3328838348</v>
      </c>
      <c r="AK11" s="74">
        <v>0.79528732599999996</v>
      </c>
      <c r="AL11" s="74">
        <v>0.83297564030000004</v>
      </c>
      <c r="AM11" s="74">
        <v>0.2079429767</v>
      </c>
      <c r="AN11" s="74">
        <v>29.298908233599999</v>
      </c>
      <c r="AO11" s="74">
        <v>4.6986380310999998</v>
      </c>
      <c r="AP11" s="75">
        <v>3.8483505883000002</v>
      </c>
      <c r="AR11" s="73">
        <v>16.744913702000002</v>
      </c>
      <c r="AS11" s="74">
        <v>17.2935237885</v>
      </c>
      <c r="AT11" s="74">
        <v>0.67578850599999996</v>
      </c>
      <c r="AU11" s="74">
        <v>0.77210548430000003</v>
      </c>
      <c r="AV11" s="74">
        <v>0.41982517549999998</v>
      </c>
      <c r="AW11" s="74">
        <v>30.211399078399999</v>
      </c>
      <c r="AX11" s="74">
        <v>4.4494150657000002</v>
      </c>
      <c r="AY11" s="75">
        <v>4.1465300270999998</v>
      </c>
      <c r="BA11" s="73">
        <v>27.1698265076</v>
      </c>
      <c r="BB11" s="74">
        <v>4.3634746852999999</v>
      </c>
      <c r="BC11" s="75">
        <v>3.3818451932000002</v>
      </c>
      <c r="BE11" s="73">
        <v>22.9402217865</v>
      </c>
      <c r="BF11" s="74">
        <v>3.3760209017</v>
      </c>
      <c r="BG11" s="75">
        <v>2.2668814263999999</v>
      </c>
      <c r="BI11" s="73">
        <v>31.985017776500001</v>
      </c>
      <c r="BJ11" s="74">
        <v>4.2220370043999997</v>
      </c>
      <c r="BK11" s="75">
        <v>3.6391550407</v>
      </c>
      <c r="BM11" s="73">
        <v>24.530578613300001</v>
      </c>
      <c r="BN11" s="74">
        <v>4.8155640757000002</v>
      </c>
      <c r="BO11" s="75">
        <v>3.7046293758000002</v>
      </c>
      <c r="BQ11" s="73"/>
      <c r="BR11" s="74"/>
      <c r="BS11" s="75"/>
      <c r="BU11" s="102">
        <f t="shared" si="2"/>
        <v>0</v>
      </c>
      <c r="BV11" s="2">
        <f t="shared" si="3"/>
        <v>0</v>
      </c>
      <c r="BW11" s="99" t="e">
        <f t="shared" si="4"/>
        <v>#DIV/0!</v>
      </c>
      <c r="BX11" s="99" t="e">
        <f t="shared" si="5"/>
        <v>#DIV/0!</v>
      </c>
    </row>
    <row r="12" spans="1:88" x14ac:dyDescent="0.2">
      <c r="A12" s="61" t="s">
        <v>2</v>
      </c>
      <c r="B12" s="61" t="s">
        <v>76</v>
      </c>
      <c r="D12" s="73">
        <v>15.416398296400001</v>
      </c>
      <c r="E12" s="74">
        <v>15.492306709299999</v>
      </c>
      <c r="F12" s="74">
        <v>0.77893391850000004</v>
      </c>
      <c r="G12" s="74">
        <v>0.78816459059999999</v>
      </c>
      <c r="H12" s="74">
        <v>0.20317423800000001</v>
      </c>
      <c r="I12" s="74">
        <v>21.018642425500001</v>
      </c>
      <c r="J12" s="74">
        <v>5.7151291269</v>
      </c>
      <c r="K12" s="74">
        <v>5.2034730360000001</v>
      </c>
      <c r="L12" s="74">
        <v>0.77590863330000004</v>
      </c>
      <c r="M12" s="74">
        <v>0.84769205780000001</v>
      </c>
      <c r="N12" s="74">
        <v>0.77955384370000003</v>
      </c>
      <c r="O12" s="75">
        <v>0.85119464330000005</v>
      </c>
      <c r="Q12" s="73"/>
      <c r="R12" s="74"/>
      <c r="S12" s="74"/>
      <c r="T12" s="74"/>
      <c r="U12" s="74"/>
      <c r="V12" s="74"/>
      <c r="W12" s="74"/>
      <c r="X12" s="75"/>
      <c r="Z12" s="73">
        <v>9.4726181030000003</v>
      </c>
      <c r="AA12" s="74">
        <v>9.5983171462999994</v>
      </c>
      <c r="AB12" s="74">
        <v>0.30208079809999999</v>
      </c>
      <c r="AC12" s="74">
        <v>0.67404557669999998</v>
      </c>
      <c r="AD12" s="74">
        <v>0.4933257063</v>
      </c>
      <c r="AE12" s="74">
        <v>11.9922084808</v>
      </c>
      <c r="AF12" s="74">
        <v>4.5152938128000004</v>
      </c>
      <c r="AG12" s="75">
        <v>4.2188483188000001</v>
      </c>
      <c r="AI12" s="73">
        <v>18.1914902782</v>
      </c>
      <c r="AJ12" s="74">
        <v>18.963102340700001</v>
      </c>
      <c r="AK12" s="74">
        <v>0.69677607919999995</v>
      </c>
      <c r="AL12" s="74">
        <v>0.89855992620000003</v>
      </c>
      <c r="AM12" s="74">
        <v>0.26574174270000001</v>
      </c>
      <c r="AN12" s="74">
        <v>11.111166954</v>
      </c>
      <c r="AO12" s="74">
        <v>4.5332113207000004</v>
      </c>
      <c r="AP12" s="75">
        <v>3.4942570924999998</v>
      </c>
      <c r="AR12" s="73">
        <v>18.0529267597</v>
      </c>
      <c r="AS12" s="74">
        <v>18.593753814700001</v>
      </c>
      <c r="AT12" s="74">
        <v>0.83680354830000003</v>
      </c>
      <c r="AU12" s="74">
        <v>0.92106399419999996</v>
      </c>
      <c r="AV12" s="74">
        <v>0.1596819166</v>
      </c>
      <c r="AW12" s="74">
        <v>28.309047699000001</v>
      </c>
      <c r="AX12" s="74">
        <v>4.2163900255</v>
      </c>
      <c r="AY12" s="75">
        <v>3.4982555818000001</v>
      </c>
      <c r="BA12" s="73">
        <v>19.9983005524</v>
      </c>
      <c r="BB12" s="74">
        <v>4.1960642802999999</v>
      </c>
      <c r="BC12" s="75">
        <v>3.3785253601999998</v>
      </c>
      <c r="BE12" s="73">
        <v>19.658435821499999</v>
      </c>
      <c r="BF12" s="74">
        <v>4.5554070958999997</v>
      </c>
      <c r="BG12" s="75">
        <v>3.3560015526</v>
      </c>
      <c r="BI12" s="73">
        <v>17.7374591827</v>
      </c>
      <c r="BJ12" s="74">
        <v>4.3053567544</v>
      </c>
      <c r="BK12" s="75">
        <v>3.2603964078000001</v>
      </c>
      <c r="BM12" s="73">
        <v>22.609252929699998</v>
      </c>
      <c r="BN12" s="74">
        <v>4.9358500525000002</v>
      </c>
      <c r="BO12" s="75">
        <v>3.7320030956000001</v>
      </c>
      <c r="BQ12" s="73">
        <v>19.4808769226</v>
      </c>
      <c r="BR12" s="74">
        <v>4.9345489957000002</v>
      </c>
      <c r="BS12" s="75">
        <v>3.1575375468</v>
      </c>
      <c r="BU12" s="102">
        <f t="shared" si="2"/>
        <v>0.28175800000000001</v>
      </c>
      <c r="BV12" s="2">
        <f t="shared" si="3"/>
        <v>5.34407736</v>
      </c>
      <c r="BW12" s="99">
        <f t="shared" si="4"/>
        <v>0.39597971942435412</v>
      </c>
      <c r="BX12" s="99">
        <f t="shared" si="5"/>
        <v>2.525381859085424</v>
      </c>
      <c r="BY12" s="103">
        <v>281758</v>
      </c>
      <c r="BZ12" s="103">
        <v>5344077360</v>
      </c>
      <c r="CA12" s="93">
        <v>0.14141387119889201</v>
      </c>
      <c r="CC12" s="94">
        <v>0.27802864710489889</v>
      </c>
      <c r="CD12" s="94">
        <v>0.43725569248199403</v>
      </c>
      <c r="CE12" s="94">
        <v>0.36990853255043904</v>
      </c>
      <c r="CF12" s="94">
        <v>0.17422983407974199</v>
      </c>
      <c r="CG12" s="94">
        <v>0.16949285268783501</v>
      </c>
      <c r="CH12" s="94">
        <v>0.472162975984461</v>
      </c>
      <c r="CI12" s="94">
        <v>0.21872771487516501</v>
      </c>
      <c r="CJ12" s="95">
        <v>1.30259735385576</v>
      </c>
    </row>
    <row r="13" spans="1:88" x14ac:dyDescent="0.2">
      <c r="A13" s="61" t="s">
        <v>16</v>
      </c>
      <c r="B13" s="61" t="s">
        <v>76</v>
      </c>
      <c r="D13" s="73">
        <v>20.4485712179</v>
      </c>
      <c r="E13" s="74">
        <v>21.442274093599998</v>
      </c>
      <c r="F13" s="74">
        <v>0.88329057339999995</v>
      </c>
      <c r="G13" s="74">
        <v>0.89151362499999998</v>
      </c>
      <c r="H13" s="74">
        <v>0.18611489549999999</v>
      </c>
      <c r="I13" s="74">
        <v>24.083786010699999</v>
      </c>
      <c r="J13" s="74">
        <v>5.7409085197999996</v>
      </c>
      <c r="K13" s="74">
        <v>3.7058146860000001</v>
      </c>
      <c r="L13" s="74">
        <v>0.76847076569999995</v>
      </c>
      <c r="M13" s="74">
        <v>0.85988682380000003</v>
      </c>
      <c r="N13" s="74">
        <v>0.76834559459999996</v>
      </c>
      <c r="O13" s="75">
        <v>0.85848165830000001</v>
      </c>
      <c r="Q13" s="73"/>
      <c r="R13" s="74"/>
      <c r="S13" s="74"/>
      <c r="T13" s="74"/>
      <c r="U13" s="74"/>
      <c r="V13" s="74"/>
      <c r="W13" s="74"/>
      <c r="X13" s="75"/>
      <c r="Z13" s="73">
        <v>19.471613184599999</v>
      </c>
      <c r="AA13" s="74">
        <v>20.313573837300002</v>
      </c>
      <c r="AB13" s="74">
        <v>0.87011703250000005</v>
      </c>
      <c r="AC13" s="74">
        <v>0.93458702959999995</v>
      </c>
      <c r="AD13" s="74">
        <v>0.13115109699999999</v>
      </c>
      <c r="AE13" s="74">
        <v>34.8162002563</v>
      </c>
      <c r="AF13" s="74">
        <v>5.5431878133000003</v>
      </c>
      <c r="AG13" s="75">
        <v>4.9924266673000002</v>
      </c>
      <c r="AI13" s="73">
        <v>24.509132289899998</v>
      </c>
      <c r="AJ13" s="74">
        <v>24.7396202087</v>
      </c>
      <c r="AK13" s="74">
        <v>0.92415972290000004</v>
      </c>
      <c r="AL13" s="74">
        <v>0.96139277099999998</v>
      </c>
      <c r="AM13" s="74">
        <v>8.5487126499999996E-2</v>
      </c>
      <c r="AN13" s="74">
        <v>31.227891922000001</v>
      </c>
      <c r="AO13" s="74">
        <v>5.2393812290000001</v>
      </c>
      <c r="AP13" s="75">
        <v>4.3795859340999996</v>
      </c>
      <c r="AR13" s="73">
        <v>15.9614264107</v>
      </c>
      <c r="AS13" s="74">
        <v>17.1002502441</v>
      </c>
      <c r="AT13" s="74">
        <v>0.51134979349999998</v>
      </c>
      <c r="AU13" s="74">
        <v>0.67176542579999998</v>
      </c>
      <c r="AV13" s="74">
        <v>0.54777471980000003</v>
      </c>
      <c r="AW13" s="74">
        <v>26.8661155701</v>
      </c>
      <c r="AX13" s="74">
        <v>4.3113438112000004</v>
      </c>
      <c r="AY13" s="75">
        <v>3.1826164206000001</v>
      </c>
      <c r="BA13" s="73">
        <v>25.516563415499999</v>
      </c>
      <c r="BB13" s="74">
        <v>4.4365428085999996</v>
      </c>
      <c r="BC13" s="75">
        <v>3.6023700642000001</v>
      </c>
      <c r="BE13" s="73">
        <v>27.500427246099999</v>
      </c>
      <c r="BF13" s="74">
        <v>4.9341822113999996</v>
      </c>
      <c r="BG13" s="75">
        <v>3.7368675680000001</v>
      </c>
      <c r="BI13" s="73">
        <v>34.876705169700003</v>
      </c>
      <c r="BJ13" s="74">
        <v>4.5990212629</v>
      </c>
      <c r="BK13" s="75">
        <v>3.9300395584999999</v>
      </c>
      <c r="BM13" s="73">
        <v>31.081359863300001</v>
      </c>
      <c r="BN13" s="74">
        <v>5.0584594995999996</v>
      </c>
      <c r="BO13" s="75">
        <v>4.0509030229</v>
      </c>
      <c r="BQ13" s="73">
        <v>25.304565429699998</v>
      </c>
      <c r="BR13" s="74">
        <v>4.9831614964000002</v>
      </c>
      <c r="BS13" s="75">
        <v>3.1990949272</v>
      </c>
      <c r="BU13" s="102">
        <f t="shared" si="2"/>
        <v>1.701379</v>
      </c>
      <c r="BV13" s="2">
        <f t="shared" si="3"/>
        <v>112.85613772800001</v>
      </c>
      <c r="BW13" s="99">
        <f t="shared" si="4"/>
        <v>0.1447829584651093</v>
      </c>
      <c r="BX13" s="99">
        <f t="shared" si="5"/>
        <v>6.9068902210682914</v>
      </c>
      <c r="BY13" s="39">
        <v>1701379</v>
      </c>
      <c r="BZ13" s="39">
        <v>112856137728</v>
      </c>
      <c r="CA13" s="93">
        <v>8.39989073574543E-2</v>
      </c>
      <c r="CB13" s="94">
        <v>6.2428863811492902E-2</v>
      </c>
      <c r="CC13" s="94">
        <v>0.15385741657680899</v>
      </c>
      <c r="CD13" s="94">
        <v>0.20540533065795899</v>
      </c>
      <c r="CE13" s="94">
        <v>6.4828205108642498E-2</v>
      </c>
      <c r="CF13" s="94">
        <v>6.1672396659850998E-2</v>
      </c>
      <c r="CG13" s="94">
        <v>5.4338486194610597E-2</v>
      </c>
      <c r="CH13" s="94">
        <v>7.3982308892642706E-2</v>
      </c>
      <c r="CI13" s="94">
        <v>0.153950840234756</v>
      </c>
      <c r="CJ13" s="95">
        <v>0.53336682915687506</v>
      </c>
    </row>
    <row r="14" spans="1:88" x14ac:dyDescent="0.2">
      <c r="A14" s="61" t="s">
        <v>32</v>
      </c>
      <c r="B14" s="61" t="s">
        <v>76</v>
      </c>
      <c r="D14" s="73"/>
      <c r="E14" s="74"/>
      <c r="F14" s="74"/>
      <c r="G14" s="74"/>
      <c r="H14" s="74"/>
      <c r="I14" s="74"/>
      <c r="J14" s="74"/>
      <c r="K14" s="74"/>
      <c r="L14" s="74"/>
      <c r="M14" s="74"/>
      <c r="Q14" s="73"/>
      <c r="R14" s="74"/>
      <c r="S14" s="74"/>
      <c r="T14" s="74"/>
      <c r="U14" s="74"/>
      <c r="V14" s="74"/>
      <c r="W14" s="74"/>
      <c r="X14" s="75"/>
      <c r="Z14" s="73"/>
      <c r="AA14" s="74"/>
      <c r="AB14" s="74"/>
      <c r="AC14" s="74"/>
      <c r="AD14" s="74"/>
      <c r="AE14" s="74"/>
      <c r="AF14" s="74"/>
      <c r="AG14" s="75"/>
      <c r="AI14" s="73">
        <v>18.798536710699999</v>
      </c>
      <c r="AJ14" s="74">
        <v>19.508792877200001</v>
      </c>
      <c r="AK14" s="74">
        <v>0.781311062</v>
      </c>
      <c r="AL14" s="74">
        <v>0.86570225119999999</v>
      </c>
      <c r="AM14" s="74">
        <v>0.36650895300000003</v>
      </c>
      <c r="AN14" s="74">
        <v>33.815601348900003</v>
      </c>
      <c r="AO14" s="74">
        <v>5.956387984</v>
      </c>
      <c r="AP14" s="75">
        <v>5.9183545355999998</v>
      </c>
      <c r="AR14" s="73">
        <v>16.752542018900002</v>
      </c>
      <c r="AS14" s="74">
        <v>17.273021698000001</v>
      </c>
      <c r="AT14" s="74">
        <v>0.68474422960000003</v>
      </c>
      <c r="AU14" s="74">
        <v>0.77844095349999998</v>
      </c>
      <c r="AV14" s="74">
        <v>0.43837474529999998</v>
      </c>
      <c r="AW14" s="74">
        <v>32.631362914999997</v>
      </c>
      <c r="AX14" s="74">
        <v>5.3607124962999997</v>
      </c>
      <c r="AY14" s="75">
        <v>5.0101703031999998</v>
      </c>
      <c r="BA14" s="73"/>
      <c r="BB14" s="74"/>
      <c r="BC14" s="75"/>
      <c r="BE14" s="73"/>
      <c r="BF14" s="74"/>
      <c r="BG14" s="75"/>
      <c r="BI14" s="73"/>
      <c r="BJ14" s="74"/>
      <c r="BK14" s="75"/>
      <c r="BM14" s="73"/>
      <c r="BN14" s="74"/>
      <c r="BO14" s="75"/>
      <c r="BQ14" s="73"/>
      <c r="BR14" s="74"/>
      <c r="BS14" s="75"/>
      <c r="BU14" s="102">
        <f t="shared" si="2"/>
        <v>0</v>
      </c>
      <c r="BV14" s="2">
        <f t="shared" si="3"/>
        <v>0</v>
      </c>
      <c r="BW14" s="99" t="e">
        <f t="shared" si="4"/>
        <v>#DIV/0!</v>
      </c>
      <c r="BX14" s="99" t="e">
        <f t="shared" si="5"/>
        <v>#DIV/0!</v>
      </c>
    </row>
    <row r="15" spans="1:88" x14ac:dyDescent="0.2">
      <c r="A15" s="61" t="s">
        <v>26</v>
      </c>
      <c r="B15" s="61" t="s">
        <v>76</v>
      </c>
      <c r="D15" s="73"/>
      <c r="E15" s="74"/>
      <c r="F15" s="74"/>
      <c r="G15" s="74"/>
      <c r="H15" s="74"/>
      <c r="I15" s="74"/>
      <c r="J15" s="74"/>
      <c r="K15" s="74"/>
      <c r="L15" s="74"/>
      <c r="M15" s="74"/>
      <c r="Q15" s="73"/>
      <c r="R15" s="74"/>
      <c r="S15" s="74"/>
      <c r="T15" s="74"/>
      <c r="U15" s="74"/>
      <c r="V15" s="74"/>
      <c r="W15" s="74"/>
      <c r="X15" s="75"/>
      <c r="Z15" s="73">
        <v>18.029765256200001</v>
      </c>
      <c r="AA15" s="74">
        <v>19.059083938600001</v>
      </c>
      <c r="AB15" s="74">
        <v>0.75696717499999999</v>
      </c>
      <c r="AC15" s="74">
        <v>0.90393422440000004</v>
      </c>
      <c r="AD15" s="74">
        <v>0.21665413829999999</v>
      </c>
      <c r="AE15" s="74">
        <v>24.0283088684</v>
      </c>
      <c r="AF15" s="74">
        <v>5.0824521084000001</v>
      </c>
      <c r="AG15" s="75">
        <v>4.5120041648999996</v>
      </c>
      <c r="AI15" s="73"/>
      <c r="AJ15" s="74"/>
      <c r="AK15" s="74"/>
      <c r="AL15" s="74"/>
      <c r="AM15" s="74"/>
      <c r="AN15" s="74"/>
      <c r="AO15" s="74"/>
      <c r="AP15" s="75"/>
      <c r="AR15" s="73"/>
      <c r="AS15" s="74"/>
      <c r="AT15" s="74"/>
      <c r="AU15" s="74"/>
      <c r="AV15" s="74"/>
      <c r="AW15" s="74"/>
      <c r="AX15" s="74"/>
      <c r="AY15" s="75"/>
      <c r="BA15" s="73">
        <v>29.7710876465</v>
      </c>
      <c r="BB15" s="74">
        <v>4.9155460515999998</v>
      </c>
      <c r="BC15" s="75">
        <v>4.0061933830000003</v>
      </c>
      <c r="BE15" s="73">
        <v>31.1650047302</v>
      </c>
      <c r="BF15" s="74">
        <v>5.0416013213999999</v>
      </c>
      <c r="BG15" s="75">
        <v>4.1882674050000004</v>
      </c>
      <c r="BI15" s="73">
        <v>40.854331970200001</v>
      </c>
      <c r="BJ15" s="74">
        <v>5.4307438722999999</v>
      </c>
      <c r="BK15" s="75">
        <v>4.8401594230000002</v>
      </c>
      <c r="BM15" s="73">
        <v>35.495178222699998</v>
      </c>
      <c r="BN15" s="74">
        <v>5.3832422589000002</v>
      </c>
      <c r="BO15" s="75">
        <v>4.1234068682</v>
      </c>
      <c r="BQ15" s="73">
        <v>27.883993148799998</v>
      </c>
      <c r="BR15" s="74">
        <v>4.5658271513999997</v>
      </c>
      <c r="BS15" s="75">
        <v>3.7025122407</v>
      </c>
      <c r="BU15" s="102">
        <f t="shared" si="2"/>
        <v>0</v>
      </c>
      <c r="BV15" s="2">
        <f t="shared" si="3"/>
        <v>0</v>
      </c>
      <c r="BW15" s="99" t="e">
        <f t="shared" si="4"/>
        <v>#DIV/0!</v>
      </c>
      <c r="BX15" s="99" t="e">
        <f t="shared" si="5"/>
        <v>#DIV/0!</v>
      </c>
    </row>
    <row r="16" spans="1:88" x14ac:dyDescent="0.2">
      <c r="A16" s="61" t="s">
        <v>27</v>
      </c>
      <c r="B16" s="61" t="s">
        <v>76</v>
      </c>
      <c r="D16" s="73">
        <v>13.448911323500001</v>
      </c>
      <c r="E16" s="74">
        <v>13.7666244507</v>
      </c>
      <c r="F16" s="74">
        <v>0.58485813919999996</v>
      </c>
      <c r="G16" s="74">
        <v>0.5765212864</v>
      </c>
      <c r="H16" s="74">
        <v>0.39583781340000002</v>
      </c>
      <c r="I16" s="74">
        <v>17.909288406400002</v>
      </c>
      <c r="J16" s="74">
        <v>6.3282934701000002</v>
      </c>
      <c r="K16" s="74">
        <v>6.0094472433000004</v>
      </c>
      <c r="L16" s="74">
        <v>0.75680239230000002</v>
      </c>
      <c r="M16" s="74">
        <v>0.83424332970000004</v>
      </c>
      <c r="N16" s="74">
        <v>0.748209346</v>
      </c>
      <c r="O16" s="75">
        <v>0.82303786130000001</v>
      </c>
      <c r="Q16" s="73"/>
      <c r="R16" s="74"/>
      <c r="S16" s="74"/>
      <c r="T16" s="74"/>
      <c r="U16" s="74"/>
      <c r="V16" s="74"/>
      <c r="W16" s="74"/>
      <c r="X16" s="75"/>
      <c r="Z16" s="73">
        <v>17.758218256599999</v>
      </c>
      <c r="AA16" s="74">
        <v>18.242460250899999</v>
      </c>
      <c r="AB16" s="74">
        <v>0.71375200750000001</v>
      </c>
      <c r="AC16" s="74">
        <v>0.81328307789999998</v>
      </c>
      <c r="AD16" s="74">
        <v>0.3344416469</v>
      </c>
      <c r="AE16" s="74">
        <v>6.3520388603000004</v>
      </c>
      <c r="AF16" s="74">
        <v>5.1243541185000003</v>
      </c>
      <c r="AG16" s="75">
        <v>3.2325388847999998</v>
      </c>
      <c r="AI16" s="73">
        <v>16.8419380379</v>
      </c>
      <c r="AJ16" s="74">
        <v>18.885799408</v>
      </c>
      <c r="AK16" s="74">
        <v>0.50045359099999998</v>
      </c>
      <c r="AL16" s="74">
        <v>0.74286324560000006</v>
      </c>
      <c r="AM16" s="74">
        <v>0.4888230214</v>
      </c>
      <c r="AN16" s="74">
        <v>27.667509078999998</v>
      </c>
      <c r="AO16" s="74">
        <v>5.5253945917999996</v>
      </c>
      <c r="AP16" s="75">
        <v>3.3503424111000002</v>
      </c>
      <c r="AR16" s="73">
        <v>14.725524683</v>
      </c>
      <c r="AS16" s="74">
        <v>16.216415405300001</v>
      </c>
      <c r="AT16" s="74">
        <v>0.36283477190000002</v>
      </c>
      <c r="AU16" s="74">
        <v>0.5768316591</v>
      </c>
      <c r="AV16" s="74">
        <v>0.68389858960000005</v>
      </c>
      <c r="AW16" s="74">
        <v>20.394212722799999</v>
      </c>
      <c r="AX16" s="74">
        <v>3.7476245877999999</v>
      </c>
      <c r="AY16" s="75">
        <v>2.6676184511000001</v>
      </c>
      <c r="BA16" s="73">
        <v>19.8706626892</v>
      </c>
      <c r="BB16" s="74">
        <v>4.9320437983999996</v>
      </c>
      <c r="BC16" s="75">
        <v>3.3557167454000001</v>
      </c>
      <c r="BE16" s="73">
        <v>22.650281906099998</v>
      </c>
      <c r="BF16" s="74">
        <v>4.5628561554999996</v>
      </c>
      <c r="BG16" s="75">
        <v>2.8485173928999998</v>
      </c>
      <c r="BI16" s="73">
        <v>22.399768829300001</v>
      </c>
      <c r="BJ16" s="74">
        <v>4.8913231754000002</v>
      </c>
      <c r="BK16" s="75">
        <v>3.2985888757000001</v>
      </c>
      <c r="BM16" s="73">
        <v>25.531311035200002</v>
      </c>
      <c r="BN16" s="74">
        <v>5.3635520219000004</v>
      </c>
      <c r="BO16" s="75">
        <v>3.6014854676999999</v>
      </c>
      <c r="BQ16" s="73" t="s">
        <v>120</v>
      </c>
      <c r="BR16" s="74" t="s">
        <v>120</v>
      </c>
      <c r="BS16" s="75" t="s">
        <v>120</v>
      </c>
      <c r="BU16" s="102">
        <f t="shared" si="2"/>
        <v>0.55520499999999995</v>
      </c>
      <c r="BV16" s="2">
        <f t="shared" si="3"/>
        <v>86.897639424000005</v>
      </c>
      <c r="BW16" s="99">
        <f t="shared" si="4"/>
        <v>0.13545795538527142</v>
      </c>
      <c r="BX16" s="99">
        <f t="shared" si="5"/>
        <v>7.38236449203582</v>
      </c>
      <c r="BY16" s="103">
        <v>555205</v>
      </c>
      <c r="BZ16" s="103">
        <v>86897639424</v>
      </c>
      <c r="CA16" s="93">
        <v>0.16286238655447899</v>
      </c>
      <c r="CB16" s="94">
        <v>0.11023134765625001</v>
      </c>
      <c r="CC16" s="94">
        <v>0.213618609640333</v>
      </c>
      <c r="CD16" s="94">
        <v>0.25514411926269498</v>
      </c>
      <c r="CE16" s="94">
        <v>0.106012328465779</v>
      </c>
      <c r="CF16" s="94">
        <v>9.7442395687103195E-2</v>
      </c>
      <c r="CG16" s="94">
        <v>6.7211806774139404E-2</v>
      </c>
      <c r="CH16" s="94">
        <v>8.8391626582426094E-2</v>
      </c>
      <c r="CI16" s="94">
        <v>0.118206977844238</v>
      </c>
      <c r="CJ16" s="95" t="s">
        <v>120</v>
      </c>
    </row>
    <row r="17" spans="1:88" x14ac:dyDescent="0.2">
      <c r="A17" s="61" t="s">
        <v>8</v>
      </c>
      <c r="B17" s="61" t="s">
        <v>76</v>
      </c>
      <c r="D17" s="73"/>
      <c r="E17" s="74"/>
      <c r="F17" s="74"/>
      <c r="G17" s="74"/>
      <c r="H17" s="74"/>
      <c r="I17" s="74"/>
      <c r="J17" s="74"/>
      <c r="K17" s="74"/>
      <c r="L17" s="74"/>
      <c r="M17" s="74"/>
      <c r="Q17" s="73"/>
      <c r="R17" s="74"/>
      <c r="S17" s="74"/>
      <c r="T17" s="74"/>
      <c r="U17" s="74"/>
      <c r="V17" s="74"/>
      <c r="W17" s="74"/>
      <c r="X17" s="75"/>
      <c r="Z17" s="73"/>
      <c r="AA17" s="74"/>
      <c r="AB17" s="74"/>
      <c r="AC17" s="74"/>
      <c r="AD17" s="74"/>
      <c r="AE17" s="74"/>
      <c r="AF17" s="74"/>
      <c r="AG17" s="75"/>
      <c r="AI17" s="73">
        <v>19.611092033399999</v>
      </c>
      <c r="AJ17" s="74">
        <v>20.418518066400001</v>
      </c>
      <c r="AK17" s="74">
        <v>0.78010638539999999</v>
      </c>
      <c r="AL17" s="74">
        <v>0.87702989639999995</v>
      </c>
      <c r="AM17" s="74">
        <v>0.30730467779999998</v>
      </c>
      <c r="AN17" s="74">
        <v>28.628885269200001</v>
      </c>
      <c r="AO17" s="74">
        <v>4.9949375088999997</v>
      </c>
      <c r="AP17" s="75">
        <v>4.0121811271999999</v>
      </c>
      <c r="AR17" s="73">
        <v>17.1832150364</v>
      </c>
      <c r="AS17" s="74">
        <v>18.147268295300002</v>
      </c>
      <c r="AT17" s="74">
        <v>0.5693970934</v>
      </c>
      <c r="AU17" s="74">
        <v>0.73486750249999999</v>
      </c>
      <c r="AV17" s="74">
        <v>0.46447867199999998</v>
      </c>
      <c r="AW17" s="74">
        <v>31.932218551599998</v>
      </c>
      <c r="AX17" s="74">
        <v>4.2039538804000003</v>
      </c>
      <c r="AY17" s="75">
        <v>3.3753096516999999</v>
      </c>
      <c r="BA17" s="73"/>
      <c r="BB17" s="74"/>
      <c r="BC17" s="75"/>
      <c r="BE17" s="73"/>
      <c r="BF17" s="74"/>
      <c r="BG17" s="75"/>
      <c r="BI17" s="73"/>
      <c r="BJ17" s="74"/>
      <c r="BK17" s="75"/>
      <c r="BM17" s="73"/>
      <c r="BN17" s="74"/>
      <c r="BO17" s="75"/>
      <c r="BQ17" s="73"/>
      <c r="BR17" s="74"/>
      <c r="BS17" s="75"/>
      <c r="BU17" s="102">
        <f t="shared" si="2"/>
        <v>0</v>
      </c>
      <c r="BV17" s="2">
        <f t="shared" si="3"/>
        <v>0</v>
      </c>
      <c r="BW17" s="99" t="e">
        <f t="shared" si="4"/>
        <v>#DIV/0!</v>
      </c>
      <c r="BX17" s="99" t="e">
        <f t="shared" si="5"/>
        <v>#DIV/0!</v>
      </c>
    </row>
    <row r="18" spans="1:88" x14ac:dyDescent="0.2">
      <c r="A18" s="61" t="s">
        <v>35</v>
      </c>
      <c r="B18" s="61" t="s">
        <v>76</v>
      </c>
      <c r="D18" s="73">
        <v>10.9044103591</v>
      </c>
      <c r="E18" s="74">
        <v>11.2603139877</v>
      </c>
      <c r="F18" s="74">
        <v>0.61366638240000004</v>
      </c>
      <c r="G18" s="74">
        <v>0.82191944719999999</v>
      </c>
      <c r="H18" s="74">
        <v>0.34731917909999999</v>
      </c>
      <c r="I18" s="74">
        <v>24.011638641400001</v>
      </c>
      <c r="J18" s="74">
        <v>6.0874473933999997</v>
      </c>
      <c r="K18" s="74">
        <v>4.8091542012000001</v>
      </c>
      <c r="L18" s="74">
        <v>0.44915662499999998</v>
      </c>
      <c r="M18" s="74">
        <v>0.54907271260000001</v>
      </c>
      <c r="N18" s="74">
        <v>0.46905421689999999</v>
      </c>
      <c r="O18" s="75">
        <v>0.55592487450000005</v>
      </c>
      <c r="Q18" s="73"/>
      <c r="R18" s="74"/>
      <c r="S18" s="74"/>
      <c r="T18" s="74"/>
      <c r="U18" s="74"/>
      <c r="V18" s="74"/>
      <c r="W18" s="74"/>
      <c r="X18" s="75"/>
      <c r="Z18" s="73">
        <v>25.1185688019</v>
      </c>
      <c r="AA18" s="74">
        <v>27.9669265747</v>
      </c>
      <c r="AB18" s="74">
        <v>0.88274650570000002</v>
      </c>
      <c r="AC18" s="74">
        <v>0.94790318409999996</v>
      </c>
      <c r="AD18" s="74">
        <v>0.1080942417</v>
      </c>
      <c r="AE18" s="74">
        <v>29.184461593599998</v>
      </c>
      <c r="AF18" s="74">
        <v>5.0617827882000004</v>
      </c>
      <c r="AG18" s="75">
        <v>4.4076945329999999</v>
      </c>
      <c r="AI18" s="73">
        <v>32.4926794243</v>
      </c>
      <c r="AJ18" s="74">
        <v>33.5829353333</v>
      </c>
      <c r="AK18" s="74">
        <v>0.935874176</v>
      </c>
      <c r="AL18" s="74">
        <v>0.97733181540000003</v>
      </c>
      <c r="AM18" s="74">
        <v>7.5549812600000002E-2</v>
      </c>
      <c r="AN18" s="74">
        <v>28.9652290344</v>
      </c>
      <c r="AO18" s="74">
        <v>4.8784777190000002</v>
      </c>
      <c r="AP18" s="75">
        <v>3.9971313004</v>
      </c>
      <c r="AR18" s="73">
        <v>15.1851690674</v>
      </c>
      <c r="AS18" s="74">
        <v>15.912402153</v>
      </c>
      <c r="AT18" s="74">
        <v>0.56200046110000001</v>
      </c>
      <c r="AU18" s="74">
        <v>0.68738523070000002</v>
      </c>
      <c r="AV18" s="74">
        <v>0.52539086680000002</v>
      </c>
      <c r="AW18" s="74">
        <v>28.8209056854</v>
      </c>
      <c r="AX18" s="74">
        <v>4.2541134061000001</v>
      </c>
      <c r="AY18" s="75">
        <v>3.7934453079999999</v>
      </c>
      <c r="BA18" s="73">
        <v>29.595481872600001</v>
      </c>
      <c r="BB18" s="74">
        <v>4.9093921583000002</v>
      </c>
      <c r="BC18" s="75">
        <v>4.3306421827000001</v>
      </c>
      <c r="BE18" s="73">
        <v>34.590465545699999</v>
      </c>
      <c r="BF18" s="74">
        <v>5.1760743748999998</v>
      </c>
      <c r="BG18" s="75">
        <v>4.5180622113000002</v>
      </c>
      <c r="BI18" s="73">
        <v>39.035053253199997</v>
      </c>
      <c r="BJ18" s="74">
        <v>5.1405252819999996</v>
      </c>
      <c r="BK18" s="75">
        <v>5.0350685375999999</v>
      </c>
      <c r="BM18" s="73">
        <v>31.311096191400001</v>
      </c>
      <c r="BN18" s="74">
        <v>5.2130079809999996</v>
      </c>
      <c r="BO18" s="75">
        <v>4.4667402479999998</v>
      </c>
      <c r="BQ18" s="73">
        <v>24.479187011699999</v>
      </c>
      <c r="BR18" s="74">
        <v>3.6302160996000001</v>
      </c>
      <c r="BS18" s="75">
        <v>3.1231466982999998</v>
      </c>
      <c r="BU18" s="102">
        <f t="shared" si="2"/>
        <v>39.124099000000001</v>
      </c>
      <c r="BV18" s="2">
        <f t="shared" si="3"/>
        <v>95.831457792000009</v>
      </c>
      <c r="BW18" s="99">
        <f t="shared" si="4"/>
        <v>5.6804398092249554E-2</v>
      </c>
      <c r="BX18" s="99">
        <f t="shared" si="5"/>
        <v>17.604270682985039</v>
      </c>
      <c r="BY18" s="39">
        <v>39124099</v>
      </c>
      <c r="BZ18" s="39">
        <v>95831457792</v>
      </c>
      <c r="CA18" s="93">
        <v>3.3451043069362599E-2</v>
      </c>
      <c r="CB18" s="94">
        <v>1.53212657928466E-2</v>
      </c>
      <c r="CC18" s="94">
        <v>6.4680006768968304E-2</v>
      </c>
      <c r="CD18" s="94">
        <v>9.9887108802795402E-2</v>
      </c>
      <c r="CE18" s="94">
        <v>7.2712135314941403E-2</v>
      </c>
      <c r="CF18" s="94">
        <v>2.20835494995117E-2</v>
      </c>
      <c r="CG18" s="94">
        <v>2.23575711250305E-2</v>
      </c>
      <c r="CH18" s="94">
        <v>6.5065243664909803E-2</v>
      </c>
      <c r="CI18" s="94">
        <v>0.122651576995849</v>
      </c>
      <c r="CJ18" s="95">
        <v>4.98344798882802E-2</v>
      </c>
    </row>
    <row r="19" spans="1:88" x14ac:dyDescent="0.2">
      <c r="A19" s="61" t="s">
        <v>21</v>
      </c>
      <c r="B19" s="61" t="s">
        <v>76</v>
      </c>
      <c r="D19" s="73">
        <v>17.672984530099999</v>
      </c>
      <c r="E19" s="74">
        <v>17.933456420900001</v>
      </c>
      <c r="F19" s="74">
        <v>0.76288962559999995</v>
      </c>
      <c r="G19" s="74">
        <v>0.77134671249999998</v>
      </c>
      <c r="H19" s="74">
        <v>0.22506850989999999</v>
      </c>
      <c r="I19" s="74">
        <v>19.0761470795</v>
      </c>
      <c r="J19" s="74">
        <v>5.5247351863</v>
      </c>
      <c r="K19" s="74">
        <v>5.5055685271000003</v>
      </c>
      <c r="L19" s="74">
        <v>0.77621190230000003</v>
      </c>
      <c r="M19" s="74">
        <v>0.84622901240000004</v>
      </c>
      <c r="N19" s="74">
        <v>0.77867959639999995</v>
      </c>
      <c r="O19" s="75">
        <v>0.84975387359999999</v>
      </c>
      <c r="Q19" s="73"/>
      <c r="R19" s="74"/>
      <c r="S19" s="74"/>
      <c r="T19" s="74"/>
      <c r="U19" s="74"/>
      <c r="V19" s="74"/>
      <c r="W19" s="74"/>
      <c r="X19" s="75"/>
      <c r="Z19" s="73">
        <v>17.437724685700001</v>
      </c>
      <c r="AA19" s="74">
        <v>18.124031066899999</v>
      </c>
      <c r="AB19" s="74">
        <v>0.7809323668</v>
      </c>
      <c r="AC19" s="74">
        <v>0.86191107030000003</v>
      </c>
      <c r="AD19" s="74">
        <v>0.2639827569</v>
      </c>
      <c r="AE19" s="74">
        <v>22.447677612300001</v>
      </c>
      <c r="AF19" s="74">
        <v>5.2151084170999997</v>
      </c>
      <c r="AG19" s="75">
        <v>5.5035507454000001</v>
      </c>
      <c r="AI19" s="73">
        <v>20.109453029600001</v>
      </c>
      <c r="AJ19" s="74">
        <v>20.611371993999999</v>
      </c>
      <c r="AK19" s="74">
        <v>0.82867658789999998</v>
      </c>
      <c r="AL19" s="74">
        <v>0.91352681700000005</v>
      </c>
      <c r="AM19" s="74">
        <v>0.24122494620000001</v>
      </c>
      <c r="AN19" s="74">
        <v>23.579139709500001</v>
      </c>
      <c r="AO19" s="74">
        <v>5.1931137235999998</v>
      </c>
      <c r="AP19" s="75">
        <v>5.1668286005999997</v>
      </c>
      <c r="AR19" s="73">
        <v>16.55777071</v>
      </c>
      <c r="AS19" s="74">
        <v>17.908668518100001</v>
      </c>
      <c r="AT19" s="74">
        <v>0.62535098050000004</v>
      </c>
      <c r="AU19" s="74">
        <v>0.7596344531</v>
      </c>
      <c r="AV19" s="74">
        <v>0.50678059850000001</v>
      </c>
      <c r="AW19" s="74">
        <v>16.8403759003</v>
      </c>
      <c r="AX19" s="74">
        <v>3.9655399754</v>
      </c>
      <c r="AY19" s="75">
        <v>3.3636025702999999</v>
      </c>
      <c r="BA19" s="73">
        <v>26.402652740499999</v>
      </c>
      <c r="BB19" s="74">
        <v>4.4262373952000003</v>
      </c>
      <c r="BC19" s="75">
        <v>3.6958996984999999</v>
      </c>
      <c r="BE19" s="73">
        <v>27.739637374899999</v>
      </c>
      <c r="BF19" s="74">
        <v>4.9502865572000001</v>
      </c>
      <c r="BG19" s="75">
        <v>4.0180706768999999</v>
      </c>
      <c r="BI19" s="73">
        <v>31.063573837300002</v>
      </c>
      <c r="BJ19" s="74">
        <v>4.7262163394999996</v>
      </c>
      <c r="BK19" s="75">
        <v>4.4752018117999999</v>
      </c>
      <c r="BM19" s="73">
        <v>25.014160156199999</v>
      </c>
      <c r="BN19" s="74">
        <v>5.0434833392999998</v>
      </c>
      <c r="BO19" s="75">
        <v>3.9312779812</v>
      </c>
      <c r="BQ19" s="73">
        <v>16.268474578900001</v>
      </c>
      <c r="BR19" s="74">
        <v>4.5431016598999996</v>
      </c>
      <c r="BS19" s="75">
        <v>3.1023114796</v>
      </c>
      <c r="BU19" s="102">
        <f t="shared" si="2"/>
        <v>4.3162589999999996</v>
      </c>
      <c r="BV19" s="2">
        <f t="shared" si="3"/>
        <v>40.287338496000004</v>
      </c>
      <c r="BW19" s="99">
        <f t="shared" si="4"/>
        <v>1.5656422753298947E-2</v>
      </c>
      <c r="BX19" s="99">
        <f t="shared" si="5"/>
        <v>63.871550721207441</v>
      </c>
      <c r="BY19" s="39">
        <v>4316259</v>
      </c>
      <c r="BZ19" s="39">
        <v>40287338496</v>
      </c>
      <c r="CA19" s="93">
        <v>1.1160489171743299E-2</v>
      </c>
      <c r="CB19" s="94">
        <v>1.8634099006652801E-3</v>
      </c>
      <c r="CC19" s="94">
        <v>3.8298050562540598E-2</v>
      </c>
      <c r="CD19" s="94">
        <v>3.5106015205383298E-2</v>
      </c>
      <c r="CE19" s="94">
        <v>4.4353961944580004E-3</v>
      </c>
      <c r="CF19" s="94">
        <v>2.1723818778991602E-3</v>
      </c>
      <c r="CG19" s="94">
        <v>2.2484683990478499E-3</v>
      </c>
      <c r="CH19" s="94">
        <v>1.2976183610803899E-2</v>
      </c>
      <c r="CI19" s="94">
        <v>4.1857361793517997E-2</v>
      </c>
      <c r="CJ19" s="95">
        <v>6.4464708169301296E-3</v>
      </c>
    </row>
    <row r="20" spans="1:88" x14ac:dyDescent="0.2">
      <c r="A20" s="61" t="s">
        <v>36</v>
      </c>
      <c r="B20" s="61" t="s">
        <v>76</v>
      </c>
      <c r="D20" s="73">
        <v>15.9705875142</v>
      </c>
      <c r="E20" s="74">
        <v>16.678735733</v>
      </c>
      <c r="F20" s="74">
        <v>0.73664997180000003</v>
      </c>
      <c r="G20" s="74">
        <v>0.81765078229999999</v>
      </c>
      <c r="H20" s="74">
        <v>0.26199690530000003</v>
      </c>
      <c r="I20" s="74">
        <v>20.448982238799999</v>
      </c>
      <c r="J20" s="74">
        <v>5.6742859580999996</v>
      </c>
      <c r="K20" s="74">
        <v>4.7610516854</v>
      </c>
      <c r="L20" s="74">
        <v>0.69537581520000002</v>
      </c>
      <c r="M20" s="74">
        <v>0.78906988359999997</v>
      </c>
      <c r="N20" s="74">
        <v>0.7410283406</v>
      </c>
      <c r="O20" s="75">
        <v>0.84066073610000003</v>
      </c>
      <c r="Q20" s="73"/>
      <c r="R20" s="74"/>
      <c r="S20" s="74"/>
      <c r="T20" s="74"/>
      <c r="U20" s="74"/>
      <c r="V20" s="74"/>
      <c r="W20" s="74"/>
      <c r="X20" s="75"/>
      <c r="Z20" s="73">
        <v>20.045057551100001</v>
      </c>
      <c r="AA20" s="74">
        <v>21.062658309900002</v>
      </c>
      <c r="AB20" s="74">
        <v>0.85630692239999995</v>
      </c>
      <c r="AC20" s="74">
        <v>0.93310263159999995</v>
      </c>
      <c r="AD20" s="74">
        <v>0.1244327784</v>
      </c>
      <c r="AE20" s="74">
        <v>21.202333450299999</v>
      </c>
      <c r="AF20" s="74">
        <v>4.5729342258000001</v>
      </c>
      <c r="AG20" s="75">
        <v>4.0215969173000001</v>
      </c>
      <c r="AI20" s="73">
        <v>21.317297658899999</v>
      </c>
      <c r="AJ20" s="74">
        <v>21.879053115800001</v>
      </c>
      <c r="AK20" s="74">
        <v>0.88595155179999996</v>
      </c>
      <c r="AL20" s="74">
        <v>0.95674715939999999</v>
      </c>
      <c r="AM20" s="74">
        <v>9.7202636999999995E-2</v>
      </c>
      <c r="AN20" s="74">
        <v>19.42253685</v>
      </c>
      <c r="AO20" s="74">
        <v>4.4059446679000001</v>
      </c>
      <c r="AP20" s="75">
        <v>3.5936776566000002</v>
      </c>
      <c r="AR20" s="73">
        <v>15.9836956978</v>
      </c>
      <c r="AS20" s="74">
        <v>17.195112228399999</v>
      </c>
      <c r="AT20" s="74">
        <v>0.51272303669999997</v>
      </c>
      <c r="AU20" s="74">
        <v>0.69001781259999995</v>
      </c>
      <c r="AV20" s="74">
        <v>0.56489734790000001</v>
      </c>
      <c r="AW20" s="74">
        <v>15.573615074199999</v>
      </c>
      <c r="AX20" s="74">
        <v>3.5086605</v>
      </c>
      <c r="AY20" s="75">
        <v>2.6282189555</v>
      </c>
      <c r="BA20" s="73">
        <v>23.721683502200001</v>
      </c>
      <c r="BB20" s="74">
        <v>4.4847278715999996</v>
      </c>
      <c r="BC20" s="75">
        <v>3.4097608735999998</v>
      </c>
      <c r="BE20" s="73">
        <v>26.342273712200001</v>
      </c>
      <c r="BF20" s="74">
        <v>4.8358709785</v>
      </c>
      <c r="BG20" s="75">
        <v>3.5785989748999998</v>
      </c>
      <c r="BI20" s="73">
        <v>29.943944931000001</v>
      </c>
      <c r="BJ20" s="74">
        <v>4.3623855636000002</v>
      </c>
      <c r="BK20" s="75">
        <v>3.5014465392999998</v>
      </c>
      <c r="BM20" s="73">
        <v>29.4465332031</v>
      </c>
      <c r="BN20" s="74">
        <v>5.2159982362999999</v>
      </c>
      <c r="BO20" s="75">
        <v>3.6437355975000001</v>
      </c>
      <c r="BQ20" s="73">
        <v>26.197063446000001</v>
      </c>
      <c r="BR20" s="74">
        <v>5.0709279775000002</v>
      </c>
      <c r="BS20" s="75">
        <v>3.2837613598000002</v>
      </c>
      <c r="BU20" s="102">
        <f t="shared" si="2"/>
        <v>0.34010499999999999</v>
      </c>
      <c r="BV20" s="2">
        <f t="shared" si="3"/>
        <v>227.73393171200001</v>
      </c>
      <c r="BW20" s="99">
        <f t="shared" si="4"/>
        <v>0.16744383120988843</v>
      </c>
      <c r="BX20" s="99">
        <f t="shared" si="5"/>
        <v>5.9721519316320135</v>
      </c>
      <c r="BY20" s="39">
        <v>340105</v>
      </c>
      <c r="BZ20" s="39">
        <v>227733931712</v>
      </c>
      <c r="CA20" s="93">
        <v>5.5079448968171997E-2</v>
      </c>
      <c r="CC20" s="94">
        <v>7.98182090123494E-2</v>
      </c>
      <c r="CD20" s="94">
        <v>8.9850091934204096E-2</v>
      </c>
      <c r="CE20" s="94">
        <v>2.6821492416690001E-2</v>
      </c>
      <c r="CH20" s="94">
        <v>3.1425377901862603E-2</v>
      </c>
      <c r="CI20" s="94">
        <v>0.33556941537295998</v>
      </c>
      <c r="CJ20" s="95">
        <v>0.55354278286298098</v>
      </c>
    </row>
    <row r="21" spans="1:88" x14ac:dyDescent="0.2">
      <c r="A21" s="61" t="s">
        <v>20</v>
      </c>
      <c r="B21" s="61" t="s">
        <v>76</v>
      </c>
      <c r="D21" s="73">
        <v>21.9874121157</v>
      </c>
      <c r="E21" s="74">
        <v>23.263212203999998</v>
      </c>
      <c r="F21" s="74">
        <v>0.90875123219999998</v>
      </c>
      <c r="G21" s="74">
        <v>0.93251328590000004</v>
      </c>
      <c r="H21" s="74">
        <v>0.12896282640000001</v>
      </c>
      <c r="I21" s="74">
        <v>21.562685012799999</v>
      </c>
      <c r="J21" s="74">
        <v>5.6186694136000002</v>
      </c>
      <c r="K21" s="74">
        <v>3.7184822926000001</v>
      </c>
      <c r="L21" s="74">
        <v>0.76809069640000005</v>
      </c>
      <c r="M21" s="74">
        <v>0.83974826719999995</v>
      </c>
      <c r="N21" s="74">
        <v>0.77240946269999999</v>
      </c>
      <c r="O21" s="75">
        <v>0.84669420780000004</v>
      </c>
      <c r="Q21" s="73"/>
      <c r="R21" s="74"/>
      <c r="S21" s="74"/>
      <c r="T21" s="74"/>
      <c r="U21" s="74"/>
      <c r="V21" s="74"/>
      <c r="W21" s="74"/>
      <c r="X21" s="75"/>
      <c r="Z21" s="73">
        <v>15.7509702682</v>
      </c>
      <c r="AA21" s="74">
        <v>17.280185699499999</v>
      </c>
      <c r="AB21" s="74">
        <v>0.76087826489999999</v>
      </c>
      <c r="AC21" s="74">
        <v>0.89161676170000004</v>
      </c>
      <c r="AD21" s="74">
        <v>0.2164141456</v>
      </c>
      <c r="AE21" s="74">
        <v>15.1488494873</v>
      </c>
      <c r="AF21" s="74">
        <v>4.5769362217999996</v>
      </c>
      <c r="AG21" s="75">
        <v>3.9947100746999999</v>
      </c>
      <c r="AI21" s="73">
        <v>20.2147445869</v>
      </c>
      <c r="AJ21" s="74">
        <v>21.058761596699998</v>
      </c>
      <c r="AK21" s="74">
        <v>0.83767974020000002</v>
      </c>
      <c r="AL21" s="74">
        <v>0.93308961930000001</v>
      </c>
      <c r="AM21" s="74">
        <v>0.17762650869999999</v>
      </c>
      <c r="AN21" s="74">
        <v>13.2681293488</v>
      </c>
      <c r="AO21" s="74">
        <v>4.4254222784000001</v>
      </c>
      <c r="AP21" s="75">
        <v>3.5045229963</v>
      </c>
      <c r="AR21" s="73">
        <v>14.205533247</v>
      </c>
      <c r="AS21" s="74">
        <v>14.9646558762</v>
      </c>
      <c r="AT21" s="74">
        <v>0.58614447859999996</v>
      </c>
      <c r="AU21" s="74">
        <v>0.7420030916</v>
      </c>
      <c r="AV21" s="74">
        <v>0.54361266959999999</v>
      </c>
      <c r="AW21" s="74">
        <v>13.5140790939</v>
      </c>
      <c r="AX21" s="74">
        <v>3.8029768504999999</v>
      </c>
      <c r="AY21" s="75">
        <v>2.8169845939</v>
      </c>
      <c r="BA21" s="73">
        <v>20.435699462900001</v>
      </c>
      <c r="BB21" s="74">
        <v>4.2025897401999996</v>
      </c>
      <c r="BC21" s="75">
        <v>3.2928514555000001</v>
      </c>
      <c r="BE21" s="73">
        <v>20.435699462900001</v>
      </c>
      <c r="BF21" s="74">
        <v>4.2025897401999996</v>
      </c>
      <c r="BG21" s="75">
        <v>3.2928514555000001</v>
      </c>
      <c r="BI21" s="73">
        <v>21.154939651500001</v>
      </c>
      <c r="BJ21" s="74">
        <v>4.5886840910000002</v>
      </c>
      <c r="BK21" s="75">
        <v>3.697950085</v>
      </c>
      <c r="BM21" s="73">
        <v>19.495788574199999</v>
      </c>
      <c r="BN21" s="74">
        <v>5.0378758256999996</v>
      </c>
      <c r="BO21" s="75">
        <v>3.5808022901999998</v>
      </c>
      <c r="BQ21" s="73">
        <v>16.138977050800001</v>
      </c>
      <c r="BR21" s="74">
        <v>5.0272927539000003</v>
      </c>
      <c r="BS21" s="75">
        <v>3.2970459585</v>
      </c>
      <c r="BU21" s="102">
        <f t="shared" si="2"/>
        <v>7.745234</v>
      </c>
      <c r="BV21" s="2">
        <f t="shared" si="3"/>
        <v>90.819264541999999</v>
      </c>
      <c r="BW21" s="99">
        <f t="shared" si="4"/>
        <v>0.11103330289504565</v>
      </c>
      <c r="BX21" s="99">
        <f t="shared" si="5"/>
        <v>9.0063068820464718</v>
      </c>
      <c r="BY21" s="39">
        <v>7745234</v>
      </c>
      <c r="BZ21" s="39">
        <v>90819264542</v>
      </c>
      <c r="CA21" s="93">
        <v>5.1944490522146197E-2</v>
      </c>
      <c r="CC21" s="94">
        <v>6.9851458072662298E-2</v>
      </c>
      <c r="CD21" s="94">
        <v>9.1731286048889096E-2</v>
      </c>
      <c r="CE21" s="94">
        <v>3.3409969573871802E-2</v>
      </c>
      <c r="CH21" s="94">
        <v>4.7277254216811199E-2</v>
      </c>
      <c r="CI21" s="94">
        <v>0.116093312992769</v>
      </c>
      <c r="CJ21" s="95">
        <v>0.36692534883817002</v>
      </c>
    </row>
    <row r="22" spans="1:88" x14ac:dyDescent="0.2">
      <c r="A22" s="65" t="s">
        <v>5</v>
      </c>
      <c r="B22" s="65" t="s">
        <v>75</v>
      </c>
      <c r="D22" s="73"/>
      <c r="E22" s="74"/>
      <c r="F22" s="74"/>
      <c r="G22" s="74"/>
      <c r="H22" s="74"/>
      <c r="I22" s="74"/>
      <c r="J22" s="74"/>
      <c r="K22" s="74"/>
      <c r="L22" s="74"/>
      <c r="M22" s="74"/>
      <c r="Q22" s="73"/>
      <c r="R22" s="74"/>
      <c r="S22" s="74"/>
      <c r="T22" s="74"/>
      <c r="U22" s="74"/>
      <c r="V22" s="74"/>
      <c r="W22" s="74"/>
      <c r="X22" s="75"/>
      <c r="Z22" s="73">
        <v>14.204578940099999</v>
      </c>
      <c r="AA22" s="74">
        <v>14.783783912700001</v>
      </c>
      <c r="AB22" s="74">
        <v>0.61051047439999995</v>
      </c>
      <c r="AC22" s="74">
        <v>0.86043790980000001</v>
      </c>
      <c r="AD22" s="74">
        <v>0.3343938092</v>
      </c>
      <c r="AE22" s="74">
        <v>8.4995975494000007</v>
      </c>
      <c r="AF22" s="74">
        <v>4.7223766608000002</v>
      </c>
      <c r="AG22" s="75">
        <v>3.1047284731999998</v>
      </c>
      <c r="AI22" s="73">
        <v>17.5699736977</v>
      </c>
      <c r="AJ22" s="74">
        <v>18.329996109</v>
      </c>
      <c r="AK22" s="74">
        <v>0.62043919349999999</v>
      </c>
      <c r="AL22" s="74">
        <v>0.86931265469999996</v>
      </c>
      <c r="AM22" s="74">
        <v>0.3105069111</v>
      </c>
      <c r="AN22" s="74">
        <v>14.291342735300001</v>
      </c>
      <c r="AO22" s="74">
        <v>4.7551732691000002</v>
      </c>
      <c r="AP22" s="75">
        <v>3.0279442088000001</v>
      </c>
      <c r="AR22" s="73">
        <v>15.1022492313</v>
      </c>
      <c r="AS22" s="74">
        <v>16.3935546875</v>
      </c>
      <c r="AT22" s="74">
        <v>0.38178858799999998</v>
      </c>
      <c r="AU22" s="74">
        <v>0.62845043720000004</v>
      </c>
      <c r="AV22" s="74">
        <v>0.63804683679999996</v>
      </c>
      <c r="AW22" s="74">
        <v>16.430316925</v>
      </c>
      <c r="AX22" s="74">
        <v>3.1008599888999999</v>
      </c>
      <c r="AY22" s="75">
        <v>2.4541643701</v>
      </c>
      <c r="BA22" s="73">
        <v>20.302715301500001</v>
      </c>
      <c r="BB22" s="74">
        <v>4.2133054469999998</v>
      </c>
      <c r="BC22" s="75">
        <v>2.9653159529000002</v>
      </c>
      <c r="BE22" s="73">
        <v>22.1160030365</v>
      </c>
      <c r="BF22" s="74">
        <v>4.3756865455999998</v>
      </c>
      <c r="BG22" s="75">
        <v>3.1098774360000001</v>
      </c>
      <c r="BI22" s="73">
        <v>19.9003448486</v>
      </c>
      <c r="BJ22" s="74">
        <v>4.4002346676000004</v>
      </c>
      <c r="BK22" s="75">
        <v>3.0830183721000002</v>
      </c>
      <c r="BM22" s="73">
        <v>22.120666503900001</v>
      </c>
      <c r="BN22" s="74">
        <v>4.9339695739999998</v>
      </c>
      <c r="BO22" s="75">
        <v>3.4580604682999998</v>
      </c>
      <c r="BQ22" s="73">
        <v>26.902404785200002</v>
      </c>
      <c r="BR22" s="74">
        <v>5.4728873668000002</v>
      </c>
      <c r="BS22" s="75">
        <v>3.2620315894999998</v>
      </c>
      <c r="BW22" s="99">
        <f t="shared" si="4"/>
        <v>25.971606408829103</v>
      </c>
      <c r="BX22" s="99">
        <f t="shared" si="5"/>
        <v>3.8503586734629086E-2</v>
      </c>
      <c r="BY22" s="103"/>
      <c r="BZ22" s="103"/>
      <c r="CA22" s="93">
        <v>12.5184965990483</v>
      </c>
      <c r="CB22" s="94">
        <v>6.5924175673007896</v>
      </c>
      <c r="CC22" s="94">
        <v>17.884556465678699</v>
      </c>
      <c r="CD22" s="94">
        <v>23.121316361427301</v>
      </c>
      <c r="CE22" s="94">
        <v>5.2862393697102803</v>
      </c>
      <c r="CF22" s="94">
        <v>5.5321617674827497</v>
      </c>
      <c r="CG22" s="94">
        <v>3.2225807094573899</v>
      </c>
      <c r="CH22" s="94">
        <v>3.6055448335759701</v>
      </c>
      <c r="CI22" s="94">
        <v>5.8882682323455802</v>
      </c>
      <c r="CJ22" s="95">
        <v>176.06448218226399</v>
      </c>
    </row>
    <row r="23" spans="1:88" x14ac:dyDescent="0.2">
      <c r="A23" s="65" t="s">
        <v>25</v>
      </c>
      <c r="B23" s="65" t="s">
        <v>75</v>
      </c>
      <c r="D23" s="73">
        <v>14.198743337</v>
      </c>
      <c r="E23" s="74">
        <v>14.2585029602</v>
      </c>
      <c r="F23" s="74">
        <v>0.71982794760000002</v>
      </c>
      <c r="G23" s="74">
        <v>0.71257619579999998</v>
      </c>
      <c r="H23" s="74">
        <v>0.24462216170000001</v>
      </c>
      <c r="I23" s="74">
        <v>21.2644538879</v>
      </c>
      <c r="J23" s="74">
        <v>5.9487157947</v>
      </c>
      <c r="K23" s="74">
        <v>5.4713494572999997</v>
      </c>
      <c r="L23" s="74">
        <v>0.7783900131</v>
      </c>
      <c r="M23" s="74">
        <v>0.85513419550000003</v>
      </c>
      <c r="N23" s="74">
        <v>0.7789028939</v>
      </c>
      <c r="O23" s="75">
        <v>0.85491776119999996</v>
      </c>
      <c r="Q23" s="73"/>
      <c r="R23" s="74"/>
      <c r="S23" s="74"/>
      <c r="T23" s="74"/>
      <c r="U23" s="74"/>
      <c r="V23" s="74"/>
      <c r="W23" s="74"/>
      <c r="X23" s="75"/>
      <c r="Z23" s="73">
        <v>12.634350140900001</v>
      </c>
      <c r="AA23" s="74">
        <v>13.0413217545</v>
      </c>
      <c r="AB23" s="74">
        <v>0.58777738209999997</v>
      </c>
      <c r="AC23" s="74">
        <v>0.81475810609999999</v>
      </c>
      <c r="AD23" s="74">
        <v>0.35965830090000001</v>
      </c>
      <c r="AE23" s="74">
        <v>19.189506530799999</v>
      </c>
      <c r="AF23" s="74">
        <v>6.4646531464999999</v>
      </c>
      <c r="AG23" s="75">
        <v>3.9822833487999998</v>
      </c>
      <c r="AI23" s="73">
        <v>15.507841110199999</v>
      </c>
      <c r="AJ23" s="74">
        <v>15.9992675781</v>
      </c>
      <c r="AK23" s="74">
        <v>0.62615250560000002</v>
      </c>
      <c r="AL23" s="74">
        <v>0.86087709489999997</v>
      </c>
      <c r="AM23" s="74">
        <v>0.34850028160000002</v>
      </c>
      <c r="AN23" s="74">
        <v>26.774929046600001</v>
      </c>
      <c r="AO23" s="74">
        <v>6.5429349084000004</v>
      </c>
      <c r="AP23" s="75">
        <v>3.9856922008</v>
      </c>
      <c r="AR23" s="73">
        <v>16.780916214000001</v>
      </c>
      <c r="AS23" s="74">
        <v>16.941101074199999</v>
      </c>
      <c r="AT23" s="74">
        <v>0.78698141659999998</v>
      </c>
      <c r="AU23" s="74">
        <v>0.89883279800000004</v>
      </c>
      <c r="AV23" s="74">
        <v>0.18706448070000001</v>
      </c>
      <c r="AW23" s="74">
        <v>26.63621521</v>
      </c>
      <c r="AX23" s="74">
        <v>4.1118856907000003</v>
      </c>
      <c r="AY23" s="75">
        <v>3.1804880573999998</v>
      </c>
      <c r="BA23" s="73">
        <v>17.023864746099999</v>
      </c>
      <c r="BB23" s="74">
        <v>4.4558857517000003</v>
      </c>
      <c r="BC23" s="75">
        <v>3.2151366066999998</v>
      </c>
      <c r="BE23" s="73">
        <v>21.5918331146</v>
      </c>
      <c r="BF23" s="74">
        <v>4.4971820649999996</v>
      </c>
      <c r="BG23" s="75">
        <v>3.2949878950000002</v>
      </c>
      <c r="BI23" s="73">
        <v>16.798294067400001</v>
      </c>
      <c r="BJ23" s="74">
        <v>4.5835668297999996</v>
      </c>
      <c r="BK23" s="75">
        <v>3.2577989299999999</v>
      </c>
      <c r="BM23" s="73">
        <v>19.998474121099999</v>
      </c>
      <c r="BN23" s="74">
        <v>4.9908734696000003</v>
      </c>
      <c r="BO23" s="75">
        <v>3.4899608552000001</v>
      </c>
      <c r="BQ23" s="73">
        <v>23.3567714691</v>
      </c>
      <c r="BR23" s="74">
        <v>5.3256232532999999</v>
      </c>
      <c r="BS23" s="75">
        <v>3.3015399867999999</v>
      </c>
      <c r="BW23" s="99">
        <f t="shared" si="4"/>
        <v>3.1558906018879642</v>
      </c>
      <c r="BX23" s="99">
        <f t="shared" si="5"/>
        <v>0.31686776449150833</v>
      </c>
      <c r="CA23" s="93">
        <v>0.71694897860288598</v>
      </c>
      <c r="CB23" s="94">
        <v>0.52186898388862601</v>
      </c>
      <c r="CC23" s="94">
        <v>1.3889709446165199</v>
      </c>
      <c r="CD23" s="94">
        <v>2.1074504137039098</v>
      </c>
      <c r="CE23" s="94">
        <v>0.53737295468648205</v>
      </c>
      <c r="CF23" s="94">
        <v>0.68911612749099704</v>
      </c>
      <c r="CG23" s="94">
        <v>0.34533083200454701</v>
      </c>
      <c r="CH23" s="94">
        <v>0.41542500608107602</v>
      </c>
      <c r="CI23" s="94">
        <v>0.61895266175270003</v>
      </c>
      <c r="CJ23" s="95">
        <v>24.217469116051898</v>
      </c>
    </row>
    <row r="24" spans="1:88" x14ac:dyDescent="0.2">
      <c r="A24" s="63" t="s">
        <v>22</v>
      </c>
      <c r="B24" s="63" t="s">
        <v>74</v>
      </c>
      <c r="D24" s="73">
        <v>18.455746498100002</v>
      </c>
      <c r="E24" s="74">
        <v>19.3382263184</v>
      </c>
      <c r="F24" s="74">
        <v>0.87884581799999995</v>
      </c>
      <c r="G24" s="74">
        <v>0.87602561079999997</v>
      </c>
      <c r="H24" s="74">
        <v>0.14634299419999999</v>
      </c>
      <c r="I24" s="74">
        <v>23.695598602299999</v>
      </c>
      <c r="J24" s="74">
        <v>5.5526459764</v>
      </c>
      <c r="K24" s="74">
        <v>3.4896550783000002</v>
      </c>
      <c r="L24" s="74">
        <v>0.77541592579999996</v>
      </c>
      <c r="M24" s="74">
        <v>0.84870992629999997</v>
      </c>
      <c r="N24" s="74">
        <v>0.77812501320000005</v>
      </c>
      <c r="O24" s="75">
        <v>0.85153562179999998</v>
      </c>
      <c r="Q24" s="73"/>
      <c r="R24" s="74"/>
      <c r="S24" s="74"/>
      <c r="T24" s="74"/>
      <c r="U24" s="74"/>
      <c r="V24" s="74"/>
      <c r="W24" s="74"/>
      <c r="X24" s="75"/>
      <c r="Z24" s="73">
        <v>17.7955885569</v>
      </c>
      <c r="AA24" s="74">
        <v>18.687614440899999</v>
      </c>
      <c r="AB24" s="74">
        <v>0.73874092499999999</v>
      </c>
      <c r="AC24" s="74">
        <v>0.88894670009999999</v>
      </c>
      <c r="AD24" s="74">
        <v>0.28793759050000001</v>
      </c>
      <c r="AE24" s="74">
        <v>3.1783082485</v>
      </c>
      <c r="AF24" s="74">
        <v>3.9115242656000002</v>
      </c>
      <c r="AG24" s="75">
        <v>2.9378961785</v>
      </c>
      <c r="AI24" s="73">
        <v>18.9053495026</v>
      </c>
      <c r="AJ24" s="74">
        <v>20.2568016052</v>
      </c>
      <c r="AK24" s="74">
        <v>0.74127960439999996</v>
      </c>
      <c r="AL24" s="74">
        <v>0.89252633869999998</v>
      </c>
      <c r="AM24" s="74">
        <v>0.27975976289999999</v>
      </c>
      <c r="AN24" s="74">
        <v>5.9620628357000003</v>
      </c>
      <c r="AO24" s="74">
        <v>4.0730548454999997</v>
      </c>
      <c r="AP24" s="75">
        <v>2.8241390809000002</v>
      </c>
      <c r="AR24" s="73">
        <v>15.510036993</v>
      </c>
      <c r="AS24" s="74">
        <v>16.430789947499999</v>
      </c>
      <c r="AT24" s="74">
        <v>0.50153474350000005</v>
      </c>
      <c r="AU24" s="74">
        <v>0.67103025049999998</v>
      </c>
      <c r="AV24" s="74">
        <v>0.56903202519999996</v>
      </c>
      <c r="AW24" s="74">
        <v>18.702175140400001</v>
      </c>
      <c r="AX24" s="74">
        <v>3.3850161499999998</v>
      </c>
      <c r="AY24" s="75">
        <v>2.7137755613999999</v>
      </c>
      <c r="BA24" s="73">
        <v>16.6062316895</v>
      </c>
      <c r="BB24" s="74">
        <v>4.2903699652</v>
      </c>
      <c r="BC24" s="75">
        <v>3.3336244443999998</v>
      </c>
      <c r="BE24" s="73">
        <v>23.368982315099998</v>
      </c>
      <c r="BF24" s="74">
        <v>4.4152321962999999</v>
      </c>
      <c r="BG24" s="75">
        <v>3.3299985956999998</v>
      </c>
      <c r="BI24" s="73">
        <v>21.7288990021</v>
      </c>
      <c r="BJ24" s="74">
        <v>4.2268091802000001</v>
      </c>
      <c r="BK24" s="75">
        <v>3.4116503522000001</v>
      </c>
      <c r="BM24" s="73">
        <v>21.508300781199999</v>
      </c>
      <c r="BN24" s="74">
        <v>4.9165937221</v>
      </c>
      <c r="BO24" s="75">
        <v>3.7777916404999998</v>
      </c>
      <c r="BQ24" s="73">
        <v>22.766155242899998</v>
      </c>
      <c r="BR24" s="74">
        <v>4.9207529001000001</v>
      </c>
      <c r="BS24" s="75">
        <v>3.1733143625000002</v>
      </c>
      <c r="BU24" s="102">
        <f t="shared" si="2"/>
        <v>8.6425210000000003</v>
      </c>
      <c r="BV24" s="2">
        <f t="shared" si="3"/>
        <v>67.653685248000002</v>
      </c>
      <c r="BW24" s="99">
        <f t="shared" si="4"/>
        <v>1.3478105894998733</v>
      </c>
      <c r="BX24" s="99">
        <f t="shared" si="5"/>
        <v>0.74194401482708783</v>
      </c>
      <c r="BY24" s="39">
        <v>8642521</v>
      </c>
      <c r="BZ24" s="39">
        <v>67653685248</v>
      </c>
      <c r="CA24" s="93">
        <v>0.73479541763663203</v>
      </c>
      <c r="CB24" s="94">
        <v>0.48573428325653001</v>
      </c>
      <c r="CC24" s="94">
        <v>1.0090948078367401</v>
      </c>
      <c r="CD24" s="94">
        <v>1.07746531963348</v>
      </c>
      <c r="CE24" s="94">
        <v>0.64469464619954397</v>
      </c>
      <c r="CF24" s="94">
        <v>0.56439401149749702</v>
      </c>
      <c r="CG24" s="94">
        <v>0.29197393178939801</v>
      </c>
      <c r="CH24" s="94">
        <v>0.497940512264476</v>
      </c>
      <c r="CI24" s="94">
        <v>0.49081659317016602</v>
      </c>
      <c r="CJ24" s="95">
        <v>7.6811963717142699</v>
      </c>
    </row>
    <row r="25" spans="1:88" x14ac:dyDescent="0.2">
      <c r="A25" s="63" t="s">
        <v>15</v>
      </c>
      <c r="B25" s="63" t="s">
        <v>74</v>
      </c>
      <c r="D25" s="73">
        <v>14.293904953</v>
      </c>
      <c r="E25" s="74">
        <v>14.2973461151</v>
      </c>
      <c r="F25" s="74">
        <v>0.66572792169999995</v>
      </c>
      <c r="G25" s="74">
        <v>0.8158500206</v>
      </c>
      <c r="H25" s="74">
        <v>0.19443846510000001</v>
      </c>
      <c r="I25" s="74">
        <v>23.772096633899999</v>
      </c>
      <c r="J25" s="74">
        <v>6.1226547657000001</v>
      </c>
      <c r="K25" s="74">
        <v>4.7622704099000002</v>
      </c>
      <c r="L25" s="74">
        <v>0.83866948060000002</v>
      </c>
      <c r="M25" s="74">
        <v>0.88119380570000005</v>
      </c>
      <c r="N25" s="74">
        <v>0.78258425190000003</v>
      </c>
      <c r="O25" s="75">
        <v>0.85421268220000002</v>
      </c>
      <c r="Q25" s="73"/>
      <c r="R25" s="74"/>
      <c r="S25" s="74"/>
      <c r="T25" s="74"/>
      <c r="U25" s="74"/>
      <c r="V25" s="74"/>
      <c r="W25" s="74"/>
      <c r="X25" s="75"/>
      <c r="Z25" s="73">
        <v>14.925748539000001</v>
      </c>
      <c r="AA25" s="74">
        <v>15.210396766700001</v>
      </c>
      <c r="AB25" s="74">
        <v>0.60939820209999995</v>
      </c>
      <c r="AC25" s="74">
        <v>0.86715085110000001</v>
      </c>
      <c r="AD25" s="74">
        <v>0.30905260639999999</v>
      </c>
      <c r="AE25" s="74">
        <v>6.2728071212999996</v>
      </c>
      <c r="AF25" s="74">
        <v>4.7792865130999997</v>
      </c>
      <c r="AG25" s="75">
        <v>3.5025592195000002</v>
      </c>
      <c r="AI25" s="73">
        <v>17.6547875881</v>
      </c>
      <c r="AJ25" s="74">
        <v>18.349613189700001</v>
      </c>
      <c r="AK25" s="74">
        <v>0.61139304370000003</v>
      </c>
      <c r="AL25" s="74">
        <v>0.8802001518</v>
      </c>
      <c r="AM25" s="74">
        <v>0.28361375119999999</v>
      </c>
      <c r="AN25" s="74">
        <v>10.5106248856</v>
      </c>
      <c r="AO25" s="74">
        <v>4.7983891861999997</v>
      </c>
      <c r="AP25" s="75">
        <v>3.2766580313999998</v>
      </c>
      <c r="AR25" s="73">
        <v>13.829106531100001</v>
      </c>
      <c r="AS25" s="74">
        <v>15.2989616394</v>
      </c>
      <c r="AT25" s="74">
        <v>0.41889788639999997</v>
      </c>
      <c r="AU25" s="74">
        <v>0.62939627379999996</v>
      </c>
      <c r="AV25" s="74">
        <v>0.65945089580000005</v>
      </c>
      <c r="AW25" s="74">
        <v>20.334526061999998</v>
      </c>
      <c r="AX25" s="74">
        <v>3.6482878374999999</v>
      </c>
      <c r="AY25" s="75">
        <v>2.8186022674000002</v>
      </c>
      <c r="BA25" s="73">
        <v>25.0215682983</v>
      </c>
      <c r="BB25" s="74">
        <v>4.7823534452000001</v>
      </c>
      <c r="BC25" s="75">
        <v>3.6992817304000001</v>
      </c>
      <c r="BE25" s="73">
        <v>21.7995491028</v>
      </c>
      <c r="BF25" s="74">
        <v>4.4402259458</v>
      </c>
      <c r="BG25" s="75">
        <v>3.3282852699999999</v>
      </c>
      <c r="BI25" s="73">
        <v>19.7222366333</v>
      </c>
      <c r="BJ25" s="74">
        <v>4.5324235416</v>
      </c>
      <c r="BK25" s="75">
        <v>3.4454544168000001</v>
      </c>
      <c r="BM25" s="73">
        <v>30.592956543</v>
      </c>
      <c r="BN25" s="74">
        <v>5.2890832684999998</v>
      </c>
      <c r="BO25" s="75">
        <v>3.8011996747999999</v>
      </c>
      <c r="BQ25" s="73">
        <v>21.383831024199999</v>
      </c>
      <c r="BR25" s="74">
        <v>5.5433422078000003</v>
      </c>
      <c r="BS25" s="75">
        <v>3.6661109526</v>
      </c>
      <c r="BU25" s="102">
        <f t="shared" si="2"/>
        <v>3.48E-4</v>
      </c>
      <c r="BV25" s="2">
        <f t="shared" si="3"/>
        <v>6.6846719999999998E-2</v>
      </c>
      <c r="BW25" s="99">
        <f t="shared" si="4"/>
        <v>1.1404471049160719E-3</v>
      </c>
      <c r="BX25" s="99">
        <f t="shared" si="5"/>
        <v>876.84908461720568</v>
      </c>
      <c r="BY25" s="103">
        <v>348</v>
      </c>
      <c r="BZ25" s="103">
        <v>66846720</v>
      </c>
      <c r="CA25" s="93">
        <v>9.0067461133003202E-4</v>
      </c>
      <c r="CB25" s="94">
        <v>4.3712444305419901E-4</v>
      </c>
      <c r="CC25" s="94">
        <v>2.3483965131971501E-3</v>
      </c>
      <c r="CD25" s="94">
        <v>2.1461248397827101E-3</v>
      </c>
      <c r="CE25" s="94">
        <v>5.7819684346516903E-4</v>
      </c>
      <c r="CF25" s="94">
        <v>4.8048257827758701E-4</v>
      </c>
      <c r="CG25" s="94">
        <v>4.5165777206420901E-4</v>
      </c>
      <c r="CH25" s="94">
        <v>1.1705510756548701E-3</v>
      </c>
      <c r="CI25" s="94">
        <v>2.14534997940063E-3</v>
      </c>
      <c r="CJ25" s="95">
        <v>7.4591239293416301E-4</v>
      </c>
    </row>
    <row r="26" spans="1:88" x14ac:dyDescent="0.2">
      <c r="A26" s="64" t="s">
        <v>11</v>
      </c>
      <c r="B26" s="64" t="s">
        <v>77</v>
      </c>
      <c r="D26" s="73">
        <v>16.388973496799998</v>
      </c>
      <c r="E26" s="74">
        <v>17.0478496552</v>
      </c>
      <c r="F26" s="74">
        <v>0.75188863559999997</v>
      </c>
      <c r="G26" s="74">
        <v>0.89170935669999996</v>
      </c>
      <c r="H26" s="74">
        <v>0.2108544584</v>
      </c>
      <c r="I26" s="74">
        <v>23.811340332</v>
      </c>
      <c r="J26" s="74">
        <v>5.9104956257000003</v>
      </c>
      <c r="K26" s="74">
        <v>4.3005574457</v>
      </c>
      <c r="L26" s="74">
        <v>0.7617430704</v>
      </c>
      <c r="M26" s="74">
        <v>0.84013353000000002</v>
      </c>
      <c r="N26" s="74">
        <v>0.76512938580000001</v>
      </c>
      <c r="O26" s="75">
        <v>0.84217825940000002</v>
      </c>
      <c r="Q26" s="73"/>
      <c r="R26" s="74"/>
      <c r="S26" s="74"/>
      <c r="T26" s="74"/>
      <c r="U26" s="74"/>
      <c r="V26" s="74"/>
      <c r="W26" s="74"/>
      <c r="X26" s="75"/>
      <c r="Z26" s="73">
        <v>11.3541457176</v>
      </c>
      <c r="AA26" s="74">
        <v>11.4699373245</v>
      </c>
      <c r="AB26" s="74">
        <v>0.48450212079999999</v>
      </c>
      <c r="AC26" s="74">
        <v>0.78263208870000001</v>
      </c>
      <c r="AD26" s="74">
        <v>0.36757914320000001</v>
      </c>
      <c r="AE26" s="74">
        <v>7.3350467681999998</v>
      </c>
      <c r="AF26" s="74">
        <v>4.8843813015000004</v>
      </c>
      <c r="AG26" s="75">
        <v>4.311519477</v>
      </c>
      <c r="AI26" s="73">
        <v>14.0487359381</v>
      </c>
      <c r="AJ26" s="74">
        <v>14.069520950299999</v>
      </c>
      <c r="AK26" s="74">
        <v>0.50983802499999997</v>
      </c>
      <c r="AL26" s="74">
        <v>0.82841177759999995</v>
      </c>
      <c r="AM26" s="74">
        <v>0.32558760460000002</v>
      </c>
      <c r="AN26" s="74">
        <v>10.973556518600001</v>
      </c>
      <c r="AO26" s="74">
        <v>4.8836994097000002</v>
      </c>
      <c r="AP26" s="75">
        <v>3.9681573685</v>
      </c>
      <c r="AR26" s="73">
        <v>13.216925229999999</v>
      </c>
      <c r="AS26" s="74">
        <v>13.8626585007</v>
      </c>
      <c r="AT26" s="74">
        <v>0.4067827242</v>
      </c>
      <c r="AU26" s="74">
        <v>0.62007520469999999</v>
      </c>
      <c r="AV26" s="74">
        <v>0.64134716729999997</v>
      </c>
      <c r="AW26" s="74">
        <v>23.1811199188</v>
      </c>
      <c r="AX26" s="74">
        <v>3.8945155325999998</v>
      </c>
      <c r="AY26" s="75">
        <v>2.9637052188999999</v>
      </c>
      <c r="BA26" s="73">
        <v>32.1259040833</v>
      </c>
      <c r="BB26" s="74">
        <v>5.9765341690999998</v>
      </c>
      <c r="BC26" s="75">
        <v>4.2751934449000002</v>
      </c>
      <c r="BE26" s="73">
        <v>25.044813156099998</v>
      </c>
      <c r="BF26" s="74">
        <v>4.7278010113000004</v>
      </c>
      <c r="BG26" s="75">
        <v>3.4928533673</v>
      </c>
      <c r="BI26" s="73">
        <v>24.722122192400001</v>
      </c>
      <c r="BJ26" s="74">
        <v>4.9249663262999999</v>
      </c>
      <c r="BK26" s="75">
        <v>3.7139832664000001</v>
      </c>
      <c r="BM26" s="73">
        <v>37.409820556600003</v>
      </c>
      <c r="BN26" s="74">
        <v>6.1526449737000002</v>
      </c>
      <c r="BO26" s="75">
        <v>4.0357474076999997</v>
      </c>
      <c r="BQ26" s="73">
        <v>34.256683349600003</v>
      </c>
      <c r="BR26" s="74">
        <v>6.5407932665999997</v>
      </c>
      <c r="BS26" s="75">
        <v>4.1196280331999997</v>
      </c>
      <c r="BU26" s="102">
        <f t="shared" si="2"/>
        <v>3.4379999999999997E-3</v>
      </c>
      <c r="BV26" s="2">
        <f t="shared" si="3"/>
        <v>0.85642444800000006</v>
      </c>
      <c r="BW26" s="99">
        <f t="shared" si="4"/>
        <v>4.6630666220452949E-2</v>
      </c>
      <c r="BX26" s="99">
        <f>1/BW26</f>
        <v>21.445115008058455</v>
      </c>
      <c r="BY26" s="39">
        <v>3438</v>
      </c>
      <c r="BZ26" s="39">
        <v>856424448</v>
      </c>
      <c r="CA26" s="93">
        <v>3.3629775047302198E-2</v>
      </c>
      <c r="CB26" s="94">
        <v>4.05160961151123E-3</v>
      </c>
      <c r="CC26" s="94">
        <v>0.113027996487087</v>
      </c>
      <c r="CD26" s="94">
        <v>0.116287589073181</v>
      </c>
      <c r="CE26" s="94">
        <v>9.2708269755045498E-3</v>
      </c>
      <c r="CF26" s="94">
        <v>4.7003054618835402E-3</v>
      </c>
      <c r="CG26" s="94">
        <v>4.5185613632202099E-3</v>
      </c>
      <c r="CH26" s="94">
        <v>2.92789936065673E-2</v>
      </c>
      <c r="CI26" s="94">
        <v>8.1276923418045002E-2</v>
      </c>
      <c r="CJ26" s="95">
        <v>7.0264081160227407E-2</v>
      </c>
    </row>
    <row r="27" spans="1:88" x14ac:dyDescent="0.2">
      <c r="A27" s="64" t="s">
        <v>12</v>
      </c>
      <c r="B27" s="64" t="s">
        <v>77</v>
      </c>
      <c r="D27" s="73">
        <v>16.387963320400001</v>
      </c>
      <c r="E27" s="74">
        <v>16.352773666400001</v>
      </c>
      <c r="F27" s="74">
        <v>0.68421951209999998</v>
      </c>
      <c r="G27" s="74">
        <v>0.8376455116</v>
      </c>
      <c r="H27" s="74">
        <v>0.17188690600000001</v>
      </c>
      <c r="I27" s="74">
        <v>25.858530044599998</v>
      </c>
      <c r="J27" s="74">
        <v>6.1223795407999999</v>
      </c>
      <c r="K27" s="74">
        <v>4.3607272368999999</v>
      </c>
      <c r="L27" s="74">
        <v>0.77212695639999995</v>
      </c>
      <c r="M27" s="74">
        <v>0.84408016129999996</v>
      </c>
      <c r="N27" s="86">
        <v>0.77784730150000003</v>
      </c>
      <c r="O27" s="87">
        <v>0.84925585879999999</v>
      </c>
      <c r="Q27" s="73"/>
      <c r="R27" s="74"/>
      <c r="S27" s="74"/>
      <c r="T27" s="74"/>
      <c r="U27" s="74"/>
      <c r="V27" s="74"/>
      <c r="W27" s="74"/>
      <c r="X27" s="75"/>
      <c r="Z27" s="73">
        <v>14.937457974799999</v>
      </c>
      <c r="AA27" s="74">
        <v>15.2347946167</v>
      </c>
      <c r="AB27" s="74">
        <v>0.55119845869999995</v>
      </c>
      <c r="AC27" s="74">
        <v>0.81542075869999997</v>
      </c>
      <c r="AD27" s="74">
        <v>0.31924230749999999</v>
      </c>
      <c r="AE27" s="74">
        <v>6.7882695198</v>
      </c>
      <c r="AF27" s="74">
        <v>4.7780105946999996</v>
      </c>
      <c r="AG27" s="75">
        <v>3.4418298784000001</v>
      </c>
      <c r="AI27" s="73">
        <v>17.841206016499999</v>
      </c>
      <c r="AJ27" s="74">
        <v>18.6824111938</v>
      </c>
      <c r="AK27" s="74">
        <v>0.49431141909999998</v>
      </c>
      <c r="AL27" s="74">
        <v>0.78791828159999999</v>
      </c>
      <c r="AM27" s="74">
        <v>0.29956794679999998</v>
      </c>
      <c r="AN27" s="74">
        <v>11.6434001923</v>
      </c>
      <c r="AO27" s="74">
        <v>4.7954597341999996</v>
      </c>
      <c r="AP27" s="75">
        <v>3.1758692472000001</v>
      </c>
      <c r="AR27" s="73">
        <v>15.2984093952</v>
      </c>
      <c r="AS27" s="74">
        <v>17.3923473358</v>
      </c>
      <c r="AT27" s="74">
        <v>0.43513990380000001</v>
      </c>
      <c r="AU27" s="74">
        <v>0.65244364470000005</v>
      </c>
      <c r="AV27" s="74">
        <v>0.63426399369999997</v>
      </c>
      <c r="AW27" s="74">
        <v>15.9296379089</v>
      </c>
      <c r="AX27" s="74">
        <v>3.3338840150000002</v>
      </c>
      <c r="AY27" s="75">
        <v>2.6232162682000002</v>
      </c>
      <c r="BA27" s="73">
        <v>19.3356361389</v>
      </c>
      <c r="BB27" s="74">
        <v>4.2768482017</v>
      </c>
      <c r="BC27" s="75">
        <v>3.3939295091999999</v>
      </c>
      <c r="BE27" s="73">
        <v>21.741540908800001</v>
      </c>
      <c r="BF27" s="74">
        <v>4.5657568765000001</v>
      </c>
      <c r="BG27" s="75">
        <v>3.2947783243000002</v>
      </c>
      <c r="BI27" s="73">
        <v>23.959081649800002</v>
      </c>
      <c r="BJ27" s="74">
        <v>3.9184773319000001</v>
      </c>
      <c r="BK27" s="75">
        <v>3.3024653341999999</v>
      </c>
      <c r="BM27" s="73">
        <v>20.123413085900001</v>
      </c>
      <c r="BN27" s="74">
        <v>4.8741887081000002</v>
      </c>
      <c r="BO27" s="75">
        <v>3.5803863230999999</v>
      </c>
      <c r="BQ27" s="73">
        <v>21.665609359699999</v>
      </c>
      <c r="BR27" s="74">
        <v>5.2327970097999996</v>
      </c>
      <c r="BS27" s="75">
        <v>3.4066583609999999</v>
      </c>
      <c r="BU27" s="102">
        <f t="shared" si="2"/>
        <v>1.0560999999999999E-2</v>
      </c>
      <c r="BV27" s="2">
        <f t="shared" si="3"/>
        <v>2.6154828000000001E-2</v>
      </c>
      <c r="BW27" s="99">
        <f t="shared" si="4"/>
        <v>3.3521565046303785E-3</v>
      </c>
      <c r="BX27" s="99">
        <f t="shared" si="5"/>
        <v>298.3154272835074</v>
      </c>
      <c r="BY27" s="39">
        <v>10561</v>
      </c>
      <c r="BZ27" s="39">
        <v>26154828</v>
      </c>
      <c r="CA27" s="93">
        <v>2.35025584697723E-3</v>
      </c>
      <c r="CB27" s="94">
        <v>1.3481757640838601E-3</v>
      </c>
      <c r="CC27" s="94">
        <v>7.7524317635430202E-3</v>
      </c>
      <c r="CD27" s="94">
        <v>7.6993703842162999E-3</v>
      </c>
      <c r="CE27" s="94">
        <v>1.4371743507256801E-3</v>
      </c>
      <c r="CF27" s="94">
        <v>1.40542984008789E-3</v>
      </c>
      <c r="CG27" s="94">
        <v>1.35186195373535E-3</v>
      </c>
      <c r="CH27" s="94">
        <v>2.7304957894717899E-3</v>
      </c>
      <c r="CI27" s="94">
        <v>5.1539449130787503E-3</v>
      </c>
      <c r="CJ27" s="95">
        <v>2.2924244403839098E-3</v>
      </c>
    </row>
    <row r="28" spans="1:88" x14ac:dyDescent="0.2">
      <c r="A28" s="64" t="s">
        <v>37</v>
      </c>
      <c r="B28" s="64" t="s">
        <v>77</v>
      </c>
      <c r="D28" s="73">
        <v>16.254439525599999</v>
      </c>
      <c r="E28" s="74">
        <v>16.5438995361</v>
      </c>
      <c r="F28" s="74">
        <v>0.82951555850000003</v>
      </c>
      <c r="G28" s="74">
        <v>0.84355266610000001</v>
      </c>
      <c r="H28" s="74">
        <v>0.15186368149999999</v>
      </c>
      <c r="I28" s="74">
        <v>23.640535354600001</v>
      </c>
      <c r="J28" s="74">
        <v>5.898268925</v>
      </c>
      <c r="K28" s="74">
        <v>4.5811951890999998</v>
      </c>
      <c r="L28" s="74">
        <v>0.77768347329999998</v>
      </c>
      <c r="M28" s="74">
        <v>0.84944091659999998</v>
      </c>
      <c r="N28" s="74">
        <v>0.78272055370000004</v>
      </c>
      <c r="O28" s="75">
        <v>0.85531583629999997</v>
      </c>
      <c r="Q28" s="73"/>
      <c r="R28" s="74"/>
      <c r="S28" s="74"/>
      <c r="T28" s="74"/>
      <c r="U28" s="74"/>
      <c r="V28" s="74"/>
      <c r="W28" s="74"/>
      <c r="X28" s="75"/>
      <c r="Z28" s="73">
        <v>15.0288937887</v>
      </c>
      <c r="AA28" s="74">
        <v>15.5418968201</v>
      </c>
      <c r="AB28" s="74">
        <v>0.64841843249999997</v>
      </c>
      <c r="AC28" s="74">
        <v>0.87067931489999995</v>
      </c>
      <c r="AD28" s="74">
        <v>0.3020673821</v>
      </c>
      <c r="AE28" s="74">
        <v>7.3101768494000003</v>
      </c>
      <c r="AF28" s="74">
        <v>4.6916108189000001</v>
      </c>
      <c r="AG28" s="75">
        <v>3.4030384748000002</v>
      </c>
      <c r="AI28" s="73">
        <v>18.467956934</v>
      </c>
      <c r="AJ28" s="74">
        <v>19.308401107800002</v>
      </c>
      <c r="AK28" s="74">
        <v>0.6581255037</v>
      </c>
      <c r="AL28" s="74">
        <v>0.88716495390000005</v>
      </c>
      <c r="AM28" s="74">
        <v>0.2832293152</v>
      </c>
      <c r="AN28" s="74">
        <v>11.858005523699999</v>
      </c>
      <c r="AO28" s="74">
        <v>4.7629960373999998</v>
      </c>
      <c r="AP28" s="75">
        <v>3.1932897975999999</v>
      </c>
      <c r="AR28" s="73">
        <v>15.2698873997</v>
      </c>
      <c r="AS28" s="74">
        <v>16.693002700800001</v>
      </c>
      <c r="AT28" s="74">
        <v>0.42560745649999998</v>
      </c>
      <c r="AU28" s="74">
        <v>0.65589706989999996</v>
      </c>
      <c r="AV28" s="74">
        <v>0.62870023860000002</v>
      </c>
      <c r="AW28" s="74">
        <v>15.6883878708</v>
      </c>
      <c r="AX28" s="74">
        <v>3.1999908498999998</v>
      </c>
      <c r="AY28" s="75">
        <v>2.4784012894999998</v>
      </c>
      <c r="BA28" s="73">
        <v>20.823860168500001</v>
      </c>
      <c r="BB28" s="74">
        <v>4.248407007</v>
      </c>
      <c r="BC28" s="75">
        <v>3.2358035416000002</v>
      </c>
      <c r="BE28" s="73">
        <v>22.720106124899999</v>
      </c>
      <c r="BF28" s="74">
        <v>4.4719553157999998</v>
      </c>
      <c r="BG28" s="75">
        <v>3.1991977821000002</v>
      </c>
      <c r="BI28" s="73">
        <v>18.413068771399999</v>
      </c>
      <c r="BJ28" s="74">
        <v>4.3160458812</v>
      </c>
      <c r="BK28" s="75">
        <v>3.1607157630999998</v>
      </c>
      <c r="BM28" s="73">
        <v>20.8986206055</v>
      </c>
      <c r="BN28" s="74">
        <v>4.9219428829999998</v>
      </c>
      <c r="BO28" s="75">
        <v>3.5380281098999999</v>
      </c>
      <c r="BQ28" s="73">
        <v>21.637350082400001</v>
      </c>
      <c r="BR28" s="74">
        <v>5.2405774731000001</v>
      </c>
      <c r="BS28" s="75">
        <v>3.1830889244999998</v>
      </c>
      <c r="BU28" s="102">
        <f t="shared" si="2"/>
        <v>7.9416E-2</v>
      </c>
      <c r="BV28" s="2">
        <f t="shared" si="3"/>
        <v>20.7618048</v>
      </c>
      <c r="BW28" s="99">
        <f t="shared" si="4"/>
        <v>3.775659689264594E-3</v>
      </c>
      <c r="BX28" s="99">
        <f t="shared" si="5"/>
        <v>264.85437838672783</v>
      </c>
      <c r="BY28" s="39">
        <v>79416</v>
      </c>
      <c r="BZ28" s="39">
        <v>20761804800</v>
      </c>
      <c r="CA28" s="93">
        <v>3.02331894636154E-3</v>
      </c>
      <c r="CB28" s="94">
        <v>9.3545312881469702E-4</v>
      </c>
      <c r="CC28" s="94">
        <v>8.4428919686211391E-3</v>
      </c>
      <c r="CD28" s="94">
        <v>9.1063737869262699E-3</v>
      </c>
      <c r="CE28" s="94">
        <v>8.5712089281692202E-4</v>
      </c>
      <c r="CF28" s="94">
        <v>9.3545312881469702E-4</v>
      </c>
      <c r="CG28" s="94">
        <v>9.3545312881469702E-4</v>
      </c>
      <c r="CH28" s="94">
        <v>4.02214947868796E-3</v>
      </c>
      <c r="CI28" s="94">
        <v>7.3871163760914496E-3</v>
      </c>
      <c r="CJ28" s="95">
        <v>2.1112660566965698E-3</v>
      </c>
    </row>
    <row r="29" spans="1:88" x14ac:dyDescent="0.2">
      <c r="A29" s="64" t="s">
        <v>38</v>
      </c>
      <c r="B29" s="64" t="s">
        <v>77</v>
      </c>
      <c r="D29" s="73">
        <v>16.026911214199998</v>
      </c>
      <c r="E29" s="74">
        <v>15.935613632200001</v>
      </c>
      <c r="F29" s="74">
        <v>0.67796677709999997</v>
      </c>
      <c r="G29" s="74">
        <v>0.83255388180000001</v>
      </c>
      <c r="H29" s="74">
        <v>0.1772285029</v>
      </c>
      <c r="I29" s="74">
        <v>25.136869430499999</v>
      </c>
      <c r="J29" s="74">
        <v>6.0110403412000002</v>
      </c>
      <c r="K29" s="74">
        <v>4.3387498865999996</v>
      </c>
      <c r="L29" s="74">
        <v>0.77253185319999995</v>
      </c>
      <c r="M29" s="74">
        <v>0.84471758860000001</v>
      </c>
      <c r="N29" s="86">
        <v>0.77836693020000003</v>
      </c>
      <c r="O29" s="87">
        <v>0.84964017469999997</v>
      </c>
      <c r="Q29" s="73"/>
      <c r="R29" s="74"/>
      <c r="S29" s="74"/>
      <c r="T29" s="74"/>
      <c r="U29" s="74"/>
      <c r="V29" s="74"/>
      <c r="W29" s="74"/>
      <c r="X29" s="75"/>
      <c r="Z29" s="73">
        <v>14.937457656899999</v>
      </c>
      <c r="AA29" s="74">
        <v>15.2347946167</v>
      </c>
      <c r="AB29" s="74">
        <v>0.5511985183</v>
      </c>
      <c r="AC29" s="74">
        <v>0.8154207389</v>
      </c>
      <c r="AD29" s="74">
        <v>0.31924180489999998</v>
      </c>
      <c r="AE29" s="74">
        <v>6.7919802666000004</v>
      </c>
      <c r="AF29" s="74">
        <v>4.7780070575</v>
      </c>
      <c r="AG29" s="75">
        <v>3.4417545928000002</v>
      </c>
      <c r="AI29" s="73">
        <v>17.722919158900002</v>
      </c>
      <c r="AJ29" s="74">
        <v>18.394821167</v>
      </c>
      <c r="AK29" s="74">
        <v>0.49676257489999998</v>
      </c>
      <c r="AL29" s="74">
        <v>0.79173749270000005</v>
      </c>
      <c r="AM29" s="74">
        <v>0.29744679349999997</v>
      </c>
      <c r="AN29" s="74">
        <v>11.481369018600001</v>
      </c>
      <c r="AO29" s="74">
        <v>4.8001677273999999</v>
      </c>
      <c r="AP29" s="75">
        <v>3.2145927151999998</v>
      </c>
      <c r="AR29" s="73">
        <v>15.2745884609</v>
      </c>
      <c r="AS29" s="74">
        <v>17.0195446014</v>
      </c>
      <c r="AT29" s="74">
        <v>0.43476058000000001</v>
      </c>
      <c r="AU29" s="74">
        <v>0.65540695910000002</v>
      </c>
      <c r="AV29" s="74">
        <v>0.62903924050000004</v>
      </c>
      <c r="AW29" s="74">
        <v>15.3421802521</v>
      </c>
      <c r="AX29" s="74">
        <v>3.2432074234999999</v>
      </c>
      <c r="AY29" s="75">
        <v>2.5710143908999998</v>
      </c>
      <c r="BA29" s="73">
        <v>19.348613739000001</v>
      </c>
      <c r="BB29" s="74">
        <v>4.2751316788000002</v>
      </c>
      <c r="BC29" s="75">
        <v>3.3864537661999998</v>
      </c>
      <c r="BE29" s="73">
        <v>21.741785049400001</v>
      </c>
      <c r="BF29" s="74">
        <v>4.5658497862000003</v>
      </c>
      <c r="BG29" s="75">
        <v>3.2946313382999999</v>
      </c>
      <c r="BI29" s="73">
        <v>23.952503204300001</v>
      </c>
      <c r="BJ29" s="74">
        <v>3.9181417710000002</v>
      </c>
      <c r="BK29" s="75">
        <v>3.3008540429000002</v>
      </c>
      <c r="BM29" s="73">
        <v>20.089477539099999</v>
      </c>
      <c r="BN29" s="74">
        <v>4.8740966154000001</v>
      </c>
      <c r="BO29" s="75">
        <v>3.5820362846</v>
      </c>
      <c r="BQ29" s="73">
        <v>21.619243621799999</v>
      </c>
      <c r="BR29" s="74">
        <v>5.2288857895999996</v>
      </c>
      <c r="BS29" s="75">
        <v>3.4036694489000001</v>
      </c>
      <c r="BU29" s="102">
        <f t="shared" si="2"/>
        <v>1.0560999999999999E-2</v>
      </c>
      <c r="BV29" s="2">
        <f t="shared" si="3"/>
        <v>2.6154828000000001E-2</v>
      </c>
      <c r="BW29" s="99">
        <f t="shared" si="4"/>
        <v>2.8126880600579164E-3</v>
      </c>
      <c r="BX29" s="99">
        <f t="shared" si="5"/>
        <v>355.53178263906341</v>
      </c>
      <c r="BY29" s="39">
        <v>10561</v>
      </c>
      <c r="BZ29" s="39">
        <v>26154828</v>
      </c>
      <c r="CA29" s="93">
        <v>2.05117091536521E-3</v>
      </c>
      <c r="CB29" s="94">
        <v>1.12918472290039E-3</v>
      </c>
      <c r="CC29" s="94">
        <v>6.2730444802178197E-3</v>
      </c>
      <c r="CD29" s="94">
        <v>6.4069986343383697E-3</v>
      </c>
      <c r="CE29" s="94">
        <v>1.0419031586309799E-3</v>
      </c>
      <c r="CF29" s="94">
        <v>1.22556924819946E-3</v>
      </c>
      <c r="CG29" s="94">
        <v>1.22408866882324E-3</v>
      </c>
      <c r="CH29" s="94">
        <v>2.5043768041274101E-3</v>
      </c>
      <c r="CI29" s="94">
        <v>4.5982164495131502E-3</v>
      </c>
      <c r="CJ29" s="95">
        <v>1.67232751846313E-3</v>
      </c>
    </row>
    <row r="30" spans="1:88" s="79" customFormat="1" x14ac:dyDescent="0.2">
      <c r="A30" s="78"/>
      <c r="D30" s="82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4"/>
      <c r="Q30" s="82"/>
      <c r="R30" s="83"/>
      <c r="S30" s="83"/>
      <c r="T30" s="83"/>
      <c r="U30" s="83"/>
      <c r="V30" s="83"/>
      <c r="W30" s="83"/>
      <c r="X30" s="84"/>
      <c r="Z30" s="82"/>
      <c r="AA30" s="83"/>
      <c r="AB30" s="83"/>
      <c r="AC30" s="83"/>
      <c r="AD30" s="83"/>
      <c r="AE30" s="83"/>
      <c r="AF30" s="83"/>
      <c r="AG30" s="84"/>
      <c r="AI30" s="82"/>
      <c r="AJ30" s="83"/>
      <c r="AK30" s="83"/>
      <c r="AL30" s="83"/>
      <c r="AM30" s="83"/>
      <c r="AN30" s="83"/>
      <c r="AO30" s="83"/>
      <c r="AP30" s="84"/>
      <c r="AR30" s="82"/>
      <c r="AS30" s="83"/>
      <c r="AT30" s="83"/>
      <c r="AU30" s="83"/>
      <c r="AV30" s="83"/>
      <c r="AW30" s="83"/>
      <c r="AX30" s="83"/>
      <c r="AY30" s="84"/>
      <c r="BA30" s="82"/>
      <c r="BB30" s="83"/>
      <c r="BC30" s="84"/>
      <c r="BD30" s="81"/>
      <c r="BE30" s="82"/>
      <c r="BF30" s="83"/>
      <c r="BG30" s="84"/>
      <c r="BI30" s="82"/>
      <c r="BJ30" s="83"/>
      <c r="BK30" s="84"/>
      <c r="BL30" s="81"/>
      <c r="BM30" s="82"/>
      <c r="BN30" s="83"/>
      <c r="BO30" s="84"/>
      <c r="BP30" s="80"/>
      <c r="BQ30" s="82"/>
      <c r="BR30" s="83"/>
      <c r="BS30" s="84"/>
      <c r="BY30" s="101"/>
      <c r="BZ30" s="101"/>
      <c r="CA30" s="96"/>
      <c r="CB30" s="97"/>
      <c r="CC30" s="97"/>
      <c r="CD30" s="97"/>
      <c r="CE30" s="97"/>
      <c r="CF30" s="97"/>
      <c r="CG30" s="97"/>
      <c r="CH30" s="97"/>
      <c r="CI30" s="97"/>
      <c r="CJ30" s="98"/>
    </row>
    <row r="31" spans="1:88" x14ac:dyDescent="0.2">
      <c r="A31" s="66" t="s">
        <v>0</v>
      </c>
      <c r="B31" s="66" t="s">
        <v>73</v>
      </c>
    </row>
    <row r="32" spans="1:88" x14ac:dyDescent="0.2">
      <c r="A32" s="67" t="s">
        <v>98</v>
      </c>
      <c r="B32" s="67" t="s">
        <v>77</v>
      </c>
      <c r="Z32" s="85">
        <v>16.1631300608</v>
      </c>
      <c r="AA32" s="86">
        <v>16.3209171295</v>
      </c>
      <c r="AB32" s="86">
        <v>0.68481380540000003</v>
      </c>
      <c r="AC32" s="86">
        <v>0.90110251509999995</v>
      </c>
      <c r="AD32" s="86">
        <v>0.21189330170000001</v>
      </c>
      <c r="AE32" s="86">
        <v>25.901226043699999</v>
      </c>
      <c r="AF32" s="86">
        <v>7.9525835565999996</v>
      </c>
      <c r="AG32" s="87">
        <v>4.5282270723</v>
      </c>
      <c r="AI32" s="85">
        <v>18.745230703400001</v>
      </c>
      <c r="AJ32" s="86">
        <v>19.628950118999999</v>
      </c>
      <c r="AK32" s="86">
        <v>0.6869029713</v>
      </c>
      <c r="AL32" s="86">
        <v>0.91769562179999997</v>
      </c>
      <c r="AM32" s="86">
        <v>0.20033576289999999</v>
      </c>
      <c r="AN32" s="86">
        <v>34.068412780800003</v>
      </c>
      <c r="AO32" s="86">
        <v>8.1352924466999994</v>
      </c>
      <c r="AP32" s="87">
        <v>4.6105398630999996</v>
      </c>
      <c r="AR32" s="85">
        <v>17.656353530899999</v>
      </c>
      <c r="AS32" s="86">
        <v>19.012865066500002</v>
      </c>
      <c r="AT32" s="86">
        <v>0.85068708660000003</v>
      </c>
      <c r="AU32" s="86">
        <v>0.9223099494</v>
      </c>
      <c r="AV32" s="86">
        <v>0.18067176300000001</v>
      </c>
      <c r="AW32" s="86">
        <v>18.755321502699999</v>
      </c>
      <c r="AX32" s="86">
        <v>4.5291267509999997</v>
      </c>
      <c r="AY32" s="87">
        <v>3.5240422810999998</v>
      </c>
      <c r="BA32" s="85">
        <v>24.245727539099999</v>
      </c>
      <c r="BB32" s="86">
        <v>3.9098900549</v>
      </c>
      <c r="BC32" s="87">
        <v>3.2243043681999999</v>
      </c>
      <c r="BE32" s="85">
        <v>17.587781906099998</v>
      </c>
      <c r="BF32" s="86">
        <v>4.0711944822000001</v>
      </c>
      <c r="BG32" s="87">
        <v>2.9342255118999998</v>
      </c>
      <c r="BI32" s="85">
        <v>12.636844634999999</v>
      </c>
      <c r="BJ32" s="86">
        <v>3.5073827063</v>
      </c>
      <c r="BK32" s="87">
        <v>2.5454972392999999</v>
      </c>
      <c r="BM32" s="85">
        <v>15.263183593799999</v>
      </c>
      <c r="BN32" s="86">
        <v>4.2027073935999999</v>
      </c>
      <c r="BO32" s="87">
        <v>3.0559679179999999</v>
      </c>
      <c r="BQ32" s="85">
        <v>19.407247543299999</v>
      </c>
      <c r="BR32" s="86">
        <v>2.6787624588000001</v>
      </c>
      <c r="BS32" s="87">
        <v>3.0712274456999999</v>
      </c>
    </row>
    <row r="33" spans="1:88" x14ac:dyDescent="0.2">
      <c r="A33" s="67" t="s">
        <v>99</v>
      </c>
      <c r="B33" s="67" t="s">
        <v>77</v>
      </c>
      <c r="Z33" s="85">
        <v>17.888231468200001</v>
      </c>
      <c r="AA33" s="86">
        <v>19.6340560913</v>
      </c>
      <c r="AB33" s="86">
        <v>0.66885315970000003</v>
      </c>
      <c r="AC33" s="86">
        <v>0.90242657660000003</v>
      </c>
      <c r="AD33" s="86">
        <v>0.24916641119999999</v>
      </c>
      <c r="AE33" s="86">
        <v>36.932964325</v>
      </c>
      <c r="AF33" s="86">
        <v>8.4742413337000002</v>
      </c>
      <c r="AG33" s="87">
        <v>4.7319475043999999</v>
      </c>
      <c r="AI33" s="85">
        <v>16.869011888500001</v>
      </c>
      <c r="AJ33" s="86">
        <v>18.5856456757</v>
      </c>
      <c r="AK33" s="86">
        <v>0.61818855260000005</v>
      </c>
      <c r="AL33" s="86">
        <v>0.86905061900000002</v>
      </c>
      <c r="AM33" s="86">
        <v>0.29051137269999999</v>
      </c>
      <c r="AN33" s="86">
        <v>43.166870117199998</v>
      </c>
      <c r="AO33" s="86">
        <v>8.7690556506000004</v>
      </c>
      <c r="AP33" s="87">
        <v>4.8992863586000004</v>
      </c>
      <c r="AR33" s="85">
        <v>17.1732770634</v>
      </c>
      <c r="AS33" s="86">
        <v>18.465875625599999</v>
      </c>
      <c r="AT33" s="86">
        <v>0.83218127490000005</v>
      </c>
      <c r="AU33" s="86">
        <v>0.85220656750000001</v>
      </c>
      <c r="AV33" s="86">
        <v>0.2324811816</v>
      </c>
      <c r="AW33" s="86">
        <v>24.415555953999998</v>
      </c>
      <c r="AX33" s="86">
        <v>4.7610075363000002</v>
      </c>
      <c r="AY33" s="87">
        <v>3.4779833172000001</v>
      </c>
      <c r="BA33" s="85">
        <v>26.2737884521</v>
      </c>
      <c r="BB33" s="86">
        <v>3.9999821773000002</v>
      </c>
      <c r="BC33" s="87">
        <v>3.0352011886999999</v>
      </c>
      <c r="BE33" s="85">
        <v>22.911512374899999</v>
      </c>
      <c r="BF33" s="86">
        <v>4.2224482864999997</v>
      </c>
      <c r="BG33" s="87">
        <v>2.9191963169999999</v>
      </c>
      <c r="BI33" s="85">
        <v>17.9186687469</v>
      </c>
      <c r="BJ33" s="86">
        <v>3.6514991493000002</v>
      </c>
      <c r="BK33" s="87">
        <v>2.5063187815000001</v>
      </c>
      <c r="BM33" s="85">
        <v>21.124511718800001</v>
      </c>
      <c r="BN33" s="86">
        <v>4.3929700734999999</v>
      </c>
      <c r="BO33" s="87">
        <v>3.1350540036000001</v>
      </c>
      <c r="BQ33" s="85">
        <v>21.124511718800001</v>
      </c>
      <c r="BR33" s="86">
        <v>4.3929700734999999</v>
      </c>
      <c r="BS33" s="87">
        <v>3.1350540036000001</v>
      </c>
    </row>
    <row r="34" spans="1:88" x14ac:dyDescent="0.2">
      <c r="A34" s="67" t="s">
        <v>100</v>
      </c>
      <c r="B34" s="67" t="s">
        <v>77</v>
      </c>
      <c r="Z34" s="85">
        <v>13.424611822799999</v>
      </c>
      <c r="AA34" s="86">
        <v>13.7663269043</v>
      </c>
      <c r="AB34" s="86">
        <v>0.62849569120000004</v>
      </c>
      <c r="AC34" s="86">
        <v>0.84298002719999998</v>
      </c>
      <c r="AD34" s="86">
        <v>0.2347886672</v>
      </c>
      <c r="AE34" s="86">
        <v>26.460372924800001</v>
      </c>
      <c r="AF34" s="86">
        <v>8.0311702433000001</v>
      </c>
      <c r="AG34" s="87">
        <v>4.6709703924000001</v>
      </c>
      <c r="AI34" s="85">
        <v>16.784210443500001</v>
      </c>
      <c r="AJ34" s="86">
        <v>16.8592796326</v>
      </c>
      <c r="AK34" s="86">
        <v>0.65937262770000005</v>
      </c>
      <c r="AL34" s="86">
        <v>0.88641619149999995</v>
      </c>
      <c r="AM34" s="86">
        <v>0.22223315369999999</v>
      </c>
      <c r="AN34" s="86">
        <v>34.256248474099998</v>
      </c>
      <c r="AO34" s="86">
        <v>8.2172686511999995</v>
      </c>
      <c r="AP34" s="87">
        <v>4.6857352846999998</v>
      </c>
      <c r="AR34" s="85">
        <v>16.852669944799999</v>
      </c>
      <c r="AS34" s="86">
        <v>16.947992324800001</v>
      </c>
      <c r="AT34" s="86">
        <v>0.80298161509999999</v>
      </c>
      <c r="AU34" s="86">
        <v>0.90071733649999997</v>
      </c>
      <c r="AV34" s="86">
        <v>0.2096767339</v>
      </c>
      <c r="AW34" s="86">
        <v>19.4270591736</v>
      </c>
      <c r="AX34" s="86">
        <v>4.4870111902999996</v>
      </c>
      <c r="AY34" s="87">
        <v>3.3468218474999998</v>
      </c>
      <c r="BA34" s="85">
        <v>23.949737548800002</v>
      </c>
      <c r="BB34" s="86">
        <v>3.9612985439999999</v>
      </c>
      <c r="BC34" s="87">
        <v>3.0368661491000002</v>
      </c>
      <c r="BE34" s="85">
        <v>18.059900283800001</v>
      </c>
      <c r="BF34" s="86">
        <v>3.9825886765999998</v>
      </c>
      <c r="BG34" s="87">
        <v>2.8255952572999998</v>
      </c>
      <c r="BI34" s="85">
        <v>15.1144123077</v>
      </c>
      <c r="BJ34" s="86">
        <v>3.4666463242000001</v>
      </c>
      <c r="BK34" s="87">
        <v>2.4424693144999998</v>
      </c>
      <c r="BM34" s="85">
        <v>17.3430175781</v>
      </c>
      <c r="BN34" s="86">
        <v>4.2322076084000004</v>
      </c>
      <c r="BO34" s="87">
        <v>2.9365602611999999</v>
      </c>
      <c r="BQ34" s="85">
        <v>21.672567367599999</v>
      </c>
      <c r="BR34" s="86">
        <v>2.6909905317999998</v>
      </c>
      <c r="BS34" s="87">
        <v>2.9995863397</v>
      </c>
    </row>
    <row r="35" spans="1:88" x14ac:dyDescent="0.2">
      <c r="A35" s="67" t="s">
        <v>101</v>
      </c>
      <c r="B35" s="67" t="s">
        <v>77</v>
      </c>
      <c r="Z35" s="85">
        <v>11.623591423000001</v>
      </c>
      <c r="AA35" s="86">
        <v>11.764688491799999</v>
      </c>
      <c r="AB35" s="86">
        <v>0.56379067900000002</v>
      </c>
      <c r="AC35" s="86">
        <v>0.76846827269999995</v>
      </c>
      <c r="AD35" s="86">
        <v>0.25968561369999998</v>
      </c>
      <c r="AE35" s="86">
        <v>22.8695850372</v>
      </c>
      <c r="AF35" s="86">
        <v>7.9256402575999996</v>
      </c>
      <c r="AG35" s="87">
        <v>4.7955341065999999</v>
      </c>
      <c r="AI35" s="85">
        <v>14.5091856146</v>
      </c>
      <c r="AJ35" s="86">
        <v>14.4097595215</v>
      </c>
      <c r="AK35" s="86">
        <v>0.61604571340000003</v>
      </c>
      <c r="AL35" s="86">
        <v>0.83406990110000001</v>
      </c>
      <c r="AM35" s="86">
        <v>0.24653937519999999</v>
      </c>
      <c r="AN35" s="86">
        <v>31.500328064000001</v>
      </c>
      <c r="AO35" s="86">
        <v>8.0602485498000007</v>
      </c>
      <c r="AP35" s="87">
        <v>4.7084757863000002</v>
      </c>
      <c r="AR35" s="85">
        <v>15.487086591700001</v>
      </c>
      <c r="AS35" s="86">
        <v>15.432081222500001</v>
      </c>
      <c r="AT35" s="86">
        <v>0.76138180489999996</v>
      </c>
      <c r="AU35" s="86">
        <v>0.87328273180000004</v>
      </c>
      <c r="AV35" s="86">
        <v>0.22439649619999999</v>
      </c>
      <c r="AW35" s="86">
        <v>19.518873214700001</v>
      </c>
      <c r="AX35" s="86">
        <v>4.5142312662000004</v>
      </c>
      <c r="AY35" s="87">
        <v>3.3913606010000001</v>
      </c>
      <c r="BA35" s="85">
        <v>22.908557891800001</v>
      </c>
      <c r="BB35" s="86">
        <v>3.9716290271000001</v>
      </c>
      <c r="BC35" s="87">
        <v>3.0829515866000001</v>
      </c>
      <c r="BE35" s="85">
        <v>17.5925655365</v>
      </c>
      <c r="BF35" s="86">
        <v>3.9857406834</v>
      </c>
      <c r="BG35" s="87">
        <v>2.833465978</v>
      </c>
      <c r="BI35" s="85">
        <v>14.831726074200001</v>
      </c>
      <c r="BJ35" s="86">
        <v>3.4655293840999999</v>
      </c>
      <c r="BK35" s="87">
        <v>2.4874524055</v>
      </c>
      <c r="BM35" s="85">
        <v>17.7052612305</v>
      </c>
      <c r="BN35" s="86">
        <v>4.2635745151000002</v>
      </c>
      <c r="BO35" s="87">
        <v>2.8935431236000002</v>
      </c>
      <c r="BQ35" s="85">
        <v>20.6763725281</v>
      </c>
      <c r="BR35" s="86">
        <v>2.7665982838000001</v>
      </c>
      <c r="BS35" s="87">
        <v>3.0837524520000001</v>
      </c>
    </row>
    <row r="36" spans="1:88" x14ac:dyDescent="0.2">
      <c r="A36" s="67"/>
      <c r="B36" s="67"/>
    </row>
    <row r="37" spans="1:88" x14ac:dyDescent="0.2">
      <c r="A37" s="67" t="s">
        <v>102</v>
      </c>
      <c r="B37" s="67" t="s">
        <v>77</v>
      </c>
      <c r="Z37" s="85">
        <v>16.035131581600002</v>
      </c>
      <c r="AA37" s="86">
        <v>16.11195755</v>
      </c>
      <c r="AB37" s="86">
        <v>0.68253111840000003</v>
      </c>
      <c r="AC37" s="86">
        <v>0.89926637009999999</v>
      </c>
      <c r="AD37" s="86">
        <v>0.20334757219999999</v>
      </c>
      <c r="AE37" s="86">
        <v>25.594617843599998</v>
      </c>
      <c r="AF37" s="86">
        <v>7.9590431382000002</v>
      </c>
      <c r="AG37" s="87">
        <v>4.5398066223000004</v>
      </c>
      <c r="AI37" s="85">
        <v>18.955639829599999</v>
      </c>
      <c r="AJ37" s="86">
        <v>19.499807357800002</v>
      </c>
      <c r="AK37" s="86">
        <v>0.68631178530000003</v>
      </c>
      <c r="AL37" s="86">
        <v>0.91802406910000001</v>
      </c>
      <c r="AM37" s="86">
        <v>0.19673460840000001</v>
      </c>
      <c r="AN37" s="86">
        <v>33.918117523200003</v>
      </c>
      <c r="AO37" s="86">
        <v>8.1597428220000001</v>
      </c>
      <c r="AP37" s="87">
        <v>4.6285453108999999</v>
      </c>
      <c r="AR37" s="85">
        <v>18.150039129300001</v>
      </c>
      <c r="AS37" s="86">
        <v>19.272815704300001</v>
      </c>
      <c r="AT37" s="86">
        <v>0.85125839709999995</v>
      </c>
      <c r="AU37" s="86">
        <v>0.92680028380000001</v>
      </c>
      <c r="AV37" s="86">
        <v>0.1682402227</v>
      </c>
      <c r="AW37" s="86">
        <v>18.515653610200001</v>
      </c>
      <c r="AX37" s="86">
        <v>4.4820628507000002</v>
      </c>
      <c r="AY37" s="87">
        <v>3.4861645086999999</v>
      </c>
      <c r="BA37" s="85">
        <v>23.687042236300002</v>
      </c>
      <c r="BB37" s="86">
        <v>3.8965172583999999</v>
      </c>
      <c r="BC37" s="87">
        <v>3.1805614310000001</v>
      </c>
      <c r="BE37" s="85">
        <v>17.182312011699999</v>
      </c>
      <c r="BF37" s="86">
        <v>4.0209928637000001</v>
      </c>
      <c r="BG37" s="87">
        <v>2.8890755247</v>
      </c>
      <c r="BI37" s="85">
        <v>12.9337768555</v>
      </c>
      <c r="BJ37" s="86">
        <v>3.4782385523000001</v>
      </c>
      <c r="BK37" s="87">
        <v>2.5382997021000002</v>
      </c>
      <c r="BM37" s="85">
        <v>14.7430419922</v>
      </c>
      <c r="BN37" s="86">
        <v>4.1769023026000003</v>
      </c>
      <c r="BO37" s="87">
        <v>3.0214639892999999</v>
      </c>
      <c r="BQ37" s="85">
        <v>19.790588378900001</v>
      </c>
      <c r="BR37" s="86">
        <v>2.6765212875</v>
      </c>
      <c r="BS37" s="87">
        <v>3.0769246272999999</v>
      </c>
    </row>
    <row r="38" spans="1:88" x14ac:dyDescent="0.2">
      <c r="A38" s="67" t="s">
        <v>103</v>
      </c>
      <c r="B38" s="67" t="s">
        <v>77</v>
      </c>
      <c r="Z38" s="85">
        <v>18.29202226</v>
      </c>
      <c r="AA38" s="86">
        <v>19.6194553375</v>
      </c>
      <c r="AB38" s="86">
        <v>0.67103238499999995</v>
      </c>
      <c r="AC38" s="86">
        <v>0.90346401139999999</v>
      </c>
      <c r="AD38" s="86">
        <v>0.2402298202</v>
      </c>
      <c r="AE38" s="86">
        <v>37.001846313500003</v>
      </c>
      <c r="AF38" s="86">
        <v>8.4594363692000005</v>
      </c>
      <c r="AG38" s="87">
        <v>4.7381047370999996</v>
      </c>
      <c r="AI38" s="85">
        <v>17.112554340399999</v>
      </c>
      <c r="AJ38" s="86">
        <v>18.564374923700001</v>
      </c>
      <c r="AK38" s="86">
        <v>0.62086822119999996</v>
      </c>
      <c r="AL38" s="86">
        <v>0.87086945120000003</v>
      </c>
      <c r="AM38" s="86">
        <v>0.28513349339999999</v>
      </c>
      <c r="AN38" s="86">
        <v>43.230278015099998</v>
      </c>
      <c r="AO38" s="86">
        <v>8.7762782902000005</v>
      </c>
      <c r="AP38" s="87">
        <v>4.9012045241999997</v>
      </c>
      <c r="AR38" s="85">
        <v>17.467357397099999</v>
      </c>
      <c r="AS38" s="86">
        <v>18.454181671099999</v>
      </c>
      <c r="AT38" s="86">
        <v>0.83229482170000002</v>
      </c>
      <c r="AU38" s="86">
        <v>0.85535959269999995</v>
      </c>
      <c r="AV38" s="86">
        <v>0.22272215779999999</v>
      </c>
      <c r="AW38" s="86">
        <v>24.346042633100001</v>
      </c>
      <c r="AX38" s="86">
        <v>4.7720321656999998</v>
      </c>
      <c r="AY38" s="87">
        <v>3.4781986948000001</v>
      </c>
      <c r="BA38" s="85">
        <v>26.360996246300001</v>
      </c>
      <c r="BB38" s="86">
        <v>4.0067592353999997</v>
      </c>
      <c r="BC38" s="87">
        <v>3.0338749738000002</v>
      </c>
      <c r="BE38" s="85">
        <v>22.930603027299998</v>
      </c>
      <c r="BF38" s="86">
        <v>4.1857921619000003</v>
      </c>
      <c r="BG38" s="87">
        <v>2.9216569841000002</v>
      </c>
      <c r="BI38" s="85">
        <v>17.985620498700001</v>
      </c>
      <c r="BJ38" s="86">
        <v>3.6520681282999998</v>
      </c>
      <c r="BK38" s="87">
        <v>2.5049113750999998</v>
      </c>
      <c r="BM38" s="85">
        <v>21.1975097656</v>
      </c>
      <c r="BN38" s="86">
        <v>4.4161743254000001</v>
      </c>
      <c r="BO38" s="87">
        <v>3.1402371899000001</v>
      </c>
      <c r="BQ38" s="85">
        <v>28.402324676500001</v>
      </c>
      <c r="BR38" s="86">
        <v>2.6453673633000001</v>
      </c>
      <c r="BS38" s="87">
        <v>2.9643709813000001</v>
      </c>
    </row>
    <row r="39" spans="1:88" x14ac:dyDescent="0.2">
      <c r="A39" s="67" t="s">
        <v>104</v>
      </c>
      <c r="B39" s="67" t="s">
        <v>77</v>
      </c>
      <c r="Z39" s="85">
        <v>13.252313518499999</v>
      </c>
      <c r="AA39" s="86">
        <v>13.584569931000001</v>
      </c>
      <c r="AB39" s="86">
        <v>0.62207436159999996</v>
      </c>
      <c r="AC39" s="86">
        <v>0.83810802699999998</v>
      </c>
      <c r="AD39" s="86">
        <v>0.22966372369999999</v>
      </c>
      <c r="AE39" s="86">
        <v>25.2397670746</v>
      </c>
      <c r="AF39" s="86">
        <v>8.0036344077999999</v>
      </c>
      <c r="AG39" s="87">
        <v>4.6643667586999999</v>
      </c>
      <c r="AI39" s="85">
        <v>16.601062278699999</v>
      </c>
      <c r="AJ39" s="86">
        <v>16.6036396027</v>
      </c>
      <c r="AK39" s="86">
        <v>0.65440578309999997</v>
      </c>
      <c r="AL39" s="86">
        <v>0.88389088029999996</v>
      </c>
      <c r="AM39" s="86">
        <v>0.21912135839999999</v>
      </c>
      <c r="AN39" s="86">
        <v>33.552398681600003</v>
      </c>
      <c r="AO39" s="86">
        <v>8.1721128857000007</v>
      </c>
      <c r="AP39" s="87">
        <v>4.6742168981000001</v>
      </c>
      <c r="AR39" s="85">
        <v>16.790581893900001</v>
      </c>
      <c r="AS39" s="86">
        <v>16.8129444122</v>
      </c>
      <c r="AT39" s="86">
        <v>0.79875880480000006</v>
      </c>
      <c r="AU39" s="86">
        <v>0.89983390330000002</v>
      </c>
      <c r="AV39" s="86">
        <v>0.2052370013</v>
      </c>
      <c r="AW39" s="86">
        <v>19.145282745399999</v>
      </c>
      <c r="AX39" s="86">
        <v>4.4684502150999998</v>
      </c>
      <c r="AY39" s="87">
        <v>3.3392398482000001</v>
      </c>
      <c r="BA39" s="85">
        <v>22.3678855896</v>
      </c>
      <c r="BB39" s="86">
        <v>3.9327885601000001</v>
      </c>
      <c r="BC39" s="87">
        <v>3.019424393</v>
      </c>
      <c r="BE39" s="85">
        <v>17.839635849</v>
      </c>
      <c r="BF39" s="86">
        <v>3.9940195092000002</v>
      </c>
      <c r="BG39" s="87">
        <v>2.8140817786999999</v>
      </c>
      <c r="BI39" s="85">
        <v>14.194519043</v>
      </c>
      <c r="BJ39" s="86">
        <v>3.4354556981000002</v>
      </c>
      <c r="BK39" s="87">
        <v>2.4471658357999999</v>
      </c>
      <c r="BM39" s="85">
        <v>17.267944335900001</v>
      </c>
      <c r="BN39" s="86">
        <v>4.2036989884000002</v>
      </c>
      <c r="BO39" s="87">
        <v>2.9232435658</v>
      </c>
      <c r="BQ39" s="85">
        <v>21.209045410200002</v>
      </c>
      <c r="BR39" s="86">
        <v>2.6939775257999998</v>
      </c>
      <c r="BS39" s="87">
        <v>3.0050345741000002</v>
      </c>
    </row>
    <row r="40" spans="1:88" x14ac:dyDescent="0.2">
      <c r="A40" s="67" t="s">
        <v>105</v>
      </c>
      <c r="B40" s="67" t="s">
        <v>77</v>
      </c>
      <c r="Z40" s="85">
        <v>11.4944018364</v>
      </c>
      <c r="AA40" s="86">
        <v>11.6748323441</v>
      </c>
      <c r="AB40" s="86">
        <v>0.55859947200000004</v>
      </c>
      <c r="AC40" s="86">
        <v>0.76370962460000003</v>
      </c>
      <c r="AD40" s="86">
        <v>0.25286506809999998</v>
      </c>
      <c r="AE40" s="86">
        <v>22.498231887799999</v>
      </c>
      <c r="AF40" s="86">
        <v>7.9634838591000001</v>
      </c>
      <c r="AG40" s="87">
        <v>4.7986432498999996</v>
      </c>
      <c r="AI40" s="85">
        <v>14.3162408257</v>
      </c>
      <c r="AJ40" s="86">
        <v>14.2899980545</v>
      </c>
      <c r="AK40" s="86">
        <v>0.61059045789999999</v>
      </c>
      <c r="AL40" s="86">
        <v>0.83074646890000003</v>
      </c>
      <c r="AM40" s="86">
        <v>0.24247149800000001</v>
      </c>
      <c r="AN40" s="86">
        <v>31.311964034999999</v>
      </c>
      <c r="AO40" s="86">
        <v>8.0653489362999995</v>
      </c>
      <c r="AP40" s="87">
        <v>4.7296553292999999</v>
      </c>
      <c r="AR40" s="85">
        <v>15.421606006599999</v>
      </c>
      <c r="AS40" s="86">
        <v>15.3457231522</v>
      </c>
      <c r="AT40" s="86">
        <v>0.7573167086</v>
      </c>
      <c r="AU40" s="86">
        <v>0.87170109630000003</v>
      </c>
      <c r="AV40" s="86">
        <v>0.21874683240000001</v>
      </c>
      <c r="AW40" s="86">
        <v>19.273107528699999</v>
      </c>
      <c r="AX40" s="86">
        <v>4.4950033503000002</v>
      </c>
      <c r="AY40" s="87">
        <v>3.3900434043000001</v>
      </c>
      <c r="BA40" s="85">
        <v>22.4920921326</v>
      </c>
      <c r="BB40" s="86">
        <v>3.9742189763</v>
      </c>
      <c r="BC40" s="87">
        <v>3.0856747359000001</v>
      </c>
      <c r="BE40" s="85">
        <v>17.3741588593</v>
      </c>
      <c r="BF40" s="86">
        <v>3.9819294746999998</v>
      </c>
      <c r="BG40" s="87">
        <v>2.8326822341</v>
      </c>
      <c r="BI40" s="85">
        <v>14.661028862</v>
      </c>
      <c r="BJ40" s="86">
        <v>3.4869745423</v>
      </c>
      <c r="BK40" s="87">
        <v>2.4975894155999998</v>
      </c>
      <c r="BM40" s="85">
        <v>17.6619262695</v>
      </c>
      <c r="BN40" s="86">
        <v>4.2593410003000001</v>
      </c>
      <c r="BO40" s="87">
        <v>2.8881832107999998</v>
      </c>
      <c r="BQ40" s="85">
        <v>20.556640625</v>
      </c>
      <c r="BR40" s="86">
        <v>2.7765328413999999</v>
      </c>
      <c r="BS40" s="87">
        <v>3.0944291709999998</v>
      </c>
    </row>
    <row r="41" spans="1:88" x14ac:dyDescent="0.2">
      <c r="A41" s="67"/>
      <c r="B41" s="67"/>
    </row>
    <row r="42" spans="1:88" x14ac:dyDescent="0.2">
      <c r="A42" s="67" t="s">
        <v>106</v>
      </c>
      <c r="B42" s="67" t="s">
        <v>77</v>
      </c>
      <c r="Z42" s="85">
        <v>15.697210502600001</v>
      </c>
      <c r="AA42" s="86">
        <v>15.7934627533</v>
      </c>
      <c r="AB42" s="86">
        <v>0.6768104533</v>
      </c>
      <c r="AC42" s="86">
        <v>0.89629278980000004</v>
      </c>
      <c r="AD42" s="86">
        <v>0.202710473</v>
      </c>
      <c r="AE42" s="86">
        <v>25.4967670441</v>
      </c>
      <c r="AF42" s="86">
        <v>7.9398368933999999</v>
      </c>
      <c r="AG42" s="87">
        <v>4.5459749114000001</v>
      </c>
      <c r="AI42" s="85">
        <v>18.8650071239</v>
      </c>
      <c r="AJ42" s="86">
        <v>19.402868270900001</v>
      </c>
      <c r="AK42" s="86">
        <v>0.68388950589999997</v>
      </c>
      <c r="AL42" s="86">
        <v>0.91793420790000002</v>
      </c>
      <c r="AM42" s="86">
        <v>0.19127425079999999</v>
      </c>
      <c r="AN42" s="86">
        <v>34.106250762899997</v>
      </c>
      <c r="AO42" s="86">
        <v>8.1434912363999992</v>
      </c>
      <c r="AP42" s="87">
        <v>4.6247201453000004</v>
      </c>
      <c r="AR42" s="85">
        <v>17.710904655499998</v>
      </c>
      <c r="AS42" s="86">
        <v>18.654882431000001</v>
      </c>
      <c r="AT42" s="86">
        <v>0.84156352280000002</v>
      </c>
      <c r="AU42" s="86">
        <v>0.91971603099999999</v>
      </c>
      <c r="AV42" s="86">
        <v>0.17288450220000001</v>
      </c>
      <c r="AW42" s="86">
        <v>18.609401702900001</v>
      </c>
      <c r="AX42" s="86">
        <v>4.5401373038999999</v>
      </c>
      <c r="AY42" s="87">
        <v>3.5456639664999998</v>
      </c>
      <c r="BA42" s="85">
        <v>23.869113922099999</v>
      </c>
      <c r="BB42" s="86">
        <v>3.9114629459999999</v>
      </c>
      <c r="BC42" s="87">
        <v>3.2431205761999999</v>
      </c>
      <c r="BE42" s="85">
        <v>17.695837020900001</v>
      </c>
      <c r="BF42" s="86">
        <v>4.0883312176000004</v>
      </c>
      <c r="BG42" s="87">
        <v>2.9361140682000002</v>
      </c>
      <c r="BI42" s="85">
        <v>12.5505046844</v>
      </c>
      <c r="BJ42" s="86">
        <v>3.4983670523999999</v>
      </c>
      <c r="BK42" s="87">
        <v>2.5740314946999998</v>
      </c>
      <c r="BM42" s="85">
        <v>15.033630371099999</v>
      </c>
      <c r="BN42" s="86">
        <v>4.1345860555999998</v>
      </c>
      <c r="BO42" s="87">
        <v>3.0610726677</v>
      </c>
      <c r="BQ42" s="85">
        <v>19.003234863300001</v>
      </c>
      <c r="BR42" s="86">
        <v>2.6883058841</v>
      </c>
      <c r="BS42" s="87">
        <v>3.0977586539000002</v>
      </c>
      <c r="BU42" s="102">
        <f>BY42 * 0.000001</f>
        <v>4.2532E-2</v>
      </c>
      <c r="BV42" s="2">
        <f t="shared" ref="BV42" si="6">BZ42* 0.000000001</f>
        <v>2.6411008000000002</v>
      </c>
      <c r="BW42" s="99">
        <f t="shared" ref="BW42" si="7">AVERAGEIFS(CA42:CJ42,CA42:CJ42,"&lt;&gt;",CA42:CJ42,"&lt;&gt;"&amp;" ")</f>
        <v>3.6323969439548561E-3</v>
      </c>
      <c r="BX42" s="99">
        <f t="shared" ref="BX42" si="8">1/BW42</f>
        <v>275.30030870228268</v>
      </c>
      <c r="BY42" s="39">
        <v>42532</v>
      </c>
      <c r="BZ42" s="39">
        <v>2641100800</v>
      </c>
      <c r="CA42" s="93">
        <v>3.0108056962489999E-3</v>
      </c>
      <c r="CB42" s="94">
        <v>1.1598522663116399E-3</v>
      </c>
      <c r="CC42" s="94">
        <v>7.62085119883219E-3</v>
      </c>
      <c r="CD42" s="94">
        <v>7.6394319534301702E-3</v>
      </c>
      <c r="CE42" s="94">
        <v>1.90199216206868E-3</v>
      </c>
      <c r="CF42" s="94">
        <v>1.24172449111938E-3</v>
      </c>
      <c r="CG42" s="94">
        <v>1.27308130264282E-3</v>
      </c>
      <c r="CH42" s="94">
        <v>3.4004099228802801E-3</v>
      </c>
      <c r="CI42" s="94">
        <v>6.97454810142517E-3</v>
      </c>
      <c r="CJ42" s="95">
        <v>2.1012723445892299E-3</v>
      </c>
    </row>
    <row r="43" spans="1:88" x14ac:dyDescent="0.2">
      <c r="A43" s="67" t="s">
        <v>107</v>
      </c>
      <c r="B43" s="67" t="s">
        <v>77</v>
      </c>
      <c r="Z43" s="85">
        <v>18.2422611872</v>
      </c>
      <c r="AA43" s="86">
        <v>19.643657684299999</v>
      </c>
      <c r="AB43" s="86">
        <v>0.67048770589999995</v>
      </c>
      <c r="AC43" s="86">
        <v>0.90284609000000005</v>
      </c>
      <c r="AD43" s="86">
        <v>0.2404198796</v>
      </c>
      <c r="AE43" s="86">
        <v>36.632118225100001</v>
      </c>
      <c r="AF43" s="86">
        <v>8.4511477805999995</v>
      </c>
      <c r="AG43" s="87">
        <v>4.7121979944000003</v>
      </c>
      <c r="AI43" s="85">
        <v>17.011603870399998</v>
      </c>
      <c r="AJ43" s="86">
        <v>18.495054244999999</v>
      </c>
      <c r="AK43" s="86">
        <v>0.61949875350000005</v>
      </c>
      <c r="AL43" s="86">
        <v>0.86906801040000003</v>
      </c>
      <c r="AM43" s="86">
        <v>0.28495589640000002</v>
      </c>
      <c r="AN43" s="86">
        <v>43.0613174438</v>
      </c>
      <c r="AO43" s="86">
        <v>8.7622649637999999</v>
      </c>
      <c r="AP43" s="87">
        <v>4.9010313391000002</v>
      </c>
      <c r="AR43" s="85">
        <v>17.368539810200001</v>
      </c>
      <c r="AS43" s="86">
        <v>18.419193267800001</v>
      </c>
      <c r="AT43" s="86">
        <v>0.83160793779999997</v>
      </c>
      <c r="AU43" s="86">
        <v>0.85330371439999997</v>
      </c>
      <c r="AV43" s="86">
        <v>0.22623214129999999</v>
      </c>
      <c r="AW43" s="86">
        <v>24.3333816528</v>
      </c>
      <c r="AX43" s="86">
        <v>4.7759479018000004</v>
      </c>
      <c r="AY43" s="87">
        <v>3.4766808604000001</v>
      </c>
      <c r="BA43" s="85">
        <v>26.283809661900001</v>
      </c>
      <c r="BB43" s="86">
        <v>3.9980852599999999</v>
      </c>
      <c r="BC43" s="87">
        <v>3.028051719</v>
      </c>
      <c r="BE43" s="85">
        <v>22.5869503021</v>
      </c>
      <c r="BF43" s="86">
        <v>4.1904431371999999</v>
      </c>
      <c r="BG43" s="87">
        <v>2.9232425813999998</v>
      </c>
      <c r="BI43" s="85">
        <v>18.069633483899999</v>
      </c>
      <c r="BJ43" s="86">
        <v>3.6364426737</v>
      </c>
      <c r="BK43" s="87">
        <v>2.4979733998999998</v>
      </c>
      <c r="BM43" s="85">
        <v>21.1335449219</v>
      </c>
      <c r="BN43" s="86">
        <v>4.4144549356000002</v>
      </c>
      <c r="BO43" s="87">
        <v>3.1501897733000002</v>
      </c>
      <c r="BQ43" s="85">
        <v>28.314617157000001</v>
      </c>
      <c r="BR43" s="86">
        <v>2.6437067129999998</v>
      </c>
      <c r="BS43" s="87">
        <v>2.962325249</v>
      </c>
      <c r="BU43" s="102">
        <f t="shared" ref="BU43:BU45" si="9">BY43 * 0.000001</f>
        <v>4.2532E-2</v>
      </c>
      <c r="BV43" s="2">
        <f t="shared" ref="BV43:BV45" si="10">BZ43* 0.000000001</f>
        <v>7.8008811520000005</v>
      </c>
      <c r="BW43" s="99">
        <f t="shared" ref="BW43:BW45" si="11">AVERAGEIFS(CA43:CJ43,CA43:CJ43,"&lt;&gt;",CA43:CJ43,"&lt;&gt;"&amp;" ")</f>
        <v>4.9651372878925428E-3</v>
      </c>
      <c r="BX43" s="99">
        <f t="shared" ref="BX43:BX45" si="12">1/BW43</f>
        <v>201.40430002580069</v>
      </c>
      <c r="BY43" s="39">
        <v>42532</v>
      </c>
      <c r="BZ43" s="39">
        <v>7800881152</v>
      </c>
      <c r="CA43" s="93">
        <v>3.8931891322135899E-3</v>
      </c>
      <c r="CB43" s="94">
        <v>2.0559511661529502E-3</v>
      </c>
      <c r="CC43" s="94">
        <v>9.54167048136393E-3</v>
      </c>
      <c r="CD43" s="94">
        <v>9.8013162612914997E-3</v>
      </c>
      <c r="CE43" s="94">
        <v>2.9173215230305898E-3</v>
      </c>
      <c r="CF43" s="94">
        <v>2.10384607315063E-3</v>
      </c>
      <c r="CG43" s="94">
        <v>2.0927429199218699E-3</v>
      </c>
      <c r="CH43" s="94">
        <v>4.73534359651453E-3</v>
      </c>
      <c r="CI43" s="94">
        <v>9.4822645187377895E-3</v>
      </c>
      <c r="CJ43" s="95">
        <v>3.02772720654805E-3</v>
      </c>
    </row>
    <row r="44" spans="1:88" x14ac:dyDescent="0.2">
      <c r="A44" s="67" t="s">
        <v>108</v>
      </c>
      <c r="B44" s="67" t="s">
        <v>77</v>
      </c>
      <c r="D44" s="85">
        <v>14.1417648379</v>
      </c>
      <c r="E44" s="86">
        <v>13.975423812900001</v>
      </c>
      <c r="F44" s="86">
        <v>0.7603194177</v>
      </c>
      <c r="G44" s="86">
        <v>0.7603194177</v>
      </c>
      <c r="H44" s="86">
        <v>0.22265787500000001</v>
      </c>
      <c r="I44" s="86">
        <v>21.489870071399999</v>
      </c>
      <c r="J44" s="86">
        <v>6.0095997638999998</v>
      </c>
      <c r="K44" s="86">
        <v>5.4443798046999996</v>
      </c>
      <c r="L44" s="86">
        <v>0.77728813590000001</v>
      </c>
      <c r="M44" s="86">
        <v>0.84859506179999999</v>
      </c>
      <c r="N44" s="86">
        <v>0.78212285790000002</v>
      </c>
      <c r="O44" s="87">
        <v>0.85237235759999996</v>
      </c>
      <c r="Z44" s="85">
        <v>13.209735171</v>
      </c>
      <c r="AA44" s="86">
        <v>13.554510116599999</v>
      </c>
      <c r="AB44" s="86">
        <v>0.62011802989999998</v>
      </c>
      <c r="AC44" s="86">
        <v>0.83656289579999998</v>
      </c>
      <c r="AD44" s="86">
        <v>0.22744404670000001</v>
      </c>
      <c r="AE44" s="86">
        <v>25.276453018200002</v>
      </c>
      <c r="AF44" s="86">
        <v>8.0501974812999997</v>
      </c>
      <c r="AG44" s="87">
        <v>4.6728156245000001</v>
      </c>
      <c r="AI44" s="85">
        <v>16.546756238899999</v>
      </c>
      <c r="AJ44" s="86">
        <v>16.555295944200001</v>
      </c>
      <c r="AK44" s="86">
        <v>0.65307896610000005</v>
      </c>
      <c r="AL44" s="86">
        <v>0.88318067430000002</v>
      </c>
      <c r="AM44" s="86">
        <v>0.2182101534</v>
      </c>
      <c r="AN44" s="86">
        <v>33.427505493200002</v>
      </c>
      <c r="AO44" s="86">
        <v>8.1632202800999991</v>
      </c>
      <c r="AP44" s="87">
        <v>4.6649362056000001</v>
      </c>
      <c r="AR44" s="85">
        <v>16.791032056799999</v>
      </c>
      <c r="AS44" s="86">
        <v>16.7962017059</v>
      </c>
      <c r="AT44" s="86">
        <v>0.79829114680000002</v>
      </c>
      <c r="AU44" s="86">
        <v>0.89984835740000002</v>
      </c>
      <c r="AV44" s="86">
        <v>0.20271760229999999</v>
      </c>
      <c r="AW44" s="86">
        <v>19.236597061200001</v>
      </c>
      <c r="AX44" s="86">
        <v>4.4704843486000003</v>
      </c>
      <c r="AY44" s="87">
        <v>3.3454634752999999</v>
      </c>
      <c r="BA44" s="85">
        <v>22.8148269653</v>
      </c>
      <c r="BB44" s="86">
        <v>3.9352685292</v>
      </c>
      <c r="BC44" s="87">
        <v>3.0237645354999998</v>
      </c>
      <c r="BE44" s="85">
        <v>17.913904190099998</v>
      </c>
      <c r="BF44" s="86">
        <v>3.9834735385000002</v>
      </c>
      <c r="BG44" s="87">
        <v>2.8061346525999999</v>
      </c>
      <c r="BI44" s="85">
        <v>14.2584266663</v>
      </c>
      <c r="BJ44" s="86">
        <v>3.4452313566999999</v>
      </c>
      <c r="BK44" s="87">
        <v>2.4529383098999999</v>
      </c>
      <c r="BM44" s="85">
        <v>17.250549316400001</v>
      </c>
      <c r="BN44" s="86">
        <v>4.1916449783000003</v>
      </c>
      <c r="BO44" s="87">
        <v>2.9223288535999998</v>
      </c>
      <c r="BQ44" s="85">
        <v>21.199993133500001</v>
      </c>
      <c r="BR44" s="86">
        <v>2.7003154685999999</v>
      </c>
      <c r="BS44" s="87">
        <v>3.0049649058000001</v>
      </c>
      <c r="BU44" s="102">
        <f t="shared" si="9"/>
        <v>4.2532E-2</v>
      </c>
      <c r="BV44" s="2">
        <f t="shared" si="10"/>
        <v>7.8008811520000005</v>
      </c>
      <c r="BW44" s="99">
        <f t="shared" si="11"/>
        <v>4.9500417569727636E-3</v>
      </c>
      <c r="BX44" s="99">
        <f t="shared" si="12"/>
        <v>202.01849784223998</v>
      </c>
      <c r="BY44" s="39">
        <v>42532</v>
      </c>
      <c r="BZ44" s="39">
        <v>7800881152</v>
      </c>
      <c r="CA44" s="93">
        <v>4.1061043739318804E-3</v>
      </c>
      <c r="CB44" s="94">
        <v>2.0610384464263901E-3</v>
      </c>
      <c r="CC44" s="94">
        <v>8.5104438993665894E-3</v>
      </c>
      <c r="CD44" s="94">
        <v>9.1732740402221593E-3</v>
      </c>
      <c r="CE44" s="94">
        <v>2.8586864471435501E-3</v>
      </c>
      <c r="CF44" s="94">
        <v>2.2902202606201101E-3</v>
      </c>
      <c r="CG44" s="94">
        <v>2.2250461578369098E-3</v>
      </c>
      <c r="CH44" s="94">
        <v>5.2827947279986201E-3</v>
      </c>
      <c r="CI44" s="94">
        <v>9.9856555461883493E-3</v>
      </c>
      <c r="CJ44" s="95">
        <v>3.0071536699930799E-3</v>
      </c>
    </row>
    <row r="45" spans="1:88" x14ac:dyDescent="0.2">
      <c r="A45" s="67" t="s">
        <v>109</v>
      </c>
      <c r="B45" s="67" t="s">
        <v>77</v>
      </c>
      <c r="Z45" s="85">
        <v>11.502796395600001</v>
      </c>
      <c r="AA45" s="86">
        <v>11.671941757200001</v>
      </c>
      <c r="AB45" s="86">
        <v>0.55838030579999998</v>
      </c>
      <c r="AC45" s="86">
        <v>0.76411653359999998</v>
      </c>
      <c r="AD45" s="86">
        <v>0.25367921589999998</v>
      </c>
      <c r="AE45" s="86">
        <v>22.513530731199999</v>
      </c>
      <c r="AF45" s="86">
        <v>7.9246366364999998</v>
      </c>
      <c r="AG45" s="87">
        <v>4.7997368783000001</v>
      </c>
      <c r="AI45" s="85">
        <v>14.3299452305</v>
      </c>
      <c r="AJ45" s="86">
        <v>14.2888402939</v>
      </c>
      <c r="AK45" s="86">
        <v>0.61041069029999995</v>
      </c>
      <c r="AL45" s="86">
        <v>0.83105198030000005</v>
      </c>
      <c r="AM45" s="86">
        <v>0.24324800560000001</v>
      </c>
      <c r="AN45" s="86">
        <v>31.3357543945</v>
      </c>
      <c r="AO45" s="86">
        <v>8.0552412183000008</v>
      </c>
      <c r="AP45" s="87">
        <v>4.7304887752999996</v>
      </c>
      <c r="AR45" s="85">
        <v>15.4257091141</v>
      </c>
      <c r="AS45" s="86">
        <v>15.344073295599999</v>
      </c>
      <c r="AT45" s="86">
        <v>0.75724029540000004</v>
      </c>
      <c r="AU45" s="86">
        <v>0.8717816424</v>
      </c>
      <c r="AV45" s="86">
        <v>0.21980445509999999</v>
      </c>
      <c r="AW45" s="86">
        <v>19.262935638399998</v>
      </c>
      <c r="AX45" s="86">
        <v>4.4974279472000003</v>
      </c>
      <c r="AY45" s="87">
        <v>3.3877269299999999</v>
      </c>
      <c r="BA45" s="85">
        <v>22.440670013399998</v>
      </c>
      <c r="BB45" s="86">
        <v>3.9706925760999998</v>
      </c>
      <c r="BC45" s="87">
        <v>3.0849531985</v>
      </c>
      <c r="BE45" s="85">
        <v>17.366540908800001</v>
      </c>
      <c r="BF45" s="86">
        <v>3.9808088366000001</v>
      </c>
      <c r="BG45" s="87">
        <v>2.8343238897999998</v>
      </c>
      <c r="BI45" s="85">
        <v>14.5422906876</v>
      </c>
      <c r="BJ45" s="86">
        <v>3.4835427195999999</v>
      </c>
      <c r="BK45" s="87">
        <v>2.5018154786000002</v>
      </c>
      <c r="BM45" s="85">
        <v>17.627563476599999</v>
      </c>
      <c r="BN45" s="86">
        <v>4.2561685074</v>
      </c>
      <c r="BO45" s="87">
        <v>2.8894983587</v>
      </c>
      <c r="BQ45" s="85">
        <v>20.535909652699999</v>
      </c>
      <c r="BR45" s="86">
        <v>2.7758943871000001</v>
      </c>
      <c r="BS45" s="87">
        <v>3.0912832693999999</v>
      </c>
      <c r="BU45" s="102">
        <f t="shared" si="9"/>
        <v>4.2532E-2</v>
      </c>
      <c r="BV45" s="2">
        <f t="shared" si="10"/>
        <v>43.919343616000006</v>
      </c>
      <c r="BW45" s="99">
        <f t="shared" si="11"/>
        <v>8.0729845351642914E-3</v>
      </c>
      <c r="BX45" s="99">
        <f t="shared" si="12"/>
        <v>123.86992637533267</v>
      </c>
      <c r="BY45" s="39">
        <v>42532</v>
      </c>
      <c r="BZ45" s="39">
        <v>43919343616</v>
      </c>
      <c r="CA45" s="93">
        <v>7.3747783899307199E-3</v>
      </c>
      <c r="CB45" s="94">
        <v>5.46023082733154E-3</v>
      </c>
      <c r="CC45" s="94">
        <v>1.17907789018419E-2</v>
      </c>
      <c r="CD45" s="94">
        <v>1.2343454360961899E-2</v>
      </c>
      <c r="CE45" s="94">
        <v>6.1634381612141898E-3</v>
      </c>
      <c r="CF45" s="94">
        <v>5.3611373901367096E-3</v>
      </c>
      <c r="CG45" s="94">
        <v>5.4930424690246499E-3</v>
      </c>
      <c r="CH45" s="94">
        <v>8.18991661071777E-3</v>
      </c>
      <c r="CI45" s="94">
        <v>1.19150578975677E-2</v>
      </c>
      <c r="CJ45" s="95">
        <v>6.63801034291585E-3</v>
      </c>
    </row>
    <row r="46" spans="1:88" x14ac:dyDescent="0.2">
      <c r="A46" s="67"/>
      <c r="B46" s="67"/>
    </row>
    <row r="47" spans="1:88" x14ac:dyDescent="0.2">
      <c r="A47" s="77" t="s">
        <v>88</v>
      </c>
      <c r="B47" s="67" t="s">
        <v>77</v>
      </c>
      <c r="Z47" s="85">
        <v>16.959599177000001</v>
      </c>
      <c r="AA47" s="86">
        <v>17.347581863399999</v>
      </c>
      <c r="AB47" s="86">
        <v>0.67167276939999998</v>
      </c>
      <c r="AC47" s="86">
        <v>0.87664067349999997</v>
      </c>
      <c r="AD47" s="86">
        <v>0.23994659879999999</v>
      </c>
      <c r="AE47" s="86">
        <v>32.914669036900001</v>
      </c>
      <c r="AF47" s="86">
        <v>8.3967977924999992</v>
      </c>
      <c r="AG47" s="87">
        <v>4.7395388532</v>
      </c>
      <c r="AI47" s="85">
        <v>18.210500488299999</v>
      </c>
      <c r="AJ47" s="86">
        <v>19.114082336399999</v>
      </c>
      <c r="AK47" s="86">
        <v>0.64750932039999998</v>
      </c>
      <c r="AL47" s="86">
        <v>0.86901650669999997</v>
      </c>
      <c r="AM47" s="86">
        <v>0.2829072097</v>
      </c>
      <c r="AN47" s="86">
        <v>39.630386352499997</v>
      </c>
      <c r="AO47" s="86">
        <v>8.6171540145000005</v>
      </c>
      <c r="AP47" s="87">
        <v>4.8939044901999997</v>
      </c>
      <c r="AR47" s="85">
        <v>18.0062118912</v>
      </c>
      <c r="AS47" s="86">
        <v>18.401226043699999</v>
      </c>
      <c r="AT47" s="86">
        <v>0.8311505508</v>
      </c>
      <c r="AU47" s="86">
        <v>0.89303045449999996</v>
      </c>
      <c r="AV47" s="86">
        <v>0.2194345593</v>
      </c>
      <c r="AW47" s="86">
        <v>23.103429794299998</v>
      </c>
      <c r="AX47" s="86">
        <v>4.6516223121999998</v>
      </c>
      <c r="AY47" s="87">
        <v>3.4555181707</v>
      </c>
      <c r="BA47" s="85">
        <v>24.652770996099999</v>
      </c>
      <c r="BB47" s="86">
        <v>4.1331217147999997</v>
      </c>
      <c r="BC47" s="87">
        <v>3.0762487536999998</v>
      </c>
      <c r="BE47" s="85">
        <v>19.677185058599999</v>
      </c>
      <c r="BF47" s="86">
        <v>4.2237797389000002</v>
      </c>
      <c r="BG47" s="87">
        <v>2.9476107786000001</v>
      </c>
      <c r="BI47" s="85">
        <v>15.631186485300001</v>
      </c>
      <c r="BJ47" s="86">
        <v>3.6560164175000001</v>
      </c>
      <c r="BK47" s="87">
        <v>2.4968881556000002</v>
      </c>
      <c r="BM47" s="85">
        <v>20.304992675800001</v>
      </c>
      <c r="BN47" s="86">
        <v>4.4508474915000003</v>
      </c>
      <c r="BO47" s="87">
        <v>3.0785302803999999</v>
      </c>
      <c r="BQ47" s="85">
        <v>24.812786102299999</v>
      </c>
      <c r="BR47" s="86">
        <v>2.7910704964000002</v>
      </c>
      <c r="BS47" s="87">
        <v>3.0033560498999998</v>
      </c>
    </row>
    <row r="48" spans="1:88" x14ac:dyDescent="0.2">
      <c r="A48" s="77" t="s">
        <v>93</v>
      </c>
      <c r="B48" s="67" t="s">
        <v>77</v>
      </c>
      <c r="Z48" s="85">
        <v>12.8115666389</v>
      </c>
      <c r="AA48" s="86">
        <v>13.253261566200001</v>
      </c>
      <c r="AB48" s="86">
        <v>0.60258094470000001</v>
      </c>
      <c r="AC48" s="86">
        <v>0.82428305150000003</v>
      </c>
      <c r="AD48" s="86">
        <v>0.22960072510000001</v>
      </c>
      <c r="AE48" s="86">
        <v>21.386545181300001</v>
      </c>
      <c r="AF48" s="86">
        <v>7.9126743851999999</v>
      </c>
      <c r="AG48" s="87">
        <v>4.7147610752000002</v>
      </c>
      <c r="AI48" s="85">
        <v>15.885099010499999</v>
      </c>
      <c r="AJ48" s="86">
        <v>15.9858837128</v>
      </c>
      <c r="AK48" s="86">
        <v>0.64295148849999995</v>
      </c>
      <c r="AL48" s="86">
        <v>0.87720844630000006</v>
      </c>
      <c r="AM48" s="86">
        <v>0.2186605962</v>
      </c>
      <c r="AN48" s="86">
        <v>29.6584949493</v>
      </c>
      <c r="AO48" s="86">
        <v>7.9912563959999998</v>
      </c>
      <c r="AP48" s="87">
        <v>4.6779945266</v>
      </c>
      <c r="AR48" s="85">
        <v>16.550102739300002</v>
      </c>
      <c r="AS48" s="86">
        <v>16.582761764499999</v>
      </c>
      <c r="AT48" s="86">
        <v>0.78222835059999996</v>
      </c>
      <c r="AU48" s="86">
        <v>0.90029962900000005</v>
      </c>
      <c r="AV48" s="86">
        <v>0.20621327110000001</v>
      </c>
      <c r="AW48" s="86">
        <v>17.934394836399999</v>
      </c>
      <c r="AX48" s="86">
        <v>4.3911600216000002</v>
      </c>
      <c r="AY48" s="87">
        <v>3.3243927843000001</v>
      </c>
      <c r="BA48" s="85">
        <v>20.820423126200001</v>
      </c>
      <c r="BB48" s="86">
        <v>3.9327935941000001</v>
      </c>
      <c r="BC48" s="87">
        <v>3.0106109787999999</v>
      </c>
      <c r="BE48" s="85">
        <v>15.4784545898</v>
      </c>
      <c r="BF48" s="86">
        <v>3.9207923692</v>
      </c>
      <c r="BG48" s="87">
        <v>2.7896232747999998</v>
      </c>
      <c r="BI48" s="85">
        <v>12.872138977100001</v>
      </c>
      <c r="BJ48" s="86">
        <v>3.4459541634000002</v>
      </c>
      <c r="BK48" s="87">
        <v>2.4255743817000002</v>
      </c>
      <c r="BM48" s="85">
        <v>15.3651123047</v>
      </c>
      <c r="BN48" s="86">
        <v>4.0785423715000002</v>
      </c>
      <c r="BO48" s="87">
        <v>2.8163182458999998</v>
      </c>
      <c r="BQ48" s="85">
        <v>19.282939910900001</v>
      </c>
      <c r="BR48" s="86">
        <v>2.7570294805</v>
      </c>
      <c r="BS48" s="87">
        <v>3.0360918420999998</v>
      </c>
    </row>
    <row r="49" spans="1:88" x14ac:dyDescent="0.2">
      <c r="A49" s="77" t="s">
        <v>82</v>
      </c>
      <c r="B49" s="67" t="s">
        <v>77</v>
      </c>
      <c r="Z49" s="85">
        <v>11.991039562199999</v>
      </c>
      <c r="AA49" s="86">
        <v>12.1710233688</v>
      </c>
      <c r="AB49" s="86">
        <v>0.56489902729999997</v>
      </c>
      <c r="AC49" s="86">
        <v>0.80132253170000001</v>
      </c>
      <c r="AD49" s="86">
        <v>0.25230380450000001</v>
      </c>
      <c r="AE49" s="86">
        <v>18.102430343599998</v>
      </c>
      <c r="AF49" s="86">
        <v>7.7789060009000002</v>
      </c>
      <c r="AG49" s="87">
        <v>4.8580708326000002</v>
      </c>
      <c r="AI49" s="85">
        <v>14.7451044941</v>
      </c>
      <c r="AJ49" s="86">
        <v>14.566742896999999</v>
      </c>
      <c r="AK49" s="86">
        <v>0.60685723189999996</v>
      </c>
      <c r="AL49" s="86">
        <v>0.85990940689999995</v>
      </c>
      <c r="AM49" s="86">
        <v>0.23504494370000001</v>
      </c>
      <c r="AN49" s="86">
        <v>26.888990402200001</v>
      </c>
      <c r="AO49" s="86">
        <v>7.8479207776999997</v>
      </c>
      <c r="AP49" s="87">
        <v>4.7484759925000004</v>
      </c>
      <c r="AR49" s="85">
        <v>15.7936508179</v>
      </c>
      <c r="AS49" s="86">
        <v>15.7800626755</v>
      </c>
      <c r="AT49" s="86">
        <v>0.75082255450000002</v>
      </c>
      <c r="AU49" s="86">
        <v>0.8854589397</v>
      </c>
      <c r="AV49" s="86">
        <v>0.23261229</v>
      </c>
      <c r="AW49" s="86">
        <v>17.281654357899999</v>
      </c>
      <c r="AX49" s="86">
        <v>4.3789803383999999</v>
      </c>
      <c r="AY49" s="87">
        <v>3.3542699120999999</v>
      </c>
      <c r="BA49" s="85">
        <v>19.834976196300001</v>
      </c>
      <c r="BB49" s="86">
        <v>3.9151791819000001</v>
      </c>
      <c r="BC49" s="87">
        <v>3.0542525425</v>
      </c>
      <c r="BE49" s="85">
        <v>15.2331418991</v>
      </c>
      <c r="BF49" s="86">
        <v>3.9090065929</v>
      </c>
      <c r="BG49" s="87">
        <v>2.7953663150999999</v>
      </c>
      <c r="BI49" s="85">
        <v>12.816991806000001</v>
      </c>
      <c r="BJ49" s="86">
        <v>3.4856682651000002</v>
      </c>
      <c r="BK49" s="87">
        <v>2.4765910778000002</v>
      </c>
      <c r="BM49" s="85">
        <v>15.252380371099999</v>
      </c>
      <c r="BN49" s="86">
        <v>4.0556396600999998</v>
      </c>
      <c r="BO49" s="87">
        <v>2.8319484858999999</v>
      </c>
      <c r="BQ49" s="85">
        <v>18.340698242199998</v>
      </c>
      <c r="BR49" s="86">
        <v>2.8112305569</v>
      </c>
      <c r="BS49" s="87">
        <v>3.1066611440999998</v>
      </c>
    </row>
    <row r="50" spans="1:88" x14ac:dyDescent="0.2">
      <c r="A50" s="77" t="s">
        <v>92</v>
      </c>
      <c r="B50" s="67" t="s">
        <v>77</v>
      </c>
      <c r="Z50" s="85">
        <v>13.3865873973</v>
      </c>
      <c r="AA50" s="86">
        <v>13.5946836472</v>
      </c>
      <c r="AB50" s="86">
        <v>0.62248039249999998</v>
      </c>
      <c r="AC50" s="86">
        <v>0.84304459099999995</v>
      </c>
      <c r="AD50" s="86">
        <v>0.24199762150000001</v>
      </c>
      <c r="AE50" s="86">
        <v>22.151388168299999</v>
      </c>
      <c r="AF50" s="86">
        <v>7.9815446388</v>
      </c>
      <c r="AG50" s="87">
        <v>4.6927140703000001</v>
      </c>
      <c r="AI50" s="85">
        <v>16.634559888799998</v>
      </c>
      <c r="AJ50" s="86">
        <v>16.528589248700001</v>
      </c>
      <c r="AK50" s="86">
        <v>0.6530643585</v>
      </c>
      <c r="AL50" s="86">
        <v>0.88729413989999995</v>
      </c>
      <c r="AM50" s="86">
        <v>0.23253794520000001</v>
      </c>
      <c r="AN50" s="86">
        <v>30.3841495514</v>
      </c>
      <c r="AO50" s="86">
        <v>8.0484422701000007</v>
      </c>
      <c r="AP50" s="87">
        <v>4.6739671836000003</v>
      </c>
      <c r="AR50" s="85">
        <v>16.760197658500001</v>
      </c>
      <c r="AS50" s="86">
        <v>16.797882080099999</v>
      </c>
      <c r="AT50" s="86">
        <v>0.79296574180000001</v>
      </c>
      <c r="AU50" s="86">
        <v>0.90677826880000001</v>
      </c>
      <c r="AV50" s="86">
        <v>0.22657735879999999</v>
      </c>
      <c r="AW50" s="86">
        <v>18.330890655499999</v>
      </c>
      <c r="AX50" s="86">
        <v>4.3816897689000003</v>
      </c>
      <c r="AY50" s="87">
        <v>3.3082095486999998</v>
      </c>
      <c r="BA50" s="85">
        <v>21.493396758999999</v>
      </c>
      <c r="BB50" s="86">
        <v>3.9464905142000002</v>
      </c>
      <c r="BC50" s="87">
        <v>3.0122952814000001</v>
      </c>
      <c r="BE50" s="85">
        <v>15.870154380800001</v>
      </c>
      <c r="BF50" s="86">
        <v>3.9257565769</v>
      </c>
      <c r="BG50" s="87">
        <v>2.7847703833000002</v>
      </c>
      <c r="BI50" s="85">
        <v>12.902469634999999</v>
      </c>
      <c r="BJ50" s="86">
        <v>3.4560114598</v>
      </c>
      <c r="BK50" s="87">
        <v>2.4501935075999999</v>
      </c>
      <c r="BM50" s="85">
        <v>15.908569335899999</v>
      </c>
      <c r="BN50" s="86">
        <v>4.1077268815999997</v>
      </c>
      <c r="BO50" s="87">
        <v>2.8423151037999999</v>
      </c>
      <c r="BQ50" s="85">
        <v>19.570781707799998</v>
      </c>
      <c r="BR50" s="86">
        <v>2.7762462709000002</v>
      </c>
      <c r="BS50" s="87">
        <v>3.0412417431000001</v>
      </c>
    </row>
    <row r="51" spans="1:88" x14ac:dyDescent="0.2">
      <c r="A51" s="77" t="s">
        <v>96</v>
      </c>
      <c r="B51" s="67" t="s">
        <v>77</v>
      </c>
      <c r="Z51" s="85">
        <v>15.468806076</v>
      </c>
      <c r="AA51" s="86">
        <v>15.6002826691</v>
      </c>
      <c r="AB51" s="86">
        <v>0.67153098379999998</v>
      </c>
      <c r="AC51" s="86">
        <v>0.87389416689999999</v>
      </c>
      <c r="AD51" s="86">
        <v>0.226182734</v>
      </c>
      <c r="AE51" s="86">
        <v>27.9186420441</v>
      </c>
      <c r="AF51" s="86">
        <v>8.1479220196999993</v>
      </c>
      <c r="AG51" s="87">
        <v>4.6117079322999999</v>
      </c>
      <c r="AI51" s="85">
        <v>18.0784526634</v>
      </c>
      <c r="AJ51" s="86">
        <v>18.539978027299998</v>
      </c>
      <c r="AK51" s="86">
        <v>0.67346947940000002</v>
      </c>
      <c r="AL51" s="86">
        <v>0.89013741310000005</v>
      </c>
      <c r="AM51" s="86">
        <v>0.24072094190000001</v>
      </c>
      <c r="AN51" s="86">
        <v>35.711666107200003</v>
      </c>
      <c r="AO51" s="86">
        <v>8.2942717629999994</v>
      </c>
      <c r="AP51" s="87">
        <v>4.7533153254</v>
      </c>
      <c r="AR51" s="85">
        <v>17.623874387699999</v>
      </c>
      <c r="AS51" s="86">
        <v>17.879718780499999</v>
      </c>
      <c r="AT51" s="86">
        <v>0.83600103859999997</v>
      </c>
      <c r="AU51" s="86">
        <v>0.90121379199999996</v>
      </c>
      <c r="AV51" s="86">
        <v>0.20941879259999999</v>
      </c>
      <c r="AW51" s="86">
        <v>20.683240890499999</v>
      </c>
      <c r="AX51" s="86">
        <v>4.4756265862999998</v>
      </c>
      <c r="AY51" s="87">
        <v>3.3511032364000002</v>
      </c>
      <c r="BA51" s="85">
        <v>23.837512969999999</v>
      </c>
      <c r="BB51" s="86">
        <v>3.9380779998</v>
      </c>
      <c r="BC51" s="87">
        <v>3.0464045538</v>
      </c>
      <c r="BE51" s="85">
        <v>17.7929573059</v>
      </c>
      <c r="BF51" s="86">
        <v>3.9931568587999999</v>
      </c>
      <c r="BG51" s="87">
        <v>2.8299450725000002</v>
      </c>
      <c r="BI51" s="85">
        <v>15.3240289688</v>
      </c>
      <c r="BJ51" s="86">
        <v>3.4671084196000002</v>
      </c>
      <c r="BK51" s="87">
        <v>2.4384780552</v>
      </c>
      <c r="BM51" s="85">
        <v>17.877319335900001</v>
      </c>
      <c r="BN51" s="86">
        <v>4.1657579799000004</v>
      </c>
      <c r="BO51" s="87">
        <v>2.9324178190999999</v>
      </c>
      <c r="BQ51" s="85">
        <v>23.720214843800001</v>
      </c>
      <c r="BR51" s="86">
        <v>2.6750643354000001</v>
      </c>
      <c r="BS51" s="87">
        <v>2.9601031613000002</v>
      </c>
    </row>
    <row r="52" spans="1:88" x14ac:dyDescent="0.2">
      <c r="A52" s="77" t="s">
        <v>97</v>
      </c>
      <c r="B52" s="67" t="s">
        <v>77</v>
      </c>
    </row>
    <row r="53" spans="1:88" x14ac:dyDescent="0.2">
      <c r="A53" s="67"/>
      <c r="B53" s="67"/>
    </row>
    <row r="54" spans="1:88" x14ac:dyDescent="0.2">
      <c r="A54" s="77" t="s">
        <v>89</v>
      </c>
      <c r="B54" s="67" t="s">
        <v>77</v>
      </c>
      <c r="Z54" s="85">
        <v>17.723829650900001</v>
      </c>
      <c r="AA54" s="86">
        <v>18.803089141800001</v>
      </c>
      <c r="AB54" s="86">
        <v>0.65675883089999998</v>
      </c>
      <c r="AC54" s="86">
        <v>0.88898341660000002</v>
      </c>
      <c r="AD54" s="86">
        <v>0.25805460609999997</v>
      </c>
      <c r="AE54" s="86">
        <v>36.056728362999998</v>
      </c>
      <c r="AF54" s="86">
        <v>8.6204211524000005</v>
      </c>
      <c r="AG54" s="87">
        <v>4.8383046766</v>
      </c>
      <c r="AI54" s="85">
        <v>16.7816924286</v>
      </c>
      <c r="AJ54" s="86">
        <v>18.2656974792</v>
      </c>
      <c r="AK54" s="86">
        <v>0.60612918790000003</v>
      </c>
      <c r="AL54" s="86">
        <v>0.85676793630000003</v>
      </c>
      <c r="AM54" s="86">
        <v>0.31510935800000001</v>
      </c>
      <c r="AN54" s="86">
        <v>42.340320587199997</v>
      </c>
      <c r="AO54" s="86">
        <v>8.8718184883000006</v>
      </c>
      <c r="AP54" s="87">
        <v>4.9891874617000003</v>
      </c>
      <c r="AR54" s="85">
        <v>17.110665340400001</v>
      </c>
      <c r="AS54" s="86">
        <v>17.990835189799999</v>
      </c>
      <c r="AT54" s="86">
        <v>0.83021289109999996</v>
      </c>
      <c r="AU54" s="86">
        <v>0.8624779105</v>
      </c>
      <c r="AV54" s="86">
        <v>0.2414612025</v>
      </c>
      <c r="AW54" s="86">
        <v>24.964185714700001</v>
      </c>
      <c r="AX54" s="86">
        <v>4.8159812668999997</v>
      </c>
      <c r="AY54" s="87">
        <v>3.5504931431000002</v>
      </c>
      <c r="BA54" s="85">
        <v>26.353973388699998</v>
      </c>
      <c r="BB54" s="86">
        <v>4.2352973990000002</v>
      </c>
      <c r="BC54" s="87">
        <v>3.1542643559000001</v>
      </c>
      <c r="BE54" s="85">
        <v>21.960144043</v>
      </c>
      <c r="BF54" s="86">
        <v>4.3435777578000003</v>
      </c>
      <c r="BG54" s="87">
        <v>3.0038499614999998</v>
      </c>
      <c r="BI54" s="85">
        <v>16.4785270691</v>
      </c>
      <c r="BJ54" s="86">
        <v>3.8120697020000001</v>
      </c>
      <c r="BK54" s="87">
        <v>2.5590789658999999</v>
      </c>
      <c r="BM54" s="85">
        <v>21.5334472656</v>
      </c>
      <c r="BN54" s="86">
        <v>4.4614822565000001</v>
      </c>
      <c r="BO54" s="87">
        <v>3.1251730425000002</v>
      </c>
      <c r="BQ54" s="85">
        <v>27.021648407000001</v>
      </c>
      <c r="BR54" s="86">
        <v>2.8252754435999998</v>
      </c>
      <c r="BS54" s="87">
        <v>3.0404749037999999</v>
      </c>
      <c r="BU54" s="102">
        <f>BY54 * 0.000001</f>
        <v>2.1876E-2</v>
      </c>
      <c r="BV54" s="2">
        <f t="shared" ref="BV54" si="13">BZ54* 0.000000001</f>
        <v>1.8685624320000001</v>
      </c>
      <c r="BW54" s="99">
        <f t="shared" ref="BW54" si="14">AVERAGEIFS(CA54:CJ54,CA54:CJ54,"&lt;&gt;",CA54:CJ54,"&lt;&gt;"&amp;" ")</f>
        <v>4.6268081522182637E-3</v>
      </c>
      <c r="BX54" s="99">
        <f t="shared" ref="BX54" si="15">1/BW54</f>
        <v>216.13171912489236</v>
      </c>
      <c r="BY54" s="39">
        <v>21876</v>
      </c>
      <c r="BZ54" s="39">
        <v>1868562432</v>
      </c>
      <c r="CA54" s="93">
        <v>3.9770193397998801E-3</v>
      </c>
      <c r="CB54" s="94">
        <v>1.4909728527069E-3</v>
      </c>
      <c r="CC54" s="94">
        <v>8.7575382656521206E-3</v>
      </c>
      <c r="CD54" s="94">
        <v>9.6370458602905197E-3</v>
      </c>
      <c r="CE54" s="94">
        <v>2.0472685496012301E-3</v>
      </c>
      <c r="CF54" s="94">
        <v>1.5723729133605899E-3</v>
      </c>
      <c r="CG54" s="94">
        <v>1.58886194229125E-3</v>
      </c>
      <c r="CH54" s="94">
        <v>4.7703771030201602E-3</v>
      </c>
      <c r="CI54" s="94">
        <v>9.7240209579467704E-3</v>
      </c>
      <c r="CJ54" s="95">
        <v>2.7026037375132198E-3</v>
      </c>
    </row>
    <row r="55" spans="1:88" x14ac:dyDescent="0.2">
      <c r="A55" s="77" t="s">
        <v>90</v>
      </c>
      <c r="B55" s="67" t="s">
        <v>77</v>
      </c>
      <c r="Z55" s="85">
        <v>17.4752580643</v>
      </c>
      <c r="AA55" s="86">
        <v>18.663913726800001</v>
      </c>
      <c r="AB55" s="86">
        <v>0.64177909489999996</v>
      </c>
      <c r="AC55" s="86">
        <v>0.87268209060000002</v>
      </c>
      <c r="AD55" s="86">
        <v>0.27182751500000002</v>
      </c>
      <c r="AE55" s="86">
        <v>39.398101806600003</v>
      </c>
      <c r="AF55" s="86">
        <v>8.3889044899999998</v>
      </c>
      <c r="AG55" s="87">
        <v>4.7215066180000003</v>
      </c>
      <c r="AI55" s="85">
        <v>16.264152574499999</v>
      </c>
      <c r="AJ55" s="86">
        <v>17.754648208599999</v>
      </c>
      <c r="AK55" s="86">
        <v>0.58480157259999999</v>
      </c>
      <c r="AL55" s="86">
        <v>0.83832505759999998</v>
      </c>
      <c r="AM55" s="86">
        <v>0.33654179039999998</v>
      </c>
      <c r="AN55" s="86">
        <v>45.161235809300003</v>
      </c>
      <c r="AO55" s="86">
        <v>8.8249715920000007</v>
      </c>
      <c r="AP55" s="87">
        <v>4.9563037894999997</v>
      </c>
      <c r="AR55" s="85">
        <v>16.912885618200001</v>
      </c>
      <c r="AS55" s="86">
        <v>17.900844574000001</v>
      </c>
      <c r="AT55" s="86">
        <v>0.81696653370000005</v>
      </c>
      <c r="AU55" s="86">
        <v>0.8576878792</v>
      </c>
      <c r="AV55" s="86">
        <v>0.23156169060000001</v>
      </c>
      <c r="AW55" s="86">
        <v>26.805868148799998</v>
      </c>
      <c r="AX55" s="86">
        <v>4.7716800787000002</v>
      </c>
      <c r="AY55" s="87">
        <v>3.4927011658999998</v>
      </c>
      <c r="BA55" s="85">
        <v>28.594722747799999</v>
      </c>
      <c r="BB55" s="86">
        <v>4.1273853506</v>
      </c>
      <c r="BC55" s="87">
        <v>3.1865097099000002</v>
      </c>
      <c r="BE55" s="85">
        <v>24.490491867100001</v>
      </c>
      <c r="BF55" s="86">
        <v>4.2973696877999998</v>
      </c>
      <c r="BG55" s="87">
        <v>2.9616035709999999</v>
      </c>
      <c r="BI55" s="85">
        <v>20.9849319458</v>
      </c>
      <c r="BJ55" s="86">
        <v>3.8699921077999999</v>
      </c>
      <c r="BK55" s="87">
        <v>2.5926232680000001</v>
      </c>
      <c r="BM55" s="85">
        <v>22.734252929699998</v>
      </c>
      <c r="BN55" s="86">
        <v>4.3422304506999998</v>
      </c>
      <c r="BO55" s="87">
        <v>3.125687106</v>
      </c>
      <c r="BQ55" s="85">
        <v>31.0944023132</v>
      </c>
      <c r="BR55" s="86">
        <v>2.8201357667</v>
      </c>
      <c r="BS55" s="87">
        <v>3.0320162046000001</v>
      </c>
      <c r="BU55" s="102">
        <f>BY55 * 0.000001</f>
        <v>8.1467999999999999E-2</v>
      </c>
      <c r="BV55" s="2">
        <f t="shared" ref="BV55" si="16">BZ55* 0.000000001</f>
        <v>7.0590136320000001</v>
      </c>
      <c r="BW55" s="99">
        <f t="shared" ref="BW55" si="17">AVERAGEIFS(CA55:CJ55,CA55:CJ55,"&lt;&gt;",CA55:CJ55,"&lt;&gt;"&amp;" ")</f>
        <v>4.9495994901501052E-3</v>
      </c>
      <c r="BX55" s="99">
        <f t="shared" ref="BX55" si="18">1/BW55</f>
        <v>202.03654901574131</v>
      </c>
      <c r="BY55" s="39">
        <v>81468</v>
      </c>
      <c r="BZ55" s="39">
        <v>7059013632</v>
      </c>
      <c r="CA55" s="93">
        <v>3.9997249841690003E-3</v>
      </c>
      <c r="CB55" s="94">
        <v>1.34781126976013E-3</v>
      </c>
      <c r="CC55" s="94">
        <v>1.0076628790961301E-2</v>
      </c>
      <c r="CD55" s="94">
        <v>1.1039686203002899E-2</v>
      </c>
      <c r="CE55" s="94">
        <v>2.2516886393229101E-3</v>
      </c>
      <c r="CF55" s="94">
        <v>1.37686014175415E-3</v>
      </c>
      <c r="CG55" s="94">
        <v>1.4609050750732399E-3</v>
      </c>
      <c r="CH55" s="94">
        <v>5.1892925711238998E-3</v>
      </c>
      <c r="CI55" s="94">
        <v>1.0166496038436799E-2</v>
      </c>
      <c r="CJ55" s="95">
        <v>2.5869011878967198E-3</v>
      </c>
    </row>
    <row r="56" spans="1:88" x14ac:dyDescent="0.2">
      <c r="A56" s="77" t="s">
        <v>81</v>
      </c>
      <c r="B56" s="67" t="s">
        <v>77</v>
      </c>
      <c r="D56" s="85">
        <v>17.767540435800001</v>
      </c>
      <c r="E56" s="86">
        <v>17.726266860999999</v>
      </c>
      <c r="F56" s="86">
        <v>0.87659448309999999</v>
      </c>
      <c r="G56" s="86">
        <v>0.87486892220000001</v>
      </c>
      <c r="H56" s="86">
        <v>0.1782856646</v>
      </c>
      <c r="I56" s="86">
        <v>25.275955200199999</v>
      </c>
      <c r="J56" s="86">
        <v>6.1743914654000003</v>
      </c>
      <c r="K56" s="86">
        <v>4.4760604882999999</v>
      </c>
      <c r="L56" s="86">
        <v>0.7747409904</v>
      </c>
      <c r="M56" s="86">
        <v>0.84727717749999998</v>
      </c>
      <c r="N56" s="86">
        <v>0.77908061409999996</v>
      </c>
      <c r="O56" s="87">
        <v>0.85157956869999996</v>
      </c>
      <c r="Z56" s="85">
        <v>17.610797182700001</v>
      </c>
      <c r="AA56" s="86">
        <v>18.499595642100001</v>
      </c>
      <c r="AB56" s="86">
        <v>0.64257556599999999</v>
      </c>
      <c r="AC56" s="86">
        <v>0.87259676850000001</v>
      </c>
      <c r="AD56" s="86">
        <v>0.26862454609999997</v>
      </c>
      <c r="AE56" s="86">
        <v>39.249828338599997</v>
      </c>
      <c r="AF56" s="86">
        <v>8.467411512</v>
      </c>
      <c r="AG56" s="87">
        <v>4.7452064845999997</v>
      </c>
      <c r="AI56" s="85">
        <v>16.461017255800002</v>
      </c>
      <c r="AJ56" s="86">
        <v>17.7991657257</v>
      </c>
      <c r="AK56" s="86">
        <v>0.58771989790000001</v>
      </c>
      <c r="AL56" s="86">
        <v>0.84129974419999998</v>
      </c>
      <c r="AM56" s="86">
        <v>0.33532463369999999</v>
      </c>
      <c r="AN56" s="86">
        <v>44.997737884499998</v>
      </c>
      <c r="AO56" s="86">
        <v>8.8906026934</v>
      </c>
      <c r="AP56" s="87">
        <v>4.9876389565999997</v>
      </c>
      <c r="AR56" s="85">
        <v>17.182242994300001</v>
      </c>
      <c r="AS56" s="86">
        <v>17.880365371700002</v>
      </c>
      <c r="AT56" s="86">
        <v>0.81849539280000005</v>
      </c>
      <c r="AU56" s="86">
        <v>0.85925298510000003</v>
      </c>
      <c r="AV56" s="86">
        <v>0.224226445</v>
      </c>
      <c r="AW56" s="86">
        <v>26.769073486300002</v>
      </c>
      <c r="AX56" s="86">
        <v>4.8294111729000004</v>
      </c>
      <c r="AY56" s="87">
        <v>3.5223900057000002</v>
      </c>
      <c r="BA56" s="85">
        <v>28.500320434599999</v>
      </c>
      <c r="BB56" s="86">
        <v>4.2095290218999999</v>
      </c>
      <c r="BC56" s="87">
        <v>3.1828750472</v>
      </c>
      <c r="BE56" s="85">
        <v>24.440832138099999</v>
      </c>
      <c r="BF56" s="86">
        <v>4.3564486016000004</v>
      </c>
      <c r="BG56" s="87">
        <v>3.0095058535999999</v>
      </c>
      <c r="BI56" s="85">
        <v>20.081409454300001</v>
      </c>
      <c r="BJ56" s="86">
        <v>3.9007083876999999</v>
      </c>
      <c r="BK56" s="87">
        <v>2.5995912200000002</v>
      </c>
      <c r="BM56" s="85">
        <v>22.953552246099999</v>
      </c>
      <c r="BN56" s="86">
        <v>4.3613943620000004</v>
      </c>
      <c r="BO56" s="87">
        <v>3.1240254368000002</v>
      </c>
      <c r="BQ56" s="85">
        <v>30.362569809</v>
      </c>
      <c r="BR56" s="86">
        <v>2.8413696382999998</v>
      </c>
      <c r="BS56" s="87">
        <v>3.0327358114999998</v>
      </c>
      <c r="BU56" s="102">
        <f t="shared" ref="BU56" si="19">BY56 * 0.000001</f>
        <v>0.104876</v>
      </c>
      <c r="BV56" s="2">
        <f t="shared" ref="BV56" si="20">BZ56* 0.000000001</f>
        <v>27.405582336000002</v>
      </c>
      <c r="BW56" s="99">
        <f t="shared" ref="BW56" si="21">AVERAGEIFS(CA56:CJ56,CA56:CJ56,"&lt;&gt;",CA56:CJ56,"&lt;&gt;"&amp;" ")</f>
        <v>5.4947562127954531E-3</v>
      </c>
      <c r="BX56" s="99">
        <f t="shared" ref="BX56" si="22">1/BW56</f>
        <v>181.99169558629987</v>
      </c>
      <c r="BY56" s="39">
        <v>104876</v>
      </c>
      <c r="BZ56" s="39">
        <v>27405582336</v>
      </c>
      <c r="CA56" s="93">
        <v>4.2998492717742903E-3</v>
      </c>
      <c r="CB56" s="94">
        <v>1.4644875049590999E-3</v>
      </c>
      <c r="CC56" s="94">
        <v>1.0526657104492101E-2</v>
      </c>
      <c r="CD56" s="94">
        <v>1.18645191192626E-2</v>
      </c>
      <c r="CE56" s="94">
        <v>2.1517912546793602E-3</v>
      </c>
      <c r="CF56" s="94">
        <v>1.5642571449279699E-3</v>
      </c>
      <c r="CG56" s="94">
        <v>1.5358018875122001E-3</v>
      </c>
      <c r="CH56" s="94">
        <v>6.4287325915168298E-3</v>
      </c>
      <c r="CI56" s="94">
        <v>1.1572510004043499E-2</v>
      </c>
      <c r="CJ56" s="95">
        <v>3.5389562447865801E-3</v>
      </c>
    </row>
    <row r="57" spans="1:88" x14ac:dyDescent="0.2">
      <c r="A57" s="77" t="s">
        <v>91</v>
      </c>
      <c r="B57" s="67" t="s">
        <v>77</v>
      </c>
      <c r="Z57" s="85">
        <v>17.785486094199999</v>
      </c>
      <c r="AA57" s="86">
        <v>18.571790695200001</v>
      </c>
      <c r="AB57" s="86">
        <v>0.64783450760000005</v>
      </c>
      <c r="AC57" s="86">
        <v>0.87285451489999999</v>
      </c>
      <c r="AD57" s="86">
        <v>0.26504487589999998</v>
      </c>
      <c r="AE57" s="86">
        <v>39.628635406500003</v>
      </c>
      <c r="AF57" s="86">
        <v>8.4270653865000007</v>
      </c>
      <c r="AG57" s="87">
        <v>4.7103759413999997</v>
      </c>
      <c r="AI57" s="85">
        <v>16.764615097</v>
      </c>
      <c r="AJ57" s="86">
        <v>18.0169639587</v>
      </c>
      <c r="AK57" s="86">
        <v>0.59510649530000004</v>
      </c>
      <c r="AL57" s="86">
        <v>0.84395713449999998</v>
      </c>
      <c r="AM57" s="86">
        <v>0.329605021</v>
      </c>
      <c r="AN57" s="86">
        <v>45.408149719199997</v>
      </c>
      <c r="AO57" s="86">
        <v>8.8087223088000002</v>
      </c>
      <c r="AP57" s="87">
        <v>4.9483173237000004</v>
      </c>
      <c r="AR57" s="85">
        <v>17.325459651900001</v>
      </c>
      <c r="AS57" s="86">
        <v>18.052473068200001</v>
      </c>
      <c r="AT57" s="86">
        <v>0.82322525980000005</v>
      </c>
      <c r="AU57" s="86">
        <v>0.86847672460000003</v>
      </c>
      <c r="AV57" s="86">
        <v>0.21946756540000001</v>
      </c>
      <c r="AW57" s="86">
        <v>26.5281486511</v>
      </c>
      <c r="AX57" s="86">
        <v>4.7356552119000002</v>
      </c>
      <c r="AY57" s="87">
        <v>3.4706240286000001</v>
      </c>
      <c r="BA57" s="85">
        <v>28.4943847656</v>
      </c>
      <c r="BB57" s="86">
        <v>4.1273119304000003</v>
      </c>
      <c r="BC57" s="87">
        <v>3.1659876948000001</v>
      </c>
      <c r="BE57" s="85">
        <v>24.7912960052</v>
      </c>
      <c r="BF57" s="86">
        <v>4.2827697095000001</v>
      </c>
      <c r="BG57" s="87">
        <v>2.9575083202000001</v>
      </c>
      <c r="BI57" s="85">
        <v>20.688228607199999</v>
      </c>
      <c r="BJ57" s="86">
        <v>3.8333043216</v>
      </c>
      <c r="BK57" s="87">
        <v>2.5639362432000001</v>
      </c>
      <c r="BM57" s="85">
        <v>22.4220581055</v>
      </c>
      <c r="BN57" s="86">
        <v>4.431443078</v>
      </c>
      <c r="BO57" s="87">
        <v>3.1428484744</v>
      </c>
      <c r="BQ57" s="85">
        <v>30.727661132800002</v>
      </c>
      <c r="BR57" s="86">
        <v>2.7949614288000002</v>
      </c>
      <c r="BS57" s="87">
        <v>3.0183808930999998</v>
      </c>
      <c r="BU57" s="102">
        <f t="shared" ref="BU57" si="23">BY57 * 0.000001</f>
        <v>1.2373559999999999</v>
      </c>
      <c r="BV57" s="2">
        <f t="shared" ref="BV57" si="24">BZ57* 0.000000001</f>
        <v>107.96138496</v>
      </c>
      <c r="BW57" s="99">
        <f t="shared" ref="BW57" si="25">AVERAGEIFS(CA57:CJ57,CA57:CJ57,"&lt;&gt;",CA57:CJ57,"&lt;&gt;"&amp;" ")</f>
        <v>5.503109127649267E-3</v>
      </c>
      <c r="BX57" s="99">
        <f t="shared" ref="BX57" si="26">1/BW57</f>
        <v>181.71545880776756</v>
      </c>
      <c r="BY57" s="39">
        <v>1237356</v>
      </c>
      <c r="BZ57" s="39">
        <v>107961384960</v>
      </c>
      <c r="CA57" s="93">
        <v>4.85438108444213E-3</v>
      </c>
      <c r="CB57" s="94">
        <v>1.44205479621887E-3</v>
      </c>
      <c r="CC57" s="94">
        <v>1.14141040378146E-2</v>
      </c>
      <c r="CD57" s="94">
        <v>1.1559557914733801E-2</v>
      </c>
      <c r="CE57" s="94">
        <v>2.5184154510497999E-3</v>
      </c>
      <c r="CF57" s="94">
        <v>1.5449666976928701E-3</v>
      </c>
      <c r="CG57" s="94">
        <v>1.54662609100341E-3</v>
      </c>
      <c r="CH57" s="94">
        <v>5.41947869693531E-3</v>
      </c>
      <c r="CI57" s="94">
        <v>1.16851329803466E-2</v>
      </c>
      <c r="CJ57" s="95">
        <v>3.04637352625528E-3</v>
      </c>
    </row>
    <row r="58" spans="1:88" x14ac:dyDescent="0.2">
      <c r="A58" s="77" t="s">
        <v>117</v>
      </c>
      <c r="B58" s="67"/>
      <c r="Z58" s="85">
        <v>17.5122692108</v>
      </c>
      <c r="AA58" s="86">
        <v>18.3561782837</v>
      </c>
      <c r="AB58" s="86">
        <v>0.65512423519999996</v>
      </c>
      <c r="AC58" s="86">
        <v>0.88015354079999997</v>
      </c>
      <c r="AD58" s="86">
        <v>0.26012613280000002</v>
      </c>
      <c r="AE58" s="86">
        <v>35.325153350800001</v>
      </c>
      <c r="AF58" s="86">
        <v>8.4939668470999994</v>
      </c>
      <c r="AG58" s="87">
        <v>4.7836240749999996</v>
      </c>
      <c r="AI58" s="85">
        <v>16.902797966000001</v>
      </c>
      <c r="AJ58" s="86">
        <v>18.270071029699999</v>
      </c>
      <c r="AK58" s="86">
        <v>0.60802569269999995</v>
      </c>
      <c r="AL58" s="86">
        <v>0.85143095310000005</v>
      </c>
      <c r="AM58" s="86">
        <v>0.31592026709999999</v>
      </c>
      <c r="AN58" s="86">
        <v>41.857826232900003</v>
      </c>
      <c r="AO58" s="86">
        <v>8.7690981413000006</v>
      </c>
      <c r="AP58" s="87">
        <v>4.9615391325999996</v>
      </c>
      <c r="AR58" s="85">
        <v>17.229410142900001</v>
      </c>
      <c r="AS58" s="86">
        <v>17.999990463300001</v>
      </c>
      <c r="AT58" s="86">
        <v>0.83111739159999998</v>
      </c>
      <c r="AU58" s="86">
        <v>0.86721133709999998</v>
      </c>
      <c r="AV58" s="86">
        <v>0.23841895160000001</v>
      </c>
      <c r="AW58" s="86">
        <v>24.588691711399999</v>
      </c>
      <c r="AX58" s="86">
        <v>4.7561520256999996</v>
      </c>
      <c r="AY58" s="87">
        <v>3.4974147439999999</v>
      </c>
      <c r="BA58" s="85">
        <v>26.806480407700001</v>
      </c>
      <c r="BB58" s="86">
        <v>4.1937132125999996</v>
      </c>
      <c r="BC58" s="87">
        <v>3.1437533503999999</v>
      </c>
      <c r="BE58" s="85">
        <v>21.0945186615</v>
      </c>
      <c r="BF58" s="86">
        <v>4.2768835451999996</v>
      </c>
      <c r="BG58" s="87">
        <v>2.9798469932999998</v>
      </c>
      <c r="BI58" s="85">
        <v>17.075061798099998</v>
      </c>
      <c r="BJ58" s="86">
        <v>3.7515690486</v>
      </c>
      <c r="BK58" s="87">
        <v>2.5285634871</v>
      </c>
      <c r="BM58" s="85">
        <v>21.695007324199999</v>
      </c>
      <c r="BN58" s="86">
        <v>4.3427519668999999</v>
      </c>
      <c r="BO58" s="87">
        <v>3.0730051611999998</v>
      </c>
      <c r="BQ58" s="85">
        <v>28.062927246099999</v>
      </c>
      <c r="BR58" s="86">
        <v>2.8039690193000002</v>
      </c>
      <c r="BS58" s="87">
        <v>3.0206288743999998</v>
      </c>
      <c r="BU58" s="102">
        <f t="shared" ref="BU58" si="27">BY58 * 0.000001</f>
        <v>3.0587999999999997E-2</v>
      </c>
      <c r="BV58" s="2">
        <f t="shared" ref="BV58" si="28">BZ58* 0.000000001</f>
        <v>2.6235371520000004</v>
      </c>
      <c r="BW58" s="99">
        <f t="shared" ref="BW58" si="29">AVERAGEIFS(CA58:CJ58,CA58:CJ58,"&lt;&gt;",CA58:CJ58,"&lt;&gt;"&amp;" ")</f>
        <v>5.3480873894184936E-3</v>
      </c>
      <c r="BX58" s="99">
        <f t="shared" ref="BX58" si="30">1/BW58</f>
        <v>186.9827336738287</v>
      </c>
      <c r="BY58" s="103">
        <v>30588</v>
      </c>
      <c r="BZ58" s="103">
        <v>2623537152</v>
      </c>
      <c r="CA58" s="93">
        <v>4.3464563786983403E-3</v>
      </c>
      <c r="CB58" s="94">
        <v>1.7857571601867599E-3</v>
      </c>
      <c r="CC58" s="94">
        <v>1.28350522783067E-2</v>
      </c>
      <c r="CD58" s="94">
        <v>1.07337713241577E-2</v>
      </c>
      <c r="CE58" s="94">
        <v>2.1990935007731101E-3</v>
      </c>
      <c r="CF58" s="94">
        <v>1.7540144920349099E-3</v>
      </c>
      <c r="CG58" s="94">
        <v>2.0327782630920402E-3</v>
      </c>
      <c r="CH58" s="94">
        <v>5.3788493661319501E-3</v>
      </c>
      <c r="CI58" s="94">
        <v>9.6027553081512399E-3</v>
      </c>
      <c r="CJ58" s="95">
        <v>2.8123458226521798E-3</v>
      </c>
    </row>
    <row r="59" spans="1:88" x14ac:dyDescent="0.2">
      <c r="A59" s="104" t="s">
        <v>118</v>
      </c>
      <c r="B59" s="67"/>
      <c r="Z59" s="85">
        <v>17.588101832100001</v>
      </c>
      <c r="AA59" s="86">
        <v>18.6722354889</v>
      </c>
      <c r="AB59" s="86">
        <v>0.65708642009999996</v>
      </c>
      <c r="AC59" s="86">
        <v>0.890058291</v>
      </c>
      <c r="AD59" s="86">
        <v>0.25978179969999998</v>
      </c>
      <c r="AE59" s="86">
        <v>35.727855682399998</v>
      </c>
      <c r="AF59" s="86">
        <v>8.5263871738999999</v>
      </c>
      <c r="AG59" s="87">
        <v>4.7897600546000003</v>
      </c>
      <c r="AI59" s="85">
        <v>16.870710449200001</v>
      </c>
      <c r="AJ59" s="86">
        <v>18.410064697300001</v>
      </c>
      <c r="AK59" s="86">
        <v>0.60730121790000002</v>
      </c>
      <c r="AL59" s="86">
        <v>0.8601912183</v>
      </c>
      <c r="AM59" s="86">
        <v>0.31464846369999999</v>
      </c>
      <c r="AN59" s="86">
        <v>42.190540313699998</v>
      </c>
      <c r="AO59" s="86">
        <v>8.8051415384999991</v>
      </c>
      <c r="AP59" s="87">
        <v>4.9675082993000004</v>
      </c>
      <c r="AR59" s="85">
        <v>17.107949724200001</v>
      </c>
      <c r="AS59" s="86">
        <v>18.015758514400002</v>
      </c>
      <c r="AT59" s="86">
        <v>0.82938742639999996</v>
      </c>
      <c r="AU59" s="86">
        <v>0.86894381229999995</v>
      </c>
      <c r="AV59" s="86">
        <v>0.23933869599999999</v>
      </c>
      <c r="AW59" s="86">
        <v>24.936422348000001</v>
      </c>
      <c r="AX59" s="86">
        <v>4.8079807676000001</v>
      </c>
      <c r="AY59" s="87">
        <v>3.5360693153999998</v>
      </c>
      <c r="BA59" s="85">
        <v>26.850353241000001</v>
      </c>
      <c r="BB59" s="86">
        <v>4.2506109459000001</v>
      </c>
      <c r="BC59" s="87">
        <v>3.1668393192000002</v>
      </c>
      <c r="BE59" s="85">
        <v>21.673156738300001</v>
      </c>
      <c r="BF59" s="86">
        <v>4.3242769789000004</v>
      </c>
      <c r="BG59" s="87">
        <v>3.0084776097999999</v>
      </c>
      <c r="BI59" s="85">
        <v>17.074632644699999</v>
      </c>
      <c r="BJ59" s="86">
        <v>3.796486099</v>
      </c>
      <c r="BK59" s="87">
        <v>2.5519921517999999</v>
      </c>
      <c r="BM59" s="85">
        <v>17.074632644699999</v>
      </c>
      <c r="BN59" s="86">
        <v>3.796486099</v>
      </c>
      <c r="BO59" s="87">
        <v>2.5519921517999999</v>
      </c>
      <c r="BQ59" s="85">
        <v>27.719116210900001</v>
      </c>
      <c r="BR59" s="86">
        <v>2.8252112290000002</v>
      </c>
      <c r="BS59" s="87">
        <v>3.0286857173000001</v>
      </c>
      <c r="BU59" s="102">
        <f t="shared" ref="BU59:BU60" si="31">BY59 * 0.000001</f>
        <v>0.116172</v>
      </c>
      <c r="BV59" s="2">
        <f t="shared" ref="BV59" si="32">BZ59* 0.000000001</f>
        <v>10.078912512</v>
      </c>
      <c r="BW59" s="99">
        <f t="shared" ref="BW59" si="33">AVERAGEIFS(CA59:CJ59,CA59:CJ59,"&lt;&gt;",CA59:CJ59,"&lt;&gt;"&amp;" ")</f>
        <v>5.45819191910082E-3</v>
      </c>
      <c r="BX59" s="99">
        <f t="shared" ref="BX59" si="34">1/BW59</f>
        <v>183.21085348804289</v>
      </c>
      <c r="BY59" s="103">
        <v>116172</v>
      </c>
      <c r="BZ59" s="103">
        <v>10078912512</v>
      </c>
      <c r="CA59" s="93">
        <v>4.1446313261985701E-3</v>
      </c>
      <c r="CB59" s="94">
        <v>1.71923961639404E-3</v>
      </c>
      <c r="CC59" s="94">
        <v>1.1024223433600501E-2</v>
      </c>
      <c r="CD59" s="94">
        <v>1.20324611663818E-2</v>
      </c>
      <c r="CE59" s="94">
        <v>2.52863566080729E-3</v>
      </c>
      <c r="CF59" s="94">
        <v>1.68452978134155E-3</v>
      </c>
      <c r="CG59" s="94">
        <v>1.7670845985412499E-3</v>
      </c>
      <c r="CH59" s="94">
        <v>5.3133543799905201E-3</v>
      </c>
      <c r="CI59" s="94">
        <v>1.1320561170577999E-2</v>
      </c>
      <c r="CJ59" s="95">
        <v>3.04719805717468E-3</v>
      </c>
    </row>
    <row r="60" spans="1:88" x14ac:dyDescent="0.2">
      <c r="A60" s="77" t="s">
        <v>94</v>
      </c>
      <c r="B60" s="67" t="s">
        <v>77</v>
      </c>
      <c r="Z60" s="85">
        <v>17.467084884599998</v>
      </c>
      <c r="AA60" s="86">
        <v>18.149023056000001</v>
      </c>
      <c r="AB60" s="86">
        <v>0.64536868140000003</v>
      </c>
      <c r="AC60" s="86">
        <v>0.86695882479999997</v>
      </c>
      <c r="AD60" s="86">
        <v>0.26991448400000001</v>
      </c>
      <c r="AE60" s="86">
        <v>38.917503356899999</v>
      </c>
      <c r="AF60" s="86">
        <v>8.4374986426999996</v>
      </c>
      <c r="AG60" s="87">
        <v>4.7326168040000001</v>
      </c>
      <c r="AI60" s="85">
        <v>16.895679941200001</v>
      </c>
      <c r="AJ60" s="86">
        <v>18.190498352100001</v>
      </c>
      <c r="AK60" s="86">
        <v>0.5963810235</v>
      </c>
      <c r="AL60" s="86">
        <v>0.84343730809999995</v>
      </c>
      <c r="AM60" s="86">
        <v>0.33049084829999997</v>
      </c>
      <c r="AN60" s="86">
        <v>44.734481811499997</v>
      </c>
      <c r="AO60" s="86">
        <v>8.8431343691999995</v>
      </c>
      <c r="AP60" s="87">
        <v>4.9591299920000003</v>
      </c>
      <c r="AR60" s="85">
        <v>17.434123020200001</v>
      </c>
      <c r="AS60" s="86">
        <v>18.103302002</v>
      </c>
      <c r="AT60" s="86">
        <v>0.82514250280000001</v>
      </c>
      <c r="AU60" s="86">
        <v>0.86858591620000003</v>
      </c>
      <c r="AV60" s="86">
        <v>0.221204713</v>
      </c>
      <c r="AW60" s="86">
        <v>26.180198669399999</v>
      </c>
      <c r="AX60" s="86">
        <v>4.7905164321999996</v>
      </c>
      <c r="AY60" s="87">
        <v>3.4794635812000001</v>
      </c>
      <c r="BA60" s="85">
        <v>28.128986358599999</v>
      </c>
      <c r="BB60" s="86">
        <v>4.1147961757999996</v>
      </c>
      <c r="BC60" s="87">
        <v>3.1863465492</v>
      </c>
      <c r="BE60" s="85">
        <v>24.365808486900001</v>
      </c>
      <c r="BF60" s="86">
        <v>4.2910107587999997</v>
      </c>
      <c r="BG60" s="87">
        <v>2.9751528001000001</v>
      </c>
      <c r="BI60" s="85">
        <v>20.478181839000001</v>
      </c>
      <c r="BJ60" s="86">
        <v>3.8302126148000002</v>
      </c>
      <c r="BK60" s="87">
        <v>2.5591696837</v>
      </c>
      <c r="BM60" s="85">
        <v>22.403015136699999</v>
      </c>
      <c r="BN60" s="86">
        <v>4.3343610854000003</v>
      </c>
      <c r="BO60" s="87">
        <v>3.1167117910000002</v>
      </c>
      <c r="BQ60" s="85">
        <v>30.231649398799998</v>
      </c>
      <c r="BR60" s="86">
        <v>2.7975898996000002</v>
      </c>
      <c r="BS60" s="87">
        <v>3.0123739898999999</v>
      </c>
      <c r="BU60" s="102">
        <f t="shared" si="31"/>
        <v>0.45322799999999996</v>
      </c>
      <c r="BV60" s="2">
        <f t="shared" ref="BV60" si="35">BZ60* 0.000000001</f>
        <v>39.485177856</v>
      </c>
      <c r="BW60" s="99">
        <f t="shared" ref="BW60" si="36">AVERAGEIFS(CA60:CJ60,CA60:CJ60,"&lt;&gt;",CA60:CJ60,"&lt;&gt;"&amp;" ")</f>
        <v>5.4029341704938698E-3</v>
      </c>
      <c r="BX60" s="99">
        <f t="shared" ref="BX60" si="37">1/BW60</f>
        <v>185.0846166997797</v>
      </c>
      <c r="BY60" s="39">
        <v>453228</v>
      </c>
      <c r="BZ60" s="39">
        <v>39485177856</v>
      </c>
      <c r="CA60" s="93">
        <v>4.4162049889564497E-3</v>
      </c>
      <c r="CB60" s="94">
        <v>1.63304967880249E-3</v>
      </c>
      <c r="CC60" s="94">
        <v>1.0963519414265901E-2</v>
      </c>
      <c r="CD60" s="94">
        <v>1.15667819976806E-2</v>
      </c>
      <c r="CE60" s="94">
        <v>2.6865005493164002E-3</v>
      </c>
      <c r="CF60" s="94">
        <v>1.6959881782531701E-3</v>
      </c>
      <c r="CG60" s="94">
        <v>1.7619204521179101E-3</v>
      </c>
      <c r="CH60" s="94">
        <v>5.7719034307143202E-3</v>
      </c>
      <c r="CI60" s="94">
        <v>1.07962191104888E-2</v>
      </c>
      <c r="CJ60" s="95">
        <v>2.7372539043426501E-3</v>
      </c>
    </row>
    <row r="61" spans="1:88" x14ac:dyDescent="0.2">
      <c r="A61" s="77" t="s">
        <v>95</v>
      </c>
      <c r="B61" s="67" t="s">
        <v>77</v>
      </c>
      <c r="Z61" s="85">
        <v>17.493852360999998</v>
      </c>
      <c r="AA61" s="86">
        <v>18.112821578999998</v>
      </c>
      <c r="AB61" s="86">
        <v>0.6402857582</v>
      </c>
      <c r="AC61" s="86">
        <v>0.86053726279999998</v>
      </c>
      <c r="AD61" s="86">
        <v>0.2706954211</v>
      </c>
      <c r="AE61" s="86">
        <v>39.563858032200002</v>
      </c>
      <c r="AF61" s="86">
        <v>8.4316310266999999</v>
      </c>
      <c r="AG61" s="87">
        <v>4.7315729514999996</v>
      </c>
      <c r="AI61" s="85">
        <v>16.727828044900001</v>
      </c>
      <c r="AJ61" s="86">
        <v>17.957920074499999</v>
      </c>
      <c r="AK61" s="86">
        <v>0.58893771920000004</v>
      </c>
      <c r="AL61" s="86">
        <v>0.83363999550000001</v>
      </c>
      <c r="AM61" s="86">
        <v>0.33694425690000002</v>
      </c>
      <c r="AN61" s="86">
        <v>45.286350250200002</v>
      </c>
      <c r="AO61" s="86">
        <v>8.8402127342999997</v>
      </c>
      <c r="AP61" s="87">
        <v>4.9703041085999997</v>
      </c>
      <c r="AR61" s="85">
        <v>17.1210120201</v>
      </c>
      <c r="AS61" s="86">
        <v>17.6885604858</v>
      </c>
      <c r="AT61" s="86">
        <v>0.82033103699999999</v>
      </c>
      <c r="AU61" s="86">
        <v>0.8545144898</v>
      </c>
      <c r="AV61" s="86">
        <v>0.22359389069999999</v>
      </c>
      <c r="AW61" s="86">
        <v>26.5803089142</v>
      </c>
      <c r="AX61" s="86">
        <v>4.7859251869000001</v>
      </c>
      <c r="AY61" s="87">
        <v>3.4909779074</v>
      </c>
      <c r="BA61" s="85">
        <v>28.325222015400001</v>
      </c>
      <c r="BB61" s="86">
        <v>4.1249977889</v>
      </c>
      <c r="BC61" s="87">
        <v>3.1676230764</v>
      </c>
      <c r="BE61" s="85">
        <v>24.483484268200002</v>
      </c>
      <c r="BF61" s="86">
        <v>4.2903416284000002</v>
      </c>
      <c r="BG61" s="87">
        <v>2.9697817725000002</v>
      </c>
      <c r="BI61" s="85">
        <v>20.613033294699999</v>
      </c>
      <c r="BJ61" s="86">
        <v>3.8332027682000001</v>
      </c>
      <c r="BK61" s="87">
        <v>2.5799623622999999</v>
      </c>
      <c r="BM61" s="85">
        <v>22.474182128900001</v>
      </c>
      <c r="BN61" s="86">
        <v>4.3662405915000004</v>
      </c>
      <c r="BO61" s="87">
        <v>3.1186176371999998</v>
      </c>
      <c r="BQ61" s="85">
        <v>30.536437988300001</v>
      </c>
      <c r="BR61" s="86">
        <v>2.7917918663000001</v>
      </c>
      <c r="BS61" s="87">
        <v>3.0167153994000002</v>
      </c>
      <c r="BU61" s="102">
        <f t="shared" ref="BU61" si="38">BY61 * 0.000001</f>
        <v>1.7908919999999999</v>
      </c>
      <c r="BV61" s="2">
        <f t="shared" ref="BV61" si="39">BZ61* 0.000000001</f>
        <v>156.27976704</v>
      </c>
      <c r="BW61" s="99">
        <f t="shared" ref="BW61" si="40">AVERAGEIFS(CA61:CJ61,CA61:CJ61,"&lt;&gt;",CA61:CJ61,"&lt;&gt;"&amp;" ")</f>
        <v>7.3664342458419308E-3</v>
      </c>
      <c r="BX61" s="99">
        <f t="shared" ref="BX61" si="41">1/BW61</f>
        <v>135.75088932131058</v>
      </c>
      <c r="BY61" s="39">
        <v>1790892</v>
      </c>
      <c r="BZ61" s="39">
        <v>156279767040</v>
      </c>
      <c r="CA61" s="93">
        <v>4.7255307435989302E-3</v>
      </c>
      <c r="CB61" s="94">
        <v>1.6813084125518699E-3</v>
      </c>
      <c r="CC61" s="94">
        <v>1.20121902889675E-2</v>
      </c>
      <c r="CD61" s="94">
        <v>1.33744955062866E-2</v>
      </c>
      <c r="CE61" s="94">
        <v>2.3918787638346302E-3</v>
      </c>
      <c r="CF61" s="94">
        <v>1.8592882156371999E-3</v>
      </c>
      <c r="CG61" s="94">
        <v>1.8554711341857899E-3</v>
      </c>
      <c r="CH61" s="94">
        <v>5.91895159553079E-3</v>
      </c>
      <c r="CI61" s="94">
        <v>1.2691468000411901E-2</v>
      </c>
      <c r="CJ61" s="95">
        <v>1.7153759797414101E-2</v>
      </c>
    </row>
    <row r="62" spans="1:88" x14ac:dyDescent="0.2">
      <c r="A62" s="67"/>
      <c r="B62" s="67"/>
    </row>
    <row r="63" spans="1:88" x14ac:dyDescent="0.2">
      <c r="A63" s="105" t="s">
        <v>121</v>
      </c>
      <c r="B63" s="67"/>
      <c r="Z63" s="85">
        <v>8.2666208903000005</v>
      </c>
      <c r="AA63" s="86">
        <v>8.4324407578000002</v>
      </c>
      <c r="AB63" s="86">
        <v>0.25980341429999998</v>
      </c>
      <c r="AC63" s="86">
        <v>0.51658723350000002</v>
      </c>
      <c r="AD63" s="86">
        <v>0.48855793479999998</v>
      </c>
      <c r="AE63" s="86">
        <v>9.7550668716000004</v>
      </c>
      <c r="AF63" s="86">
        <v>6.9007196529000003</v>
      </c>
      <c r="AG63" s="87">
        <v>6.3192154772000002</v>
      </c>
      <c r="AI63" s="85">
        <v>10.2782001495</v>
      </c>
      <c r="AJ63" s="86">
        <v>10.328713417099999</v>
      </c>
      <c r="AK63" s="86">
        <v>0.28741133210000003</v>
      </c>
      <c r="AL63" s="86">
        <v>0.60205284329999997</v>
      </c>
      <c r="AM63" s="86">
        <v>0.44184714559999999</v>
      </c>
      <c r="AN63" s="86">
        <v>15.3991107941</v>
      </c>
      <c r="AO63" s="86">
        <v>6.9675691983999997</v>
      </c>
      <c r="AP63" s="87">
        <v>5.8472264548000004</v>
      </c>
      <c r="AR63" s="85">
        <v>12.0072002411</v>
      </c>
      <c r="AS63" s="86">
        <v>11.996609687799999</v>
      </c>
      <c r="AT63" s="86">
        <v>0.50850814580000003</v>
      </c>
      <c r="AU63" s="86">
        <v>0.75672002670000005</v>
      </c>
      <c r="AV63" s="86">
        <v>0.33423334360000001</v>
      </c>
      <c r="AW63" s="86">
        <v>18.648605346699998</v>
      </c>
      <c r="AX63" s="86">
        <v>4.6426136654999999</v>
      </c>
      <c r="AY63" s="87">
        <v>3.7822709239000001</v>
      </c>
      <c r="BA63" s="85">
        <v>19.346073150599999</v>
      </c>
      <c r="BB63" s="86">
        <v>4.1113555452000003</v>
      </c>
      <c r="BC63" s="87">
        <v>3.4103365908000001</v>
      </c>
      <c r="BE63" s="85">
        <v>16.4503307343</v>
      </c>
      <c r="BF63" s="86">
        <v>4.1511880312000002</v>
      </c>
      <c r="BG63" s="87">
        <v>3.0995696654999998</v>
      </c>
      <c r="BI63" s="85">
        <v>16.845685958899999</v>
      </c>
      <c r="BJ63" s="86">
        <v>3.9018482715</v>
      </c>
      <c r="BK63" s="87">
        <v>3.1497217892</v>
      </c>
      <c r="BM63" s="85">
        <v>15.105773925799999</v>
      </c>
      <c r="BN63" s="86">
        <v>4.1411539485000004</v>
      </c>
      <c r="BO63" s="87">
        <v>2.9019526094999999</v>
      </c>
      <c r="BQ63" s="85">
        <v>16.410198211699999</v>
      </c>
      <c r="BR63" s="86">
        <v>3.3741286445999998</v>
      </c>
      <c r="BS63" s="87">
        <v>3.6102434158999999</v>
      </c>
      <c r="BU63" s="102">
        <f t="shared" ref="BU63" si="42">BY63 * 0.000001</f>
        <v>0.31469999999999998</v>
      </c>
      <c r="BV63" s="2">
        <f t="shared" ref="BV63" si="43">BZ63* 0.000000001</f>
        <v>27.405582336000002</v>
      </c>
      <c r="BW63" s="99">
        <f t="shared" ref="BW63" si="44">AVERAGEIFS(CA63:CJ63,CA63:CJ63,"&lt;&gt;",CA63:CJ63,"&lt;&gt;"&amp;" ")</f>
        <v>5.0487262701637472E-3</v>
      </c>
      <c r="BX63" s="99">
        <f t="shared" ref="BX63" si="45">1/BW63</f>
        <v>198.0697598738239</v>
      </c>
      <c r="BY63" s="39">
        <v>314700</v>
      </c>
      <c r="BZ63" s="39">
        <v>27405582336</v>
      </c>
      <c r="CA63" s="93">
        <v>3.9878897368907902E-3</v>
      </c>
      <c r="CB63" s="94">
        <v>9.6727185249328605E-4</v>
      </c>
      <c r="CC63" s="94">
        <v>1.30233764648437E-2</v>
      </c>
      <c r="CD63" s="94">
        <v>1.0869765281677201E-2</v>
      </c>
      <c r="CE63" s="94">
        <v>1.9196510314941401E-3</v>
      </c>
      <c r="CF63" s="94">
        <v>1.11073017120361E-3</v>
      </c>
      <c r="CG63" s="94">
        <v>1.0472774505615201E-3</v>
      </c>
      <c r="CH63" s="94">
        <v>5.4013869341681901E-3</v>
      </c>
      <c r="CI63" s="94">
        <v>9.9126100540161098E-3</v>
      </c>
      <c r="CJ63" s="95">
        <v>2.24730372428894E-3</v>
      </c>
    </row>
    <row r="64" spans="1:88" x14ac:dyDescent="0.2">
      <c r="A64" s="105" t="s">
        <v>122</v>
      </c>
      <c r="B64" s="67"/>
      <c r="Z64" s="85">
        <v>8.9253250439999992</v>
      </c>
      <c r="AA64" s="86">
        <v>9.0910263061999999</v>
      </c>
      <c r="AB64" s="86">
        <v>0.34309414030000002</v>
      </c>
      <c r="AC64" s="86">
        <v>0.59562217390000005</v>
      </c>
      <c r="AD64" s="86">
        <v>0.35110198259999997</v>
      </c>
      <c r="AE64" s="86">
        <v>10.9468307495</v>
      </c>
      <c r="AF64" s="86">
        <v>7.1369621188999997</v>
      </c>
      <c r="AG64" s="87">
        <v>5.8690067567000002</v>
      </c>
      <c r="AI64" s="85">
        <v>11.093490982100001</v>
      </c>
      <c r="AJ64" s="86">
        <v>11.113110542299999</v>
      </c>
      <c r="AK64" s="86">
        <v>0.38411802049999999</v>
      </c>
      <c r="AL64" s="86">
        <v>0.68270091060000004</v>
      </c>
      <c r="AM64" s="86">
        <v>0.37750932570000001</v>
      </c>
      <c r="AN64" s="86">
        <v>18.7663879395</v>
      </c>
      <c r="AO64" s="86">
        <v>7.2136742658999999</v>
      </c>
      <c r="AP64" s="87">
        <v>5.4485646383999997</v>
      </c>
      <c r="AR64" s="85">
        <v>12.9172639847</v>
      </c>
      <c r="AS64" s="86">
        <v>12.914442062399999</v>
      </c>
      <c r="AT64" s="86">
        <v>0.57784765959999995</v>
      </c>
      <c r="AU64" s="86">
        <v>0.80011940059999997</v>
      </c>
      <c r="AV64" s="86">
        <v>0.2906900644</v>
      </c>
      <c r="AW64" s="86">
        <v>17.319982528699999</v>
      </c>
      <c r="AX64" s="86">
        <v>4.4769791922</v>
      </c>
      <c r="AY64" s="87">
        <v>3.5685164280000001</v>
      </c>
      <c r="BA64" s="85">
        <v>17.3952941895</v>
      </c>
      <c r="BB64" s="86">
        <v>4.0231430284999998</v>
      </c>
      <c r="BC64" s="87">
        <v>3.2427819173999999</v>
      </c>
      <c r="BE64" s="85">
        <v>15.9353885651</v>
      </c>
      <c r="BF64" s="86">
        <v>4.0355647535000001</v>
      </c>
      <c r="BG64" s="87">
        <v>2.9389453189000001</v>
      </c>
      <c r="BI64" s="85">
        <v>14.264975547800001</v>
      </c>
      <c r="BJ64" s="86">
        <v>3.6443293987000001</v>
      </c>
      <c r="BK64" s="87">
        <v>2.8751517463999998</v>
      </c>
      <c r="BM64" s="85">
        <v>14.73828125</v>
      </c>
      <c r="BN64" s="86">
        <v>4.0498422784999999</v>
      </c>
      <c r="BO64" s="87">
        <v>2.8148031482000002</v>
      </c>
      <c r="BQ64" s="85">
        <v>15.9915571213</v>
      </c>
      <c r="BR64" s="86">
        <v>3.199096479</v>
      </c>
      <c r="BS64" s="87">
        <v>3.4513199302999999</v>
      </c>
      <c r="BU64" s="102">
        <f t="shared" ref="BU64" si="46">BY64 * 0.000001</f>
        <v>0.31469999999999998</v>
      </c>
      <c r="BV64" s="2">
        <f t="shared" ref="BV64" si="47">BZ64* 0.000000001</f>
        <v>27.405582336000002</v>
      </c>
      <c r="BW64" s="99">
        <f t="shared" ref="BW64" si="48">AVERAGEIFS(CA64:CJ64,CA64:CJ64,"&lt;&gt;",CA64:CJ64,"&lt;&gt;"&amp;" ")</f>
        <v>5.0623500733398778E-3</v>
      </c>
      <c r="BX64" s="99">
        <f t="shared" ref="BX64" si="49">1/BW64</f>
        <v>197.53671427552055</v>
      </c>
      <c r="BY64" s="39">
        <v>314700</v>
      </c>
      <c r="BZ64" s="39">
        <v>27405582336</v>
      </c>
      <c r="CA64" s="93">
        <v>3.9878897368907902E-3</v>
      </c>
      <c r="CB64" s="94">
        <v>9.6727185249328605E-4</v>
      </c>
      <c r="CC64" s="94">
        <v>1.30233764648437E-2</v>
      </c>
      <c r="CD64" s="94">
        <v>1.07559909820556E-2</v>
      </c>
      <c r="CE64" s="94">
        <v>1.9144217173258399E-3</v>
      </c>
      <c r="CF64" s="94">
        <v>1.11073017120361E-3</v>
      </c>
      <c r="CG64" s="94">
        <v>1.1205696105956999E-3</v>
      </c>
      <c r="CH64" s="94">
        <v>5.5451629189883899E-3</v>
      </c>
      <c r="CI64" s="94">
        <v>9.9126100540161098E-3</v>
      </c>
      <c r="CJ64" s="95">
        <v>2.2854772249857498E-3</v>
      </c>
    </row>
    <row r="65" spans="1:88" x14ac:dyDescent="0.2">
      <c r="A65" s="105" t="s">
        <v>125</v>
      </c>
      <c r="B65" s="67"/>
      <c r="Z65" s="85">
        <v>9.8619474410999999</v>
      </c>
      <c r="AA65" s="86">
        <v>10.0308055878</v>
      </c>
      <c r="AB65" s="86">
        <v>0.43080958029999999</v>
      </c>
      <c r="AC65" s="86">
        <v>0.67901461119999995</v>
      </c>
      <c r="AD65" s="86">
        <v>0.38081562520000001</v>
      </c>
      <c r="AE65" s="86">
        <v>15.8174037933</v>
      </c>
      <c r="AF65" s="86">
        <v>7.4765759589999998</v>
      </c>
      <c r="AG65" s="87">
        <v>5.3634135340000002</v>
      </c>
      <c r="AI65" s="85">
        <v>12.2492784739</v>
      </c>
      <c r="AJ65" s="86">
        <v>12.255771637</v>
      </c>
      <c r="AK65" s="86">
        <v>0.48221198720000003</v>
      </c>
      <c r="AL65" s="86">
        <v>0.76273220900000005</v>
      </c>
      <c r="AM65" s="86">
        <v>0.33483862879999998</v>
      </c>
      <c r="AN65" s="86">
        <v>24.421363830600001</v>
      </c>
      <c r="AO65" s="86">
        <v>7.5717431544</v>
      </c>
      <c r="AP65" s="87">
        <v>5.0569106623</v>
      </c>
      <c r="AR65" s="85">
        <v>14.075340967200001</v>
      </c>
      <c r="AS65" s="86">
        <v>14.0119495392</v>
      </c>
      <c r="AT65" s="86">
        <v>0.66333356409999999</v>
      </c>
      <c r="AU65" s="86">
        <v>0.84196020599999999</v>
      </c>
      <c r="AV65" s="86">
        <v>0.25235426430000002</v>
      </c>
      <c r="AW65" s="86">
        <v>17.290674209599999</v>
      </c>
      <c r="AX65" s="86">
        <v>4.3996010561999999</v>
      </c>
      <c r="AY65" s="87">
        <v>3.3929936840999999</v>
      </c>
      <c r="BA65" s="85">
        <v>20.841232299800001</v>
      </c>
      <c r="BB65" s="86">
        <v>3.9264342415</v>
      </c>
      <c r="BC65" s="87">
        <v>3.1090951972999998</v>
      </c>
      <c r="BE65" s="85">
        <v>16.559070587200001</v>
      </c>
      <c r="BF65" s="86">
        <v>3.9405745932</v>
      </c>
      <c r="BG65" s="87">
        <v>2.8687507881999998</v>
      </c>
      <c r="BI65" s="85">
        <v>13.8968400955</v>
      </c>
      <c r="BJ65" s="86">
        <v>3.4744835762999999</v>
      </c>
      <c r="BK65" s="87">
        <v>2.6129348906000001</v>
      </c>
      <c r="BM65" s="85">
        <v>15.1318359375</v>
      </c>
      <c r="BN65" s="86">
        <v>4.0248344053</v>
      </c>
      <c r="BO65" s="87">
        <v>2.7396444158</v>
      </c>
      <c r="BQ65" s="85">
        <v>17.226623535200002</v>
      </c>
      <c r="BR65" s="86">
        <v>3.0175244460999999</v>
      </c>
      <c r="BS65" s="87">
        <v>3.2943540588000002</v>
      </c>
      <c r="BU65" s="102">
        <f t="shared" ref="BU65" si="50">BY65 * 0.000001</f>
        <v>0.31469999999999998</v>
      </c>
      <c r="BV65" s="2">
        <f t="shared" ref="BV65" si="51">BZ65* 0.000000001</f>
        <v>27.405582336000002</v>
      </c>
      <c r="BW65" s="99">
        <f t="shared" ref="BW65" si="52">AVERAGEIFS(CA65:CJ65,CA65:CJ65,"&lt;&gt;",CA65:CJ65,"&lt;&gt;"&amp;" ")</f>
        <v>5.114968840920049E-3</v>
      </c>
      <c r="BX65" s="99">
        <f t="shared" ref="BX65" si="53">1/BW65</f>
        <v>195.50461226663626</v>
      </c>
      <c r="BY65" s="39">
        <v>314700</v>
      </c>
      <c r="BZ65" s="39">
        <v>27405582336</v>
      </c>
      <c r="CA65" s="93">
        <v>3.8906484842300402E-3</v>
      </c>
      <c r="CB65" s="94">
        <v>9.6727185249328605E-4</v>
      </c>
      <c r="CC65" s="94">
        <v>1.3641662067837099E-2</v>
      </c>
      <c r="CD65" s="94">
        <v>1.07559909820556E-2</v>
      </c>
      <c r="CE65" s="94">
        <v>1.9144217173258399E-3</v>
      </c>
      <c r="CF65" s="94">
        <v>1.11073017120361E-3</v>
      </c>
      <c r="CG65" s="94">
        <v>1.2460160255432101E-3</v>
      </c>
      <c r="CH65" s="94">
        <v>5.0825371461756001E-3</v>
      </c>
      <c r="CI65" s="94">
        <v>9.9126100540161098E-3</v>
      </c>
      <c r="CJ65" s="95">
        <v>2.6277999083200998E-3</v>
      </c>
    </row>
    <row r="66" spans="1:88" x14ac:dyDescent="0.2">
      <c r="A66" s="106" t="s">
        <v>123</v>
      </c>
      <c r="B66" s="67"/>
      <c r="Z66" s="85">
        <v>11.1781358719</v>
      </c>
      <c r="AA66" s="86">
        <v>11.421694755600001</v>
      </c>
      <c r="AB66" s="86">
        <v>0.54159599540000003</v>
      </c>
      <c r="AC66" s="86">
        <v>0.76010531189999997</v>
      </c>
      <c r="AD66" s="86">
        <v>0.3556703329</v>
      </c>
      <c r="AE66" s="86">
        <v>21.510015487699999</v>
      </c>
      <c r="AF66" s="86">
        <v>7.8099890714000004</v>
      </c>
      <c r="AG66" s="87">
        <v>4.8849823207999998</v>
      </c>
      <c r="AI66" s="85">
        <v>13.991655826600001</v>
      </c>
      <c r="AJ66" s="86">
        <v>13.98828125</v>
      </c>
      <c r="AK66" s="86">
        <v>0.58776873559999998</v>
      </c>
      <c r="AL66" s="86">
        <v>0.83266136530000001</v>
      </c>
      <c r="AM66" s="86">
        <v>0.31547135110000002</v>
      </c>
      <c r="AN66" s="86">
        <v>30.004400253299998</v>
      </c>
      <c r="AO66" s="86">
        <v>7.8845789965000002</v>
      </c>
      <c r="AP66" s="87">
        <v>4.7137380209000002</v>
      </c>
      <c r="AR66" s="85">
        <v>15.2311058044</v>
      </c>
      <c r="AS66" s="86">
        <v>15.2693681717</v>
      </c>
      <c r="AT66" s="86">
        <v>0.73638433219999999</v>
      </c>
      <c r="AU66" s="86">
        <v>0.87910854279999995</v>
      </c>
      <c r="AV66" s="86">
        <v>0.2214937508</v>
      </c>
      <c r="AW66" s="86">
        <v>18.188568115199999</v>
      </c>
      <c r="AX66" s="86">
        <v>4.3847707004999998</v>
      </c>
      <c r="AY66" s="87">
        <v>3.3163572997999999</v>
      </c>
      <c r="BA66" s="85">
        <v>21.5711174011</v>
      </c>
      <c r="BB66" s="86">
        <v>3.9059096166999998</v>
      </c>
      <c r="BC66" s="87">
        <v>3.0374882352000001</v>
      </c>
      <c r="BE66" s="85">
        <v>17.348524093599998</v>
      </c>
      <c r="BF66" s="86">
        <v>3.9394935243</v>
      </c>
      <c r="BG66" s="87">
        <v>2.8116634257999999</v>
      </c>
      <c r="BI66" s="85">
        <v>14.549700737</v>
      </c>
      <c r="BJ66" s="86">
        <v>3.4506398085000001</v>
      </c>
      <c r="BK66" s="87">
        <v>2.4697119130999998</v>
      </c>
      <c r="BM66" s="85">
        <v>16.2141113281</v>
      </c>
      <c r="BN66" s="86">
        <v>3.9982787020999999</v>
      </c>
      <c r="BO66" s="87">
        <v>2.7668653090999999</v>
      </c>
      <c r="BQ66" s="85">
        <v>19.571920394900001</v>
      </c>
      <c r="BR66" s="86">
        <v>2.8697499647</v>
      </c>
      <c r="BS66" s="87">
        <v>3.1361574665999998</v>
      </c>
      <c r="BU66" s="102">
        <f t="shared" ref="BU66" si="54">BY66 * 0.000001</f>
        <v>0.31469999999999998</v>
      </c>
      <c r="BV66" s="2">
        <f t="shared" ref="BV66" si="55">BZ66* 0.000000001</f>
        <v>27.405582336000002</v>
      </c>
      <c r="BW66" s="99">
        <f t="shared" ref="BW66" si="56">AVERAGEIFS(CA66:CJ66,CA66:CJ66,"&lt;&gt;",CA66:CJ66,"&lt;&gt;"&amp;" ")</f>
        <v>5.2055902025668292E-3</v>
      </c>
      <c r="BX66" s="99">
        <f t="shared" ref="BX66" si="57">1/BW66</f>
        <v>192.10117606009575</v>
      </c>
      <c r="BY66" s="103">
        <v>314700</v>
      </c>
      <c r="BZ66" s="103">
        <v>27405582336</v>
      </c>
      <c r="CA66" s="93">
        <v>3.7190541625022801E-3</v>
      </c>
      <c r="CB66" s="94">
        <v>1.19254660606384E-3</v>
      </c>
      <c r="CC66" s="94">
        <v>1.15021599663628E-2</v>
      </c>
      <c r="CD66" s="94">
        <v>1.1171817779541E-2</v>
      </c>
      <c r="CE66" s="94">
        <v>2.0717461903889899E-3</v>
      </c>
      <c r="CF66" s="94">
        <v>1.3263106346130299E-3</v>
      </c>
      <c r="CG66" s="94">
        <v>1.4147734642028799E-3</v>
      </c>
      <c r="CH66" s="94">
        <v>5.0562129301183296E-3</v>
      </c>
      <c r="CI66" s="94">
        <v>1.2047797441482501E-2</v>
      </c>
      <c r="CJ66" s="95">
        <v>2.5534828503926501E-3</v>
      </c>
    </row>
    <row r="67" spans="1:88" x14ac:dyDescent="0.2">
      <c r="A67" s="106" t="s">
        <v>127</v>
      </c>
      <c r="B67" s="67"/>
      <c r="Z67" s="85">
        <v>13.184046586399999</v>
      </c>
      <c r="AA67" s="86">
        <v>13.566588401800001</v>
      </c>
      <c r="AB67" s="86">
        <v>0.62192937530000003</v>
      </c>
      <c r="AC67" s="86">
        <v>0.82749673530000001</v>
      </c>
      <c r="AD67" s="86">
        <v>0.35115793350000002</v>
      </c>
      <c r="AE67" s="86">
        <v>27.5554580688</v>
      </c>
      <c r="AF67" s="86">
        <v>8.0147735751999996</v>
      </c>
      <c r="AG67" s="87">
        <v>4.6136354453999999</v>
      </c>
      <c r="AI67" s="85">
        <v>16.591704072999999</v>
      </c>
      <c r="AJ67" s="86">
        <v>16.7050552368</v>
      </c>
      <c r="AK67" s="86">
        <v>0.65947726279999996</v>
      </c>
      <c r="AL67" s="86">
        <v>0.87945723949999999</v>
      </c>
      <c r="AM67" s="86">
        <v>0.3190811872</v>
      </c>
      <c r="AN67" s="86">
        <v>35.3430976868</v>
      </c>
      <c r="AO67" s="86">
        <v>8.1981076269000006</v>
      </c>
      <c r="AP67" s="87">
        <v>4.6611516747000001</v>
      </c>
      <c r="AR67" s="85">
        <v>16.758764362299999</v>
      </c>
      <c r="AS67" s="86">
        <v>16.7920265198</v>
      </c>
      <c r="AT67" s="86">
        <v>0.79941955659999997</v>
      </c>
      <c r="AU67" s="86">
        <v>0.90578083750000005</v>
      </c>
      <c r="AV67" s="86">
        <v>0.20203296840000001</v>
      </c>
      <c r="AW67" s="86">
        <v>20.075761794999998</v>
      </c>
      <c r="AX67" s="86">
        <v>4.4226869501000001</v>
      </c>
      <c r="AY67" s="87">
        <v>3.2903327129000002</v>
      </c>
      <c r="BA67" s="85">
        <v>23.391838073700001</v>
      </c>
      <c r="BB67" s="86">
        <v>3.9163902840999998</v>
      </c>
      <c r="BC67" s="87">
        <v>3.0042121914000002</v>
      </c>
      <c r="BE67" s="85">
        <v>18.0302619934</v>
      </c>
      <c r="BF67" s="86">
        <v>3.9447147156</v>
      </c>
      <c r="BG67" s="87">
        <v>2.7739830556</v>
      </c>
      <c r="BI67" s="85">
        <v>15.4618387222</v>
      </c>
      <c r="BJ67" s="86">
        <v>3.4349957397000002</v>
      </c>
      <c r="BK67" s="87">
        <v>2.4218508531</v>
      </c>
      <c r="BM67" s="85">
        <v>17.494750976599999</v>
      </c>
      <c r="BN67" s="86">
        <v>4.0439861760999998</v>
      </c>
      <c r="BO67" s="87">
        <v>2.8260974342999998</v>
      </c>
      <c r="BQ67" s="85">
        <v>22.565593719500001</v>
      </c>
      <c r="BR67" s="86">
        <v>2.7797756666</v>
      </c>
      <c r="BS67" s="87">
        <v>3.0188641444000002</v>
      </c>
      <c r="BU67" s="102">
        <f t="shared" ref="BU67:BU71" si="58">BY67 * 0.000001</f>
        <v>0.31469999999999998</v>
      </c>
      <c r="BV67" s="2">
        <f t="shared" ref="BV67:BV71" si="59">BZ67* 0.000000001</f>
        <v>27.405582336000002</v>
      </c>
      <c r="BW67" s="99">
        <f t="shared" ref="BW67:BW71" si="60">AVERAGEIFS(CA67:CJ67,CA67:CJ67,"&lt;&gt;",CA67:CJ67,"&lt;&gt;"&amp;" ")</f>
        <v>5.352160138444942E-3</v>
      </c>
      <c r="BX67" s="99">
        <f t="shared" ref="BX67:BX71" si="61">1/BW67</f>
        <v>186.84044836717979</v>
      </c>
      <c r="BY67" s="39">
        <v>314700</v>
      </c>
      <c r="BZ67" s="39">
        <v>27405582336</v>
      </c>
      <c r="CA67" s="93">
        <v>4.3186396360397304E-3</v>
      </c>
      <c r="CB67" s="94">
        <v>1.2774776935577301E-3</v>
      </c>
      <c r="CC67" s="94">
        <v>1.15021599663628E-2</v>
      </c>
      <c r="CD67" s="94">
        <v>1.1078739166259699E-2</v>
      </c>
      <c r="CE67" s="94">
        <v>2.1555264790852802E-3</v>
      </c>
      <c r="CF67" s="94">
        <v>1.5343310356140099E-3</v>
      </c>
      <c r="CG67" s="94">
        <v>1.4248180389404199E-3</v>
      </c>
      <c r="CH67" s="94">
        <v>5.4350600523107098E-3</v>
      </c>
      <c r="CI67" s="94">
        <v>1.2342018842697099E-2</v>
      </c>
      <c r="CJ67" s="95">
        <v>2.4528304735819402E-3</v>
      </c>
    </row>
    <row r="68" spans="1:88" x14ac:dyDescent="0.2">
      <c r="A68" s="106" t="s">
        <v>124</v>
      </c>
      <c r="B68" s="67"/>
      <c r="Z68" s="85">
        <v>15.203654289199999</v>
      </c>
      <c r="AA68" s="86">
        <v>15.6736354828</v>
      </c>
      <c r="AB68" s="86">
        <v>0.65714114899999998</v>
      </c>
      <c r="AC68" s="86">
        <v>0.87051763140000005</v>
      </c>
      <c r="AD68" s="86">
        <v>0.36005645990000001</v>
      </c>
      <c r="AE68" s="86">
        <v>32.4971885681</v>
      </c>
      <c r="AF68" s="86">
        <v>8.2240731418999999</v>
      </c>
      <c r="AG68" s="87">
        <v>4.5916913390999996</v>
      </c>
      <c r="AI68" s="85">
        <v>18.024879455600001</v>
      </c>
      <c r="AJ68" s="86">
        <v>19.009098052999999</v>
      </c>
      <c r="AK68" s="86">
        <v>0.66865462060000003</v>
      </c>
      <c r="AL68" s="86">
        <v>0.89448531990000002</v>
      </c>
      <c r="AM68" s="86">
        <v>0.34418848159999998</v>
      </c>
      <c r="AN68" s="86">
        <v>39.295696258500001</v>
      </c>
      <c r="AO68" s="86">
        <v>8.4760576533999998</v>
      </c>
      <c r="AP68" s="87">
        <v>4.7552101404</v>
      </c>
      <c r="AR68" s="85">
        <v>17.843976974499999</v>
      </c>
      <c r="AS68" s="86">
        <v>18.294952392599999</v>
      </c>
      <c r="AT68" s="86">
        <v>0.83208416519999995</v>
      </c>
      <c r="AU68" s="86">
        <v>0.91533908610000003</v>
      </c>
      <c r="AV68" s="86">
        <v>0.1958996952</v>
      </c>
      <c r="AW68" s="86">
        <v>22.1882572174</v>
      </c>
      <c r="AX68" s="86">
        <v>4.5217386539</v>
      </c>
      <c r="AY68" s="87">
        <v>3.3358111667000001</v>
      </c>
      <c r="BA68" s="85">
        <v>24.967166900599999</v>
      </c>
      <c r="BB68" s="86">
        <v>3.9678961720000001</v>
      </c>
      <c r="BC68" s="87">
        <v>3.0250235819000002</v>
      </c>
      <c r="BE68" s="85">
        <v>20.1066532135</v>
      </c>
      <c r="BF68" s="86">
        <v>4.0223410454000001</v>
      </c>
      <c r="BG68" s="87">
        <v>2.8364947623000001</v>
      </c>
      <c r="BI68" s="85">
        <v>16.818197250400001</v>
      </c>
      <c r="BJ68" s="86">
        <v>3.5360598295000001</v>
      </c>
      <c r="BK68" s="87">
        <v>2.4442771208999998</v>
      </c>
      <c r="BM68" s="85">
        <v>19.091125488300001</v>
      </c>
      <c r="BN68" s="86">
        <v>4.1107407955999999</v>
      </c>
      <c r="BO68" s="87">
        <v>2.8991574962</v>
      </c>
      <c r="BQ68" s="85">
        <v>25.331808090199999</v>
      </c>
      <c r="BR68" s="86">
        <v>2.7505848804999999</v>
      </c>
      <c r="BS68" s="87">
        <v>2.9642640383000001</v>
      </c>
      <c r="BU68" s="102">
        <f t="shared" si="58"/>
        <v>0.31469999999999998</v>
      </c>
      <c r="BV68" s="2">
        <f t="shared" si="59"/>
        <v>27.405582336000002</v>
      </c>
      <c r="BW68" s="99">
        <f t="shared" si="60"/>
        <v>5.4911882066531661E-3</v>
      </c>
      <c r="BX68" s="99">
        <f t="shared" si="61"/>
        <v>182.10994822366357</v>
      </c>
      <c r="BY68" s="103">
        <v>314700</v>
      </c>
      <c r="BZ68" s="103">
        <v>27405582336</v>
      </c>
      <c r="CA68" s="93">
        <v>4.4337324798107104E-3</v>
      </c>
      <c r="CB68" s="94">
        <v>1.36781010627746E-3</v>
      </c>
      <c r="CC68" s="94">
        <v>1.15021599663628E-2</v>
      </c>
      <c r="CD68" s="94">
        <v>1.1346864700317301E-2</v>
      </c>
      <c r="CE68" s="94">
        <v>2.1555264790852802E-3</v>
      </c>
      <c r="CF68" s="94">
        <v>1.6850617408752399E-3</v>
      </c>
      <c r="CG68" s="94">
        <v>1.58221731185913E-3</v>
      </c>
      <c r="CH68" s="94">
        <v>5.5730055416331496E-3</v>
      </c>
      <c r="CI68" s="94">
        <v>1.2744184255599899E-2</v>
      </c>
      <c r="CJ68" s="95">
        <v>2.5213194847106902E-3</v>
      </c>
    </row>
    <row r="69" spans="1:88" x14ac:dyDescent="0.2">
      <c r="A69" s="106" t="s">
        <v>128</v>
      </c>
      <c r="B69" s="67"/>
      <c r="Z69" s="85">
        <v>17.296458880100001</v>
      </c>
      <c r="AA69" s="86">
        <v>17.660385131799998</v>
      </c>
      <c r="AB69" s="86">
        <v>0.67448494039999995</v>
      </c>
      <c r="AC69" s="86">
        <v>0.88434140679999995</v>
      </c>
      <c r="AD69" s="86">
        <v>0.24001836479999999</v>
      </c>
      <c r="AE69" s="86">
        <v>36.460178375200002</v>
      </c>
      <c r="AF69" s="86">
        <v>8.3620751146999996</v>
      </c>
      <c r="AG69" s="87">
        <v>4.6896001839999997</v>
      </c>
      <c r="AI69" s="85">
        <v>18.465386877099998</v>
      </c>
      <c r="AJ69" s="86">
        <v>19.507886886600001</v>
      </c>
      <c r="AK69" s="86">
        <v>0.64686183509999995</v>
      </c>
      <c r="AL69" s="86">
        <v>0.87842534900000002</v>
      </c>
      <c r="AM69" s="86">
        <v>0.28265278859999998</v>
      </c>
      <c r="AN69" s="86">
        <v>42.567211151099997</v>
      </c>
      <c r="AO69" s="86">
        <v>8.7175889004999991</v>
      </c>
      <c r="AP69" s="87">
        <v>4.8721502115000002</v>
      </c>
      <c r="AR69" s="85">
        <v>18.055166244500001</v>
      </c>
      <c r="AS69" s="86">
        <v>18.7737159729</v>
      </c>
      <c r="AT69" s="86">
        <v>0.84785950180000003</v>
      </c>
      <c r="AU69" s="86">
        <v>0.90138986889999995</v>
      </c>
      <c r="AV69" s="86">
        <v>0.20524396810000001</v>
      </c>
      <c r="AW69" s="86">
        <v>24.493738174400001</v>
      </c>
      <c r="AX69" s="86">
        <v>4.6615500293999999</v>
      </c>
      <c r="AY69" s="87">
        <v>3.4182621385999998</v>
      </c>
      <c r="BA69" s="85">
        <v>26.714042663600001</v>
      </c>
      <c r="BB69" s="86">
        <v>4.0723243762000001</v>
      </c>
      <c r="BC69" s="87">
        <v>3.0999423844999998</v>
      </c>
      <c r="BE69" s="85">
        <v>22.072107315099998</v>
      </c>
      <c r="BF69" s="86">
        <v>4.1421944830999999</v>
      </c>
      <c r="BG69" s="87">
        <v>2.9181301482999999</v>
      </c>
      <c r="BI69" s="85">
        <v>18.321414947499999</v>
      </c>
      <c r="BJ69" s="86">
        <v>3.6897510362000001</v>
      </c>
      <c r="BK69" s="87">
        <v>2.5082948963999998</v>
      </c>
      <c r="BM69" s="85">
        <v>20.996887207</v>
      </c>
      <c r="BN69" s="86">
        <v>4.2196635842000001</v>
      </c>
      <c r="BO69" s="87">
        <v>3.0057571439999999</v>
      </c>
      <c r="BQ69" s="85">
        <v>27.943319320699999</v>
      </c>
      <c r="BR69" s="86">
        <v>2.7835621632000001</v>
      </c>
      <c r="BS69" s="87">
        <v>3.0104427638</v>
      </c>
      <c r="BU69" s="102">
        <f t="shared" si="58"/>
        <v>0.31469999999999998</v>
      </c>
      <c r="BV69" s="2">
        <f t="shared" si="59"/>
        <v>27.405582336000002</v>
      </c>
      <c r="BW69" s="99">
        <f t="shared" si="60"/>
        <v>5.4769295680990142E-3</v>
      </c>
      <c r="BX69" s="99">
        <f t="shared" si="61"/>
        <v>182.5840532667448</v>
      </c>
      <c r="BY69" s="39">
        <v>314700</v>
      </c>
      <c r="BZ69" s="39">
        <v>27405582336</v>
      </c>
      <c r="CA69" s="93">
        <v>4.77878004312515E-3</v>
      </c>
      <c r="CB69" s="94">
        <v>1.4373743057250899E-3</v>
      </c>
      <c r="CC69" s="94">
        <v>1.11959775288899E-2</v>
      </c>
      <c r="CD69" s="94">
        <v>1.2561178207397401E-2</v>
      </c>
      <c r="CE69" s="94">
        <v>2.2979259490966799E-3</v>
      </c>
      <c r="CF69" s="94">
        <v>1.56660318374633E-3</v>
      </c>
      <c r="CG69" s="94">
        <v>1.47961854934692E-3</v>
      </c>
      <c r="CH69" s="94">
        <v>5.51261621363022E-3</v>
      </c>
      <c r="CI69" s="94">
        <v>1.0990947484970001E-2</v>
      </c>
      <c r="CJ69" s="95">
        <v>2.9482742150624499E-3</v>
      </c>
    </row>
    <row r="70" spans="1:88" x14ac:dyDescent="0.2">
      <c r="A70" s="106" t="s">
        <v>129</v>
      </c>
      <c r="B70" s="67"/>
      <c r="Z70" s="85">
        <v>15.4153984706</v>
      </c>
      <c r="AA70" s="86">
        <v>16.444137573199999</v>
      </c>
      <c r="AB70" s="86">
        <v>0.5971280793</v>
      </c>
      <c r="AC70" s="86">
        <v>0.84550676349999998</v>
      </c>
      <c r="AD70" s="86">
        <v>0.30340131720000002</v>
      </c>
      <c r="AE70" s="86">
        <v>40.938663482700001</v>
      </c>
      <c r="AF70" s="86">
        <v>8.5309995143999995</v>
      </c>
      <c r="AG70" s="87">
        <v>4.7700025840000002</v>
      </c>
      <c r="AI70" s="85">
        <v>13.353830986</v>
      </c>
      <c r="AJ70" s="86">
        <v>14.3841400146</v>
      </c>
      <c r="AK70" s="86">
        <v>0.52505163489999995</v>
      </c>
      <c r="AL70" s="86">
        <v>0.79699895080000005</v>
      </c>
      <c r="AM70" s="86">
        <v>0.39333244950000001</v>
      </c>
      <c r="AN70" s="86">
        <v>46.667552948000001</v>
      </c>
      <c r="AO70" s="86">
        <v>9.0138917954999993</v>
      </c>
      <c r="AP70" s="87">
        <v>5.0802843719000004</v>
      </c>
      <c r="AR70" s="85">
        <v>14.632127437599999</v>
      </c>
      <c r="AS70" s="86">
        <v>15.5082292557</v>
      </c>
      <c r="AT70" s="86">
        <v>0.77077847720000003</v>
      </c>
      <c r="AU70" s="86">
        <v>0.7839687836</v>
      </c>
      <c r="AV70" s="86">
        <v>0.26913452249999997</v>
      </c>
      <c r="AW70" s="86">
        <v>28.9626464844</v>
      </c>
      <c r="AX70" s="86">
        <v>5.066364976</v>
      </c>
      <c r="AY70" s="87">
        <v>3.6903859111999999</v>
      </c>
      <c r="BA70" s="85">
        <v>30.263137817400001</v>
      </c>
      <c r="BB70" s="86">
        <v>4.3683090023000002</v>
      </c>
      <c r="BC70" s="87">
        <v>3.2876037141999999</v>
      </c>
      <c r="BE70" s="85">
        <v>27.5085811615</v>
      </c>
      <c r="BF70" s="86">
        <v>4.7086774890000003</v>
      </c>
      <c r="BG70" s="87">
        <v>3.1887228462000001</v>
      </c>
      <c r="BI70" s="85">
        <v>21.775316238399999</v>
      </c>
      <c r="BJ70" s="86">
        <v>4.1302349418000004</v>
      </c>
      <c r="BK70" s="87">
        <v>2.7445010220000001</v>
      </c>
      <c r="BM70" s="85">
        <v>24.812866210900001</v>
      </c>
      <c r="BN70" s="86">
        <v>4.4901109373999999</v>
      </c>
      <c r="BO70" s="87">
        <v>3.2109340018000001</v>
      </c>
      <c r="BQ70" s="85">
        <v>32.246421814000001</v>
      </c>
      <c r="BR70" s="86">
        <v>2.9000348908000002</v>
      </c>
      <c r="BS70" s="87">
        <v>3.0641302656999998</v>
      </c>
      <c r="BU70" s="102">
        <f t="shared" ref="BU70" si="62">BY70 * 0.000001</f>
        <v>0.31469999999999998</v>
      </c>
      <c r="BV70" s="2">
        <f t="shared" ref="BV70" si="63">BZ70* 0.000000001</f>
        <v>27.405582336000002</v>
      </c>
      <c r="BW70" s="99">
        <f t="shared" ref="BW70" si="64">AVERAGEIFS(CA70:CJ70,CA70:CJ70,"&lt;&gt;",CA70:CJ70,"&lt;&gt;"&amp;" ")</f>
        <v>5.7012198059504223E-3</v>
      </c>
      <c r="BX70" s="99">
        <f t="shared" ref="BX70" si="65">1/BW70</f>
        <v>175.40106048117801</v>
      </c>
      <c r="BY70" s="39">
        <v>314700</v>
      </c>
      <c r="BZ70" s="39">
        <v>27405582336</v>
      </c>
      <c r="CA70" s="93">
        <v>5.3799115121364498E-3</v>
      </c>
      <c r="CB70" s="94">
        <v>1.5688813686370799E-3</v>
      </c>
      <c r="CC70" s="94">
        <v>1.13566054238213E-2</v>
      </c>
      <c r="CD70" s="94">
        <v>1.3780024528503401E-2</v>
      </c>
      <c r="CE70" s="94">
        <v>2.3398876190185501E-3</v>
      </c>
      <c r="CF70" s="94">
        <v>1.66134595870971E-3</v>
      </c>
      <c r="CG70" s="94">
        <v>1.7317199707031199E-3</v>
      </c>
      <c r="CH70" s="94">
        <v>5.4168140186982997E-3</v>
      </c>
      <c r="CI70" s="94">
        <v>1.09841227531433E-2</v>
      </c>
      <c r="CJ70" s="95">
        <v>2.79288490613301E-3</v>
      </c>
    </row>
    <row r="71" spans="1:88" x14ac:dyDescent="0.2">
      <c r="A71" s="106" t="s">
        <v>126</v>
      </c>
      <c r="B71" s="67"/>
      <c r="Z71" s="85">
        <v>12.6122550329</v>
      </c>
      <c r="AA71" s="86">
        <v>13.305538177500001</v>
      </c>
      <c r="AB71" s="86">
        <v>0.55557485419999997</v>
      </c>
      <c r="AC71" s="86">
        <v>0.81373327179999999</v>
      </c>
      <c r="AD71" s="86">
        <v>0.49286600949999998</v>
      </c>
      <c r="AE71" s="86">
        <v>41.449729919399999</v>
      </c>
      <c r="AF71" s="86">
        <v>8.5615378520000007</v>
      </c>
      <c r="AG71" s="87">
        <v>4.7919024139999999</v>
      </c>
      <c r="AI71" s="85">
        <v>10.358524456</v>
      </c>
      <c r="AJ71" s="86">
        <v>10.923677444500001</v>
      </c>
      <c r="AK71" s="86">
        <v>0.47387237129999998</v>
      </c>
      <c r="AL71" s="86">
        <v>0.7558763194</v>
      </c>
      <c r="AM71" s="86">
        <v>0.45588834760000002</v>
      </c>
      <c r="AN71" s="86">
        <v>47.550632476799997</v>
      </c>
      <c r="AO71" s="86">
        <v>9.106286485</v>
      </c>
      <c r="AP71" s="87">
        <v>5.1908366820999996</v>
      </c>
      <c r="AR71" s="85">
        <v>11.794791850999999</v>
      </c>
      <c r="AS71" s="86">
        <v>12.5012254715</v>
      </c>
      <c r="AT71" s="86">
        <v>0.7230431437</v>
      </c>
      <c r="AU71" s="86">
        <v>0.68121767850000003</v>
      </c>
      <c r="AV71" s="86">
        <v>0.29312619569999998</v>
      </c>
      <c r="AW71" s="86">
        <v>30.959735870399999</v>
      </c>
      <c r="AX71" s="86">
        <v>5.4923540564</v>
      </c>
      <c r="AY71" s="87">
        <v>3.9258758959</v>
      </c>
      <c r="BA71" s="85">
        <v>31.8283920288</v>
      </c>
      <c r="BB71" s="86">
        <v>4.4941388609999997</v>
      </c>
      <c r="BC71" s="87">
        <v>3.3859813401999999</v>
      </c>
      <c r="BE71" s="85">
        <v>29.606140136699999</v>
      </c>
      <c r="BF71" s="86">
        <v>4.9145778168999996</v>
      </c>
      <c r="BG71" s="87">
        <v>3.3872535950999998</v>
      </c>
      <c r="BI71" s="85">
        <v>23.240877151500001</v>
      </c>
      <c r="BJ71" s="86">
        <v>4.3134001607999997</v>
      </c>
      <c r="BK71" s="87">
        <v>2.8793650653</v>
      </c>
      <c r="BM71" s="85">
        <v>26.455749511699999</v>
      </c>
      <c r="BN71" s="86">
        <v>4.6098075591000001</v>
      </c>
      <c r="BO71" s="87">
        <v>3.2930609094999999</v>
      </c>
      <c r="BQ71" s="85">
        <v>33.5126953125</v>
      </c>
      <c r="BR71" s="86">
        <v>2.9432876045</v>
      </c>
      <c r="BS71" s="87">
        <v>3.0872493388</v>
      </c>
      <c r="BU71" s="102">
        <f t="shared" si="58"/>
        <v>0.31469999999999998</v>
      </c>
      <c r="BV71" s="2">
        <f t="shared" si="59"/>
        <v>27.405582336000002</v>
      </c>
      <c r="BW71" s="99">
        <f t="shared" si="60"/>
        <v>6.1426011313893275E-3</v>
      </c>
      <c r="BX71" s="99">
        <f t="shared" si="61"/>
        <v>162.79748246876986</v>
      </c>
      <c r="BY71" s="103">
        <v>314700</v>
      </c>
      <c r="BZ71" s="103">
        <v>27405582336</v>
      </c>
      <c r="CA71" s="93">
        <v>6.40717725753784E-3</v>
      </c>
      <c r="CB71" s="94">
        <v>1.67069516181945E-3</v>
      </c>
      <c r="CC71" s="94">
        <v>1.29428697162204E-2</v>
      </c>
      <c r="CD71" s="94">
        <v>1.46652021408081E-2</v>
      </c>
      <c r="CE71" s="94">
        <v>2.3492336273193302E-3</v>
      </c>
      <c r="CF71" s="94">
        <v>1.70397031784057E-3</v>
      </c>
      <c r="CG71" s="94">
        <v>1.81127786636352E-3</v>
      </c>
      <c r="CH71" s="94">
        <v>5.6521553712732603E-3</v>
      </c>
      <c r="CI71" s="94">
        <v>1.1328577995300199E-2</v>
      </c>
      <c r="CJ71" s="95">
        <v>2.8948518594105999E-3</v>
      </c>
    </row>
    <row r="72" spans="1:88" x14ac:dyDescent="0.2">
      <c r="A72" s="67"/>
      <c r="B72" s="67"/>
    </row>
    <row r="73" spans="1:88" x14ac:dyDescent="0.2">
      <c r="A73" s="68" t="s">
        <v>80</v>
      </c>
      <c r="B73" s="67" t="s">
        <v>77</v>
      </c>
      <c r="Z73" s="85">
        <v>17.8416107814</v>
      </c>
      <c r="AA73" s="86">
        <v>19.112033843999999</v>
      </c>
      <c r="AB73" s="86">
        <v>0.65608221290000002</v>
      </c>
      <c r="AC73" s="86">
        <v>0.90105447770000002</v>
      </c>
      <c r="AD73" s="86">
        <v>0.38267141580000003</v>
      </c>
      <c r="AE73" s="86">
        <v>30.894813537600001</v>
      </c>
      <c r="AF73" s="86">
        <v>8.2265379193000001</v>
      </c>
      <c r="AG73" s="87">
        <v>4.6392710923999996</v>
      </c>
      <c r="AI73" s="85">
        <v>16.712897367499998</v>
      </c>
      <c r="AJ73" s="86">
        <v>17.9058303833</v>
      </c>
      <c r="AK73" s="86">
        <v>0.62757210939999997</v>
      </c>
      <c r="AL73" s="86">
        <v>0.86161044480000004</v>
      </c>
      <c r="AM73" s="86">
        <v>0.26925030770000002</v>
      </c>
      <c r="AN73" s="86">
        <v>38.347919464100002</v>
      </c>
      <c r="AO73" s="86">
        <v>8.5019577789999996</v>
      </c>
      <c r="AP73" s="87">
        <v>4.8022668187999997</v>
      </c>
      <c r="AR73" s="85">
        <v>15.613112602199999</v>
      </c>
      <c r="AS73" s="86">
        <v>16.327590942400001</v>
      </c>
      <c r="AT73" s="86">
        <v>0.78394202530000001</v>
      </c>
      <c r="AU73" s="86">
        <v>0.75093816369999999</v>
      </c>
      <c r="AV73" s="86">
        <v>0.27194678570000003</v>
      </c>
      <c r="AW73" s="86">
        <v>22.723077774</v>
      </c>
      <c r="AX73" s="86">
        <v>4.7068127264999999</v>
      </c>
      <c r="AY73" s="87">
        <v>3.5180160813999999</v>
      </c>
      <c r="BA73" s="85">
        <v>26.007385253900001</v>
      </c>
      <c r="BB73" s="86">
        <v>4.1702797651000001</v>
      </c>
      <c r="BC73" s="87">
        <v>3.0947857701000001</v>
      </c>
      <c r="BE73" s="85">
        <v>19.573474883999999</v>
      </c>
      <c r="BF73" s="86">
        <v>4.1202510174000002</v>
      </c>
      <c r="BG73" s="87">
        <v>2.9087531962000002</v>
      </c>
      <c r="BI73" s="85">
        <v>14.8654174805</v>
      </c>
      <c r="BJ73" s="86">
        <v>3.6076196950999999</v>
      </c>
      <c r="BK73" s="87">
        <v>2.4961293812999998</v>
      </c>
      <c r="BM73" s="85">
        <v>20.212280273400001</v>
      </c>
      <c r="BN73" s="86">
        <v>4.4558601600000003</v>
      </c>
      <c r="BO73" s="87">
        <v>3.1491693427</v>
      </c>
      <c r="BQ73" s="85">
        <v>25.499715805099999</v>
      </c>
      <c r="BR73" s="86">
        <v>2.7475865799000001</v>
      </c>
      <c r="BS73" s="87">
        <v>3.001051876</v>
      </c>
    </row>
    <row r="74" spans="1:88" x14ac:dyDescent="0.2">
      <c r="A74" s="68" t="s">
        <v>83</v>
      </c>
      <c r="B74" s="67" t="s">
        <v>77</v>
      </c>
      <c r="Z74" s="85">
        <v>12.6313173294</v>
      </c>
      <c r="AA74" s="86">
        <v>17.629495620699998</v>
      </c>
      <c r="AB74" s="86">
        <v>0.57263747259999997</v>
      </c>
      <c r="AC74" s="86">
        <v>0.79546000959999996</v>
      </c>
      <c r="AD74" s="86">
        <v>0.41592246789999998</v>
      </c>
      <c r="AE74" s="86">
        <v>33.177562713599997</v>
      </c>
      <c r="AF74" s="86">
        <v>8.4616358018</v>
      </c>
      <c r="AG74" s="87">
        <v>4.7605723289000004</v>
      </c>
      <c r="AI74" s="85">
        <v>13.545742235200001</v>
      </c>
      <c r="AJ74" s="86">
        <v>18.4420681</v>
      </c>
      <c r="AK74" s="86">
        <v>0.55086169360000004</v>
      </c>
      <c r="AL74" s="86">
        <v>0.80532648920000005</v>
      </c>
      <c r="AM74" s="86">
        <v>0.47058683280000002</v>
      </c>
      <c r="AN74" s="86">
        <v>41.187881469700002</v>
      </c>
      <c r="AO74" s="86">
        <v>8.7314745501999997</v>
      </c>
      <c r="AP74" s="87">
        <v>4.9683759265000003</v>
      </c>
      <c r="AR74" s="85">
        <v>14.9463814163</v>
      </c>
      <c r="AS74" s="86">
        <v>18.463640213000001</v>
      </c>
      <c r="AT74" s="86">
        <v>0.76627478839999996</v>
      </c>
      <c r="AU74" s="86">
        <v>0.85894659819999997</v>
      </c>
      <c r="AV74" s="86">
        <v>0.3213938388</v>
      </c>
      <c r="AW74" s="86">
        <v>22.5291252136</v>
      </c>
      <c r="AX74" s="86">
        <v>4.6221435572000003</v>
      </c>
      <c r="AY74" s="87">
        <v>3.4764670925000001</v>
      </c>
      <c r="BA74" s="85">
        <v>24.6483421326</v>
      </c>
      <c r="BB74" s="86">
        <v>4.0538633975999998</v>
      </c>
      <c r="BC74" s="87">
        <v>3.0479951967000001</v>
      </c>
      <c r="BE74" s="85">
        <v>19.7233524323</v>
      </c>
      <c r="BF74" s="86">
        <v>4.0210269343</v>
      </c>
      <c r="BG74" s="87">
        <v>2.8549350345</v>
      </c>
      <c r="BI74" s="85">
        <v>15.3224487305</v>
      </c>
      <c r="BJ74" s="86">
        <v>3.6008923087000002</v>
      </c>
      <c r="BK74" s="87">
        <v>2.4977149811000001</v>
      </c>
      <c r="BM74" s="85">
        <v>19.2243652344</v>
      </c>
      <c r="BN74" s="86">
        <v>4.2799054126999998</v>
      </c>
      <c r="BO74" s="87">
        <v>3.0188305259999999</v>
      </c>
      <c r="BQ74" s="85">
        <v>24.696392059299999</v>
      </c>
      <c r="BR74" s="86">
        <v>2.6798598732999999</v>
      </c>
      <c r="BS74" s="87">
        <v>2.9642761717999999</v>
      </c>
    </row>
    <row r="75" spans="1:88" x14ac:dyDescent="0.2">
      <c r="A75" s="68" t="s">
        <v>84</v>
      </c>
      <c r="B75" s="67" t="s">
        <v>77</v>
      </c>
      <c r="Z75" s="85">
        <v>17.6581389109</v>
      </c>
      <c r="AA75" s="86">
        <v>18.9857730865</v>
      </c>
      <c r="AB75" s="86">
        <v>0.59439295930000002</v>
      </c>
      <c r="AC75" s="86">
        <v>0.83815242450000005</v>
      </c>
      <c r="AD75" s="86">
        <v>0.37415065959999999</v>
      </c>
      <c r="AE75" s="86">
        <v>14.8156137466</v>
      </c>
      <c r="AF75" s="86">
        <v>4.7405402361000002</v>
      </c>
      <c r="AG75" s="87">
        <v>2.9152635772000002</v>
      </c>
      <c r="AI75" s="85">
        <v>16.2271721077</v>
      </c>
      <c r="AJ75" s="86">
        <v>18.0353622437</v>
      </c>
      <c r="AK75" s="86">
        <v>0.54378272059999999</v>
      </c>
      <c r="AL75" s="86">
        <v>0.7977146155</v>
      </c>
      <c r="AM75" s="86">
        <v>0.40289585020000002</v>
      </c>
      <c r="AN75" s="86">
        <v>19.836673736600002</v>
      </c>
      <c r="AO75" s="86">
        <v>4.9893315519000003</v>
      </c>
      <c r="AP75" s="87">
        <v>3.1040799439</v>
      </c>
      <c r="AR75" s="85">
        <v>16.8866410923</v>
      </c>
      <c r="AS75" s="86">
        <v>17.694499969500001</v>
      </c>
      <c r="AT75" s="86">
        <v>0.78604891629999996</v>
      </c>
      <c r="AU75" s="86">
        <v>0.85790898800000004</v>
      </c>
      <c r="AV75" s="86">
        <v>0.21699758189999999</v>
      </c>
      <c r="AW75" s="86">
        <v>29.3528404236</v>
      </c>
      <c r="AX75" s="86">
        <v>4.1995771553000001</v>
      </c>
      <c r="AY75" s="87">
        <v>3.2380640279000001</v>
      </c>
      <c r="BA75" s="85">
        <v>24.707767486600002</v>
      </c>
      <c r="BB75" s="86">
        <v>4.6356951092000003</v>
      </c>
      <c r="BC75" s="87">
        <v>3.1833428385000002</v>
      </c>
      <c r="BE75" s="85">
        <v>27.6575069427</v>
      </c>
      <c r="BF75" s="86">
        <v>4.9834644768</v>
      </c>
      <c r="BG75" s="87">
        <v>3.4403826123000001</v>
      </c>
      <c r="BI75" s="85">
        <v>21.069921493500001</v>
      </c>
      <c r="BJ75" s="86">
        <v>4.5588597700999998</v>
      </c>
      <c r="BK75" s="87">
        <v>3.2524015523999998</v>
      </c>
      <c r="BM75" s="85">
        <v>26.256958007800002</v>
      </c>
      <c r="BN75" s="86">
        <v>5.2026189726999998</v>
      </c>
      <c r="BO75" s="87">
        <v>3.6003098585000002</v>
      </c>
      <c r="BQ75" s="85">
        <v>39.404136657700001</v>
      </c>
      <c r="BR75" s="86">
        <v>6.6524739612000001</v>
      </c>
      <c r="BS75" s="87">
        <v>3.8702145307000002</v>
      </c>
    </row>
    <row r="76" spans="1:88" x14ac:dyDescent="0.2">
      <c r="A76" s="69" t="s">
        <v>110</v>
      </c>
      <c r="B76" s="67" t="s">
        <v>77</v>
      </c>
      <c r="Z76" s="85">
        <v>7.7216925939000003</v>
      </c>
      <c r="AA76" s="86">
        <v>7.8153467177999998</v>
      </c>
      <c r="AB76" s="86">
        <v>0.1792902465</v>
      </c>
      <c r="AC76" s="86">
        <v>0.43663561940000001</v>
      </c>
      <c r="AD76" s="86">
        <v>0.54072494110000002</v>
      </c>
      <c r="AE76" s="86">
        <v>14.299858093299999</v>
      </c>
      <c r="AF76" s="86">
        <v>6.7044209989999999</v>
      </c>
      <c r="AG76" s="87">
        <v>6.7435099946000001</v>
      </c>
      <c r="AI76" s="85">
        <v>9.6680595016000002</v>
      </c>
      <c r="AJ76" s="86">
        <v>9.6083469391000005</v>
      </c>
      <c r="AK76" s="86">
        <v>0.18831830999999999</v>
      </c>
      <c r="AL76" s="86">
        <v>0.51845493470000004</v>
      </c>
      <c r="AM76" s="86">
        <v>0.51885681299999997</v>
      </c>
      <c r="AN76" s="86">
        <v>16.771415710399999</v>
      </c>
      <c r="AO76" s="86">
        <v>6.7861204646999997</v>
      </c>
      <c r="AP76" s="87">
        <v>6.3848485016999996</v>
      </c>
      <c r="AR76" s="85">
        <v>10.9825644493</v>
      </c>
      <c r="AS76" s="86">
        <v>10.823537826500001</v>
      </c>
      <c r="AT76" s="86">
        <v>0.42388963699999999</v>
      </c>
      <c r="AU76" s="86">
        <v>0.7069553247</v>
      </c>
      <c r="AV76" s="86">
        <v>0.4014026523</v>
      </c>
      <c r="AW76" s="86">
        <v>22.0921440125</v>
      </c>
      <c r="AX76" s="86">
        <v>4.9444112538000002</v>
      </c>
      <c r="AY76" s="87">
        <v>4.1512405758000002</v>
      </c>
      <c r="BA76" s="85">
        <v>21.195007324199999</v>
      </c>
      <c r="BB76" s="86">
        <v>4.2729240281000003</v>
      </c>
      <c r="BC76" s="87">
        <v>3.6422610290000001</v>
      </c>
      <c r="BE76" s="85">
        <v>19.4558467865</v>
      </c>
      <c r="BF76" s="86">
        <v>4.3669109159000001</v>
      </c>
      <c r="BG76" s="87">
        <v>3.4420629054999998</v>
      </c>
      <c r="BI76" s="85">
        <v>22.618375778200001</v>
      </c>
      <c r="BJ76" s="86">
        <v>4.3484889580999999</v>
      </c>
      <c r="BK76" s="87">
        <v>3.6604871819999998</v>
      </c>
      <c r="BM76" s="85">
        <v>16.406555175800001</v>
      </c>
      <c r="BN76" s="86">
        <v>4.3047133557999997</v>
      </c>
      <c r="BO76" s="87">
        <v>3.1007845642</v>
      </c>
      <c r="BQ76" s="85">
        <v>19.711730957</v>
      </c>
      <c r="BR76" s="86">
        <v>3.5422377747999998</v>
      </c>
      <c r="BS76" s="87">
        <v>3.8122386007000002</v>
      </c>
    </row>
    <row r="77" spans="1:88" x14ac:dyDescent="0.2">
      <c r="A77" s="69" t="s">
        <v>85</v>
      </c>
      <c r="B77" s="67" t="s">
        <v>77</v>
      </c>
      <c r="Z77" s="85">
        <v>17.559672546400002</v>
      </c>
      <c r="AA77" s="86">
        <v>19.344530105600001</v>
      </c>
      <c r="AB77" s="86">
        <v>0.60693672700000001</v>
      </c>
      <c r="AC77" s="86">
        <v>0.85353788529999997</v>
      </c>
      <c r="AD77" s="86">
        <v>0.37450095420000001</v>
      </c>
      <c r="AE77" s="86">
        <v>12.9628791809</v>
      </c>
      <c r="AF77" s="86">
        <v>4.7425870741000002</v>
      </c>
      <c r="AG77" s="87">
        <v>2.9314990883999998</v>
      </c>
      <c r="AI77" s="85">
        <v>16.5717486763</v>
      </c>
      <c r="AJ77" s="86">
        <v>18.7727870941</v>
      </c>
      <c r="AK77" s="86">
        <v>0.55950890600000003</v>
      </c>
      <c r="AL77" s="86">
        <v>0.81580666010000003</v>
      </c>
      <c r="AM77" s="86">
        <v>0.39139624740000001</v>
      </c>
      <c r="AN77" s="86">
        <v>18.224628448499999</v>
      </c>
      <c r="AO77" s="86">
        <v>4.9651344304</v>
      </c>
      <c r="AP77" s="87">
        <v>3.0589683707000002</v>
      </c>
      <c r="AR77" s="85">
        <v>17.1235259151</v>
      </c>
      <c r="AS77" s="86">
        <v>18.460052490199999</v>
      </c>
      <c r="AT77" s="86">
        <v>0.79518696069999995</v>
      </c>
      <c r="AU77" s="86">
        <v>0.86941470440000002</v>
      </c>
      <c r="AV77" s="86">
        <v>0.2280455794</v>
      </c>
      <c r="AW77" s="86">
        <v>28.854122161900001</v>
      </c>
      <c r="AX77" s="86">
        <v>4.1894720477999998</v>
      </c>
      <c r="AY77" s="87">
        <v>3.1756744446999998</v>
      </c>
      <c r="BA77" s="85">
        <v>23.663391113300001</v>
      </c>
      <c r="BB77" s="86">
        <v>4.6182568470999996</v>
      </c>
      <c r="BC77" s="87">
        <v>3.1400986601</v>
      </c>
      <c r="BE77" s="85">
        <v>26.520740508999999</v>
      </c>
      <c r="BF77" s="86">
        <v>5.0040208340000003</v>
      </c>
      <c r="BG77" s="87">
        <v>3.3890272741</v>
      </c>
      <c r="BI77" s="85">
        <v>20.473384857199999</v>
      </c>
      <c r="BJ77" s="86">
        <v>4.5229210220000002</v>
      </c>
      <c r="BK77" s="87">
        <v>3.1739265073</v>
      </c>
      <c r="BM77" s="85">
        <v>25.789184570300002</v>
      </c>
      <c r="BN77" s="86">
        <v>5.1346196705000002</v>
      </c>
      <c r="BO77" s="87">
        <v>3.5758455268999998</v>
      </c>
      <c r="BQ77" s="85">
        <v>36.574913024899999</v>
      </c>
      <c r="BR77" s="86">
        <v>6.6418137652000002</v>
      </c>
      <c r="BS77" s="87">
        <v>3.8552530875</v>
      </c>
    </row>
    <row r="78" spans="1:88" x14ac:dyDescent="0.2">
      <c r="A78" s="69" t="s">
        <v>86</v>
      </c>
      <c r="B78" s="67" t="s">
        <v>77</v>
      </c>
      <c r="Z78" s="85">
        <v>16.8407268524</v>
      </c>
      <c r="AA78" s="86">
        <v>18.4687614441</v>
      </c>
      <c r="AB78" s="86">
        <v>0.6026253104</v>
      </c>
      <c r="AC78" s="86">
        <v>0.8685715477</v>
      </c>
      <c r="AD78" s="86">
        <v>0.27307714420000001</v>
      </c>
      <c r="AE78" s="86">
        <v>38.926940918</v>
      </c>
      <c r="AF78" s="86">
        <v>8.4941034749999993</v>
      </c>
      <c r="AG78" s="87">
        <v>4.7471680550000004</v>
      </c>
      <c r="AI78" s="85">
        <v>15.480193138100001</v>
      </c>
      <c r="AJ78" s="86">
        <v>17.481544494600001</v>
      </c>
      <c r="AK78" s="86">
        <v>0.55471134190000004</v>
      </c>
      <c r="AL78" s="86">
        <v>0.83397936880000001</v>
      </c>
      <c r="AM78" s="86">
        <v>0.44677460190000001</v>
      </c>
      <c r="AN78" s="86">
        <v>44.769969940199999</v>
      </c>
      <c r="AO78" s="86">
        <v>8.9340970390999992</v>
      </c>
      <c r="AP78" s="87">
        <v>5.0005635215000002</v>
      </c>
      <c r="AR78" s="85">
        <v>16.560228347799999</v>
      </c>
      <c r="AS78" s="86">
        <v>17.552587509199999</v>
      </c>
      <c r="AT78" s="86">
        <v>0.8125286102</v>
      </c>
      <c r="AU78" s="86">
        <v>0.84851938900000001</v>
      </c>
      <c r="AV78" s="86">
        <v>0.23781371909999999</v>
      </c>
      <c r="AW78" s="86">
        <v>27.0263690948</v>
      </c>
      <c r="AX78" s="86">
        <v>4.8857201785999997</v>
      </c>
      <c r="AY78" s="87">
        <v>3.5270070591999998</v>
      </c>
      <c r="BA78" s="85">
        <v>28.629417419399999</v>
      </c>
      <c r="BB78" s="86">
        <v>4.1899201449000003</v>
      </c>
      <c r="BC78" s="87">
        <v>3.1892426875000002</v>
      </c>
      <c r="BE78" s="85">
        <v>24.889148712200001</v>
      </c>
      <c r="BF78" s="86">
        <v>4.3391506413999998</v>
      </c>
      <c r="BG78" s="87">
        <v>2.9890623883999998</v>
      </c>
      <c r="BI78" s="85">
        <v>20.511213302600002</v>
      </c>
      <c r="BJ78" s="86">
        <v>3.9514433745000002</v>
      </c>
      <c r="BK78" s="87">
        <v>2.6179965338</v>
      </c>
      <c r="BM78" s="85">
        <v>22.841003418</v>
      </c>
      <c r="BN78" s="86">
        <v>4.5180444515999998</v>
      </c>
      <c r="BO78" s="87">
        <v>3.1529497718999999</v>
      </c>
      <c r="BQ78" s="85">
        <v>30.6460170746</v>
      </c>
      <c r="BR78" s="86">
        <v>2.8190100703000001</v>
      </c>
      <c r="BS78" s="87">
        <v>3.0321331867999999</v>
      </c>
    </row>
    <row r="79" spans="1:88" x14ac:dyDescent="0.2">
      <c r="A79" s="69" t="s">
        <v>87</v>
      </c>
      <c r="B79" s="67" t="s">
        <v>77</v>
      </c>
      <c r="Z79" s="85">
        <v>13.3985309601</v>
      </c>
      <c r="AA79" s="86">
        <v>15.4101839066</v>
      </c>
      <c r="AB79" s="86">
        <v>0.54852694270000002</v>
      </c>
      <c r="AC79" s="86">
        <v>0.76435404620000003</v>
      </c>
      <c r="AD79" s="86">
        <v>0.50054949520000003</v>
      </c>
      <c r="AE79" s="86">
        <v>39.564506530800003</v>
      </c>
      <c r="AF79" s="86">
        <v>8.7098677049000006</v>
      </c>
      <c r="AG79" s="87">
        <v>4.9206809555</v>
      </c>
      <c r="AI79" s="85">
        <v>11.879641532899999</v>
      </c>
      <c r="AJ79" s="86">
        <v>14.0107650757</v>
      </c>
      <c r="AK79" s="86">
        <v>0.49179250000000002</v>
      </c>
      <c r="AL79" s="86">
        <v>0.70777007879999998</v>
      </c>
      <c r="AM79" s="86">
        <v>0.54104322199999999</v>
      </c>
      <c r="AN79" s="86">
        <v>45.429004669199998</v>
      </c>
      <c r="AO79" s="86">
        <v>8.9168152380999999</v>
      </c>
      <c r="AP79" s="87">
        <v>5.0805559622000001</v>
      </c>
      <c r="AR79" s="85">
        <v>13.386137962299999</v>
      </c>
      <c r="AS79" s="86">
        <v>14.5198755264</v>
      </c>
      <c r="AT79" s="86">
        <v>0.71058325739999995</v>
      </c>
      <c r="AU79" s="86">
        <v>0.53500296589999996</v>
      </c>
      <c r="AV79" s="86">
        <v>0.35089920899999999</v>
      </c>
      <c r="AW79" s="86">
        <v>27.2210063934</v>
      </c>
      <c r="AX79" s="86">
        <v>5.0173821535999998</v>
      </c>
      <c r="AY79" s="87">
        <v>3.7135928392999999</v>
      </c>
      <c r="BA79" s="85">
        <v>28.290092468299999</v>
      </c>
      <c r="BB79" s="86">
        <v>4.2557535780000002</v>
      </c>
      <c r="BC79" s="87">
        <v>3.2550518754</v>
      </c>
      <c r="BE79" s="85">
        <v>25.180480957</v>
      </c>
      <c r="BF79" s="86">
        <v>4.7357118165000003</v>
      </c>
      <c r="BG79" s="87">
        <v>3.2336592786999998</v>
      </c>
      <c r="BI79" s="85">
        <v>17.1134357452</v>
      </c>
      <c r="BJ79" s="86">
        <v>3.9600144100999999</v>
      </c>
      <c r="BK79" s="87">
        <v>2.6644419936000001</v>
      </c>
      <c r="BM79" s="85">
        <v>25.098571777299998</v>
      </c>
      <c r="BN79" s="86">
        <v>4.9655731488999999</v>
      </c>
      <c r="BO79" s="87">
        <v>3.3157746911000001</v>
      </c>
      <c r="BQ79" s="85">
        <v>27.546447753900001</v>
      </c>
      <c r="BR79" s="86">
        <v>2.6709505560000002</v>
      </c>
      <c r="BS79" s="87">
        <v>2.972996395</v>
      </c>
    </row>
    <row r="80" spans="1:88" x14ac:dyDescent="0.2">
      <c r="A80" s="69" t="s">
        <v>116</v>
      </c>
      <c r="B80" s="67" t="s">
        <v>77</v>
      </c>
      <c r="Z80" s="85">
        <v>16.716917037999998</v>
      </c>
      <c r="AA80" s="86">
        <v>18.550077438399999</v>
      </c>
      <c r="AB80" s="86">
        <v>0.60925090309999996</v>
      </c>
      <c r="AC80" s="86">
        <v>0.8700703541</v>
      </c>
      <c r="AD80" s="86">
        <v>0.42263409499999999</v>
      </c>
      <c r="AE80" s="86">
        <v>39.725215911900001</v>
      </c>
      <c r="AF80" s="86">
        <v>8.4002071641999994</v>
      </c>
      <c r="AG80" s="87">
        <v>4.7282564503</v>
      </c>
      <c r="AI80" s="85">
        <v>15.5962533951</v>
      </c>
      <c r="AJ80" s="86">
        <v>17.820516586299998</v>
      </c>
      <c r="AK80" s="86">
        <v>0.56361460689999998</v>
      </c>
      <c r="AL80" s="86">
        <v>0.83918814779999995</v>
      </c>
      <c r="AM80" s="86">
        <v>0.4412790835</v>
      </c>
      <c r="AN80" s="86">
        <v>45.344509124799998</v>
      </c>
      <c r="AO80" s="86">
        <v>8.8215524511000005</v>
      </c>
      <c r="AP80" s="87">
        <v>4.9718022452000001</v>
      </c>
      <c r="AR80" s="85">
        <v>16.537231445300002</v>
      </c>
      <c r="AS80" s="86">
        <v>17.810493469200001</v>
      </c>
      <c r="AT80" s="86">
        <v>0.79190438569999999</v>
      </c>
      <c r="AU80" s="86">
        <v>0.85759006380000002</v>
      </c>
      <c r="AV80" s="86">
        <v>0.2402360067</v>
      </c>
      <c r="AW80" s="86">
        <v>27.017868042</v>
      </c>
      <c r="AX80" s="86">
        <v>4.7644475131000004</v>
      </c>
      <c r="AY80" s="87">
        <v>3.5306253885999999</v>
      </c>
      <c r="BA80" s="85">
        <v>28.749851226800001</v>
      </c>
      <c r="BB80" s="86">
        <v>4.1167939681999997</v>
      </c>
      <c r="BC80" s="87">
        <v>3.2232727846000002</v>
      </c>
      <c r="BE80" s="85">
        <v>24.786218643200002</v>
      </c>
      <c r="BF80" s="86">
        <v>4.3503708569999997</v>
      </c>
      <c r="BG80" s="87">
        <v>3.0013776747000001</v>
      </c>
      <c r="BI80" s="85">
        <v>21.0435829163</v>
      </c>
      <c r="BJ80" s="86">
        <v>3.8629520224</v>
      </c>
      <c r="BK80" s="87">
        <v>2.6152260637000002</v>
      </c>
      <c r="BM80" s="85">
        <v>22.473327636699999</v>
      </c>
      <c r="BN80" s="86">
        <v>4.4965551565000004</v>
      </c>
      <c r="BO80" s="87">
        <v>3.1507649702</v>
      </c>
      <c r="BQ80" s="85">
        <v>30.806926727299999</v>
      </c>
      <c r="BR80" s="86">
        <v>2.8238929426000001</v>
      </c>
      <c r="BS80" s="87">
        <v>3.0300568213000001</v>
      </c>
    </row>
    <row r="81" spans="1:71" x14ac:dyDescent="0.2">
      <c r="A81" s="67"/>
      <c r="B81" s="67"/>
    </row>
    <row r="83" spans="1:71" x14ac:dyDescent="0.2">
      <c r="A83" s="66" t="s">
        <v>0</v>
      </c>
      <c r="B83" s="66" t="s">
        <v>73</v>
      </c>
    </row>
    <row r="84" spans="1:71" x14ac:dyDescent="0.2">
      <c r="A84" s="67" t="s">
        <v>139</v>
      </c>
      <c r="B84" s="67" t="s">
        <v>77</v>
      </c>
      <c r="Z84" s="85">
        <v>13.2717569669</v>
      </c>
      <c r="AA84" s="86">
        <v>13.5335769653</v>
      </c>
      <c r="AB84" s="86">
        <v>0.62243301070000001</v>
      </c>
      <c r="AC84" s="86">
        <v>0.8366768201</v>
      </c>
      <c r="AD84" s="86">
        <v>0.26564686300000001</v>
      </c>
      <c r="AE84" s="86">
        <v>25.532606124899999</v>
      </c>
      <c r="AF84" s="86">
        <v>7.8573255359000003</v>
      </c>
      <c r="AG84" s="87">
        <v>4.5764418182000002</v>
      </c>
      <c r="AI84" s="85">
        <v>16.346291217800001</v>
      </c>
      <c r="AJ84" s="86">
        <v>16.494518280000001</v>
      </c>
      <c r="AK84" s="86">
        <v>0.65296268459999995</v>
      </c>
      <c r="AL84" s="86">
        <v>0.87751767400000003</v>
      </c>
      <c r="AM84" s="86">
        <v>0.25610410350000001</v>
      </c>
      <c r="AN84" s="86">
        <v>33.430946350100001</v>
      </c>
      <c r="AO84" s="86">
        <v>8.0446136985999992</v>
      </c>
      <c r="AP84" s="87">
        <v>4.6249630802999997</v>
      </c>
      <c r="AR84" s="85">
        <v>16.5653351212</v>
      </c>
      <c r="AS84" s="86">
        <v>16.760980606099999</v>
      </c>
      <c r="AT84" s="86">
        <v>0.80955761670000004</v>
      </c>
      <c r="AU84" s="86">
        <v>0.88972070039999995</v>
      </c>
      <c r="AV84" s="86">
        <v>0.22843598039999999</v>
      </c>
      <c r="AW84" s="86">
        <v>20.294881820699999</v>
      </c>
      <c r="AX84" s="86">
        <v>4.4465003394</v>
      </c>
      <c r="AY84" s="87">
        <v>3.3116510285</v>
      </c>
      <c r="BA84" s="85">
        <v>23.684295654300001</v>
      </c>
      <c r="BB84" s="86">
        <v>3.8933082279</v>
      </c>
      <c r="BC84" s="87">
        <v>3.0250694002</v>
      </c>
      <c r="BE84" s="85">
        <v>18.5216197968</v>
      </c>
      <c r="BF84" s="86">
        <v>3.9133371254</v>
      </c>
      <c r="BG84" s="87">
        <v>2.7983811850999998</v>
      </c>
      <c r="BI84" s="85">
        <v>15.8301172256</v>
      </c>
      <c r="BJ84" s="86">
        <v>3.3636631438000002</v>
      </c>
      <c r="BK84" s="87">
        <v>2.3891468342</v>
      </c>
      <c r="BM84" s="85">
        <v>18.227722168</v>
      </c>
      <c r="BN84" s="86">
        <v>4.234509955</v>
      </c>
      <c r="BO84" s="87">
        <v>2.9604239643999999</v>
      </c>
      <c r="BQ84" s="85">
        <v>24.603231430099999</v>
      </c>
      <c r="BR84" s="86">
        <v>2.6316908507000001</v>
      </c>
      <c r="BS84" s="87">
        <v>2.9725582096999998</v>
      </c>
    </row>
    <row r="85" spans="1:71" x14ac:dyDescent="0.2">
      <c r="A85" s="67" t="s">
        <v>140</v>
      </c>
      <c r="B85" s="67" t="s">
        <v>77</v>
      </c>
      <c r="Z85" s="85">
        <v>12.0180323919</v>
      </c>
      <c r="AA85" s="86">
        <v>12.1663599014</v>
      </c>
      <c r="AB85" s="86">
        <v>0.57399325170000004</v>
      </c>
      <c r="AC85" s="86">
        <v>0.80448875819999999</v>
      </c>
      <c r="AD85" s="86">
        <v>0.24433130820000001</v>
      </c>
      <c r="AE85" s="86">
        <v>21.6557178497</v>
      </c>
      <c r="AF85" s="86">
        <v>7.7450498361999998</v>
      </c>
      <c r="AG85" s="87">
        <v>4.7824762464999999</v>
      </c>
      <c r="AI85" s="85">
        <v>14.999726319300001</v>
      </c>
      <c r="AJ85" s="86">
        <v>14.8109664917</v>
      </c>
      <c r="AK85" s="86">
        <v>0.61427508890000004</v>
      </c>
      <c r="AL85" s="86">
        <v>0.86141258720000002</v>
      </c>
      <c r="AM85" s="86">
        <v>0.22146467080000001</v>
      </c>
      <c r="AN85" s="86">
        <v>30.243947982800002</v>
      </c>
      <c r="AO85" s="86">
        <v>7.9024803355</v>
      </c>
      <c r="AP85" s="87">
        <v>4.6986129777999999</v>
      </c>
      <c r="AR85" s="85">
        <v>16.074072504</v>
      </c>
      <c r="AS85" s="86">
        <v>15.9866952896</v>
      </c>
      <c r="AT85" s="86">
        <v>0.7755056038</v>
      </c>
      <c r="AU85" s="86">
        <v>0.88458484469999998</v>
      </c>
      <c r="AV85" s="86">
        <v>0.21046159410000001</v>
      </c>
      <c r="AW85" s="86">
        <v>19.457773208599999</v>
      </c>
      <c r="AX85" s="86">
        <v>4.4407742237000001</v>
      </c>
      <c r="AY85" s="87">
        <v>3.3294495834000002</v>
      </c>
      <c r="BA85" s="85">
        <v>22.3399162292</v>
      </c>
      <c r="BB85" s="86">
        <v>3.8883973233</v>
      </c>
      <c r="BC85" s="87">
        <v>3.0290721430000001</v>
      </c>
      <c r="BE85" s="85">
        <v>17.986804962200001</v>
      </c>
      <c r="BF85" s="86">
        <v>3.8984490004999999</v>
      </c>
      <c r="BG85" s="87">
        <v>2.8256081210000001</v>
      </c>
      <c r="BI85" s="85">
        <v>15.4814271927</v>
      </c>
      <c r="BJ85" s="86">
        <v>3.3638647960000001</v>
      </c>
      <c r="BK85" s="87">
        <v>2.4095816860000001</v>
      </c>
      <c r="BM85" s="85">
        <v>18.0598144531</v>
      </c>
      <c r="BN85" s="86">
        <v>4.2037987940999999</v>
      </c>
      <c r="BO85" s="87">
        <v>2.9024239780999999</v>
      </c>
      <c r="BQ85" s="85">
        <v>22.399639129600001</v>
      </c>
      <c r="BR85" s="86">
        <v>2.6693954419999999</v>
      </c>
      <c r="BS85" s="87">
        <v>3.0041651874999999</v>
      </c>
    </row>
    <row r="86" spans="1:71" x14ac:dyDescent="0.2">
      <c r="A86" s="67" t="s">
        <v>141</v>
      </c>
      <c r="B86" s="67" t="s">
        <v>77</v>
      </c>
      <c r="Z86" s="85">
        <v>11.9889380137</v>
      </c>
      <c r="AA86" s="86">
        <v>12.123558044399999</v>
      </c>
      <c r="AB86" s="86">
        <v>0.57344680429999995</v>
      </c>
      <c r="AC86" s="86">
        <v>0.80458135210000004</v>
      </c>
      <c r="AD86" s="86">
        <v>0.2469003608</v>
      </c>
      <c r="AE86" s="86">
        <v>21.3740119934</v>
      </c>
      <c r="AF86" s="86">
        <v>7.7356941331</v>
      </c>
      <c r="AG86" s="87">
        <v>4.7826624399000002</v>
      </c>
      <c r="AI86" s="85">
        <v>14.947682328200001</v>
      </c>
      <c r="AJ86" s="86">
        <v>14.742789268499999</v>
      </c>
      <c r="AK86" s="86">
        <v>0.61305101390000005</v>
      </c>
      <c r="AL86" s="86">
        <v>0.85954190850000001</v>
      </c>
      <c r="AM86" s="86">
        <v>0.2243502077</v>
      </c>
      <c r="AN86" s="86">
        <v>30.0269966125</v>
      </c>
      <c r="AO86" s="86">
        <v>7.8909161211000001</v>
      </c>
      <c r="AP86" s="87">
        <v>4.7001562368999998</v>
      </c>
      <c r="AR86" s="85">
        <v>15.964799985899999</v>
      </c>
      <c r="AS86" s="86">
        <v>15.863792419399999</v>
      </c>
      <c r="AT86" s="86">
        <v>0.7762982249</v>
      </c>
      <c r="AU86" s="86">
        <v>0.88459163669999996</v>
      </c>
      <c r="AV86" s="86">
        <v>0.21121496940000001</v>
      </c>
      <c r="AW86" s="86">
        <v>19.511991500899999</v>
      </c>
      <c r="AX86" s="86">
        <v>4.4322970240000004</v>
      </c>
      <c r="AY86" s="87">
        <v>3.3174624979999998</v>
      </c>
      <c r="BA86" s="85">
        <v>22.3547935486</v>
      </c>
      <c r="BB86" s="86">
        <v>3.8555062660999999</v>
      </c>
      <c r="BC86" s="87">
        <v>3.0124968255</v>
      </c>
      <c r="BE86" s="85">
        <v>17.999547958400001</v>
      </c>
      <c r="BF86" s="86">
        <v>3.8674298560999998</v>
      </c>
      <c r="BG86" s="87">
        <v>2.792551719</v>
      </c>
      <c r="BI86" s="85">
        <v>15.249206543</v>
      </c>
      <c r="BJ86" s="86">
        <v>3.3527805302</v>
      </c>
      <c r="BK86" s="87">
        <v>2.3894071563999999</v>
      </c>
      <c r="BM86" s="85">
        <v>18.0598144531</v>
      </c>
      <c r="BN86" s="86">
        <v>4.1973746748999998</v>
      </c>
      <c r="BO86" s="87">
        <v>2.9061809104999998</v>
      </c>
      <c r="BQ86" s="85">
        <v>23.005575180099999</v>
      </c>
      <c r="BR86" s="86">
        <v>2.6590985578000002</v>
      </c>
      <c r="BS86" s="87">
        <v>3.0081247439999999</v>
      </c>
    </row>
    <row r="87" spans="1:71" x14ac:dyDescent="0.2">
      <c r="A87" s="67" t="s">
        <v>142</v>
      </c>
      <c r="B87" s="67" t="s">
        <v>77</v>
      </c>
      <c r="Z87" s="85">
        <v>11.843056106600001</v>
      </c>
      <c r="AA87" s="86">
        <v>12.0591897964</v>
      </c>
      <c r="AB87" s="86">
        <v>0.56546666219999997</v>
      </c>
      <c r="AC87" s="86">
        <v>0.79777610700000001</v>
      </c>
      <c r="AD87" s="86">
        <v>0.2403929571</v>
      </c>
      <c r="AE87" s="86">
        <v>21.3219299316</v>
      </c>
      <c r="AF87" s="86">
        <v>7.7116206894000001</v>
      </c>
      <c r="AG87" s="87">
        <v>4.8072356191000001</v>
      </c>
      <c r="AI87" s="85">
        <v>14.7443935347</v>
      </c>
      <c r="AJ87" s="86">
        <v>14.667526245099999</v>
      </c>
      <c r="AK87" s="86">
        <v>0.60888397689999996</v>
      </c>
      <c r="AL87" s="86">
        <v>0.85510752560000003</v>
      </c>
      <c r="AM87" s="86">
        <v>0.22065998989999999</v>
      </c>
      <c r="AN87" s="86">
        <v>29.8517456055</v>
      </c>
      <c r="AO87" s="86">
        <v>7.8878665266999999</v>
      </c>
      <c r="AP87" s="87">
        <v>4.7134124795999996</v>
      </c>
      <c r="AR87" s="85">
        <v>16.033112039599999</v>
      </c>
      <c r="AS87" s="86">
        <v>15.9499139786</v>
      </c>
      <c r="AT87" s="86">
        <v>0.77141960740000004</v>
      </c>
      <c r="AU87" s="86">
        <v>0.88759500680000003</v>
      </c>
      <c r="AV87" s="86">
        <v>0.21261298219999999</v>
      </c>
      <c r="AW87" s="86">
        <v>19.088834762600001</v>
      </c>
      <c r="AX87" s="86">
        <v>4.4153855412</v>
      </c>
      <c r="AY87" s="87">
        <v>3.3208738490999998</v>
      </c>
      <c r="BA87" s="85">
        <v>22.102001190199999</v>
      </c>
      <c r="BB87" s="86">
        <v>3.8844485145999998</v>
      </c>
      <c r="BC87" s="87">
        <v>3.0238394567000002</v>
      </c>
      <c r="BE87" s="85">
        <v>17.6071662903</v>
      </c>
      <c r="BF87" s="86">
        <v>3.8747653985000001</v>
      </c>
      <c r="BG87" s="87">
        <v>2.8039778886</v>
      </c>
      <c r="BI87" s="85">
        <v>15.384116172800001</v>
      </c>
      <c r="BJ87" s="86">
        <v>3.3718059576999999</v>
      </c>
      <c r="BK87" s="87">
        <v>2.4157339283999999</v>
      </c>
      <c r="BM87" s="85">
        <v>17.460998535200002</v>
      </c>
      <c r="BN87" s="86">
        <v>4.1391708022999998</v>
      </c>
      <c r="BO87" s="87">
        <v>2.8925540439000001</v>
      </c>
      <c r="BQ87" s="85">
        <v>22.162090301500001</v>
      </c>
      <c r="BR87" s="86">
        <v>2.6840095071999999</v>
      </c>
      <c r="BS87" s="87">
        <v>3.0309736678000001</v>
      </c>
    </row>
    <row r="88" spans="1:71" x14ac:dyDescent="0.2">
      <c r="A88" s="67" t="s">
        <v>143</v>
      </c>
      <c r="B88" s="67" t="s">
        <v>77</v>
      </c>
      <c r="Z88" s="85">
        <v>11.915264829</v>
      </c>
      <c r="AA88" s="86">
        <v>12.028439521799999</v>
      </c>
      <c r="AB88" s="86">
        <v>0.56999279059999997</v>
      </c>
      <c r="AC88" s="86">
        <v>0.79927806459999995</v>
      </c>
      <c r="AD88" s="86">
        <v>0.25152540010000002</v>
      </c>
      <c r="AE88" s="86">
        <v>21.286153793299999</v>
      </c>
      <c r="AF88" s="86">
        <v>7.7344340520000001</v>
      </c>
      <c r="AG88" s="87">
        <v>4.7921969658999997</v>
      </c>
      <c r="AI88" s="85">
        <v>14.8564124489</v>
      </c>
      <c r="AJ88" s="86">
        <v>14.641187667800001</v>
      </c>
      <c r="AK88" s="86">
        <v>0.6103942215</v>
      </c>
      <c r="AL88" s="86">
        <v>0.85667402329999998</v>
      </c>
      <c r="AM88" s="86">
        <v>0.22929208000000001</v>
      </c>
      <c r="AN88" s="86">
        <v>29.947715759299999</v>
      </c>
      <c r="AO88" s="86">
        <v>7.8911780792000004</v>
      </c>
      <c r="AP88" s="87">
        <v>4.7221393130999996</v>
      </c>
      <c r="AR88" s="85">
        <v>15.9395801735</v>
      </c>
      <c r="AS88" s="86">
        <v>15.8789196014</v>
      </c>
      <c r="AT88" s="86">
        <v>0.77117960600000002</v>
      </c>
      <c r="AU88" s="86">
        <v>0.88553124370000003</v>
      </c>
      <c r="AV88" s="86">
        <v>0.22121057290000001</v>
      </c>
      <c r="AW88" s="86">
        <v>19.0983295441</v>
      </c>
      <c r="AX88" s="86">
        <v>4.4233820071999999</v>
      </c>
      <c r="AY88" s="87">
        <v>3.3300808038</v>
      </c>
      <c r="BA88" s="85">
        <v>21.7703895569</v>
      </c>
      <c r="BB88" s="86">
        <v>3.8748930054000001</v>
      </c>
      <c r="BC88" s="87">
        <v>3.0210435388999999</v>
      </c>
      <c r="BE88" s="85">
        <v>18.023962020900001</v>
      </c>
      <c r="BF88" s="86">
        <v>3.8917884308000001</v>
      </c>
      <c r="BG88" s="87">
        <v>2.8215856386999998</v>
      </c>
      <c r="BI88" s="85">
        <v>14.8582086563</v>
      </c>
      <c r="BJ88" s="86">
        <v>3.3567921812999999</v>
      </c>
      <c r="BK88" s="87">
        <v>2.4284650547000002</v>
      </c>
      <c r="BM88" s="85">
        <v>17.6354980469</v>
      </c>
      <c r="BN88" s="86">
        <v>4.1654191319000002</v>
      </c>
      <c r="BO88" s="87">
        <v>2.9029094662000001</v>
      </c>
      <c r="BQ88" s="85">
        <v>22.1788539886</v>
      </c>
      <c r="BR88" s="86">
        <v>2.6831166198999998</v>
      </c>
      <c r="BS88" s="87">
        <v>3.0283455382</v>
      </c>
    </row>
    <row r="89" spans="1:71" x14ac:dyDescent="0.2">
      <c r="A89" s="67" t="s">
        <v>144</v>
      </c>
      <c r="B89" s="67" t="s">
        <v>77</v>
      </c>
      <c r="Z89" s="85">
        <v>11.8918605487</v>
      </c>
      <c r="AA89" s="86">
        <v>12.0705184937</v>
      </c>
      <c r="AB89" s="86">
        <v>0.56900951070000005</v>
      </c>
      <c r="AC89" s="86">
        <v>0.7953909079</v>
      </c>
      <c r="AD89" s="86">
        <v>0.2444562008</v>
      </c>
      <c r="AE89" s="86">
        <v>21.699239730799999</v>
      </c>
      <c r="AF89" s="86">
        <v>7.7233393015000003</v>
      </c>
      <c r="AG89" s="87">
        <v>4.7828998041000004</v>
      </c>
      <c r="AI89" s="85">
        <v>14.7930631542</v>
      </c>
      <c r="AJ89" s="86">
        <v>14.661392211900001</v>
      </c>
      <c r="AK89" s="86">
        <v>0.60907991289999996</v>
      </c>
      <c r="AL89" s="86">
        <v>0.85339812579999996</v>
      </c>
      <c r="AM89" s="86">
        <v>0.22412335219999999</v>
      </c>
      <c r="AN89" s="86">
        <v>30.087852477999999</v>
      </c>
      <c r="AO89" s="86">
        <v>7.8834555671000004</v>
      </c>
      <c r="AP89" s="87">
        <v>4.7028564334</v>
      </c>
      <c r="AR89" s="85">
        <v>16.016513585999999</v>
      </c>
      <c r="AS89" s="86">
        <v>15.916226387</v>
      </c>
      <c r="AT89" s="86">
        <v>0.77428847550000002</v>
      </c>
      <c r="AU89" s="86">
        <v>0.8847746688</v>
      </c>
      <c r="AV89" s="86">
        <v>0.21309827149999999</v>
      </c>
      <c r="AW89" s="86">
        <v>19.383178710900001</v>
      </c>
      <c r="AX89" s="86">
        <v>4.4278838303999999</v>
      </c>
      <c r="AY89" s="87">
        <v>3.3066181681</v>
      </c>
      <c r="BA89" s="85">
        <v>22.1515388489</v>
      </c>
      <c r="BB89" s="86">
        <v>3.8600779981</v>
      </c>
      <c r="BC89" s="87">
        <v>3.0133480885999999</v>
      </c>
      <c r="BE89" s="85">
        <v>18.036512374899999</v>
      </c>
      <c r="BF89" s="86">
        <v>3.8696295695999998</v>
      </c>
      <c r="BG89" s="87">
        <v>2.8076835774000002</v>
      </c>
      <c r="BI89" s="85">
        <v>15.249379158</v>
      </c>
      <c r="BJ89" s="86">
        <v>3.3400224109000001</v>
      </c>
      <c r="BK89" s="87">
        <v>2.4083415082999999</v>
      </c>
      <c r="BM89" s="85">
        <v>18.009704589799998</v>
      </c>
      <c r="BN89" s="86">
        <v>4.1706689369000003</v>
      </c>
      <c r="BO89" s="87">
        <v>2.9264313499000001</v>
      </c>
      <c r="BQ89" s="85">
        <v>22.6762905121</v>
      </c>
      <c r="BR89" s="86">
        <v>2.6644632526000001</v>
      </c>
      <c r="BS89" s="87">
        <v>3.006844471</v>
      </c>
    </row>
    <row r="90" spans="1:71" x14ac:dyDescent="0.2">
      <c r="A90" s="67"/>
      <c r="B90" s="67"/>
    </row>
    <row r="91" spans="1:71" x14ac:dyDescent="0.2">
      <c r="A91" s="67" t="s">
        <v>145</v>
      </c>
      <c r="B91" s="67" t="s">
        <v>77</v>
      </c>
      <c r="Z91" s="85">
        <v>12.064024766299999</v>
      </c>
      <c r="AA91" s="86">
        <v>12.0967950821</v>
      </c>
      <c r="AB91" s="86">
        <v>0.57704584599999997</v>
      </c>
      <c r="AC91" s="86">
        <v>0.80533165529999995</v>
      </c>
      <c r="AD91" s="86">
        <v>0.26421239569999999</v>
      </c>
      <c r="AE91" s="86">
        <v>21.444194793699999</v>
      </c>
      <c r="AF91" s="86">
        <v>7.7279149135000003</v>
      </c>
      <c r="AG91" s="87">
        <v>4.7907967431999996</v>
      </c>
      <c r="AI91" s="85">
        <v>15.043390255</v>
      </c>
      <c r="AJ91" s="86">
        <v>14.731616020200001</v>
      </c>
      <c r="AK91" s="86">
        <v>0.61609605460000005</v>
      </c>
      <c r="AL91" s="86">
        <v>0.86021510599999995</v>
      </c>
      <c r="AM91" s="86">
        <v>0.2402474651</v>
      </c>
      <c r="AN91" s="86">
        <v>30.0748348236</v>
      </c>
      <c r="AO91" s="86">
        <v>7.8817276233999998</v>
      </c>
      <c r="AP91" s="87">
        <v>4.7109806847</v>
      </c>
      <c r="AR91" s="85">
        <v>15.8850574589</v>
      </c>
      <c r="AS91" s="86">
        <v>15.837848663300001</v>
      </c>
      <c r="AT91" s="86">
        <v>0.77535724640000003</v>
      </c>
      <c r="AU91" s="86">
        <v>0.88169783229999998</v>
      </c>
      <c r="AV91" s="86">
        <v>0.22068708670000001</v>
      </c>
      <c r="AW91" s="86">
        <v>19.416416168200001</v>
      </c>
      <c r="AX91" s="86">
        <v>4.427159982</v>
      </c>
      <c r="AY91" s="87">
        <v>3.3196086002</v>
      </c>
      <c r="BA91" s="85">
        <v>22.052516937299998</v>
      </c>
      <c r="BB91" s="86">
        <v>3.8359943010999999</v>
      </c>
      <c r="BC91" s="87">
        <v>3.0058147930999999</v>
      </c>
      <c r="BE91" s="85">
        <v>17.8614635468</v>
      </c>
      <c r="BF91" s="86">
        <v>3.9009341786</v>
      </c>
      <c r="BG91" s="87">
        <v>2.8150900931999998</v>
      </c>
      <c r="BI91" s="85">
        <v>15.1064271927</v>
      </c>
      <c r="BJ91" s="86">
        <v>3.3626706137000002</v>
      </c>
      <c r="BK91" s="87">
        <v>2.4243268362000001</v>
      </c>
      <c r="BM91" s="85">
        <v>18.0803222656</v>
      </c>
      <c r="BN91" s="86">
        <v>4.1743836740000004</v>
      </c>
      <c r="BO91" s="87">
        <v>2.8899469721000002</v>
      </c>
      <c r="BQ91" s="85">
        <v>22.941183090199999</v>
      </c>
      <c r="BR91" s="86">
        <v>2.6508743766</v>
      </c>
      <c r="BS91" s="87">
        <v>2.9969074074000002</v>
      </c>
    </row>
    <row r="92" spans="1:71" x14ac:dyDescent="0.2">
      <c r="A92" s="67" t="s">
        <v>146</v>
      </c>
      <c r="B92" s="67" t="s">
        <v>77</v>
      </c>
      <c r="Z92" s="85">
        <v>11.988822937</v>
      </c>
      <c r="AA92" s="86">
        <v>12.194674491900001</v>
      </c>
      <c r="AB92" s="86">
        <v>0.57182276249999997</v>
      </c>
      <c r="AC92" s="86">
        <v>0.80542342659999999</v>
      </c>
      <c r="AD92" s="86">
        <v>0.36048796770000002</v>
      </c>
      <c r="AE92" s="86">
        <v>21.907508850100001</v>
      </c>
      <c r="AF92" s="86">
        <v>7.7577671634999996</v>
      </c>
      <c r="AG92" s="87">
        <v>4.7747870633999998</v>
      </c>
    </row>
    <row r="93" spans="1:71" x14ac:dyDescent="0.2">
      <c r="A93" s="67" t="s">
        <v>147</v>
      </c>
      <c r="B93" s="67" t="s">
        <v>77</v>
      </c>
      <c r="Z93" s="85">
        <v>11.9945653915</v>
      </c>
      <c r="AA93" s="86">
        <v>12.1524753571</v>
      </c>
      <c r="AB93" s="86">
        <v>0.6062320471</v>
      </c>
      <c r="AC93" s="86">
        <v>0.80330473579999995</v>
      </c>
      <c r="AD93" s="86">
        <v>0.24705914309999999</v>
      </c>
      <c r="AE93" s="86">
        <v>17.0979709625</v>
      </c>
      <c r="AF93" s="86">
        <v>7.6580691239999998</v>
      </c>
      <c r="AG93" s="87">
        <v>5.6803042727999999</v>
      </c>
    </row>
    <row r="94" spans="1:71" x14ac:dyDescent="0.2">
      <c r="A94" s="67" t="s">
        <v>148</v>
      </c>
      <c r="B94" s="67" t="s">
        <v>77</v>
      </c>
      <c r="Z94" s="85">
        <v>11.8875818253</v>
      </c>
      <c r="AA94" s="86">
        <v>12.043879509</v>
      </c>
      <c r="AB94" s="86">
        <v>0.59998458619999995</v>
      </c>
      <c r="AC94" s="86">
        <v>0.79934712649999995</v>
      </c>
      <c r="AD94" s="86">
        <v>0.2477290258</v>
      </c>
      <c r="AE94" s="86">
        <v>16.989995956400001</v>
      </c>
      <c r="AF94" s="86">
        <v>7.6591562505999997</v>
      </c>
      <c r="AG94" s="87">
        <v>5.6999095126999997</v>
      </c>
    </row>
    <row r="95" spans="1:71" x14ac:dyDescent="0.2">
      <c r="A95" s="67" t="s">
        <v>149</v>
      </c>
      <c r="B95" s="67" t="s">
        <v>77</v>
      </c>
      <c r="Z95" s="85">
        <v>11.9176372846</v>
      </c>
      <c r="AA95" s="86">
        <v>12.0809774399</v>
      </c>
      <c r="AB95" s="86">
        <v>0.60289567710000003</v>
      </c>
      <c r="AC95" s="86">
        <v>0.79727220539999999</v>
      </c>
      <c r="AD95" s="86">
        <v>0.24738021190000001</v>
      </c>
      <c r="AE95" s="86">
        <v>17.248197555499999</v>
      </c>
      <c r="AF95" s="86">
        <v>7.6811416789000004</v>
      </c>
      <c r="AG95" s="87">
        <v>5.7262424750000003</v>
      </c>
    </row>
    <row r="96" spans="1:71" x14ac:dyDescent="0.2">
      <c r="A96" s="67" t="s">
        <v>150</v>
      </c>
      <c r="B96" s="67" t="s">
        <v>77</v>
      </c>
      <c r="Z96" s="85">
        <v>11.967813491799999</v>
      </c>
      <c r="AA96" s="86">
        <v>12.1444473267</v>
      </c>
      <c r="AB96" s="86">
        <v>0.60573065280000005</v>
      </c>
      <c r="AC96" s="86">
        <v>0.80348080399999999</v>
      </c>
      <c r="AD96" s="86">
        <v>0.24524745349999999</v>
      </c>
      <c r="AE96" s="86">
        <v>17.122385025</v>
      </c>
      <c r="AF96" s="86">
        <v>7.6650371607999999</v>
      </c>
      <c r="AG96" s="87">
        <v>5.6883950892000001</v>
      </c>
    </row>
    <row r="97" spans="1:71" x14ac:dyDescent="0.2">
      <c r="A97" s="67"/>
      <c r="B97" s="67"/>
    </row>
    <row r="98" spans="1:71" x14ac:dyDescent="0.2">
      <c r="A98" s="67" t="s">
        <v>151</v>
      </c>
      <c r="B98" s="67" t="s">
        <v>77</v>
      </c>
      <c r="Z98" s="85">
        <v>11.7660147667</v>
      </c>
      <c r="AA98" s="86">
        <v>11.9343261719</v>
      </c>
      <c r="AB98" s="86">
        <v>0.56161089939999997</v>
      </c>
      <c r="AC98" s="86">
        <v>0.79476137160000004</v>
      </c>
      <c r="AD98" s="86">
        <v>0.24458203319999999</v>
      </c>
      <c r="AE98" s="86">
        <v>21.153146743800001</v>
      </c>
      <c r="AF98" s="86">
        <v>7.7030302906000001</v>
      </c>
      <c r="AG98" s="87">
        <v>4.8366013813000004</v>
      </c>
      <c r="AI98" s="85">
        <v>14.6470651579</v>
      </c>
      <c r="AJ98" s="86">
        <v>14.512243270900001</v>
      </c>
      <c r="AK98" s="86">
        <v>0.60451030729999999</v>
      </c>
      <c r="AL98" s="86">
        <v>0.85300486620000004</v>
      </c>
      <c r="AM98" s="86">
        <v>0.2227691524</v>
      </c>
      <c r="AN98" s="86">
        <v>29.705688476599999</v>
      </c>
      <c r="AO98" s="86">
        <v>7.8799314872000004</v>
      </c>
      <c r="AP98" s="87">
        <v>4.7374749338999997</v>
      </c>
      <c r="AR98" s="85">
        <v>15.8473262978</v>
      </c>
      <c r="AS98" s="86">
        <v>15.737172126800001</v>
      </c>
      <c r="AT98" s="86">
        <v>0.76851716219999999</v>
      </c>
      <c r="AU98" s="86">
        <v>0.88229973319999999</v>
      </c>
      <c r="AV98" s="86">
        <v>0.2147152739</v>
      </c>
      <c r="AW98" s="86">
        <v>19.1530895233</v>
      </c>
      <c r="AX98" s="86">
        <v>4.4288695700999998</v>
      </c>
      <c r="AY98" s="87">
        <v>3.3306027553000002</v>
      </c>
      <c r="BA98" s="85">
        <v>21.9798164368</v>
      </c>
      <c r="BB98" s="86">
        <v>3.8558145072999999</v>
      </c>
      <c r="BC98" s="87">
        <v>3.0160847813</v>
      </c>
      <c r="BE98" s="85">
        <v>17.944568633999999</v>
      </c>
      <c r="BF98" s="86">
        <v>3.8795783241000001</v>
      </c>
      <c r="BG98" s="87">
        <v>2.8239671354000002</v>
      </c>
      <c r="BI98" s="85">
        <v>15.113291740399999</v>
      </c>
      <c r="BJ98" s="86">
        <v>3.3481723910999999</v>
      </c>
      <c r="BK98" s="87">
        <v>2.4086671758999998</v>
      </c>
      <c r="BM98" s="85">
        <v>17.510681152299998</v>
      </c>
      <c r="BN98" s="86">
        <v>4.1547901802</v>
      </c>
      <c r="BO98" s="87">
        <v>2.8817022544999999</v>
      </c>
      <c r="BQ98" s="85">
        <v>22.047262191800002</v>
      </c>
      <c r="BR98" s="86">
        <v>2.6820779425999999</v>
      </c>
      <c r="BS98" s="87">
        <v>3.0241123922000002</v>
      </c>
    </row>
    <row r="99" spans="1:71" x14ac:dyDescent="0.2">
      <c r="A99" s="67" t="s">
        <v>152</v>
      </c>
      <c r="B99" s="67" t="s">
        <v>77</v>
      </c>
    </row>
    <row r="100" spans="1:71" x14ac:dyDescent="0.2">
      <c r="A100" s="67" t="s">
        <v>153</v>
      </c>
      <c r="B100" s="67" t="s">
        <v>77</v>
      </c>
    </row>
    <row r="101" spans="1:71" x14ac:dyDescent="0.2">
      <c r="A101" s="67" t="s">
        <v>154</v>
      </c>
      <c r="B101" s="67" t="s">
        <v>77</v>
      </c>
    </row>
    <row r="102" spans="1:71" x14ac:dyDescent="0.2">
      <c r="A102" s="67" t="s">
        <v>155</v>
      </c>
      <c r="B102" s="67" t="s">
        <v>77</v>
      </c>
    </row>
    <row r="103" spans="1:71" x14ac:dyDescent="0.2">
      <c r="A103" s="67" t="s">
        <v>156</v>
      </c>
      <c r="B103" s="67" t="s">
        <v>77</v>
      </c>
    </row>
    <row r="104" spans="1:71" x14ac:dyDescent="0.2">
      <c r="A104" s="77"/>
      <c r="B104" s="67"/>
    </row>
    <row r="105" spans="1:71" x14ac:dyDescent="0.2">
      <c r="A105" s="67" t="s">
        <v>157</v>
      </c>
      <c r="B105" s="67"/>
      <c r="Z105" s="85">
        <v>11.7734953562</v>
      </c>
      <c r="AA105" s="86">
        <v>11.9675693512</v>
      </c>
      <c r="AB105" s="86">
        <v>0.56298599240000002</v>
      </c>
      <c r="AC105" s="86">
        <v>0.79231326580000005</v>
      </c>
      <c r="AD105" s="86">
        <v>0.24442330200000001</v>
      </c>
      <c r="AE105" s="86">
        <v>21.251844406099998</v>
      </c>
      <c r="AF105" s="86">
        <v>7.7198760181999999</v>
      </c>
      <c r="AG105" s="87">
        <v>4.8185624886999996</v>
      </c>
      <c r="AI105" s="85">
        <v>14.6287693834</v>
      </c>
      <c r="AJ105" s="86">
        <v>14.531298637400001</v>
      </c>
      <c r="AK105" s="86">
        <v>0.60404387179999997</v>
      </c>
      <c r="AL105" s="86">
        <v>0.84973098749999998</v>
      </c>
      <c r="AM105" s="86">
        <v>0.22664816660000001</v>
      </c>
      <c r="AN105" s="86">
        <v>29.924112319900001</v>
      </c>
      <c r="AO105" s="86">
        <v>7.8829962870000001</v>
      </c>
      <c r="AP105" s="87">
        <v>4.7303086653999999</v>
      </c>
      <c r="AR105" s="85">
        <v>15.905913743999999</v>
      </c>
      <c r="AS105" s="86">
        <v>15.8135967255</v>
      </c>
      <c r="AT105" s="86">
        <v>0.77430391249999997</v>
      </c>
      <c r="AU105" s="86">
        <v>0.88342333500000003</v>
      </c>
      <c r="AV105" s="86">
        <v>0.2174774257</v>
      </c>
      <c r="AW105" s="86">
        <v>19.379867553699999</v>
      </c>
      <c r="AX105" s="86">
        <v>4.4139144465999998</v>
      </c>
      <c r="AY105" s="87">
        <v>3.3154121228000002</v>
      </c>
      <c r="BA105" s="85">
        <v>22.161983490000001</v>
      </c>
      <c r="BB105" s="86">
        <v>3.8352228969</v>
      </c>
      <c r="BC105" s="87">
        <v>3.0047881676000001</v>
      </c>
      <c r="BE105" s="85">
        <v>17.985193252599998</v>
      </c>
      <c r="BF105" s="86">
        <v>3.8743883810000002</v>
      </c>
      <c r="BG105" s="87">
        <v>2.7979066487000002</v>
      </c>
      <c r="BI105" s="85">
        <v>15.4195594788</v>
      </c>
      <c r="BJ105" s="86">
        <v>3.3135703204000002</v>
      </c>
      <c r="BK105" s="87">
        <v>2.4097072732</v>
      </c>
      <c r="BM105" s="85">
        <v>17.509094238300001</v>
      </c>
      <c r="BN105" s="86">
        <v>4.1405511723000004</v>
      </c>
      <c r="BO105" s="87">
        <v>2.8787538145</v>
      </c>
      <c r="BQ105" s="85">
        <v>22.4826660156</v>
      </c>
      <c r="BR105" s="86">
        <v>2.6763070512999998</v>
      </c>
      <c r="BS105" s="87">
        <v>3.021923932</v>
      </c>
    </row>
    <row r="106" spans="1:71" x14ac:dyDescent="0.2">
      <c r="A106" s="67" t="s">
        <v>158</v>
      </c>
      <c r="B106" s="67"/>
    </row>
    <row r="107" spans="1:71" x14ac:dyDescent="0.2">
      <c r="A107" s="67" t="s">
        <v>159</v>
      </c>
      <c r="B107" s="67"/>
    </row>
    <row r="108" spans="1:71" x14ac:dyDescent="0.2">
      <c r="A108" s="67" t="s">
        <v>160</v>
      </c>
      <c r="B108" s="67"/>
    </row>
    <row r="109" spans="1:71" x14ac:dyDescent="0.2">
      <c r="A109" s="67" t="s">
        <v>161</v>
      </c>
      <c r="B109" s="67"/>
    </row>
    <row r="110" spans="1:71" x14ac:dyDescent="0.2">
      <c r="A110" s="67" t="s">
        <v>162</v>
      </c>
      <c r="B110" s="67"/>
    </row>
    <row r="111" spans="1:71" x14ac:dyDescent="0.2">
      <c r="A111" s="104"/>
      <c r="B111" s="67"/>
    </row>
    <row r="112" spans="1:71" x14ac:dyDescent="0.2">
      <c r="A112" s="67" t="s">
        <v>163</v>
      </c>
      <c r="B112" s="67"/>
      <c r="Z112" s="85">
        <v>11.9097730001</v>
      </c>
      <c r="AA112" s="86">
        <v>12.061985015899999</v>
      </c>
      <c r="AB112" s="86">
        <v>0.57002672350000005</v>
      </c>
      <c r="AC112" s="86">
        <v>0.79496239820000003</v>
      </c>
      <c r="AD112" s="86">
        <v>0.2462263505</v>
      </c>
      <c r="AE112" s="86">
        <v>21.710372924800001</v>
      </c>
      <c r="AF112" s="86">
        <v>7.7658710015999999</v>
      </c>
      <c r="AG112" s="87">
        <v>4.7881203885000003</v>
      </c>
      <c r="AI112" s="85">
        <v>14.848973875</v>
      </c>
      <c r="AJ112" s="86">
        <v>14.6830883026</v>
      </c>
      <c r="AK112" s="86">
        <v>0.61130994559999996</v>
      </c>
      <c r="AL112" s="86">
        <v>0.85331200240000005</v>
      </c>
      <c r="AM112" s="86">
        <v>0.2259587663</v>
      </c>
      <c r="AN112" s="86">
        <v>30.1834506989</v>
      </c>
      <c r="AO112" s="86">
        <v>7.8960964132999996</v>
      </c>
      <c r="AP112" s="87">
        <v>4.7108199201999996</v>
      </c>
      <c r="AR112" s="85">
        <v>15.982220010800001</v>
      </c>
      <c r="AS112" s="86">
        <v>15.905175208999999</v>
      </c>
      <c r="AT112" s="86">
        <v>0.77545177939999999</v>
      </c>
      <c r="AU112" s="86">
        <v>0.88455660700000005</v>
      </c>
      <c r="AV112" s="86">
        <v>0.21357284700000001</v>
      </c>
      <c r="AW112" s="86">
        <v>19.4469280243</v>
      </c>
      <c r="AX112" s="86">
        <v>4.4264597459999999</v>
      </c>
      <c r="AY112" s="87">
        <v>3.3149747722999998</v>
      </c>
      <c r="BA112" s="85">
        <v>22.175533294699999</v>
      </c>
      <c r="BB112" s="86">
        <v>3.8634959031</v>
      </c>
      <c r="BC112" s="87">
        <v>3.0084257221000001</v>
      </c>
      <c r="BE112" s="85">
        <v>18.076110839799998</v>
      </c>
      <c r="BF112" s="86">
        <v>3.8912318419999998</v>
      </c>
      <c r="BG112" s="87">
        <v>2.8105095871999999</v>
      </c>
      <c r="BI112" s="85">
        <v>15.453796386700001</v>
      </c>
      <c r="BJ112" s="86">
        <v>3.3539248194</v>
      </c>
      <c r="BK112" s="87">
        <v>2.4106001494</v>
      </c>
      <c r="BM112" s="85">
        <v>17.437377929699998</v>
      </c>
      <c r="BN112" s="86">
        <v>4.1603546348</v>
      </c>
      <c r="BO112" s="87">
        <v>2.9081216274999999</v>
      </c>
      <c r="BQ112" s="85">
        <v>22.608114242599999</v>
      </c>
      <c r="BR112" s="86">
        <v>2.6693986912000001</v>
      </c>
      <c r="BS112" s="87">
        <v>3.0097907278</v>
      </c>
    </row>
    <row r="113" spans="1:71" x14ac:dyDescent="0.2">
      <c r="A113" s="67" t="s">
        <v>164</v>
      </c>
      <c r="B113" s="67"/>
    </row>
    <row r="114" spans="1:71" x14ac:dyDescent="0.2">
      <c r="A114" s="67" t="s">
        <v>165</v>
      </c>
      <c r="B114" s="67"/>
    </row>
    <row r="115" spans="1:71" x14ac:dyDescent="0.2">
      <c r="A115" s="67" t="s">
        <v>166</v>
      </c>
      <c r="B115" s="67"/>
    </row>
    <row r="116" spans="1:71" x14ac:dyDescent="0.2">
      <c r="A116" s="67" t="s">
        <v>167</v>
      </c>
      <c r="B116" s="67"/>
    </row>
    <row r="117" spans="1:71" x14ac:dyDescent="0.2">
      <c r="A117" s="67" t="s">
        <v>168</v>
      </c>
      <c r="B117" s="67"/>
    </row>
    <row r="118" spans="1:71" x14ac:dyDescent="0.2">
      <c r="A118" s="106"/>
      <c r="B118" s="67"/>
    </row>
    <row r="119" spans="1:71" x14ac:dyDescent="0.2">
      <c r="A119" s="67" t="s">
        <v>169</v>
      </c>
      <c r="B119" s="67"/>
      <c r="Z119" s="85">
        <v>12.021045017200001</v>
      </c>
      <c r="AA119" s="86">
        <v>12.174717903099999</v>
      </c>
      <c r="AB119" s="86">
        <v>0.57384321490000001</v>
      </c>
      <c r="AC119" s="86">
        <v>0.80589052839999997</v>
      </c>
      <c r="AD119" s="86">
        <v>0.24299263160000001</v>
      </c>
      <c r="AE119" s="86">
        <v>21.576745986900001</v>
      </c>
      <c r="AF119" s="86">
        <v>7.7635767836999996</v>
      </c>
      <c r="AG119" s="87">
        <v>4.789752773</v>
      </c>
      <c r="AI119" s="85">
        <v>14.995296506900001</v>
      </c>
      <c r="AJ119" s="86">
        <v>14.813969612099999</v>
      </c>
      <c r="AK119" s="86">
        <v>0.61403037520000003</v>
      </c>
      <c r="AL119" s="86">
        <v>0.8620142663</v>
      </c>
      <c r="AM119" s="86">
        <v>0.2203629107</v>
      </c>
      <c r="AN119" s="86">
        <v>30.185325622600001</v>
      </c>
      <c r="AO119" s="86">
        <v>7.8952587452999996</v>
      </c>
      <c r="AP119" s="87">
        <v>4.6992112042</v>
      </c>
      <c r="AR119" s="85">
        <v>16.096876525900001</v>
      </c>
      <c r="AS119" s="86">
        <v>16.011472701999999</v>
      </c>
      <c r="AT119" s="86">
        <v>0.7729936838</v>
      </c>
      <c r="AU119" s="86">
        <v>0.88853141840000005</v>
      </c>
      <c r="AV119" s="86">
        <v>0.2102357198</v>
      </c>
      <c r="AW119" s="86">
        <v>19.119798660299999</v>
      </c>
      <c r="AX119" s="86">
        <v>4.4199318625000004</v>
      </c>
      <c r="AY119" s="87">
        <v>3.3244792110999999</v>
      </c>
      <c r="BA119" s="85">
        <v>21.9029350281</v>
      </c>
      <c r="BB119" s="86">
        <v>3.8874270146000001</v>
      </c>
      <c r="BC119" s="87">
        <v>3.0281442703999999</v>
      </c>
      <c r="BE119" s="85">
        <v>18.065368652299998</v>
      </c>
      <c r="BF119" s="86">
        <v>3.9114014055999999</v>
      </c>
      <c r="BG119" s="87">
        <v>2.8179561367999999</v>
      </c>
      <c r="BI119" s="85">
        <v>14.9949274063</v>
      </c>
      <c r="BJ119" s="86">
        <v>3.3904481759</v>
      </c>
      <c r="BK119" s="87">
        <v>2.4070130839999999</v>
      </c>
      <c r="BM119" s="85">
        <v>17.731140136699999</v>
      </c>
      <c r="BN119" s="86">
        <v>4.1565083660999997</v>
      </c>
      <c r="BO119" s="87">
        <v>2.9186445481000001</v>
      </c>
      <c r="BQ119" s="85">
        <v>21.949850082400001</v>
      </c>
      <c r="BR119" s="86">
        <v>2.6793967654999999</v>
      </c>
      <c r="BS119" s="87">
        <v>3.012761802</v>
      </c>
    </row>
    <row r="120" spans="1:71" x14ac:dyDescent="0.2">
      <c r="A120" s="67" t="s">
        <v>170</v>
      </c>
      <c r="B120" s="67"/>
    </row>
    <row r="121" spans="1:71" x14ac:dyDescent="0.2">
      <c r="A121" s="67" t="s">
        <v>171</v>
      </c>
      <c r="B121" s="67"/>
    </row>
    <row r="122" spans="1:71" x14ac:dyDescent="0.2">
      <c r="A122" s="67" t="s">
        <v>172</v>
      </c>
      <c r="B122" s="67"/>
    </row>
    <row r="123" spans="1:71" x14ac:dyDescent="0.2">
      <c r="A123" s="67" t="s">
        <v>173</v>
      </c>
      <c r="B123" s="67"/>
    </row>
    <row r="124" spans="1:71" x14ac:dyDescent="0.2">
      <c r="A124" s="67" t="s">
        <v>174</v>
      </c>
      <c r="B124" s="67"/>
    </row>
    <row r="125" spans="1:71" x14ac:dyDescent="0.2">
      <c r="A125" s="68"/>
      <c r="B125" s="67"/>
    </row>
    <row r="126" spans="1:71" x14ac:dyDescent="0.2">
      <c r="A126" s="67" t="s">
        <v>175</v>
      </c>
      <c r="B126" s="67"/>
      <c r="Z126" s="85">
        <v>12.082030550600001</v>
      </c>
      <c r="AA126" s="86">
        <v>12.2337226868</v>
      </c>
      <c r="AB126" s="86">
        <v>0.57761076089999996</v>
      </c>
      <c r="AC126" s="86">
        <v>0.80226417380000004</v>
      </c>
      <c r="AD126" s="86">
        <v>0.24642055630000001</v>
      </c>
      <c r="AE126" s="86">
        <v>22.216817855799999</v>
      </c>
      <c r="AF126" s="86">
        <v>7.7671568070000001</v>
      </c>
      <c r="AG126" s="87">
        <v>4.7478613345999996</v>
      </c>
      <c r="AI126" s="85">
        <v>15.0732185555</v>
      </c>
      <c r="AJ126" s="86">
        <v>14.8837280273</v>
      </c>
      <c r="AK126" s="86">
        <v>0.61713033620000002</v>
      </c>
      <c r="AL126" s="86">
        <v>0.85931679009999995</v>
      </c>
      <c r="AM126" s="86">
        <v>0.2249600688</v>
      </c>
      <c r="AN126" s="86">
        <v>30.6709117889</v>
      </c>
      <c r="AO126" s="86">
        <v>7.9225413731999996</v>
      </c>
      <c r="AP126" s="87">
        <v>4.6919030400999997</v>
      </c>
      <c r="AR126" s="85">
        <v>16.0763471508</v>
      </c>
      <c r="AS126" s="86">
        <v>15.986009597800001</v>
      </c>
      <c r="AT126" s="86">
        <v>0.77802276189999997</v>
      </c>
      <c r="AU126" s="86">
        <v>0.88599557579999999</v>
      </c>
      <c r="AV126" s="86">
        <v>0.21086134100000001</v>
      </c>
      <c r="AW126" s="86">
        <v>19.6640281677</v>
      </c>
      <c r="AX126" s="86">
        <v>4.4371174701999996</v>
      </c>
      <c r="AY126" s="87">
        <v>3.3177209174</v>
      </c>
      <c r="BA126" s="85">
        <v>22.602993011500001</v>
      </c>
      <c r="BB126" s="86">
        <v>3.8662455131</v>
      </c>
      <c r="BC126" s="87">
        <v>3.0112604269999999</v>
      </c>
      <c r="BE126" s="85">
        <v>17.697351455700002</v>
      </c>
      <c r="BF126" s="86">
        <v>3.9041483172999998</v>
      </c>
      <c r="BG126" s="87">
        <v>2.8161654679999999</v>
      </c>
      <c r="BI126" s="85">
        <v>15.3376712799</v>
      </c>
      <c r="BJ126" s="86">
        <v>3.3438916500000002</v>
      </c>
      <c r="BK126" s="87">
        <v>2.4130296083</v>
      </c>
      <c r="BM126" s="85">
        <v>17.7614746094</v>
      </c>
      <c r="BN126" s="86">
        <v>4.1570674841999997</v>
      </c>
      <c r="BO126" s="87">
        <v>2.8965507346999999</v>
      </c>
      <c r="BQ126" s="85">
        <v>22.790142059299999</v>
      </c>
      <c r="BR126" s="86">
        <v>2.6636677594</v>
      </c>
      <c r="BS126" s="87">
        <v>3.0035345376999998</v>
      </c>
    </row>
    <row r="127" spans="1:71" x14ac:dyDescent="0.2">
      <c r="A127" s="67" t="s">
        <v>176</v>
      </c>
      <c r="B127" s="67"/>
    </row>
    <row r="128" spans="1:71" x14ac:dyDescent="0.2">
      <c r="A128" s="67" t="s">
        <v>177</v>
      </c>
      <c r="B128" s="67"/>
    </row>
    <row r="129" spans="1:71" x14ac:dyDescent="0.2">
      <c r="A129" s="67" t="s">
        <v>178</v>
      </c>
      <c r="B129" s="67"/>
    </row>
    <row r="130" spans="1:71" x14ac:dyDescent="0.2">
      <c r="A130" s="67" t="s">
        <v>179</v>
      </c>
      <c r="B130" s="67"/>
    </row>
    <row r="131" spans="1:71" x14ac:dyDescent="0.2">
      <c r="A131" s="67" t="s">
        <v>180</v>
      </c>
      <c r="B131" s="67"/>
    </row>
    <row r="132" spans="1:71" x14ac:dyDescent="0.2">
      <c r="A132" s="69"/>
      <c r="B132" s="67"/>
    </row>
    <row r="133" spans="1:71" x14ac:dyDescent="0.2">
      <c r="A133" s="67" t="s">
        <v>181</v>
      </c>
      <c r="B133" s="67"/>
      <c r="Z133" s="85">
        <v>11.943336327900001</v>
      </c>
      <c r="AA133" s="86">
        <v>12.0726165771</v>
      </c>
      <c r="AB133" s="86">
        <v>0.570239685</v>
      </c>
      <c r="AC133" s="86">
        <v>0.80173936290000003</v>
      </c>
      <c r="AD133" s="86">
        <v>0.24727641</v>
      </c>
      <c r="AE133" s="86">
        <v>21.298913955700002</v>
      </c>
      <c r="AF133" s="86">
        <v>7.7404890463999996</v>
      </c>
      <c r="AG133" s="87">
        <v>4.8081665666999998</v>
      </c>
      <c r="AI133" s="85">
        <v>14.905336351400001</v>
      </c>
      <c r="AJ133" s="86">
        <v>14.701739311200001</v>
      </c>
      <c r="AK133" s="86">
        <v>0.61115875419999999</v>
      </c>
      <c r="AL133" s="86">
        <v>0.859180426</v>
      </c>
      <c r="AM133" s="86">
        <v>0.2238106433</v>
      </c>
      <c r="AN133" s="86">
        <v>29.916112899800002</v>
      </c>
      <c r="AO133" s="86">
        <v>7.8849444749000002</v>
      </c>
      <c r="AP133" s="87">
        <v>4.7106583420000003</v>
      </c>
      <c r="AR133" s="85">
        <v>15.9865535736</v>
      </c>
      <c r="AS133" s="86">
        <v>15.889166832000001</v>
      </c>
      <c r="AT133" s="86">
        <v>0.77214431760000002</v>
      </c>
      <c r="AU133" s="86">
        <v>0.88535752300000004</v>
      </c>
      <c r="AV133" s="86">
        <v>0.21608437599999999</v>
      </c>
      <c r="AW133" s="86">
        <v>19.187402725199998</v>
      </c>
      <c r="AX133" s="86">
        <v>4.4154131136999997</v>
      </c>
      <c r="AY133" s="87">
        <v>3.3198028032</v>
      </c>
      <c r="BA133" s="85">
        <v>21.876766204799999</v>
      </c>
      <c r="BB133" s="86">
        <v>3.8593273789000002</v>
      </c>
      <c r="BC133" s="87">
        <v>3.0153362543000002</v>
      </c>
      <c r="BE133" s="85">
        <v>17.657897949199999</v>
      </c>
      <c r="BF133" s="86">
        <v>3.8837025762000001</v>
      </c>
      <c r="BG133" s="87">
        <v>2.8121074867</v>
      </c>
      <c r="BI133" s="85">
        <v>15.0709266663</v>
      </c>
      <c r="BJ133" s="86">
        <v>3.3681001014</v>
      </c>
      <c r="BK133" s="87">
        <v>2.4065245965000002</v>
      </c>
      <c r="BM133" s="85">
        <v>17.914672851599999</v>
      </c>
      <c r="BN133" s="86">
        <v>4.1924394867999997</v>
      </c>
      <c r="BO133" s="87">
        <v>2.8858418363</v>
      </c>
      <c r="BQ133" s="85">
        <v>22.653158187900001</v>
      </c>
      <c r="BR133" s="86">
        <v>2.6656925791999999</v>
      </c>
      <c r="BS133" s="87">
        <v>3.0126918835000001</v>
      </c>
    </row>
    <row r="134" spans="1:71" x14ac:dyDescent="0.2">
      <c r="A134" s="67" t="s">
        <v>182</v>
      </c>
      <c r="B134" s="67"/>
    </row>
    <row r="135" spans="1:71" x14ac:dyDescent="0.2">
      <c r="A135" s="67" t="s">
        <v>183</v>
      </c>
      <c r="B135" s="64"/>
    </row>
    <row r="136" spans="1:71" x14ac:dyDescent="0.2">
      <c r="A136" s="67" t="s">
        <v>184</v>
      </c>
      <c r="B136" s="64"/>
    </row>
    <row r="137" spans="1:71" x14ac:dyDescent="0.2">
      <c r="A137" s="67" t="s">
        <v>185</v>
      </c>
      <c r="B137" s="64"/>
    </row>
    <row r="138" spans="1:71" x14ac:dyDescent="0.2">
      <c r="A138" s="67" t="s">
        <v>186</v>
      </c>
      <c r="B138" s="64"/>
    </row>
    <row r="139" spans="1:71" x14ac:dyDescent="0.2">
      <c r="A139" s="69"/>
      <c r="B139" s="64"/>
    </row>
    <row r="140" spans="1:71" x14ac:dyDescent="0.2">
      <c r="A140" s="67" t="s">
        <v>187</v>
      </c>
      <c r="B140" s="64"/>
      <c r="Z140" s="85">
        <v>11.925304095</v>
      </c>
      <c r="AA140" s="86">
        <v>12.070079803500001</v>
      </c>
      <c r="AB140" s="86">
        <v>0.5697257201</v>
      </c>
      <c r="AC140" s="86">
        <v>0.80080055000000006</v>
      </c>
      <c r="AD140" s="86">
        <v>0.24584487969999999</v>
      </c>
      <c r="AE140" s="86">
        <v>21.414442062399999</v>
      </c>
      <c r="AF140" s="86">
        <v>7.7729569081000003</v>
      </c>
      <c r="AG140" s="87">
        <v>4.8014497299999999</v>
      </c>
      <c r="AI140" s="85">
        <v>14.8718429804</v>
      </c>
      <c r="AJ140" s="86">
        <v>14.6909713745</v>
      </c>
      <c r="AK140" s="86">
        <v>0.61079539810000005</v>
      </c>
      <c r="AL140" s="86">
        <v>0.8582474524</v>
      </c>
      <c r="AM140" s="86">
        <v>0.2229632768</v>
      </c>
      <c r="AN140" s="86">
        <v>29.905317306499999</v>
      </c>
      <c r="AO140" s="86">
        <v>7.8817443811999999</v>
      </c>
      <c r="AP140" s="87">
        <v>4.707540388</v>
      </c>
      <c r="AR140" s="85">
        <v>15.979407892199999</v>
      </c>
      <c r="AS140" s="86">
        <v>15.887923240699999</v>
      </c>
      <c r="AT140" s="86">
        <v>0.77118149849999995</v>
      </c>
      <c r="AU140" s="86">
        <v>0.88547287699999999</v>
      </c>
      <c r="AV140" s="86">
        <v>0.2114117147</v>
      </c>
      <c r="AW140" s="86">
        <v>19.2417678833</v>
      </c>
      <c r="AX140" s="86">
        <v>4.4225783528999996</v>
      </c>
      <c r="AY140" s="87">
        <v>3.3107491843000001</v>
      </c>
      <c r="BA140" s="85">
        <v>22.167385101299999</v>
      </c>
      <c r="BB140" s="86">
        <v>3.8527710144</v>
      </c>
      <c r="BC140" s="87">
        <v>3.0074305334</v>
      </c>
      <c r="BE140" s="85">
        <v>18.143201827999999</v>
      </c>
      <c r="BF140" s="86">
        <v>3.9212541283000002</v>
      </c>
      <c r="BG140" s="87">
        <v>2.8180496539000002</v>
      </c>
      <c r="BI140" s="85">
        <v>15.307800293</v>
      </c>
      <c r="BJ140" s="86">
        <v>3.3756711680999998</v>
      </c>
      <c r="BK140" s="87">
        <v>2.4148324582999998</v>
      </c>
      <c r="BM140" s="85">
        <v>17.7208862305</v>
      </c>
      <c r="BN140" s="86">
        <v>4.1613274122000004</v>
      </c>
      <c r="BO140" s="87">
        <v>2.8892014121999998</v>
      </c>
      <c r="BQ140" s="85">
        <v>22.478149414099999</v>
      </c>
      <c r="BR140" s="86">
        <v>2.6611728765999998</v>
      </c>
      <c r="BS140" s="87">
        <v>3.0151470593999998</v>
      </c>
    </row>
    <row r="141" spans="1:71" x14ac:dyDescent="0.2">
      <c r="A141" s="67" t="s">
        <v>188</v>
      </c>
      <c r="B141" s="67"/>
    </row>
    <row r="142" spans="1:71" x14ac:dyDescent="0.2">
      <c r="A142" s="67" t="s">
        <v>189</v>
      </c>
      <c r="B142" s="64"/>
    </row>
    <row r="143" spans="1:71" x14ac:dyDescent="0.2">
      <c r="A143" s="67" t="s">
        <v>190</v>
      </c>
      <c r="B143" s="64"/>
    </row>
    <row r="144" spans="1:71" x14ac:dyDescent="0.2">
      <c r="A144" s="67" t="s">
        <v>191</v>
      </c>
      <c r="B144" s="64"/>
    </row>
    <row r="145" spans="1:2" x14ac:dyDescent="0.2">
      <c r="A145" s="67" t="s">
        <v>192</v>
      </c>
      <c r="B145" s="64"/>
    </row>
    <row r="146" spans="1:2" x14ac:dyDescent="0.2">
      <c r="A146" s="69"/>
      <c r="B146" s="64"/>
    </row>
  </sheetData>
  <mergeCells count="23">
    <mergeCell ref="BU1:CJ1"/>
    <mergeCell ref="N3:O3"/>
    <mergeCell ref="L3:M3"/>
    <mergeCell ref="Z2:AG2"/>
    <mergeCell ref="AI2:AP2"/>
    <mergeCell ref="BM1:BO1"/>
    <mergeCell ref="BQ1:BS1"/>
    <mergeCell ref="D1:O1"/>
    <mergeCell ref="Q1:X1"/>
    <mergeCell ref="Z1:AG1"/>
    <mergeCell ref="AI1:AP1"/>
    <mergeCell ref="AR1:AY1"/>
    <mergeCell ref="D2:O2"/>
    <mergeCell ref="Q2:X2"/>
    <mergeCell ref="BA1:BC1"/>
    <mergeCell ref="BE1:BG1"/>
    <mergeCell ref="BI1:BK1"/>
    <mergeCell ref="BQ2:BS2"/>
    <mergeCell ref="AR2:AY2"/>
    <mergeCell ref="BA2:BC2"/>
    <mergeCell ref="BE2:BG2"/>
    <mergeCell ref="BI2:BK2"/>
    <mergeCell ref="BM2:BO2"/>
  </mergeCells>
  <phoneticPr fontId="4" type="noConversion"/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A9DC-80BA-8241-847B-C778F90DAA52}">
  <sheetPr codeName="Sheet12">
    <tabColor rgb="FF00B050"/>
  </sheetPr>
  <dimension ref="A1:Q52"/>
  <sheetViews>
    <sheetView zoomScale="120" zoomScaleNormal="120" workbookViewId="0">
      <pane xSplit="1" topLeftCell="B1" activePane="topRight" state="frozen"/>
      <selection activeCell="E31" sqref="E31"/>
      <selection pane="topRight" activeCell="C3" sqref="C3"/>
    </sheetView>
  </sheetViews>
  <sheetFormatPr baseColWidth="10" defaultRowHeight="16" x14ac:dyDescent="0.2"/>
  <cols>
    <col min="1" max="1" width="29.5" bestFit="1" customWidth="1"/>
    <col min="2" max="3" width="15.83203125" bestFit="1" customWidth="1"/>
    <col min="4" max="4" width="12.83203125" bestFit="1" customWidth="1"/>
    <col min="5" max="5" width="15.83203125" bestFit="1" customWidth="1"/>
    <col min="6" max="6" width="16" bestFit="1" customWidth="1"/>
    <col min="7" max="7" width="12.5" bestFit="1" customWidth="1"/>
    <col min="8" max="8" width="10.6640625" bestFit="1" customWidth="1"/>
    <col min="9" max="9" width="11.5" bestFit="1" customWidth="1"/>
    <col min="10" max="10" width="10.1640625" bestFit="1" customWidth="1"/>
    <col min="11" max="11" width="11.83203125" bestFit="1" customWidth="1"/>
    <col min="12" max="12" width="9.83203125" bestFit="1" customWidth="1"/>
    <col min="13" max="13" width="9.5" bestFit="1" customWidth="1"/>
    <col min="14" max="14" width="9.6640625" bestFit="1" customWidth="1"/>
    <col min="15" max="15" width="8.83203125" bestFit="1" customWidth="1"/>
    <col min="16" max="16" width="8.6640625" bestFit="1" customWidth="1"/>
  </cols>
  <sheetData>
    <row r="1" spans="1:17" s="1" customFormat="1" x14ac:dyDescent="0.2">
      <c r="A1" s="43" t="s">
        <v>0</v>
      </c>
      <c r="B1" s="32" t="s">
        <v>10</v>
      </c>
      <c r="C1" s="1" t="s">
        <v>13</v>
      </c>
      <c r="D1" s="1" t="s">
        <v>17</v>
      </c>
      <c r="E1" s="1" t="s">
        <v>3</v>
      </c>
      <c r="F1" s="1" t="s">
        <v>18</v>
      </c>
      <c r="G1" s="43" t="s">
        <v>19</v>
      </c>
      <c r="H1" s="44" t="s">
        <v>4</v>
      </c>
      <c r="I1" s="41" t="s">
        <v>53</v>
      </c>
      <c r="J1" s="40" t="s">
        <v>52</v>
      </c>
      <c r="K1" s="40" t="s">
        <v>5</v>
      </c>
      <c r="L1" s="40" t="s">
        <v>49</v>
      </c>
      <c r="M1" s="40" t="s">
        <v>50</v>
      </c>
      <c r="N1" s="40" t="s">
        <v>51</v>
      </c>
      <c r="O1" s="40" t="s">
        <v>6</v>
      </c>
      <c r="P1" s="40" t="s">
        <v>7</v>
      </c>
      <c r="Q1" s="40" t="s">
        <v>9</v>
      </c>
    </row>
    <row r="2" spans="1:17" s="1" customFormat="1" x14ac:dyDescent="0.2">
      <c r="A2" s="18" t="s">
        <v>22</v>
      </c>
      <c r="B2" s="59">
        <f>AVERAGE(Table1627[[#This Row],[DCIM]:[VV]])</f>
        <v>1.871641545894636</v>
      </c>
      <c r="C2" s="6">
        <f>1/Table1627[[#This Row],[Runtime (s)]]</f>
        <v>0.53429034111443841</v>
      </c>
      <c r="D2" s="9">
        <v>8642521</v>
      </c>
      <c r="E2" s="10">
        <f>Table1627[[#This Row],[Params ]] * 0.000001</f>
        <v>8.6425210000000003</v>
      </c>
      <c r="F2" s="9">
        <v>67653685248</v>
      </c>
      <c r="G2" s="45">
        <f>Table1627[[#This Row],[FLOPs]] * 0.000000001</f>
        <v>67.653685248000002</v>
      </c>
      <c r="H2" s="46">
        <v>0.70966639369726103</v>
      </c>
      <c r="I2" s="2"/>
      <c r="J2" s="2">
        <v>0.99384335676829005</v>
      </c>
      <c r="K2" s="2">
        <v>1.0569775104522701</v>
      </c>
      <c r="L2" s="2">
        <v>0.35537553186769799</v>
      </c>
      <c r="M2" s="2"/>
      <c r="N2" s="2"/>
      <c r="O2" s="2">
        <v>0.34208292119643202</v>
      </c>
      <c r="P2" s="2">
        <v>1.9950185579412101</v>
      </c>
      <c r="Q2" s="2">
        <v>7.64852654933929</v>
      </c>
    </row>
    <row r="3" spans="1:17" s="1" customFormat="1" x14ac:dyDescent="0.2">
      <c r="A3" s="22" t="s">
        <v>14</v>
      </c>
      <c r="B3" s="46">
        <f>AVERAGE(Table1627[[#This Row],[DCIM]:[VV]])</f>
        <v>1.2996589020221322E-2</v>
      </c>
      <c r="C3" s="6">
        <f>1/Table1627[[#This Row],[Runtime (s)]]</f>
        <v>76.943265532525913</v>
      </c>
      <c r="D3" s="5">
        <v>86856</v>
      </c>
      <c r="E3" s="7">
        <f>Table1627[[#This Row],[Params ]] * 0.000001</f>
        <v>8.6856000000000003E-2</v>
      </c>
      <c r="F3" s="5">
        <v>5741325440</v>
      </c>
      <c r="G3" s="35">
        <f>Table1627[[#This Row],[FLOPs]] * 0.000000001</f>
        <v>5.7413254400000007</v>
      </c>
      <c r="H3" s="46">
        <v>1.11230798065662E-2</v>
      </c>
      <c r="I3" s="2"/>
      <c r="J3" s="2">
        <v>1.8054087956746401E-2</v>
      </c>
      <c r="K3" s="2">
        <v>1.7824792861938402E-2</v>
      </c>
      <c r="L3" s="2">
        <v>7.2926575888688297E-3</v>
      </c>
      <c r="M3" s="2"/>
      <c r="N3" s="2"/>
      <c r="O3" s="2">
        <v>1.0898590087890601E-2</v>
      </c>
      <c r="P3" s="2">
        <v>1.6421876234166698E-2</v>
      </c>
      <c r="Q3" s="2">
        <v>9.3610386053721104E-3</v>
      </c>
    </row>
    <row r="4" spans="1:17" s="1" customFormat="1" x14ac:dyDescent="0.2">
      <c r="A4" s="23" t="s">
        <v>23</v>
      </c>
      <c r="B4" s="46">
        <f>AVERAGE(Table1627[[#This Row],[DCIM]:[VV]])</f>
        <v>2.1734414645703189E-2</v>
      </c>
      <c r="C4" s="6">
        <f>1/Table1627[[#This Row],[Runtime (s)]]</f>
        <v>46.009980774784573</v>
      </c>
      <c r="D4" s="5">
        <v>15796940</v>
      </c>
      <c r="E4" s="7">
        <f>Table1627[[#This Row],[Params ]] * 0.000001</f>
        <v>15.796939999999999</v>
      </c>
      <c r="F4" s="5">
        <v>79272345600</v>
      </c>
      <c r="G4" s="35">
        <f>Table1627[[#This Row],[FLOPs]] * 0.000000001</f>
        <v>79.272345600000008</v>
      </c>
      <c r="H4" s="46">
        <v>1.2901596724987001E-2</v>
      </c>
      <c r="I4" s="2"/>
      <c r="J4" s="2">
        <v>2.4626129203372499E-2</v>
      </c>
      <c r="K4" s="2">
        <v>4.5903086662292397E-2</v>
      </c>
      <c r="L4" s="2">
        <v>3.6463562486950302E-3</v>
      </c>
      <c r="M4" s="2"/>
      <c r="N4" s="2"/>
      <c r="O4" s="2">
        <v>1.8999744864071098E-2</v>
      </c>
      <c r="P4" s="2">
        <v>3.6264826269710698E-2</v>
      </c>
      <c r="Q4" s="2">
        <v>9.7991625467936192E-3</v>
      </c>
    </row>
    <row r="5" spans="1:17" s="1" customFormat="1" x14ac:dyDescent="0.2">
      <c r="A5" s="23" t="s">
        <v>24</v>
      </c>
      <c r="B5" s="46" t="e">
        <f>AVERAGE(Table1627[[#This Row],[DCIM]:[VV]])</f>
        <v>#DIV/0!</v>
      </c>
      <c r="C5" s="6" t="e">
        <f>1/Table1627[[#This Row],[Runtime (s)]]</f>
        <v>#DIV/0!</v>
      </c>
      <c r="D5" s="5"/>
      <c r="E5" s="7">
        <f>Table1627[[#This Row],[Params ]] * 0.000001</f>
        <v>0</v>
      </c>
      <c r="F5" s="5"/>
      <c r="G5" s="35">
        <f>Table1627[[#This Row],[FLOPs]] * 0.000000001</f>
        <v>0</v>
      </c>
      <c r="H5" s="33"/>
      <c r="I5" s="15"/>
      <c r="J5" s="5"/>
      <c r="K5" s="5"/>
    </row>
    <row r="6" spans="1:17" x14ac:dyDescent="0.2">
      <c r="A6" s="22" t="s">
        <v>2</v>
      </c>
      <c r="B6" s="46">
        <f>AVERAGE(Table1627[[#This Row],[DCIM]:[VV]])</f>
        <v>0.46001354115023002</v>
      </c>
      <c r="C6" s="2">
        <f>1/Table1627[[#This Row],[Runtime (s)]]</f>
        <v>2.1738490512683031</v>
      </c>
      <c r="D6" s="3">
        <v>281758</v>
      </c>
      <c r="E6" s="8">
        <f>Table1627[[#This Row],[Params ]] * 0.000001</f>
        <v>0.28175800000000001</v>
      </c>
      <c r="F6" s="3">
        <v>5344077360</v>
      </c>
      <c r="G6" s="36">
        <f>Table1627[[#This Row],[FLOPs]] * 0.000000001</f>
        <v>5.34407736</v>
      </c>
      <c r="H6" s="46">
        <v>0.14141387119889201</v>
      </c>
      <c r="I6" s="2"/>
      <c r="J6" s="2">
        <f>5.00451564788818/18</f>
        <v>0.27802864710489889</v>
      </c>
      <c r="K6" s="2">
        <f>4.37255692481994/10</f>
        <v>0.43725569248199403</v>
      </c>
      <c r="L6" s="2">
        <f>549.314170837402/1485</f>
        <v>0.36990853255043904</v>
      </c>
      <c r="M6" s="2"/>
      <c r="N6" s="2"/>
      <c r="O6" s="2">
        <v>0.472162975984461</v>
      </c>
      <c r="P6" s="2">
        <v>0.21872771487516501</v>
      </c>
      <c r="Q6" s="2">
        <v>1.30259735385576</v>
      </c>
    </row>
    <row r="7" spans="1:17" x14ac:dyDescent="0.2">
      <c r="A7" s="23" t="s">
        <v>16</v>
      </c>
      <c r="B7" s="46">
        <f>AVERAGE(Table1627[[#This Row],[DCIM]:[VV]])</f>
        <v>0.21059341107337545</v>
      </c>
      <c r="C7" s="2">
        <f>1/Table1627[[#This Row],[Runtime (s)]]</f>
        <v>4.7484866449671479</v>
      </c>
      <c r="D7" s="3">
        <v>1701379</v>
      </c>
      <c r="E7" s="8">
        <f>Table1627[[#This Row],[Params ]] * 0.000001</f>
        <v>1.701379</v>
      </c>
      <c r="F7" s="3">
        <v>112856137728</v>
      </c>
      <c r="G7" s="36">
        <f>Table1627[[#This Row],[FLOPs]] * 0.000000001</f>
        <v>112.85613772800001</v>
      </c>
      <c r="H7" s="46">
        <v>9.8017800599336596E-2</v>
      </c>
      <c r="I7" s="2"/>
      <c r="J7" s="2">
        <v>0.145142760541703</v>
      </c>
      <c r="K7" s="2">
        <v>0.26958796977996802</v>
      </c>
      <c r="L7" s="2">
        <v>5.4880866619071503E-2</v>
      </c>
      <c r="M7" s="2"/>
      <c r="N7" s="2"/>
      <c r="O7" s="2">
        <v>0.134783211876364</v>
      </c>
      <c r="P7" s="2">
        <v>0.207815296509686</v>
      </c>
      <c r="Q7" s="2">
        <v>0.56392597158749902</v>
      </c>
    </row>
    <row r="8" spans="1:17" x14ac:dyDescent="0.2">
      <c r="A8" s="21" t="s">
        <v>5</v>
      </c>
      <c r="B8" s="46">
        <f>AVERAGE(Table1627[[#This Row],[DCIM]:[VV]])</f>
        <v>32.860811649040464</v>
      </c>
      <c r="C8" s="2">
        <f>1/Table1627[[#This Row],[Runtime (s)]]</f>
        <v>3.0431384674249214E-2</v>
      </c>
      <c r="D8" s="24"/>
      <c r="E8" s="25"/>
      <c r="F8" s="24"/>
      <c r="G8" s="47"/>
      <c r="H8" s="46">
        <v>8.7636335231363702</v>
      </c>
      <c r="I8" s="2"/>
      <c r="J8" s="2">
        <v>15.0785060326258</v>
      </c>
      <c r="K8" s="2">
        <v>18.4391797542572</v>
      </c>
      <c r="L8" s="2">
        <v>3.4274362016607198</v>
      </c>
      <c r="M8" s="2"/>
      <c r="N8" s="2"/>
      <c r="O8" s="2">
        <v>3.2288750900941698</v>
      </c>
      <c r="P8" s="2">
        <v>5.0235687592450304</v>
      </c>
      <c r="Q8" s="2">
        <v>176.06448218226399</v>
      </c>
    </row>
    <row r="9" spans="1:17" x14ac:dyDescent="0.2">
      <c r="A9" s="23" t="s">
        <v>26</v>
      </c>
      <c r="B9" s="46" t="e">
        <f>AVERAGE(Table1627[[#This Row],[DCIM]:[VV]])</f>
        <v>#DIV/0!</v>
      </c>
      <c r="C9" s="2" t="e">
        <f>1/Table1627[[#This Row],[Runtime (s)]]</f>
        <v>#DIV/0!</v>
      </c>
      <c r="D9" s="3"/>
      <c r="E9" s="8">
        <f>Table1627[[#This Row],[Params ]] * 0.000001</f>
        <v>0</v>
      </c>
      <c r="F9" s="3"/>
      <c r="G9" s="36">
        <f>Table1627[[#This Row],[FLOPs]] * 0.000000001</f>
        <v>0</v>
      </c>
      <c r="H9" s="34"/>
      <c r="I9" s="14"/>
      <c r="L9" s="3"/>
      <c r="M9" s="3"/>
      <c r="N9" s="3"/>
      <c r="O9" s="3"/>
    </row>
    <row r="10" spans="1:17" x14ac:dyDescent="0.2">
      <c r="A10" s="20" t="s">
        <v>25</v>
      </c>
      <c r="B10" s="46">
        <f>AVERAGE(Table1627[[#This Row],[DCIM]:[VV]])</f>
        <v>4.3529409102620322</v>
      </c>
      <c r="C10" s="2">
        <f>1/Table1627[[#This Row],[Runtime (s)]]</f>
        <v>0.22972974377908645</v>
      </c>
      <c r="D10" s="24"/>
      <c r="E10" s="25"/>
      <c r="F10" s="24"/>
      <c r="G10" s="47"/>
      <c r="H10" s="46">
        <v>0.70800000056624401</v>
      </c>
      <c r="I10" s="2"/>
      <c r="J10" s="2">
        <v>1.2472614314821</v>
      </c>
      <c r="K10" s="2">
        <v>1.96768817901611</v>
      </c>
      <c r="L10" s="2">
        <v>0.41505551498747001</v>
      </c>
      <c r="M10" s="2"/>
      <c r="N10" s="2"/>
      <c r="O10" s="2">
        <v>0.40679206567651999</v>
      </c>
      <c r="P10" s="2">
        <v>4.5331870920517803</v>
      </c>
      <c r="Q10" s="2">
        <v>21.192602088053999</v>
      </c>
    </row>
    <row r="11" spans="1:17" x14ac:dyDescent="0.2">
      <c r="A11" s="17" t="s">
        <v>1</v>
      </c>
      <c r="B11" s="46">
        <f>AVERAGE(Table1627[[#This Row],[DCIM]:[VV]])</f>
        <v>5.835976122478451</v>
      </c>
      <c r="C11" s="2">
        <f>1/Table1627[[#This Row],[Runtime (s)]]</f>
        <v>0.17135094095883913</v>
      </c>
      <c r="D11" s="3">
        <v>707894</v>
      </c>
      <c r="E11" s="8">
        <f>Table1627[[#This Row],[Params ]] * 0.000001</f>
        <v>0.70789400000000002</v>
      </c>
      <c r="F11" s="3">
        <v>4065624064</v>
      </c>
      <c r="G11" s="36">
        <f>Table1627[[#This Row],[FLOPs]] * 0.000000001</f>
        <v>4.0656240640000005</v>
      </c>
      <c r="H11" s="46">
        <v>4.0592183209955603</v>
      </c>
      <c r="I11" s="2"/>
      <c r="J11" s="2">
        <v>4.4799361626307102</v>
      </c>
      <c r="K11" s="2">
        <v>4.7863678693771297</v>
      </c>
      <c r="L11" s="2">
        <v>3.3842609235333199</v>
      </c>
      <c r="M11" s="2"/>
      <c r="N11" s="2"/>
      <c r="O11" s="2">
        <v>3.4272104712093499</v>
      </c>
      <c r="P11" s="2">
        <v>5.6125131635104903</v>
      </c>
      <c r="Q11" s="2">
        <v>15.1023259460926</v>
      </c>
    </row>
    <row r="12" spans="1:17" x14ac:dyDescent="0.2">
      <c r="A12" s="22" t="s">
        <v>27</v>
      </c>
      <c r="B12" s="46" t="e">
        <f>AVERAGE(Table1627[[#This Row],[DCIM]:[VV]])</f>
        <v>#DIV/0!</v>
      </c>
      <c r="C12" s="2" t="e">
        <f>1/Table1627[[#This Row],[Runtime (s)]]</f>
        <v>#DIV/0!</v>
      </c>
      <c r="D12" s="3"/>
      <c r="E12" s="8">
        <f>Table1627[[#This Row],[Params ]] * 0.000001</f>
        <v>0</v>
      </c>
      <c r="F12" s="3"/>
      <c r="G12" s="36">
        <f>Table1627[[#This Row],[FLOPs]] * 0.000000001</f>
        <v>0</v>
      </c>
      <c r="H12" s="34"/>
      <c r="I12" s="14"/>
      <c r="J12" s="3"/>
      <c r="K12" s="3"/>
      <c r="L12" s="3"/>
      <c r="M12" s="3"/>
      <c r="N12" s="3"/>
      <c r="O12" s="3"/>
    </row>
    <row r="13" spans="1:17" x14ac:dyDescent="0.2">
      <c r="A13" s="16" t="s">
        <v>11</v>
      </c>
      <c r="B13" s="59">
        <f>AVERAGE(Table1627[[#This Row],[DCIM]:[VV]])</f>
        <v>7.1903759373174947E-2</v>
      </c>
      <c r="C13" s="2">
        <f>1/Table1627[[#This Row],[Runtime (s)]]</f>
        <v>13.907478673125802</v>
      </c>
      <c r="D13" s="3">
        <v>3438</v>
      </c>
      <c r="E13" s="8">
        <f>Table1627[[#This Row],[Params ]] * 0.000001</f>
        <v>3.4379999999999997E-3</v>
      </c>
      <c r="F13" s="3">
        <v>856424448</v>
      </c>
      <c r="G13" s="36">
        <f>Table1627[[#This Row],[FLOPs]] * 0.000000001</f>
        <v>0.85642444800000006</v>
      </c>
      <c r="H13" s="46">
        <v>3.2004255801439202E-2</v>
      </c>
      <c r="I13" s="2"/>
      <c r="J13" s="2">
        <v>0.110524217287699</v>
      </c>
      <c r="K13" s="2">
        <v>0.119618320465087</v>
      </c>
      <c r="L13" s="2">
        <v>3.6088580635661601E-3</v>
      </c>
      <c r="M13" s="2"/>
      <c r="N13" s="2"/>
      <c r="O13" s="2">
        <v>2.7801008785472099E-2</v>
      </c>
      <c r="P13" s="2">
        <v>0.138938157698687</v>
      </c>
      <c r="Q13" s="2">
        <v>7.0831497510274205E-2</v>
      </c>
    </row>
    <row r="14" spans="1:17" x14ac:dyDescent="0.2">
      <c r="A14" s="19" t="s">
        <v>15</v>
      </c>
      <c r="B14" s="59">
        <f>AVERAGE(Table1627[[#This Row],[DCIM]:[VV]])</f>
        <v>1.3750477153648144E-3</v>
      </c>
      <c r="C14" s="6">
        <f>1/Table1627[[#This Row],[Runtime (s)]]</f>
        <v>727.24749026959375</v>
      </c>
      <c r="D14" s="3">
        <v>348</v>
      </c>
      <c r="E14" s="8">
        <f>Table1627[[#This Row],[Params ]] * 0.000001</f>
        <v>3.48E-4</v>
      </c>
      <c r="F14" s="3">
        <v>66846720</v>
      </c>
      <c r="G14" s="36">
        <f>Table1627[[#This Row],[FLOPs]] * 0.000000001</f>
        <v>6.6846719999999998E-2</v>
      </c>
      <c r="H14" s="46">
        <v>1.4189518988132401E-3</v>
      </c>
      <c r="I14" s="2"/>
      <c r="J14" s="2">
        <v>1.3852980401780799E-3</v>
      </c>
      <c r="K14" s="2">
        <v>2.33135223388671E-3</v>
      </c>
      <c r="L14" s="2">
        <v>4.3086764788386698E-4</v>
      </c>
      <c r="M14" s="2"/>
      <c r="N14" s="2"/>
      <c r="O14" s="2">
        <v>1.3666433446547499E-3</v>
      </c>
      <c r="P14" s="2">
        <v>2.0635408513686201E-3</v>
      </c>
      <c r="Q14" s="2">
        <v>6.2867999076843197E-4</v>
      </c>
    </row>
    <row r="15" spans="1:17" x14ac:dyDescent="0.2">
      <c r="A15" s="16" t="s">
        <v>12</v>
      </c>
      <c r="B15" s="46">
        <f>AVERAGE(Table1627[[#This Row],[DCIM]:[VV]])</f>
        <v>4.2022996411995254E-3</v>
      </c>
      <c r="C15" s="2">
        <f>1/Table1627[[#This Row],[Runtime (s)]]</f>
        <v>237.96494428811246</v>
      </c>
      <c r="D15" s="3">
        <v>10561</v>
      </c>
      <c r="E15" s="8">
        <f>Table1627[[#This Row],[Params ]] * 0.000001</f>
        <v>1.0560999999999999E-2</v>
      </c>
      <c r="F15" s="3">
        <v>26154828</v>
      </c>
      <c r="G15" s="36">
        <f>Table1627[[#This Row],[FLOPs]] * 0.000000001</f>
        <v>2.6154828000000001E-2</v>
      </c>
      <c r="H15" s="46">
        <v>2.35025584697723E-3</v>
      </c>
      <c r="I15" s="2"/>
      <c r="J15" s="2">
        <v>7.7524317635430202E-3</v>
      </c>
      <c r="K15" s="2">
        <v>7.6993703842162999E-3</v>
      </c>
      <c r="L15" s="2">
        <v>1.4371743507256801E-3</v>
      </c>
      <c r="M15" s="2"/>
      <c r="N15" s="2"/>
      <c r="O15" s="2">
        <v>2.7304957894717899E-3</v>
      </c>
      <c r="P15" s="2">
        <v>5.1539449130787503E-3</v>
      </c>
      <c r="Q15" s="2">
        <v>2.2924244403839098E-3</v>
      </c>
    </row>
    <row r="16" spans="1:17" x14ac:dyDescent="0.2">
      <c r="A16" s="23" t="s">
        <v>35</v>
      </c>
      <c r="B16" s="46">
        <f>AVERAGE(Table1627[[#This Row],[DCIM]:[VV]])</f>
        <v>1.6957789361818357E-2</v>
      </c>
      <c r="C16" s="2">
        <f>1/Table1627[[#This Row],[Runtime (s)]]</f>
        <v>58.969950543882184</v>
      </c>
      <c r="D16" s="3">
        <v>39124099</v>
      </c>
      <c r="E16" s="8">
        <f>Table1627[[#This Row],[Params ]] * 0.000001</f>
        <v>39.124099000000001</v>
      </c>
      <c r="F16" s="3">
        <v>95831457792</v>
      </c>
      <c r="G16" s="36">
        <f>Table1627[[#This Row],[FLOPs]] * 0.000000001</f>
        <v>95.831457792000009</v>
      </c>
      <c r="H16" s="46">
        <v>1.47559158504009E-2</v>
      </c>
      <c r="I16" s="2"/>
      <c r="J16" s="2">
        <v>1.6497704717848002E-2</v>
      </c>
      <c r="K16" s="2">
        <v>2.0414519309997499E-2</v>
      </c>
      <c r="L16" s="2">
        <v>1.5294334141895001E-2</v>
      </c>
      <c r="M16" s="2"/>
      <c r="N16" s="2"/>
      <c r="O16" s="2">
        <v>1.5379695331349001E-2</v>
      </c>
      <c r="P16" s="2">
        <v>2.12620061986586E-2</v>
      </c>
      <c r="Q16" s="2">
        <v>1.5100349982579499E-2</v>
      </c>
    </row>
    <row r="17" spans="1:17" x14ac:dyDescent="0.2">
      <c r="A17" s="23" t="s">
        <v>21</v>
      </c>
      <c r="B17" s="46">
        <f>AVERAGE(Table1627[[#This Row],[DCIM]:[VV]])</f>
        <v>1.5780346682071449E-2</v>
      </c>
      <c r="C17" s="2">
        <f>1/Table1627[[#This Row],[Runtime (s)]]</f>
        <v>63.369963927100009</v>
      </c>
      <c r="D17" s="3">
        <v>4316259</v>
      </c>
      <c r="E17" s="8">
        <f>Table1627[[#This Row],[Params ]] * 0.000001</f>
        <v>4.3162589999999996</v>
      </c>
      <c r="F17" s="3">
        <v>40287338496</v>
      </c>
      <c r="G17" s="36">
        <f>Table1627[[#This Row],[FLOPs]] * 0.000000001</f>
        <v>40.287338496000004</v>
      </c>
      <c r="H17" s="46">
        <v>9.2049837112426706E-3</v>
      </c>
      <c r="I17" s="2"/>
      <c r="J17" s="2">
        <v>1.7450193564097001E-2</v>
      </c>
      <c r="K17" s="2">
        <v>3.6788129806518501E-2</v>
      </c>
      <c r="L17" s="2">
        <v>1.8983041397248801E-3</v>
      </c>
      <c r="M17" s="2"/>
      <c r="N17" s="2"/>
      <c r="O17" s="2">
        <v>1.25686701606301E-2</v>
      </c>
      <c r="P17" s="2">
        <v>2.6606711219338799E-2</v>
      </c>
      <c r="Q17" s="2">
        <v>5.9454341729482003E-3</v>
      </c>
    </row>
    <row r="18" spans="1:17" x14ac:dyDescent="0.2">
      <c r="A18" s="23" t="s">
        <v>36</v>
      </c>
      <c r="B18" s="46">
        <f>AVERAGE(Table1627[[#This Row],[DCIM]:[VV]])</f>
        <v>0.16744383120988843</v>
      </c>
      <c r="C18" s="2">
        <f>1/Table1627[[#This Row],[Runtime (s)]]</f>
        <v>5.9721519316320135</v>
      </c>
      <c r="D18" s="3">
        <v>340105</v>
      </c>
      <c r="E18" s="8">
        <f>Table1627[[#This Row],[Params ]] * 0.000001</f>
        <v>0.34010499999999999</v>
      </c>
      <c r="F18" s="3">
        <v>227733931712</v>
      </c>
      <c r="G18" s="36">
        <f>Table1627[[#This Row],[FLOPs]] * 0.000000001</f>
        <v>227.73393171200001</v>
      </c>
      <c r="H18" s="46">
        <v>5.5079448968171997E-2</v>
      </c>
      <c r="I18" s="2"/>
      <c r="J18" s="2">
        <v>7.98182090123494E-2</v>
      </c>
      <c r="K18" s="2">
        <v>8.9850091934204096E-2</v>
      </c>
      <c r="L18" s="2">
        <v>2.6821492416690001E-2</v>
      </c>
      <c r="M18" s="2"/>
      <c r="N18" s="2"/>
      <c r="O18" s="2">
        <v>3.1425377901862603E-2</v>
      </c>
      <c r="P18" s="4">
        <v>0.33556941537295998</v>
      </c>
      <c r="Q18" s="2">
        <v>0.55354278286298098</v>
      </c>
    </row>
    <row r="19" spans="1:17" x14ac:dyDescent="0.2">
      <c r="A19" s="23" t="s">
        <v>20</v>
      </c>
      <c r="B19" s="46">
        <f>AVERAGE(Table1627[[#This Row],[DCIM]:[VV]])</f>
        <v>0.11103330289504565</v>
      </c>
      <c r="C19" s="2">
        <f>1/Table1627[[#This Row],[Runtime (s)]]</f>
        <v>9.0063068820464718</v>
      </c>
      <c r="D19" s="3">
        <v>7745234</v>
      </c>
      <c r="E19" s="8">
        <f>Table1627[[#This Row],[Params ]] * 0.000001</f>
        <v>7.745234</v>
      </c>
      <c r="F19" s="3">
        <v>90819264542</v>
      </c>
      <c r="G19" s="36">
        <f>Table1627[[#This Row],[FLOPs]] * 0.000000001</f>
        <v>90.819264541999999</v>
      </c>
      <c r="H19" s="46">
        <v>5.1944490522146197E-2</v>
      </c>
      <c r="I19" s="2"/>
      <c r="J19" s="2">
        <v>6.9851458072662298E-2</v>
      </c>
      <c r="K19" s="2">
        <v>9.1731286048889096E-2</v>
      </c>
      <c r="L19" s="2">
        <v>3.3409969573871802E-2</v>
      </c>
      <c r="M19" s="2"/>
      <c r="N19" s="2"/>
      <c r="O19" s="2">
        <v>4.7277254216811199E-2</v>
      </c>
      <c r="P19" s="4">
        <v>0.116093312992769</v>
      </c>
      <c r="Q19" s="2">
        <v>0.36692534883817002</v>
      </c>
    </row>
    <row r="20" spans="1:17" x14ac:dyDescent="0.2">
      <c r="A20" s="16" t="s">
        <v>37</v>
      </c>
      <c r="B20" s="46">
        <f>AVERAGE(Table1627[[#This Row],[DCIM]:[VV]])</f>
        <v>4.9928910723145504E-3</v>
      </c>
      <c r="C20" s="2">
        <f>1/Table1627[[#This Row],[Runtime (s)]]</f>
        <v>200.28476197787964</v>
      </c>
      <c r="D20" s="3">
        <v>79416</v>
      </c>
      <c r="E20" s="8">
        <f>Table1627[[#This Row],[Params ]] * 0.000001</f>
        <v>7.9416E-2</v>
      </c>
      <c r="F20" s="3">
        <v>20761804800</v>
      </c>
      <c r="G20" s="36">
        <f>Table1627[[#This Row],[FLOPs]] * 0.000000001</f>
        <v>20.7618048</v>
      </c>
      <c r="H20" s="46">
        <v>3.02331894636154E-3</v>
      </c>
      <c r="I20" s="2"/>
      <c r="J20" s="2">
        <v>8.4428919686211391E-3</v>
      </c>
      <c r="K20" s="2">
        <v>9.1063737869262699E-3</v>
      </c>
      <c r="L20" s="2">
        <v>8.5712089281692202E-4</v>
      </c>
      <c r="M20" s="2"/>
      <c r="N20" s="2"/>
      <c r="O20" s="2">
        <v>4.02214947868796E-3</v>
      </c>
      <c r="P20" s="2">
        <v>7.3871163760914496E-3</v>
      </c>
      <c r="Q20" s="2">
        <v>2.1112660566965698E-3</v>
      </c>
    </row>
    <row r="21" spans="1:17" ht="17" thickBot="1" x14ac:dyDescent="0.25">
      <c r="A21" s="50" t="s">
        <v>38</v>
      </c>
      <c r="B21" s="53">
        <f>AVERAGE(Table1627[[#This Row],[DCIM]:[VV]])</f>
        <v>3.5068625658080102E-3</v>
      </c>
      <c r="C21" s="51">
        <f>1/Table1627[[#This Row],[Runtime (s)]]</f>
        <v>285.15517253228649</v>
      </c>
      <c r="D21" s="52">
        <v>10561</v>
      </c>
      <c r="E21" s="31">
        <f>Table1627[[#This Row],[Params ]] * 0.000001</f>
        <v>1.0560999999999999E-2</v>
      </c>
      <c r="F21" s="52">
        <v>26154828</v>
      </c>
      <c r="G21" s="38">
        <f>Table1627[[#This Row],[FLOPs]] * 0.000000001</f>
        <v>2.6154828000000001E-2</v>
      </c>
      <c r="H21" s="53">
        <v>2.05117091536521E-3</v>
      </c>
      <c r="I21" s="51"/>
      <c r="J21" s="51">
        <v>6.2730444802178197E-3</v>
      </c>
      <c r="K21" s="51">
        <v>6.4069986343383697E-3</v>
      </c>
      <c r="L21" s="51">
        <v>1.0419031586309799E-3</v>
      </c>
      <c r="M21" s="51"/>
      <c r="N21" s="51"/>
      <c r="O21" s="51">
        <v>2.5043768041274101E-3</v>
      </c>
      <c r="P21" s="51">
        <v>4.5982164495131502E-3</v>
      </c>
      <c r="Q21" s="51">
        <v>1.67232751846313E-3</v>
      </c>
    </row>
    <row r="22" spans="1:17" x14ac:dyDescent="0.2">
      <c r="A22" s="13"/>
      <c r="B22" s="58"/>
      <c r="C22" s="54"/>
      <c r="D22" s="55"/>
      <c r="E22" s="11"/>
      <c r="F22" s="55"/>
      <c r="G22" s="37"/>
      <c r="H22" s="56"/>
      <c r="I22" s="57"/>
      <c r="J22" s="57"/>
      <c r="K22" s="57"/>
      <c r="L22" s="57"/>
      <c r="M22" s="57"/>
      <c r="N22" s="57"/>
      <c r="O22" s="57"/>
      <c r="P22" s="57"/>
      <c r="Q22" s="57"/>
    </row>
    <row r="23" spans="1:17" x14ac:dyDescent="0.2">
      <c r="A23" s="12" t="s">
        <v>62</v>
      </c>
      <c r="B23" s="46">
        <f>AVERAGE(Table1627[[#This Row],[DCIM]:[VV]])</f>
        <v>5.1248775798822489E-3</v>
      </c>
      <c r="C23" s="2">
        <f>1/Table1627[[#This Row],[Runtime (s)]]</f>
        <v>195.12661218006625</v>
      </c>
      <c r="D23" s="39"/>
      <c r="E23" s="14">
        <f>Table1627[[#This Row],[Params ]] * 0.000001</f>
        <v>0</v>
      </c>
      <c r="F23" s="39"/>
      <c r="G23" s="36">
        <f>Table1627[[#This Row],[FLOPs]] * 0.000000001</f>
        <v>0</v>
      </c>
      <c r="H23" s="48">
        <v>4.1224360466003401E-3</v>
      </c>
      <c r="I23" s="49">
        <v>2.0509394168853699E-3</v>
      </c>
      <c r="J23" s="49">
        <v>9.7497436735365095E-3</v>
      </c>
      <c r="K23" s="49">
        <v>9.9917650222778303E-3</v>
      </c>
      <c r="L23" s="49">
        <v>3.5621802012125599E-3</v>
      </c>
      <c r="M23" s="49">
        <v>2.1971201896667401E-3</v>
      </c>
      <c r="N23" s="49">
        <v>2.1384906768798801E-3</v>
      </c>
      <c r="O23" s="49">
        <v>4.5432483448701703E-3</v>
      </c>
      <c r="P23" s="49">
        <v>9.3338489532470703E-3</v>
      </c>
      <c r="Q23" s="49">
        <v>3.5590032736460301E-3</v>
      </c>
    </row>
    <row r="24" spans="1:17" x14ac:dyDescent="0.2">
      <c r="A24" s="12" t="s">
        <v>59</v>
      </c>
      <c r="B24" s="46">
        <f>AVERAGE(Table1627[[#This Row],[DCIM]:[VV]])</f>
        <v>5.3123391028751573E-3</v>
      </c>
      <c r="C24" s="2">
        <f>1/Table1627[[#This Row],[Runtime (s)]]</f>
        <v>188.24099528186699</v>
      </c>
      <c r="D24" s="39"/>
      <c r="E24" s="14">
        <f>Table1627[[#This Row],[Params ]] * 0.000001</f>
        <v>0</v>
      </c>
      <c r="F24" s="39"/>
      <c r="G24" s="36">
        <f>Table1627[[#This Row],[FLOPs]] * 0.000000001</f>
        <v>0</v>
      </c>
      <c r="H24" s="48">
        <v>3.9236061275005297E-3</v>
      </c>
      <c r="I24" s="49">
        <v>2.0906583786010702E-3</v>
      </c>
      <c r="J24" s="49">
        <v>9.6782578362358904E-3</v>
      </c>
      <c r="K24" s="49">
        <v>1.0364365577697701E-2</v>
      </c>
      <c r="L24" s="49">
        <v>2.8128941853841098E-3</v>
      </c>
      <c r="M24" s="49">
        <v>2.1608829498291002E-3</v>
      </c>
      <c r="N24" s="49">
        <v>2.11767673492431E-3</v>
      </c>
      <c r="O24" s="49">
        <v>5.1149059744442201E-3</v>
      </c>
      <c r="P24" s="49">
        <v>1.0938644409179601E-2</v>
      </c>
      <c r="Q24" s="49">
        <v>3.9214988549550302E-3</v>
      </c>
    </row>
    <row r="25" spans="1:17" x14ac:dyDescent="0.2">
      <c r="A25" s="12" t="s">
        <v>57</v>
      </c>
      <c r="B25" s="46">
        <f>AVERAGE(Table1627[[#This Row],[DCIM]:[VV]])</f>
        <v>8.4302575396283629E-3</v>
      </c>
      <c r="C25" s="2">
        <f>1/Table1627[[#This Row],[Runtime (s)]]</f>
        <v>118.62033814498196</v>
      </c>
      <c r="D25" s="39"/>
      <c r="E25" s="14">
        <f>Table1627[[#This Row],[Params ]] * 0.000001</f>
        <v>0</v>
      </c>
      <c r="F25" s="39"/>
      <c r="G25" s="36">
        <f>Table1627[[#This Row],[FLOPs]] * 0.000000001</f>
        <v>0</v>
      </c>
      <c r="H25" s="48">
        <v>8.6427070200443198E-3</v>
      </c>
      <c r="I25" s="49">
        <v>5.5228091239929201E-3</v>
      </c>
      <c r="J25" s="49">
        <v>1.25857459174262E-2</v>
      </c>
      <c r="K25" s="49">
        <v>1.2647032737731901E-2</v>
      </c>
      <c r="L25" s="49">
        <v>5.9642632802327398E-3</v>
      </c>
      <c r="M25" s="49">
        <v>5.4896879196166901E-3</v>
      </c>
      <c r="N25" s="49">
        <v>5.5990505218505796E-3</v>
      </c>
      <c r="O25" s="49">
        <v>8.3729379317339699E-3</v>
      </c>
      <c r="P25" s="49">
        <v>1.25452578067779E-2</v>
      </c>
      <c r="Q25" s="49">
        <v>6.9330831368764204E-3</v>
      </c>
    </row>
    <row r="26" spans="1:17" x14ac:dyDescent="0.2">
      <c r="A26" s="12" t="s">
        <v>61</v>
      </c>
      <c r="B26" s="46">
        <f>AVERAGE(Table1627[[#This Row],[DCIM]:[VV]])</f>
        <v>3.7813599211250202E-3</v>
      </c>
      <c r="C26" s="2">
        <f>1/Table1627[[#This Row],[Runtime (s)]]</f>
        <v>264.45512219383829</v>
      </c>
      <c r="D26" s="39"/>
      <c r="E26" s="14">
        <f>Table1627[[#This Row],[Params ]] * 0.000001</f>
        <v>0</v>
      </c>
      <c r="F26" s="39"/>
      <c r="G26" s="36">
        <f>Table1627[[#This Row],[FLOPs]] * 0.000000001</f>
        <v>0</v>
      </c>
      <c r="H26" s="48">
        <v>2.9935836791992101E-3</v>
      </c>
      <c r="I26" s="49">
        <v>1.16768321990966E-3</v>
      </c>
      <c r="J26" s="49">
        <v>8.9808437559339704E-3</v>
      </c>
      <c r="K26" s="49">
        <v>7.1940183639526301E-3</v>
      </c>
      <c r="L26" s="49">
        <v>1.816987991333E-3</v>
      </c>
      <c r="M26" s="49">
        <v>1.2572145462036101E-3</v>
      </c>
      <c r="N26" s="49">
        <v>1.2297248840331999E-3</v>
      </c>
      <c r="O26" s="49">
        <v>3.9320412804098601E-3</v>
      </c>
      <c r="P26" s="49">
        <v>6.9526731967925999E-3</v>
      </c>
      <c r="Q26" s="49">
        <v>2.2888282934824598E-3</v>
      </c>
    </row>
    <row r="27" spans="1:17" x14ac:dyDescent="0.2">
      <c r="A27" s="12" t="s">
        <v>60</v>
      </c>
      <c r="B27" s="46">
        <f>AVERAGE(Table1627[[#This Row],[DCIM]:[VV]])</f>
        <v>5.6264707320110349E-3</v>
      </c>
      <c r="C27" s="2">
        <f>1/Table1627[[#This Row],[Runtime (s)]]</f>
        <v>177.73130753362616</v>
      </c>
      <c r="D27" s="39"/>
      <c r="E27" s="14">
        <f>Table1627[[#This Row],[Params ]] * 0.000001</f>
        <v>0</v>
      </c>
      <c r="F27" s="39"/>
      <c r="G27" s="36">
        <f>Table1627[[#This Row],[FLOPs]] * 0.000000001</f>
        <v>0</v>
      </c>
      <c r="H27" s="48">
        <v>4.0407851338386501E-3</v>
      </c>
      <c r="I27" s="49">
        <v>2.12711853981018E-3</v>
      </c>
      <c r="J27" s="49">
        <v>9.2578728993733695E-3</v>
      </c>
      <c r="K27" s="49">
        <v>9.5777273178100503E-3</v>
      </c>
      <c r="L27" s="49">
        <v>2.6115735371907501E-3</v>
      </c>
      <c r="M27" s="49">
        <v>2.1480917930603001E-3</v>
      </c>
      <c r="N27" s="49">
        <v>2.226083278656E-3</v>
      </c>
      <c r="O27" s="49">
        <v>6.8312813253963598E-3</v>
      </c>
      <c r="P27" s="49">
        <v>1.38521194458007E-2</v>
      </c>
      <c r="Q27" s="49">
        <v>3.5920540491739899E-3</v>
      </c>
    </row>
    <row r="28" spans="1:17" x14ac:dyDescent="0.2">
      <c r="A28" s="12" t="s">
        <v>58</v>
      </c>
      <c r="B28" s="46">
        <f>AVERAGE(Table1627[[#This Row],[DCIM]:[VV]])</f>
        <v>4.9888159766033439E-3</v>
      </c>
      <c r="C28" s="2">
        <f>1/Table1627[[#This Row],[Runtime (s)]]</f>
        <v>200.44836383819757</v>
      </c>
      <c r="D28" s="39"/>
      <c r="E28" s="14">
        <f>Table1627[[#This Row],[Params ]] * 0.000001</f>
        <v>0</v>
      </c>
      <c r="F28" s="39"/>
      <c r="G28" s="36">
        <f>Table1627[[#This Row],[FLOPs]] * 0.000000001</f>
        <v>0</v>
      </c>
      <c r="H28" s="48">
        <v>4.1028670966625196E-3</v>
      </c>
      <c r="I28" s="49">
        <v>2.0920766353607098E-3</v>
      </c>
      <c r="J28" s="49">
        <v>8.88284047444661E-3</v>
      </c>
      <c r="K28" s="49">
        <v>1.02275848388671E-2</v>
      </c>
      <c r="L28" s="49">
        <v>2.6730378468831301E-3</v>
      </c>
      <c r="M28" s="49">
        <v>2.1642231941223101E-3</v>
      </c>
      <c r="N28" s="49">
        <v>2.1598839759826602E-3</v>
      </c>
      <c r="O28" s="49">
        <v>4.7772631925694998E-3</v>
      </c>
      <c r="P28" s="49">
        <v>9.1875195503234794E-3</v>
      </c>
      <c r="Q28" s="49">
        <v>3.6208629608154201E-3</v>
      </c>
    </row>
    <row r="29" spans="1:17" x14ac:dyDescent="0.2">
      <c r="A29" s="12" t="s">
        <v>55</v>
      </c>
      <c r="B29" s="46">
        <f>AVERAGE(Table1627[[#This Row],[DCIM]:[VV]])</f>
        <v>8.5601903677025425E-3</v>
      </c>
      <c r="C29" s="2">
        <f>1/Table1627[[#This Row],[Runtime (s)]]</f>
        <v>116.81983192488143</v>
      </c>
      <c r="D29" s="3"/>
      <c r="E29" s="8">
        <f>Table1627[[#This Row],[Params ]] * 0.000001</f>
        <v>0</v>
      </c>
      <c r="F29" s="3"/>
      <c r="G29" s="36">
        <f>Table1627[[#This Row],[FLOPs]] * 0.000000001</f>
        <v>0</v>
      </c>
      <c r="H29" s="48">
        <v>8.5501112043857505E-3</v>
      </c>
      <c r="I29" s="49">
        <v>5.5399302959442103E-3</v>
      </c>
      <c r="J29" s="42">
        <v>1.2577626440260101E-2</v>
      </c>
      <c r="K29" s="42">
        <v>1.3594603538513101E-2</v>
      </c>
      <c r="L29" s="42">
        <v>6.5584977467854797E-3</v>
      </c>
      <c r="M29" s="42">
        <v>5.3457403182983398E-3</v>
      </c>
      <c r="N29" s="42">
        <v>5.6456804275512697E-3</v>
      </c>
      <c r="O29" s="42">
        <v>7.9576688654282492E-3</v>
      </c>
      <c r="P29" s="42">
        <v>1.20339095592498E-2</v>
      </c>
      <c r="Q29" s="42">
        <v>7.79813528060913E-3</v>
      </c>
    </row>
    <row r="30" spans="1:17" x14ac:dyDescent="0.2">
      <c r="A30" s="12"/>
      <c r="B30" s="46"/>
      <c r="C30" s="2"/>
      <c r="D30" s="3"/>
      <c r="E30" s="8"/>
      <c r="F30" s="3"/>
      <c r="G30" s="36"/>
      <c r="H30" s="48"/>
      <c r="I30" s="49"/>
      <c r="J30" s="42"/>
      <c r="K30" s="42"/>
      <c r="L30" s="42"/>
      <c r="M30" s="42"/>
      <c r="N30" s="42"/>
      <c r="O30" s="42"/>
      <c r="P30" s="42"/>
      <c r="Q30" s="42"/>
    </row>
    <row r="31" spans="1:17" x14ac:dyDescent="0.2">
      <c r="A31" s="12" t="s">
        <v>48</v>
      </c>
      <c r="B31" s="46">
        <f>AVERAGE(Table1627[[#This Row],[DCIM]:[VV]])</f>
        <v>4.9737594611465432E-3</v>
      </c>
      <c r="C31" s="2">
        <f>1/Table1627[[#This Row],[Runtime (s)]]</f>
        <v>201.05515914303615</v>
      </c>
      <c r="D31" s="3">
        <v>7268</v>
      </c>
      <c r="E31" s="8">
        <f>Table1627[[#This Row],[Params ]] * 0.000001</f>
        <v>7.2679999999999993E-3</v>
      </c>
      <c r="F31" s="3"/>
      <c r="G31" s="36">
        <f>Table1627[[#This Row],[FLOPs]] * 0.000000001</f>
        <v>0</v>
      </c>
      <c r="H31" s="48">
        <v>3.81336733698844E-3</v>
      </c>
      <c r="I31" s="49">
        <v>1.5320005893707199E-3</v>
      </c>
      <c r="J31" s="42">
        <v>9.8574426439073295E-3</v>
      </c>
      <c r="K31" s="42">
        <v>1.1004304885864199E-2</v>
      </c>
      <c r="L31" s="42">
        <v>1.9844214121500598E-3</v>
      </c>
      <c r="M31" s="42">
        <v>1.5099573135375899E-3</v>
      </c>
      <c r="N31" s="42">
        <v>1.57014846801757E-3</v>
      </c>
      <c r="O31" s="42">
        <v>4.9457409802605096E-3</v>
      </c>
      <c r="P31" s="42">
        <v>1.0629802942275999E-2</v>
      </c>
      <c r="Q31" s="42">
        <v>2.8904080390930102E-3</v>
      </c>
    </row>
    <row r="32" spans="1:17" x14ac:dyDescent="0.2">
      <c r="A32" s="12" t="s">
        <v>54</v>
      </c>
      <c r="B32" s="46">
        <f>AVERAGE(Table1627[[#This Row],[DCIM]:[VV]])</f>
        <v>5.2876902755412993E-3</v>
      </c>
      <c r="C32" s="2">
        <f>1/Table1627[[#This Row],[Runtime (s)]]</f>
        <v>189.1184899058087</v>
      </c>
      <c r="D32" s="3">
        <v>27132</v>
      </c>
      <c r="E32" s="8">
        <f>Table1627[[#This Row],[Params ]] * 0.000001</f>
        <v>2.7132E-2</v>
      </c>
      <c r="F32" s="3"/>
      <c r="G32" s="36">
        <f>Table1627[[#This Row],[FLOPs]] * 0.000000001</f>
        <v>0</v>
      </c>
      <c r="H32" s="48">
        <v>4.0378868579864502E-3</v>
      </c>
      <c r="I32" s="49">
        <v>1.4304840087890601E-3</v>
      </c>
      <c r="J32" s="42">
        <v>1.2271510230170301E-2</v>
      </c>
      <c r="K32" s="42">
        <v>1.0782384872436501E-2</v>
      </c>
      <c r="L32" s="42">
        <v>1.91100438435872E-3</v>
      </c>
      <c r="M32" s="42">
        <v>1.46670818328857E-3</v>
      </c>
      <c r="N32" s="42">
        <v>1.4739823341369601E-3</v>
      </c>
      <c r="O32" s="42">
        <v>5.3975722369025703E-3</v>
      </c>
      <c r="P32" s="42">
        <v>1.1110603809356599E-2</v>
      </c>
      <c r="Q32" s="42">
        <v>2.9947658379872598E-3</v>
      </c>
    </row>
    <row r="33" spans="1:17" x14ac:dyDescent="0.2">
      <c r="A33" s="12" t="s">
        <v>56</v>
      </c>
      <c r="B33" s="46" t="e">
        <f>AVERAGE(Table1627[[#This Row],[DCIM]:[VV]])</f>
        <v>#DIV/0!</v>
      </c>
      <c r="C33" s="2" t="e">
        <f>1/Table1627[[#This Row],[Runtime (s)]]</f>
        <v>#DIV/0!</v>
      </c>
      <c r="D33" s="3">
        <v>104876</v>
      </c>
      <c r="E33" s="8">
        <f>Table1627[[#This Row],[Params ]] * 0.000001</f>
        <v>0.104876</v>
      </c>
      <c r="F33" s="3"/>
      <c r="G33" s="36">
        <f>Table1627[[#This Row],[FLOPs]] * 0.000000001</f>
        <v>0</v>
      </c>
      <c r="H33" s="48"/>
      <c r="I33" s="49"/>
      <c r="J33" s="42"/>
      <c r="K33" s="42"/>
      <c r="L33" s="42"/>
      <c r="M33" s="42"/>
      <c r="N33" s="42"/>
      <c r="O33" s="42"/>
      <c r="P33" s="42"/>
      <c r="Q33" s="42"/>
    </row>
    <row r="34" spans="1:17" x14ac:dyDescent="0.2">
      <c r="A34" s="12" t="s">
        <v>63</v>
      </c>
      <c r="B34" s="46">
        <f>AVERAGE(Table1627[[#This Row],[DCIM]:[VV]])</f>
        <v>6.2671225427217547E-3</v>
      </c>
      <c r="C34" s="2">
        <f>1/Table1627[[#This Row],[Runtime (s)]]</f>
        <v>159.56286049669438</v>
      </c>
      <c r="D34" s="3"/>
      <c r="E34" s="8">
        <f>Table1627[[#This Row],[Params ]] * 0.000001</f>
        <v>0</v>
      </c>
      <c r="F34" s="3"/>
      <c r="G34" s="36">
        <f>Table1627[[#This Row],[FLOPs]] * 0.000000001</f>
        <v>0</v>
      </c>
      <c r="H34" s="48">
        <v>4.4533945620059898E-3</v>
      </c>
      <c r="I34" s="49">
        <v>1.4827885627746501E-3</v>
      </c>
      <c r="J34" s="42">
        <v>1.1758857303195499E-2</v>
      </c>
      <c r="K34" s="42">
        <v>1.42207145690917E-2</v>
      </c>
      <c r="L34" s="42">
        <v>2.1156946818033798E-3</v>
      </c>
      <c r="M34" s="42">
        <v>1.5937232971191401E-3</v>
      </c>
      <c r="N34" s="42">
        <v>1.53435230255126E-3</v>
      </c>
      <c r="O34" s="42">
        <v>6.2260908239028002E-3</v>
      </c>
      <c r="P34" s="42">
        <v>1.5543103218078599E-2</v>
      </c>
      <c r="Q34" s="42">
        <v>3.74250610669453E-3</v>
      </c>
    </row>
    <row r="35" spans="1:17" x14ac:dyDescent="0.2">
      <c r="A35" s="12"/>
      <c r="B35" s="46" t="e">
        <f>AVERAGE(Table1627[[#This Row],[DCIM]:[VV]])</f>
        <v>#DIV/0!</v>
      </c>
      <c r="C35" s="2" t="e">
        <f>1/Table1627[[#This Row],[Runtime (s)]]</f>
        <v>#DIV/0!</v>
      </c>
      <c r="D35" s="3"/>
      <c r="E35" s="8">
        <f>Table1627[[#This Row],[Params ]] * 0.000001</f>
        <v>0</v>
      </c>
      <c r="F35" s="3"/>
      <c r="G35" s="36">
        <f>Table1627[[#This Row],[FLOPs]] * 0.000000001</f>
        <v>0</v>
      </c>
      <c r="H35" s="48"/>
      <c r="I35" s="49"/>
      <c r="J35" s="42"/>
      <c r="K35" s="42"/>
      <c r="L35" s="42"/>
      <c r="M35" s="42"/>
      <c r="N35" s="42"/>
      <c r="O35" s="42"/>
      <c r="P35" s="42"/>
      <c r="Q35" s="42"/>
    </row>
    <row r="36" spans="1:17" x14ac:dyDescent="0.2">
      <c r="A36" s="12" t="s">
        <v>64</v>
      </c>
      <c r="B36" s="46">
        <f>AVERAGE(Table1627[[#This Row],[DCIM]:[VV]])</f>
        <v>5.9302462397992925E-3</v>
      </c>
      <c r="C36" s="2">
        <f>1/Table1627[[#This Row],[Runtime (s)]]</f>
        <v>168.62706194032251</v>
      </c>
      <c r="D36" s="3"/>
      <c r="E36" s="8">
        <f>Table1627[[#This Row],[Params ]] * 0.000001</f>
        <v>0</v>
      </c>
      <c r="F36" s="3"/>
      <c r="G36" s="36">
        <f>Table1627[[#This Row],[FLOPs]] * 0.000000001</f>
        <v>0</v>
      </c>
      <c r="H36" s="48">
        <v>4.5304894447326599E-3</v>
      </c>
      <c r="I36" s="49">
        <v>1.6966937065124501E-3</v>
      </c>
      <c r="J36" s="42">
        <v>1.27082798216078E-2</v>
      </c>
      <c r="K36" s="42">
        <v>1.19601249694824E-2</v>
      </c>
      <c r="L36" s="42">
        <v>2.5361061096191399E-3</v>
      </c>
      <c r="M36" s="42">
        <v>1.77708625793457E-3</v>
      </c>
      <c r="N36" s="42">
        <v>1.8691325187683099E-3</v>
      </c>
      <c r="O36" s="42">
        <v>5.3689620074103802E-3</v>
      </c>
      <c r="P36" s="42">
        <v>1.31147503852844E-2</v>
      </c>
      <c r="Q36" s="42">
        <v>3.7408371766408199E-3</v>
      </c>
    </row>
    <row r="37" spans="1:17" x14ac:dyDescent="0.2">
      <c r="A37" s="12" t="s">
        <v>66</v>
      </c>
      <c r="B37" s="46">
        <f>AVERAGE(Table1627[[#This Row],[DCIM]:[VV]])</f>
        <v>7.4680142608382046E-3</v>
      </c>
      <c r="C37" s="2">
        <f>1/Table1627[[#This Row],[Runtime (s)]]</f>
        <v>133.90440417929258</v>
      </c>
      <c r="D37" s="3">
        <v>596940</v>
      </c>
      <c r="E37" s="8">
        <f>Table1627[[#This Row],[Params ]] * 0.000001</f>
        <v>0.59694000000000003</v>
      </c>
      <c r="F37" s="3"/>
      <c r="G37" s="36">
        <f>Table1627[[#This Row],[FLOPs]] * 0.000000001</f>
        <v>0</v>
      </c>
      <c r="H37" s="48">
        <v>4.67747822403907E-3</v>
      </c>
      <c r="I37" s="49">
        <v>1.7309436321258499E-3</v>
      </c>
      <c r="J37" s="42">
        <v>1.2355420324537399E-2</v>
      </c>
      <c r="K37" s="42">
        <v>1.33833169937133E-2</v>
      </c>
      <c r="L37" s="42">
        <v>2.4524529774983699E-3</v>
      </c>
      <c r="M37" s="42">
        <v>1.7976093292236301E-3</v>
      </c>
      <c r="N37" s="42">
        <v>1.7460393905639601E-3</v>
      </c>
      <c r="O37" s="42">
        <v>6.3742890077478701E-3</v>
      </c>
      <c r="P37" s="42">
        <v>1.2478739023208601E-2</v>
      </c>
      <c r="Q37" s="42">
        <v>1.7683853705723999E-2</v>
      </c>
    </row>
    <row r="38" spans="1:17" x14ac:dyDescent="0.2">
      <c r="A38" s="12"/>
      <c r="B38" s="46"/>
      <c r="C38" s="2"/>
      <c r="D38" s="3"/>
      <c r="E38" s="8"/>
      <c r="F38" s="3"/>
      <c r="G38" s="36"/>
      <c r="H38" s="48"/>
      <c r="I38" s="49"/>
      <c r="J38" s="42"/>
      <c r="K38" s="42"/>
      <c r="L38" s="42"/>
      <c r="M38" s="42"/>
      <c r="N38" s="42"/>
      <c r="O38" s="42"/>
      <c r="P38" s="42"/>
      <c r="Q38" s="42"/>
    </row>
    <row r="39" spans="1:17" x14ac:dyDescent="0.2">
      <c r="A39" s="12" t="s">
        <v>65</v>
      </c>
      <c r="B39" s="46">
        <f>AVERAGE(Table1627[[#This Row],[DCIM]:[VV]])</f>
        <v>5.4947562127954531E-3</v>
      </c>
      <c r="C39" s="2">
        <f>1/Table1627[[#This Row],[Runtime (s)]]</f>
        <v>181.99169558629987</v>
      </c>
      <c r="D39" s="3">
        <v>104876</v>
      </c>
      <c r="E39" s="8">
        <f>Table1627[[#This Row],[Params ]] * 0.000001</f>
        <v>0.104876</v>
      </c>
      <c r="F39" s="3"/>
      <c r="G39" s="36">
        <f>Table1627[[#This Row],[FLOPs]] * 0.000000001</f>
        <v>0</v>
      </c>
      <c r="H39" s="48">
        <v>4.2998492717742903E-3</v>
      </c>
      <c r="I39" s="49">
        <v>1.4644875049590999E-3</v>
      </c>
      <c r="J39" s="42">
        <v>1.0526657104492101E-2</v>
      </c>
      <c r="K39" s="42">
        <v>1.18645191192626E-2</v>
      </c>
      <c r="L39" s="42">
        <v>2.1517912546793602E-3</v>
      </c>
      <c r="M39" s="42">
        <v>1.5642571449279699E-3</v>
      </c>
      <c r="N39" s="42">
        <v>1.5358018875122001E-3</v>
      </c>
      <c r="O39" s="42">
        <v>6.4287325915168298E-3</v>
      </c>
      <c r="P39" s="42">
        <v>1.1572510004043499E-2</v>
      </c>
      <c r="Q39" s="42">
        <v>3.5389562447865801E-3</v>
      </c>
    </row>
    <row r="40" spans="1:17" x14ac:dyDescent="0.2">
      <c r="A40" s="12" t="s">
        <v>67</v>
      </c>
      <c r="B40" s="46">
        <f>AVERAGE(Table1627[[#This Row],[DCIM]:[VV]])</f>
        <v>5.2803668778433344E-3</v>
      </c>
      <c r="C40" s="2">
        <f>1/Table1627[[#This Row],[Runtime (s)]]</f>
        <v>189.38078037646335</v>
      </c>
      <c r="D40" s="3">
        <v>104876</v>
      </c>
      <c r="E40" s="8">
        <f>Table1627[[#This Row],[Params ]] * 0.000001</f>
        <v>0.104876</v>
      </c>
      <c r="F40" s="3"/>
      <c r="G40" s="36">
        <f>Table1627[[#This Row],[FLOPs]] * 0.000000001</f>
        <v>0</v>
      </c>
      <c r="H40" s="48">
        <v>4.1934140026569297E-3</v>
      </c>
      <c r="I40" s="49">
        <v>1.5085943698882999E-3</v>
      </c>
      <c r="J40" s="42">
        <v>1.02026462554931E-2</v>
      </c>
      <c r="K40" s="42">
        <v>1.20841741561889E-2</v>
      </c>
      <c r="L40" s="42">
        <v>2.3541768391927001E-3</v>
      </c>
      <c r="M40" s="42">
        <v>1.6446661949157701E-3</v>
      </c>
      <c r="N40" s="42">
        <v>1.59262657165527E-3</v>
      </c>
      <c r="O40" s="42">
        <v>5.9602541082045598E-3</v>
      </c>
      <c r="P40" s="42">
        <v>1.01884603500366E-2</v>
      </c>
      <c r="Q40" s="42">
        <v>3.0746559302012098E-3</v>
      </c>
    </row>
    <row r="41" spans="1:17" x14ac:dyDescent="0.2">
      <c r="A41" s="12" t="s">
        <v>68</v>
      </c>
      <c r="B41" s="46">
        <f>AVERAGE(Table1627[[#This Row],[DCIM]:[VV]])</f>
        <v>5.3575441578945964E-3</v>
      </c>
      <c r="C41" s="2">
        <f>1/Table1627[[#This Row],[Runtime (s)]]</f>
        <v>186.65268461230551</v>
      </c>
      <c r="D41" s="3">
        <v>104876</v>
      </c>
      <c r="E41" s="8">
        <f>Table1627[[#This Row],[Params ]] * 0.000001</f>
        <v>0.104876</v>
      </c>
      <c r="F41" s="3"/>
      <c r="G41" s="36">
        <f>Table1627[[#This Row],[FLOPs]] * 0.000000001</f>
        <v>0</v>
      </c>
      <c r="H41" s="48">
        <v>4.1553974151611302E-3</v>
      </c>
      <c r="I41" s="49">
        <v>1.4523676395416199E-3</v>
      </c>
      <c r="J41" s="42">
        <v>1.09084579679701E-2</v>
      </c>
      <c r="K41" s="42">
        <v>1.19782209396362E-2</v>
      </c>
      <c r="L41" s="42">
        <v>2.55627632141113E-3</v>
      </c>
      <c r="M41" s="42">
        <v>1.4473819732666001E-3</v>
      </c>
      <c r="N41" s="42">
        <v>1.65187120437622E-3</v>
      </c>
      <c r="O41" s="42">
        <v>5.4743850932401699E-3</v>
      </c>
      <c r="P41" s="42">
        <v>1.08125209808349E-2</v>
      </c>
      <c r="Q41" s="42">
        <v>3.1385620435078901E-3</v>
      </c>
    </row>
    <row r="42" spans="1:17" x14ac:dyDescent="0.2">
      <c r="A42" s="12" t="s">
        <v>69</v>
      </c>
      <c r="B42" s="46">
        <f>AVERAGE(Table1627[[#This Row],[DCIM]:[VV]])</f>
        <v>5.4963021281186058E-3</v>
      </c>
      <c r="C42" s="2">
        <f>1/Table1627[[#This Row],[Runtime (s)]]</f>
        <v>181.94050776140682</v>
      </c>
      <c r="D42" s="3">
        <v>104876</v>
      </c>
      <c r="E42" s="8">
        <f>Table1627[[#This Row],[Params ]] * 0.000001</f>
        <v>0.104876</v>
      </c>
      <c r="F42" s="3"/>
      <c r="G42" s="36">
        <f>Table1627[[#This Row],[FLOPs]] * 0.000000001</f>
        <v>0</v>
      </c>
      <c r="H42" s="48">
        <v>4.9982666969299299E-3</v>
      </c>
      <c r="I42" s="49">
        <v>1.4862419605255099E-3</v>
      </c>
      <c r="J42" s="42">
        <v>1.10634565353393E-2</v>
      </c>
      <c r="K42" s="42">
        <v>1.1603832244873E-2</v>
      </c>
      <c r="L42" s="42">
        <v>2.3333231608072898E-3</v>
      </c>
      <c r="M42" s="42">
        <v>1.5756964683532699E-3</v>
      </c>
      <c r="N42" s="42">
        <v>1.55261516571044E-3</v>
      </c>
      <c r="O42" s="42">
        <v>5.1490138558780403E-3</v>
      </c>
      <c r="P42" s="42">
        <v>1.22402608394622E-2</v>
      </c>
      <c r="Q42" s="42">
        <v>2.9603143533070801E-3</v>
      </c>
    </row>
    <row r="43" spans="1:17" x14ac:dyDescent="0.2">
      <c r="A43" s="12" t="s">
        <v>70</v>
      </c>
      <c r="B43" s="46">
        <f>AVERAGE(Table1627[[#This Row],[DCIM]:[VV]])</f>
        <v>5.2073070875842415E-3</v>
      </c>
      <c r="C43" s="2">
        <f>1/Table1627[[#This Row],[Runtime (s)]]</f>
        <v>192.03783897905606</v>
      </c>
      <c r="D43" s="3">
        <v>104876</v>
      </c>
      <c r="E43" s="8">
        <f>Table1627[[#This Row],[Params ]] * 0.000001</f>
        <v>0.104876</v>
      </c>
      <c r="F43" s="3"/>
      <c r="G43" s="36">
        <f>Table1627[[#This Row],[FLOPs]] * 0.000000001</f>
        <v>0</v>
      </c>
      <c r="H43" s="48">
        <v>4.1801370680332097E-3</v>
      </c>
      <c r="I43" s="49">
        <v>1.47672834396362E-3</v>
      </c>
      <c r="J43" s="42">
        <v>1.1378023359510599E-2</v>
      </c>
      <c r="K43" s="42">
        <v>1.1142015457153299E-2</v>
      </c>
      <c r="L43" s="42">
        <v>2.2766749064127602E-3</v>
      </c>
      <c r="M43" s="42">
        <v>1.4807415008544901E-3</v>
      </c>
      <c r="N43" s="42">
        <v>1.59786939620971E-3</v>
      </c>
      <c r="O43" s="42">
        <v>5.1028447992661399E-3</v>
      </c>
      <c r="P43" s="42">
        <v>1.0412812232971099E-2</v>
      </c>
      <c r="Q43" s="42">
        <v>3.0252238114674801E-3</v>
      </c>
    </row>
    <row r="44" spans="1:17" x14ac:dyDescent="0.2">
      <c r="A44" s="12" t="s">
        <v>71</v>
      </c>
      <c r="B44" s="46">
        <f>AVERAGE(Table1627[[#This Row],[DCIM]:[VV]])</f>
        <v>5.3931309004390743E-3</v>
      </c>
      <c r="C44" s="2">
        <f>1/Table1627[[#This Row],[Runtime (s)]]</f>
        <v>185.42105104821141</v>
      </c>
      <c r="D44" s="3">
        <v>104876</v>
      </c>
      <c r="E44" s="8">
        <f>Table1627[[#This Row],[Params ]] * 0.000001</f>
        <v>0.104876</v>
      </c>
      <c r="F44" s="3"/>
      <c r="G44" s="36">
        <f>Table1627[[#This Row],[FLOPs]] * 0.000000001</f>
        <v>0</v>
      </c>
      <c r="H44" s="48">
        <v>4.1608512401580802E-3</v>
      </c>
      <c r="I44" s="49">
        <v>1.50105814933776E-3</v>
      </c>
      <c r="J44" s="42">
        <v>1.1260112126668199E-2</v>
      </c>
      <c r="K44" s="42">
        <v>1.12490892410278E-2</v>
      </c>
      <c r="L44" s="42">
        <v>2.2195974985758401E-3</v>
      </c>
      <c r="M44" s="42">
        <v>1.5807652473449701E-3</v>
      </c>
      <c r="N44" s="42">
        <v>1.61183357238769E-3</v>
      </c>
      <c r="O44" s="42">
        <v>5.7737126069910298E-3</v>
      </c>
      <c r="P44" s="42">
        <v>1.15910172462463E-2</v>
      </c>
      <c r="Q44" s="42">
        <v>2.9832720756530701E-3</v>
      </c>
    </row>
    <row r="45" spans="1:17" x14ac:dyDescent="0.2">
      <c r="A45" s="12" t="s">
        <v>72</v>
      </c>
      <c r="B45" s="46">
        <f>AVERAGE(Table1627[[#This Row],[DCIM]:[VV]])</f>
        <v>5.2405249541023699E-3</v>
      </c>
      <c r="C45" s="2">
        <f>1/Table1627[[#This Row],[Runtime (s)]]</f>
        <v>190.82057785397691</v>
      </c>
      <c r="D45" s="3">
        <v>104876</v>
      </c>
      <c r="E45" s="8">
        <f>Table1627[[#This Row],[Params ]] * 0.000001</f>
        <v>0.104876</v>
      </c>
      <c r="F45" s="3"/>
      <c r="G45" s="36">
        <f>Table1627[[#This Row],[FLOPs]] * 0.000000001</f>
        <v>0</v>
      </c>
      <c r="H45" s="48">
        <v>4.2038187384605399E-3</v>
      </c>
      <c r="I45" s="49">
        <v>1.51643953323364E-3</v>
      </c>
      <c r="J45" s="42">
        <v>1.11709303326076E-2</v>
      </c>
      <c r="K45" s="42">
        <v>1.0875678062438899E-2</v>
      </c>
      <c r="L45" s="42">
        <v>2.2299925486246701E-3</v>
      </c>
      <c r="M45" s="42">
        <v>1.5947723388671799E-3</v>
      </c>
      <c r="N45" s="42">
        <v>1.57945156097412E-3</v>
      </c>
      <c r="O45" s="42">
        <v>5.6111672345329697E-3</v>
      </c>
      <c r="P45" s="42">
        <v>1.05406939983367E-2</v>
      </c>
      <c r="Q45" s="42">
        <v>3.0823051929473799E-3</v>
      </c>
    </row>
    <row r="46" spans="1:17" x14ac:dyDescent="0.2">
      <c r="H46" s="8"/>
      <c r="I46" s="3"/>
      <c r="J46" s="3"/>
    </row>
    <row r="48" spans="1:17" x14ac:dyDescent="0.2">
      <c r="A48" s="26" t="s">
        <v>39</v>
      </c>
    </row>
    <row r="49" spans="1:1" x14ac:dyDescent="0.2">
      <c r="A49" s="27" t="s">
        <v>40</v>
      </c>
    </row>
    <row r="50" spans="1:1" x14ac:dyDescent="0.2">
      <c r="A50" s="28" t="s">
        <v>41</v>
      </c>
    </row>
    <row r="51" spans="1:1" x14ac:dyDescent="0.2">
      <c r="A51" s="29" t="s">
        <v>42</v>
      </c>
    </row>
    <row r="52" spans="1:1" x14ac:dyDescent="0.2">
      <c r="A52" s="30" t="s">
        <v>43</v>
      </c>
    </row>
  </sheetData>
  <phoneticPr fontId="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</vt:lpstr>
      <vt:lpstr>RTX3080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H. Pham</dc:creator>
  <cp:lastModifiedBy>Long Pham</cp:lastModifiedBy>
  <dcterms:created xsi:type="dcterms:W3CDTF">2023-08-29T01:58:31Z</dcterms:created>
  <dcterms:modified xsi:type="dcterms:W3CDTF">2023-12-27T08:32:04Z</dcterms:modified>
</cp:coreProperties>
</file>