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FBA\SLS\Trabalho1Sintese\Relatorio\"/>
    </mc:Choice>
  </mc:AlternateContent>
  <xr:revisionPtr revIDLastSave="0" documentId="13_ncr:1_{7A7FBFA4-FECF-46B6-9DD4-2E36989E78CD}" xr6:coauthVersionLast="45" xr6:coauthVersionMax="45" xr10:uidLastSave="{00000000-0000-0000-0000-000000000000}"/>
  <bookViews>
    <workbookView xWindow="17775" yWindow="9150" windowWidth="21600" windowHeight="11385" activeTab="1" xr2:uid="{9699271C-BA74-4D9E-ADB3-07FBBE1993E1}"/>
  </bookViews>
  <sheets>
    <sheet name="Biquad1" sheetId="1" r:id="rId1"/>
    <sheet name="Biquad2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K21" i="4" s="1"/>
  <c r="J17" i="4"/>
  <c r="I17" i="4"/>
  <c r="J13" i="4"/>
  <c r="I13" i="4"/>
  <c r="J9" i="4"/>
  <c r="I9" i="4"/>
  <c r="K9" i="4" s="1"/>
  <c r="J5" i="4"/>
  <c r="I5" i="4"/>
  <c r="I21" i="1"/>
  <c r="K21" i="1" s="1"/>
  <c r="J17" i="1"/>
  <c r="J13" i="1"/>
  <c r="I17" i="1"/>
  <c r="I13" i="1"/>
  <c r="I9" i="1"/>
  <c r="K9" i="1" s="1"/>
  <c r="J9" i="1"/>
  <c r="I5" i="1"/>
  <c r="K5" i="1" s="1"/>
  <c r="J5" i="1"/>
  <c r="K17" i="4" l="1"/>
  <c r="K5" i="4"/>
  <c r="K13" i="4"/>
  <c r="K17" i="1"/>
  <c r="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Henrivis</author>
  </authors>
  <commentList>
    <comment ref="B3" authorId="0" shapeId="0" xr:uid="{C062B900-9103-476F-982E-3DDD11DA0FB0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Células em verde são valores pré-fixados.</t>
        </r>
      </text>
    </comment>
    <comment ref="B4" authorId="0" shapeId="0" xr:uid="{F8559D13-4FDE-46F8-A27D-81958842DE30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pre-fixados e que são utilizados em todos os termos da Função de Transf.
</t>
        </r>
      </text>
    </comment>
    <comment ref="E5" authorId="0" shapeId="0" xr:uid="{D0954309-408C-4A05-A605-2ADD093B700B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</t>
        </r>
      </text>
    </comment>
    <comment ref="E6" authorId="0" shapeId="0" xr:uid="{D35FF2D4-41BD-49EB-AF07-5079C7F09CF5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</t>
        </r>
      </text>
    </comment>
    <comment ref="E7" authorId="0" shapeId="0" xr:uid="{BE3A9605-8426-4DFA-81AE-D80412D68836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
</t>
        </r>
      </text>
    </comment>
    <comment ref="B8" authorId="0" shapeId="0" xr:uid="{F3B9CE66-8892-4816-9D5F-9CB9AC2C493C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pre-fixados e que são utilizados em todos os termos da Função de Transf.
</t>
        </r>
      </text>
    </comment>
    <comment ref="E8" authorId="0" shapeId="0" xr:uid="{2EDBAD8D-4BBF-44EF-8754-5715C20E1169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Henrivis</author>
  </authors>
  <commentList>
    <comment ref="B3" authorId="0" shapeId="0" xr:uid="{50162D9A-808A-492B-935C-F3169D56EE9A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Células em verde são valores pré-fixados.</t>
        </r>
      </text>
    </comment>
    <comment ref="B4" authorId="0" shapeId="0" xr:uid="{ADE01F6B-1730-48D3-9495-888A9B838177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pre-fixados e que são utilizados em todos os termos da Função de Transf.
</t>
        </r>
      </text>
    </comment>
    <comment ref="E5" authorId="0" shapeId="0" xr:uid="{5F06F1B4-FAD4-46B5-9B52-EEE2CF31C083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</t>
        </r>
      </text>
    </comment>
    <comment ref="E6" authorId="0" shapeId="0" xr:uid="{BE420B2B-C9A3-492A-929C-79BCA6A8F6DA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</t>
        </r>
      </text>
    </comment>
    <comment ref="E7" authorId="0" shapeId="0" xr:uid="{3F48F6AA-0938-4B19-B887-29D1D7CC7EC5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
</t>
        </r>
      </text>
    </comment>
    <comment ref="B8" authorId="0" shapeId="0" xr:uid="{29F17A16-A2A1-4B11-8A2E-FCE17BE41D73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pre-fixados e que são utilizados em todos os termos da Função de Transf.
</t>
        </r>
      </text>
    </comment>
    <comment ref="E8" authorId="0" shapeId="0" xr:uid="{91C6C4CD-70A2-4757-A368-0DE7C2C1BF8C}">
      <text>
        <r>
          <rPr>
            <b/>
            <sz val="9"/>
            <color indexed="81"/>
            <rFont val="Tahoma"/>
            <family val="2"/>
          </rPr>
          <t>Henrivis:</t>
        </r>
        <r>
          <rPr>
            <sz val="9"/>
            <color indexed="81"/>
            <rFont val="Tahoma"/>
            <family val="2"/>
          </rPr>
          <t xml:space="preserve">
Valores em vermelho são valores calculados na tabela a direita (passos) utilizando a função Goal-seek.
</t>
        </r>
      </text>
    </comment>
    <comment ref="D12" authorId="0" shapeId="0" xr:uid="{2EEC8B5D-295E-4F58-8313-F2D5211AB70E}">
      <text>
        <r>
          <rPr>
            <b/>
            <sz val="9"/>
            <color indexed="81"/>
            <rFont val="Tahoma"/>
            <charset val="1"/>
          </rPr>
          <t>Henrivis:</t>
        </r>
        <r>
          <rPr>
            <sz val="9"/>
            <color indexed="81"/>
            <rFont val="Tahoma"/>
            <charset val="1"/>
          </rPr>
          <t xml:space="preserve">
Colocar os valores aqui do Biquad obtido no MATLAB/Octave
</t>
        </r>
      </text>
    </comment>
  </commentList>
</comments>
</file>

<file path=xl/sharedStrings.xml><?xml version="1.0" encoding="utf-8"?>
<sst xmlns="http://schemas.openxmlformats.org/spreadsheetml/2006/main" count="116" uniqueCount="45">
  <si>
    <t>R</t>
  </si>
  <si>
    <t>R1</t>
  </si>
  <si>
    <t>R2</t>
  </si>
  <si>
    <t>RF2</t>
  </si>
  <si>
    <t>C</t>
  </si>
  <si>
    <t>RPA</t>
  </si>
  <si>
    <t>RPB</t>
  </si>
  <si>
    <t>R3</t>
  </si>
  <si>
    <t>RF1</t>
  </si>
  <si>
    <t>Goal</t>
  </si>
  <si>
    <t>s2</t>
  </si>
  <si>
    <t>s1</t>
  </si>
  <si>
    <t>s0</t>
  </si>
  <si>
    <t>Numerador</t>
  </si>
  <si>
    <t>Denominador</t>
  </si>
  <si>
    <t>Primeiro Passo</t>
  </si>
  <si>
    <t>RPA/RPF*R*C</t>
  </si>
  <si>
    <t>RPF</t>
  </si>
  <si>
    <t>Valor Calculado</t>
  </si>
  <si>
    <t>Elementos</t>
  </si>
  <si>
    <t>Erro</t>
  </si>
  <si>
    <t>Segundo Passo</t>
  </si>
  <si>
    <t>RPA/RPB*R^2*C^2</t>
  </si>
  <si>
    <t>RPA,R,C reverbera sob o segundo passo</t>
  </si>
  <si>
    <t>s1 Numerador</t>
  </si>
  <si>
    <t>s0 Numerador</t>
  </si>
  <si>
    <t>s0 Denominador</t>
  </si>
  <si>
    <t>Terceiro Passo</t>
  </si>
  <si>
    <t>Quarto Passo</t>
  </si>
  <si>
    <t>RF1/R1*R^2*C^2</t>
  </si>
  <si>
    <t>(1/RC)*(R2/R2+R3)*(1+RF1/R1)</t>
  </si>
  <si>
    <t>Liberdade com RPB</t>
  </si>
  <si>
    <t>Notes</t>
  </si>
  <si>
    <t>Liberdade com RPF (amarrado ao termo s1 somente)</t>
  </si>
  <si>
    <t>RPB não reverbera</t>
  </si>
  <si>
    <t>Todos reverberam sob o quarto passo</t>
  </si>
  <si>
    <t>Mexer R1 e RF1</t>
  </si>
  <si>
    <t>Liberdade de mexer em R2 E R3 (DIVISOR RESISTIVO)</t>
  </si>
  <si>
    <t>Mexe em R3</t>
  </si>
  <si>
    <t>Quinto Passo</t>
  </si>
  <si>
    <t>s1 Denominador</t>
  </si>
  <si>
    <t>Constante T(s)</t>
  </si>
  <si>
    <t>(R3/R3+R2)*(1+RF1/R1)*(RF2/RPA)</t>
  </si>
  <si>
    <t>Liberdade de mexer em RF2</t>
  </si>
  <si>
    <t>Ideal era começar com simplificações pela constante, já que este tem praticamente todas variáveis amarradas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</si>
</sst>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Helvetica LT St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1" fillId="3" borderId="1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695E-5C87-48B8-BCF2-902113CC5FBF}">
  <dimension ref="A1:W123"/>
  <sheetViews>
    <sheetView workbookViewId="0">
      <selection activeCell="E8" sqref="E8"/>
    </sheetView>
  </sheetViews>
  <sheetFormatPr defaultRowHeight="15" x14ac:dyDescent="0.25"/>
  <cols>
    <col min="1" max="1" width="16.28515625" customWidth="1"/>
    <col min="3" max="3" width="11.7109375" customWidth="1"/>
    <col min="4" max="4" width="10" bestFit="1" customWidth="1"/>
    <col min="6" max="6" width="10" bestFit="1" customWidth="1"/>
    <col min="8" max="8" width="36" customWidth="1"/>
    <col min="9" max="9" width="34.28515625" customWidth="1"/>
    <col min="10" max="10" width="16.7109375" customWidth="1"/>
    <col min="11" max="11" width="10.7109375" bestFit="1" customWidth="1"/>
    <col min="13" max="13" width="56.140625" customWidth="1"/>
  </cols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</row>
    <row r="3" spans="1:23" x14ac:dyDescent="0.25">
      <c r="A3" s="2"/>
      <c r="B3" s="20" t="s">
        <v>19</v>
      </c>
      <c r="C3" s="20"/>
      <c r="D3" s="20"/>
      <c r="E3" s="20"/>
      <c r="F3" s="20"/>
      <c r="G3" s="2"/>
      <c r="H3" s="2"/>
      <c r="I3" s="2"/>
      <c r="J3" s="2"/>
      <c r="K3" s="2"/>
      <c r="L3" s="2"/>
      <c r="M3" s="7" t="s">
        <v>32</v>
      </c>
      <c r="N3" s="2"/>
      <c r="O3" s="2"/>
      <c r="P3" s="2"/>
      <c r="Q3" s="2"/>
      <c r="R3" s="2"/>
      <c r="S3" s="2"/>
      <c r="T3" s="2"/>
      <c r="U3" s="1"/>
      <c r="V3" s="1"/>
      <c r="W3" s="1"/>
    </row>
    <row r="4" spans="1:23" x14ac:dyDescent="0.25">
      <c r="A4" s="2"/>
      <c r="B4" s="11" t="s">
        <v>0</v>
      </c>
      <c r="C4" s="11">
        <v>100</v>
      </c>
      <c r="D4" s="2"/>
      <c r="E4" s="8" t="s">
        <v>5</v>
      </c>
      <c r="F4" s="8">
        <v>10</v>
      </c>
      <c r="G4" s="2"/>
      <c r="H4" s="13" t="s">
        <v>15</v>
      </c>
      <c r="I4" s="12" t="s">
        <v>18</v>
      </c>
      <c r="J4" s="7" t="s">
        <v>9</v>
      </c>
      <c r="K4" s="7" t="s">
        <v>20</v>
      </c>
      <c r="L4" s="2"/>
      <c r="M4" s="4" t="s">
        <v>33</v>
      </c>
      <c r="N4" s="2"/>
      <c r="O4" s="2"/>
      <c r="P4" s="2"/>
      <c r="Q4" s="2"/>
      <c r="R4" s="2"/>
      <c r="S4" s="2"/>
      <c r="T4" s="2"/>
      <c r="U4" s="1"/>
      <c r="V4" s="1"/>
      <c r="W4" s="1"/>
    </row>
    <row r="5" spans="1:23" x14ac:dyDescent="0.25">
      <c r="A5" s="2"/>
      <c r="B5" s="4" t="s">
        <v>1</v>
      </c>
      <c r="C5" s="5">
        <v>100000</v>
      </c>
      <c r="D5" s="2"/>
      <c r="E5" s="15" t="s">
        <v>7</v>
      </c>
      <c r="F5" s="16">
        <v>3679104477611939.5</v>
      </c>
      <c r="G5" s="2"/>
      <c r="H5" s="7" t="s">
        <v>24</v>
      </c>
      <c r="I5" s="5">
        <f>F4/(C4*C8*F8)</f>
        <v>6.6489359491710132E-4</v>
      </c>
      <c r="J5" s="4">
        <f>C12</f>
        <v>0</v>
      </c>
      <c r="K5" s="5">
        <f>I5-J5</f>
        <v>6.6489359491710132E-4</v>
      </c>
      <c r="L5" s="2"/>
      <c r="M5" s="4" t="s">
        <v>23</v>
      </c>
      <c r="N5" s="2"/>
      <c r="O5" s="2"/>
      <c r="P5" s="2"/>
      <c r="Q5" s="2"/>
      <c r="R5" s="2"/>
      <c r="S5" s="2"/>
      <c r="T5" s="2"/>
      <c r="U5" s="1"/>
      <c r="V5" s="1"/>
      <c r="W5" s="1"/>
    </row>
    <row r="6" spans="1:23" x14ac:dyDescent="0.25">
      <c r="A6" s="2"/>
      <c r="B6" s="4" t="s">
        <v>2</v>
      </c>
      <c r="C6" s="4">
        <v>100</v>
      </c>
      <c r="D6" s="2"/>
      <c r="E6" s="15" t="s">
        <v>8</v>
      </c>
      <c r="F6" s="16">
        <v>1240000</v>
      </c>
      <c r="G6" s="2"/>
      <c r="H6" s="14" t="s">
        <v>16</v>
      </c>
      <c r="I6" s="2"/>
      <c r="J6" s="2"/>
      <c r="K6" s="2"/>
      <c r="L6" s="2"/>
      <c r="M6" s="4"/>
      <c r="N6" s="2"/>
      <c r="O6" s="2"/>
      <c r="P6" s="2"/>
      <c r="Q6" s="2"/>
      <c r="R6" s="2"/>
      <c r="S6" s="2"/>
      <c r="T6" s="2"/>
      <c r="U6" s="1"/>
      <c r="V6" s="1"/>
      <c r="W6" s="1"/>
    </row>
    <row r="7" spans="1:23" x14ac:dyDescent="0.25">
      <c r="A7" s="2"/>
      <c r="B7" s="4" t="s">
        <v>3</v>
      </c>
      <c r="C7" s="4">
        <v>7.3887985813030355E-3</v>
      </c>
      <c r="D7" s="2"/>
      <c r="E7" s="15" t="s">
        <v>6</v>
      </c>
      <c r="F7" s="15">
        <v>90.090090090090143</v>
      </c>
      <c r="G7" s="2"/>
      <c r="H7" s="2"/>
      <c r="I7" s="2"/>
      <c r="J7" s="2"/>
      <c r="K7" s="2"/>
      <c r="L7" s="2"/>
      <c r="M7" s="4"/>
      <c r="N7" s="2"/>
      <c r="O7" s="2"/>
      <c r="P7" s="2"/>
      <c r="Q7" s="2"/>
      <c r="R7" s="2"/>
      <c r="S7" s="2"/>
      <c r="T7" s="2"/>
      <c r="U7" s="1"/>
      <c r="V7" s="1"/>
      <c r="W7" s="1"/>
    </row>
    <row r="8" spans="1:23" x14ac:dyDescent="0.25">
      <c r="A8" s="2"/>
      <c r="B8" s="9" t="s">
        <v>4</v>
      </c>
      <c r="C8" s="10">
        <v>1E-8</v>
      </c>
      <c r="D8" s="2"/>
      <c r="E8" s="15" t="s">
        <v>17</v>
      </c>
      <c r="F8" s="16">
        <v>15040000499.999998</v>
      </c>
      <c r="G8" s="2"/>
      <c r="H8" s="13" t="s">
        <v>21</v>
      </c>
      <c r="I8" s="12" t="s">
        <v>18</v>
      </c>
      <c r="J8" s="7" t="s">
        <v>9</v>
      </c>
      <c r="K8" s="7" t="s">
        <v>20</v>
      </c>
      <c r="L8" s="2"/>
      <c r="M8" s="4" t="s">
        <v>31</v>
      </c>
      <c r="N8" s="2"/>
      <c r="O8" s="2"/>
      <c r="P8" s="2"/>
      <c r="Q8" s="2"/>
      <c r="R8" s="2"/>
      <c r="S8" s="2"/>
      <c r="T8" s="2"/>
      <c r="U8" s="1"/>
      <c r="V8" s="1"/>
      <c r="W8" s="1"/>
    </row>
    <row r="9" spans="1:23" x14ac:dyDescent="0.25">
      <c r="A9" s="2"/>
      <c r="B9" s="2"/>
      <c r="C9" s="2"/>
      <c r="D9" s="2"/>
      <c r="E9" s="2"/>
      <c r="F9" s="2"/>
      <c r="G9" s="2"/>
      <c r="H9" s="7" t="s">
        <v>25</v>
      </c>
      <c r="I9" s="5">
        <f>F4/(F7*C4*C4*C8*C8)</f>
        <v>110999999999.99992</v>
      </c>
      <c r="J9" s="5">
        <f>D12</f>
        <v>110500000000</v>
      </c>
      <c r="K9" s="5">
        <f>I9-J9</f>
        <v>499999999.99992371</v>
      </c>
      <c r="L9" s="2"/>
      <c r="M9" s="4" t="s">
        <v>34</v>
      </c>
      <c r="N9" s="2"/>
      <c r="O9" s="2"/>
      <c r="P9" s="2"/>
      <c r="Q9" s="2"/>
      <c r="R9" s="2"/>
      <c r="S9" s="2"/>
      <c r="T9" s="2"/>
      <c r="U9" s="1"/>
      <c r="V9" s="1"/>
      <c r="W9" s="1"/>
    </row>
    <row r="10" spans="1:23" x14ac:dyDescent="0.25">
      <c r="A10" s="2"/>
      <c r="B10" s="17" t="s">
        <v>9</v>
      </c>
      <c r="C10" s="18"/>
      <c r="D10" s="19"/>
      <c r="E10" s="2"/>
      <c r="F10" s="2"/>
      <c r="G10" s="2"/>
      <c r="H10" s="14" t="s">
        <v>22</v>
      </c>
      <c r="I10" s="2"/>
      <c r="J10" s="2"/>
      <c r="K10" s="2"/>
      <c r="L10" s="2"/>
      <c r="M10" s="4"/>
      <c r="N10" s="2"/>
      <c r="O10" s="2"/>
      <c r="P10" s="2"/>
      <c r="Q10" s="2"/>
      <c r="R10" s="2"/>
      <c r="S10" s="2"/>
      <c r="T10" s="2"/>
      <c r="U10" s="1"/>
      <c r="V10" s="1"/>
      <c r="W10" s="1"/>
    </row>
    <row r="11" spans="1:23" x14ac:dyDescent="0.25">
      <c r="A11" s="2"/>
      <c r="B11" s="6" t="s">
        <v>10</v>
      </c>
      <c r="C11" s="6" t="s">
        <v>11</v>
      </c>
      <c r="D11" s="6" t="s">
        <v>12</v>
      </c>
      <c r="E11" s="2"/>
      <c r="F11" s="2"/>
      <c r="G11" s="2"/>
      <c r="H11" s="2"/>
      <c r="I11" s="2"/>
      <c r="J11" s="2"/>
      <c r="K11" s="2"/>
      <c r="L11" s="2"/>
      <c r="M11" s="4"/>
      <c r="N11" s="2"/>
      <c r="O11" s="2"/>
      <c r="P11" s="2"/>
      <c r="Q11" s="2"/>
      <c r="R11" s="2"/>
      <c r="S11" s="2"/>
      <c r="T11" s="2"/>
      <c r="U11" s="1"/>
      <c r="V11" s="1"/>
      <c r="W11" s="1"/>
    </row>
    <row r="12" spans="1:23" x14ac:dyDescent="0.25">
      <c r="A12" s="7" t="s">
        <v>13</v>
      </c>
      <c r="B12" s="4">
        <v>1</v>
      </c>
      <c r="C12" s="4">
        <v>0</v>
      </c>
      <c r="D12" s="5">
        <v>110500000000</v>
      </c>
      <c r="E12" s="2"/>
      <c r="F12" s="2"/>
      <c r="G12" s="2"/>
      <c r="H12" s="13" t="s">
        <v>27</v>
      </c>
      <c r="I12" s="12" t="s">
        <v>18</v>
      </c>
      <c r="J12" s="7" t="s">
        <v>9</v>
      </c>
      <c r="K12" s="7" t="s">
        <v>20</v>
      </c>
      <c r="L12" s="2"/>
      <c r="M12" s="4" t="s">
        <v>35</v>
      </c>
      <c r="N12" s="2"/>
      <c r="O12" s="2"/>
      <c r="P12" s="2"/>
      <c r="Q12" s="2"/>
      <c r="R12" s="2"/>
      <c r="S12" s="2"/>
      <c r="T12" s="2"/>
      <c r="U12" s="1"/>
      <c r="V12" s="1"/>
      <c r="W12" s="1"/>
    </row>
    <row r="13" spans="1:23" x14ac:dyDescent="0.25">
      <c r="A13" s="7" t="s">
        <v>14</v>
      </c>
      <c r="B13" s="4">
        <v>1</v>
      </c>
      <c r="C13" s="5">
        <v>4932000</v>
      </c>
      <c r="D13" s="5">
        <v>12380000000000</v>
      </c>
      <c r="E13" s="2"/>
      <c r="F13" s="2"/>
      <c r="G13" s="2"/>
      <c r="H13" s="7" t="s">
        <v>26</v>
      </c>
      <c r="I13" s="5">
        <f>F6/(C5*C4*C4*C8*C8)</f>
        <v>12400000000000</v>
      </c>
      <c r="J13" s="5">
        <f>D13</f>
        <v>12380000000000</v>
      </c>
      <c r="K13" s="5">
        <f>I13-J13</f>
        <v>20000000000</v>
      </c>
      <c r="L13" s="2"/>
      <c r="M13" s="4" t="s">
        <v>36</v>
      </c>
      <c r="N13" s="2"/>
      <c r="O13" s="2"/>
      <c r="P13" s="2"/>
      <c r="Q13" s="2"/>
      <c r="R13" s="2"/>
      <c r="S13" s="2"/>
      <c r="T13" s="2"/>
      <c r="U13" s="1"/>
      <c r="V13" s="1"/>
      <c r="W13" s="1"/>
    </row>
    <row r="14" spans="1:23" x14ac:dyDescent="0.25">
      <c r="A14" s="2"/>
      <c r="B14" s="2"/>
      <c r="C14" s="2"/>
      <c r="D14" s="2"/>
      <c r="E14" s="2"/>
      <c r="F14" s="2"/>
      <c r="G14" s="2"/>
      <c r="H14" s="14" t="s">
        <v>29</v>
      </c>
      <c r="I14" s="2"/>
      <c r="J14" s="2"/>
      <c r="K14" s="2"/>
      <c r="L14" s="2"/>
      <c r="M14" s="4"/>
      <c r="N14" s="2"/>
      <c r="O14" s="2"/>
      <c r="P14" s="2"/>
      <c r="Q14" s="2"/>
      <c r="R14" s="2"/>
      <c r="S14" s="2"/>
      <c r="T14" s="2"/>
      <c r="U14" s="1"/>
      <c r="V14" s="1"/>
      <c r="W14" s="1"/>
    </row>
    <row r="15" spans="1:2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  <c r="P15" s="2"/>
      <c r="Q15" s="2"/>
      <c r="R15" s="2"/>
      <c r="S15" s="2"/>
      <c r="T15" s="2"/>
      <c r="U15" s="1"/>
      <c r="V15" s="1"/>
      <c r="W15" s="1"/>
    </row>
    <row r="16" spans="1:23" x14ac:dyDescent="0.25">
      <c r="A16" s="2"/>
      <c r="B16" s="2"/>
      <c r="C16" s="2"/>
      <c r="D16" s="2"/>
      <c r="E16" s="2"/>
      <c r="F16" s="2"/>
      <c r="G16" s="2"/>
      <c r="H16" s="13" t="s">
        <v>28</v>
      </c>
      <c r="I16" s="12" t="s">
        <v>18</v>
      </c>
      <c r="J16" s="7" t="s">
        <v>9</v>
      </c>
      <c r="K16" s="7" t="s">
        <v>20</v>
      </c>
      <c r="L16" s="2"/>
      <c r="M16" s="4" t="s">
        <v>37</v>
      </c>
      <c r="N16" s="2"/>
      <c r="O16" s="2"/>
      <c r="P16" s="2"/>
      <c r="Q16" s="2"/>
      <c r="R16" s="2"/>
      <c r="S16" s="2"/>
      <c r="T16" s="2"/>
      <c r="U16" s="1"/>
      <c r="V16" s="1"/>
      <c r="W16" s="1"/>
    </row>
    <row r="17" spans="1:23" x14ac:dyDescent="0.25">
      <c r="A17" s="2"/>
      <c r="B17" s="2"/>
      <c r="C17" s="2"/>
      <c r="D17" s="2"/>
      <c r="E17" s="2"/>
      <c r="F17" s="2"/>
      <c r="G17" s="2"/>
      <c r="H17" s="7" t="s">
        <v>40</v>
      </c>
      <c r="I17" s="5">
        <f>(1/C4*C8)*(C6/C6+F5)*(1+F6/C5)</f>
        <v>4930000.0000000009</v>
      </c>
      <c r="J17" s="5">
        <f>C13</f>
        <v>4932000</v>
      </c>
      <c r="K17" s="5">
        <f>I17-J17</f>
        <v>-1999.9999999990687</v>
      </c>
      <c r="L17" s="2"/>
      <c r="M17" s="4" t="s">
        <v>38</v>
      </c>
      <c r="N17" s="2"/>
      <c r="O17" s="2"/>
      <c r="P17" s="2"/>
      <c r="Q17" s="2"/>
      <c r="R17" s="2"/>
      <c r="S17" s="2"/>
      <c r="T17" s="2"/>
      <c r="U17" s="1"/>
      <c r="V17" s="1"/>
      <c r="W17" s="1"/>
    </row>
    <row r="18" spans="1:23" x14ac:dyDescent="0.25">
      <c r="A18" s="2"/>
      <c r="B18" s="2"/>
      <c r="C18" s="2"/>
      <c r="D18" s="2"/>
      <c r="E18" s="2"/>
      <c r="F18" s="2"/>
      <c r="G18" s="2"/>
      <c r="H18" s="14" t="s">
        <v>30</v>
      </c>
      <c r="I18" s="2"/>
      <c r="J18" s="2"/>
      <c r="K18" s="2"/>
      <c r="L18" s="2"/>
      <c r="M18" s="4"/>
      <c r="N18" s="2"/>
      <c r="O18" s="2"/>
      <c r="P18" s="2"/>
      <c r="Q18" s="2"/>
      <c r="R18" s="2"/>
      <c r="S18" s="2"/>
      <c r="T18" s="2"/>
      <c r="U18" s="1"/>
      <c r="V18" s="1"/>
      <c r="W18" s="1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2"/>
      <c r="O19" s="2"/>
      <c r="P19" s="2"/>
      <c r="Q19" s="2"/>
      <c r="R19" s="2"/>
      <c r="S19" s="2"/>
      <c r="T19" s="2"/>
      <c r="U19" s="1"/>
      <c r="V19" s="1"/>
      <c r="W19" s="1"/>
    </row>
    <row r="20" spans="1:23" x14ac:dyDescent="0.25">
      <c r="A20" s="2"/>
      <c r="B20" s="2"/>
      <c r="C20" s="2"/>
      <c r="D20" s="2"/>
      <c r="E20" s="2"/>
      <c r="F20" s="2"/>
      <c r="G20" s="2"/>
      <c r="H20" s="13" t="s">
        <v>39</v>
      </c>
      <c r="I20" s="12" t="s">
        <v>18</v>
      </c>
      <c r="J20" s="7" t="s">
        <v>9</v>
      </c>
      <c r="K20" s="7" t="s">
        <v>20</v>
      </c>
      <c r="L20" s="2"/>
      <c r="M20" s="4" t="s">
        <v>43</v>
      </c>
      <c r="N20" s="2"/>
      <c r="O20" s="2"/>
      <c r="P20" s="2"/>
      <c r="Q20" s="2"/>
      <c r="R20" s="2"/>
      <c r="S20" s="2"/>
      <c r="T20" s="2"/>
      <c r="U20" s="1"/>
      <c r="V20" s="1"/>
      <c r="W20" s="1"/>
    </row>
    <row r="21" spans="1:23" ht="29.25" x14ac:dyDescent="0.25">
      <c r="A21" s="2"/>
      <c r="B21" s="2"/>
      <c r="C21" s="2"/>
      <c r="D21" s="2"/>
      <c r="E21" s="2"/>
      <c r="F21" s="2"/>
      <c r="G21" s="2"/>
      <c r="H21" s="7" t="s">
        <v>41</v>
      </c>
      <c r="I21" s="5">
        <f>(F5/F5+C6)*(1+F6/C5)*(C7/F4)</f>
        <v>0.99999999999355293</v>
      </c>
      <c r="J21" s="5">
        <v>1</v>
      </c>
      <c r="K21" s="5">
        <f>I21-J21</f>
        <v>-6.447065103998284E-12</v>
      </c>
      <c r="L21" s="2"/>
      <c r="M21" s="22" t="s">
        <v>44</v>
      </c>
      <c r="N21" s="2"/>
      <c r="O21" s="2"/>
      <c r="P21" s="2"/>
      <c r="Q21" s="2"/>
      <c r="R21" s="2"/>
      <c r="S21" s="2"/>
      <c r="T21" s="2"/>
      <c r="U21" s="1"/>
      <c r="V21" s="1"/>
      <c r="W21" s="1"/>
    </row>
    <row r="22" spans="1:23" x14ac:dyDescent="0.25">
      <c r="A22" s="2"/>
      <c r="B22" s="2"/>
      <c r="C22" s="2"/>
      <c r="D22" s="2"/>
      <c r="E22" s="2"/>
      <c r="F22" s="2"/>
      <c r="G22" s="2"/>
      <c r="H22" s="14" t="s">
        <v>42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1"/>
    </row>
    <row r="23" spans="1:2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1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1"/>
    </row>
    <row r="25" spans="1:2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  <c r="V25" s="1"/>
      <c r="W25" s="1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1"/>
      <c r="W26" s="1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1"/>
      <c r="W27" s="1"/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</row>
    <row r="29" spans="1:2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/>
      <c r="V29" s="1"/>
      <c r="W29" s="1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"/>
      <c r="V30" s="1"/>
      <c r="W30" s="1"/>
    </row>
    <row r="31" spans="1:2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"/>
      <c r="V31" s="1"/>
      <c r="W31" s="1"/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/>
      <c r="V32" s="1"/>
      <c r="W32" s="1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"/>
      <c r="V33" s="1"/>
      <c r="W33" s="1"/>
    </row>
    <row r="34" spans="1:2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</sheetData>
  <mergeCells count="2">
    <mergeCell ref="B10:D10"/>
    <mergeCell ref="B3:F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13D5-837B-42BD-ACA9-E08167F3CBC5}">
  <dimension ref="A1:W123"/>
  <sheetViews>
    <sheetView tabSelected="1" workbookViewId="0">
      <selection activeCell="C22" sqref="C22"/>
    </sheetView>
  </sheetViews>
  <sheetFormatPr defaultRowHeight="15" x14ac:dyDescent="0.25"/>
  <cols>
    <col min="1" max="1" width="16.28515625" customWidth="1"/>
    <col min="3" max="3" width="11.7109375" customWidth="1"/>
    <col min="4" max="4" width="10" bestFit="1" customWidth="1"/>
    <col min="6" max="6" width="10" bestFit="1" customWidth="1"/>
    <col min="8" max="8" width="36" customWidth="1"/>
    <col min="9" max="9" width="34.28515625" customWidth="1"/>
    <col min="10" max="10" width="16.7109375" customWidth="1"/>
    <col min="11" max="11" width="10.7109375" bestFit="1" customWidth="1"/>
    <col min="13" max="13" width="56.140625" customWidth="1"/>
  </cols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</row>
    <row r="3" spans="1:23" x14ac:dyDescent="0.25">
      <c r="A3" s="2"/>
      <c r="B3" s="20" t="s">
        <v>19</v>
      </c>
      <c r="C3" s="20"/>
      <c r="D3" s="20"/>
      <c r="E3" s="20"/>
      <c r="F3" s="20"/>
      <c r="G3" s="2"/>
      <c r="H3" s="2"/>
      <c r="I3" s="2"/>
      <c r="J3" s="2"/>
      <c r="K3" s="2"/>
      <c r="L3" s="2"/>
      <c r="M3" s="7" t="s">
        <v>32</v>
      </c>
      <c r="N3" s="2"/>
      <c r="O3" s="2"/>
      <c r="P3" s="2"/>
      <c r="Q3" s="2"/>
      <c r="R3" s="2"/>
      <c r="S3" s="2"/>
      <c r="T3" s="2"/>
      <c r="U3" s="1"/>
      <c r="V3" s="1"/>
      <c r="W3" s="1"/>
    </row>
    <row r="4" spans="1:23" x14ac:dyDescent="0.25">
      <c r="A4" s="2"/>
      <c r="B4" s="11" t="s">
        <v>0</v>
      </c>
      <c r="C4" s="11">
        <v>100</v>
      </c>
      <c r="D4" s="2"/>
      <c r="E4" s="8" t="s">
        <v>5</v>
      </c>
      <c r="F4" s="21">
        <v>100</v>
      </c>
      <c r="G4" s="2"/>
      <c r="H4" s="13" t="s">
        <v>15</v>
      </c>
      <c r="I4" s="12" t="s">
        <v>18</v>
      </c>
      <c r="J4" s="7" t="s">
        <v>9</v>
      </c>
      <c r="K4" s="7" t="s">
        <v>20</v>
      </c>
      <c r="L4" s="2"/>
      <c r="M4" s="4" t="s">
        <v>33</v>
      </c>
      <c r="N4" s="2"/>
      <c r="O4" s="2"/>
      <c r="P4" s="2"/>
      <c r="Q4" s="2"/>
      <c r="R4" s="2"/>
      <c r="S4" s="2"/>
      <c r="T4" s="2"/>
      <c r="U4" s="1"/>
      <c r="V4" s="1"/>
      <c r="W4" s="1"/>
    </row>
    <row r="5" spans="1:23" x14ac:dyDescent="0.25">
      <c r="A5" s="2"/>
      <c r="B5" s="4" t="s">
        <v>1</v>
      </c>
      <c r="C5" s="5">
        <v>100000</v>
      </c>
      <c r="D5" s="2"/>
      <c r="E5" s="15" t="s">
        <v>7</v>
      </c>
      <c r="F5" s="16">
        <v>439566148211714.38</v>
      </c>
      <c r="G5" s="2"/>
      <c r="H5" s="7" t="s">
        <v>24</v>
      </c>
      <c r="I5" s="5">
        <f>F4/(C4*C8*F8)</f>
        <v>6.1965852275591921E-4</v>
      </c>
      <c r="J5" s="4">
        <f>C12</f>
        <v>0</v>
      </c>
      <c r="K5" s="5">
        <f>I5-J5</f>
        <v>6.1965852275591921E-4</v>
      </c>
      <c r="L5" s="2"/>
      <c r="M5" s="4" t="s">
        <v>23</v>
      </c>
      <c r="N5" s="2"/>
      <c r="O5" s="2"/>
      <c r="P5" s="2"/>
      <c r="Q5" s="2"/>
      <c r="R5" s="2"/>
      <c r="S5" s="2"/>
      <c r="T5" s="2"/>
      <c r="U5" s="1"/>
      <c r="V5" s="1"/>
      <c r="W5" s="1"/>
    </row>
    <row r="6" spans="1:23" x14ac:dyDescent="0.25">
      <c r="A6" s="2"/>
      <c r="B6" s="4" t="s">
        <v>2</v>
      </c>
      <c r="C6" s="4">
        <v>100</v>
      </c>
      <c r="D6" s="2"/>
      <c r="E6" s="15" t="s">
        <v>8</v>
      </c>
      <c r="F6" s="16">
        <v>98.699999999953434</v>
      </c>
      <c r="G6" s="2"/>
      <c r="H6" s="14" t="s">
        <v>16</v>
      </c>
      <c r="I6" s="2"/>
      <c r="J6" s="2"/>
      <c r="K6" s="2"/>
      <c r="L6" s="2"/>
      <c r="M6" s="4"/>
      <c r="N6" s="2"/>
      <c r="O6" s="2"/>
      <c r="P6" s="2"/>
      <c r="Q6" s="2"/>
      <c r="R6" s="2"/>
      <c r="S6" s="2"/>
      <c r="T6" s="2"/>
      <c r="U6" s="1"/>
      <c r="V6" s="1"/>
      <c r="W6" s="1"/>
    </row>
    <row r="7" spans="1:23" x14ac:dyDescent="0.25">
      <c r="A7" s="2"/>
      <c r="B7" s="4" t="s">
        <v>3</v>
      </c>
      <c r="C7" s="4">
        <v>0.9891227457509344</v>
      </c>
      <c r="D7" s="2"/>
      <c r="E7" s="15" t="s">
        <v>6</v>
      </c>
      <c r="F7" s="15">
        <v>900.90090090090064</v>
      </c>
      <c r="G7" s="2"/>
      <c r="H7" s="2"/>
      <c r="I7" s="2"/>
      <c r="J7" s="2"/>
      <c r="K7" s="2"/>
      <c r="L7" s="2"/>
      <c r="M7" s="4"/>
      <c r="N7" s="2"/>
      <c r="O7" s="2"/>
      <c r="P7" s="2"/>
      <c r="Q7" s="2"/>
      <c r="R7" s="2"/>
      <c r="S7" s="2"/>
      <c r="T7" s="2"/>
      <c r="U7" s="1"/>
      <c r="V7" s="1"/>
      <c r="W7" s="1"/>
    </row>
    <row r="8" spans="1:23" x14ac:dyDescent="0.25">
      <c r="A8" s="2"/>
      <c r="B8" s="9" t="s">
        <v>4</v>
      </c>
      <c r="C8" s="10">
        <v>1E-8</v>
      </c>
      <c r="D8" s="2"/>
      <c r="E8" s="15" t="s">
        <v>17</v>
      </c>
      <c r="F8" s="16">
        <v>161379205364.99997</v>
      </c>
      <c r="G8" s="2"/>
      <c r="H8" s="13" t="s">
        <v>21</v>
      </c>
      <c r="I8" s="12" t="s">
        <v>18</v>
      </c>
      <c r="J8" s="7" t="s">
        <v>9</v>
      </c>
      <c r="K8" s="7" t="s">
        <v>20</v>
      </c>
      <c r="L8" s="2"/>
      <c r="M8" s="4" t="s">
        <v>31</v>
      </c>
      <c r="N8" s="2"/>
      <c r="O8" s="2"/>
      <c r="P8" s="2"/>
      <c r="Q8" s="2"/>
      <c r="R8" s="2"/>
      <c r="S8" s="2"/>
      <c r="T8" s="2"/>
      <c r="U8" s="1"/>
      <c r="V8" s="1"/>
      <c r="W8" s="1"/>
    </row>
    <row r="9" spans="1:23" x14ac:dyDescent="0.25">
      <c r="A9" s="2"/>
      <c r="B9" s="2"/>
      <c r="C9" s="2"/>
      <c r="D9" s="2"/>
      <c r="E9" s="2"/>
      <c r="F9" s="2"/>
      <c r="G9" s="2"/>
      <c r="H9" s="7" t="s">
        <v>25</v>
      </c>
      <c r="I9" s="5">
        <f>F4/(F7*C4*C4*C8*C8)</f>
        <v>111000000000.00003</v>
      </c>
      <c r="J9" s="5">
        <f>D12</f>
        <v>110500000000</v>
      </c>
      <c r="K9" s="5">
        <f>I9-J9</f>
        <v>500000000.00003052</v>
      </c>
      <c r="L9" s="2"/>
      <c r="M9" s="4" t="s">
        <v>34</v>
      </c>
      <c r="N9" s="2"/>
      <c r="O9" s="2"/>
      <c r="P9" s="2"/>
      <c r="Q9" s="2"/>
      <c r="R9" s="2"/>
      <c r="S9" s="2"/>
      <c r="T9" s="2"/>
      <c r="U9" s="1"/>
      <c r="V9" s="1"/>
      <c r="W9" s="1"/>
    </row>
    <row r="10" spans="1:23" x14ac:dyDescent="0.25">
      <c r="A10" s="2"/>
      <c r="B10" s="17" t="s">
        <v>9</v>
      </c>
      <c r="C10" s="18"/>
      <c r="D10" s="19"/>
      <c r="E10" s="2"/>
      <c r="F10" s="2"/>
      <c r="G10" s="2"/>
      <c r="H10" s="14" t="s">
        <v>22</v>
      </c>
      <c r="I10" s="2"/>
      <c r="J10" s="2"/>
      <c r="K10" s="2"/>
      <c r="L10" s="2"/>
      <c r="M10" s="4"/>
      <c r="N10" s="2"/>
      <c r="O10" s="2"/>
      <c r="P10" s="2"/>
      <c r="Q10" s="2"/>
      <c r="R10" s="2"/>
      <c r="S10" s="2"/>
      <c r="T10" s="2"/>
      <c r="U10" s="1"/>
      <c r="V10" s="1"/>
      <c r="W10" s="1"/>
    </row>
    <row r="11" spans="1:23" x14ac:dyDescent="0.25">
      <c r="A11" s="2"/>
      <c r="B11" s="6" t="s">
        <v>10</v>
      </c>
      <c r="C11" s="6" t="s">
        <v>11</v>
      </c>
      <c r="D11" s="6" t="s">
        <v>12</v>
      </c>
      <c r="E11" s="2"/>
      <c r="F11" s="2"/>
      <c r="G11" s="2"/>
      <c r="H11" s="2"/>
      <c r="I11" s="2"/>
      <c r="J11" s="2"/>
      <c r="K11" s="2"/>
      <c r="L11" s="2"/>
      <c r="M11" s="4"/>
      <c r="N11" s="2"/>
      <c r="O11" s="2"/>
      <c r="P11" s="2"/>
      <c r="Q11" s="2"/>
      <c r="R11" s="2"/>
      <c r="S11" s="2"/>
      <c r="T11" s="2"/>
      <c r="U11" s="1"/>
      <c r="V11" s="1"/>
      <c r="W11" s="1"/>
    </row>
    <row r="12" spans="1:23" x14ac:dyDescent="0.25">
      <c r="A12" s="7" t="s">
        <v>13</v>
      </c>
      <c r="B12" s="4">
        <v>1</v>
      </c>
      <c r="C12" s="4">
        <v>0</v>
      </c>
      <c r="D12" s="5">
        <v>110500000000</v>
      </c>
      <c r="E12" s="2"/>
      <c r="F12" s="2"/>
      <c r="G12" s="2"/>
      <c r="H12" s="13" t="s">
        <v>27</v>
      </c>
      <c r="I12" s="12" t="s">
        <v>18</v>
      </c>
      <c r="J12" s="7" t="s">
        <v>9</v>
      </c>
      <c r="K12" s="7" t="s">
        <v>20</v>
      </c>
      <c r="L12" s="2"/>
      <c r="M12" s="4" t="s">
        <v>35</v>
      </c>
      <c r="N12" s="2"/>
      <c r="O12" s="2"/>
      <c r="P12" s="2"/>
      <c r="Q12" s="2"/>
      <c r="R12" s="2"/>
      <c r="S12" s="2"/>
      <c r="T12" s="2"/>
      <c r="U12" s="1"/>
      <c r="V12" s="1"/>
      <c r="W12" s="1"/>
    </row>
    <row r="13" spans="1:23" x14ac:dyDescent="0.25">
      <c r="A13" s="7" t="s">
        <v>14</v>
      </c>
      <c r="B13" s="4">
        <v>1</v>
      </c>
      <c r="C13" s="5">
        <v>44030</v>
      </c>
      <c r="D13" s="5">
        <v>986900000</v>
      </c>
      <c r="E13" s="2"/>
      <c r="F13" s="2"/>
      <c r="G13" s="2"/>
      <c r="H13" s="7" t="s">
        <v>26</v>
      </c>
      <c r="I13" s="5">
        <f>F6/(C5*C4*C4*C8*C8)</f>
        <v>986999999.99953437</v>
      </c>
      <c r="J13" s="5">
        <f>D13</f>
        <v>986900000</v>
      </c>
      <c r="K13" s="5">
        <f>I13-J13</f>
        <v>99999.999534368515</v>
      </c>
      <c r="L13" s="2"/>
      <c r="M13" s="4" t="s">
        <v>36</v>
      </c>
      <c r="N13" s="2"/>
      <c r="O13" s="2"/>
      <c r="P13" s="2"/>
      <c r="Q13" s="2"/>
      <c r="R13" s="2"/>
      <c r="S13" s="2"/>
      <c r="T13" s="2"/>
      <c r="U13" s="1"/>
      <c r="V13" s="1"/>
      <c r="W13" s="1"/>
    </row>
    <row r="14" spans="1:23" x14ac:dyDescent="0.25">
      <c r="A14" s="2"/>
      <c r="B14" s="2"/>
      <c r="C14" s="2"/>
      <c r="D14" s="2"/>
      <c r="E14" s="2"/>
      <c r="F14" s="2"/>
      <c r="G14" s="2"/>
      <c r="H14" s="14" t="s">
        <v>29</v>
      </c>
      <c r="I14" s="2"/>
      <c r="J14" s="2"/>
      <c r="K14" s="2"/>
      <c r="L14" s="2"/>
      <c r="M14" s="4"/>
      <c r="N14" s="2"/>
      <c r="O14" s="2"/>
      <c r="P14" s="2"/>
      <c r="Q14" s="2"/>
      <c r="R14" s="2"/>
      <c r="S14" s="2"/>
      <c r="T14" s="2"/>
      <c r="U14" s="1"/>
      <c r="V14" s="1"/>
      <c r="W14" s="1"/>
    </row>
    <row r="15" spans="1:2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2"/>
      <c r="O15" s="2"/>
      <c r="P15" s="2"/>
      <c r="Q15" s="2"/>
      <c r="R15" s="2"/>
      <c r="S15" s="2"/>
      <c r="T15" s="2"/>
      <c r="U15" s="1"/>
      <c r="V15" s="1"/>
      <c r="W15" s="1"/>
    </row>
    <row r="16" spans="1:23" x14ac:dyDescent="0.25">
      <c r="A16" s="2"/>
      <c r="B16" s="2"/>
      <c r="C16" s="2"/>
      <c r="D16" s="2"/>
      <c r="E16" s="2"/>
      <c r="F16" s="2"/>
      <c r="G16" s="2"/>
      <c r="H16" s="13" t="s">
        <v>28</v>
      </c>
      <c r="I16" s="12" t="s">
        <v>18</v>
      </c>
      <c r="J16" s="7" t="s">
        <v>9</v>
      </c>
      <c r="K16" s="7" t="s">
        <v>20</v>
      </c>
      <c r="L16" s="2"/>
      <c r="M16" s="4" t="s">
        <v>37</v>
      </c>
      <c r="N16" s="2"/>
      <c r="O16" s="2"/>
      <c r="P16" s="2"/>
      <c r="Q16" s="2"/>
      <c r="R16" s="2"/>
      <c r="S16" s="2"/>
      <c r="T16" s="2"/>
      <c r="U16" s="1"/>
      <c r="V16" s="1"/>
      <c r="W16" s="1"/>
    </row>
    <row r="17" spans="1:23" x14ac:dyDescent="0.25">
      <c r="A17" s="2"/>
      <c r="B17" s="2"/>
      <c r="C17" s="2"/>
      <c r="D17" s="2"/>
      <c r="E17" s="2"/>
      <c r="F17" s="2"/>
      <c r="G17" s="2"/>
      <c r="H17" s="7" t="s">
        <v>40</v>
      </c>
      <c r="I17" s="5">
        <f>(1/C4*C8)*(C6/C6+F5)*(1+F6/C5)</f>
        <v>44000.000000000022</v>
      </c>
      <c r="J17" s="5">
        <f>C13</f>
        <v>44030</v>
      </c>
      <c r="K17" s="5">
        <f>I17-J17</f>
        <v>-29.999999999978172</v>
      </c>
      <c r="L17" s="2"/>
      <c r="M17" s="4" t="s">
        <v>38</v>
      </c>
      <c r="N17" s="2"/>
      <c r="O17" s="2"/>
      <c r="P17" s="2"/>
      <c r="Q17" s="2"/>
      <c r="R17" s="2"/>
      <c r="S17" s="2"/>
      <c r="T17" s="2"/>
      <c r="U17" s="1"/>
      <c r="V17" s="1"/>
      <c r="W17" s="1"/>
    </row>
    <row r="18" spans="1:23" x14ac:dyDescent="0.25">
      <c r="A18" s="2"/>
      <c r="B18" s="2"/>
      <c r="C18" s="2"/>
      <c r="D18" s="2"/>
      <c r="E18" s="2"/>
      <c r="F18" s="2"/>
      <c r="G18" s="2"/>
      <c r="H18" s="14" t="s">
        <v>30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1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1"/>
    </row>
    <row r="20" spans="1:23" x14ac:dyDescent="0.25">
      <c r="A20" s="2"/>
      <c r="B20" s="2"/>
      <c r="C20" s="2"/>
      <c r="D20" s="2"/>
      <c r="E20" s="2"/>
      <c r="F20" s="2"/>
      <c r="G20" s="2"/>
      <c r="H20" s="13" t="s">
        <v>39</v>
      </c>
      <c r="I20" s="12" t="s">
        <v>18</v>
      </c>
      <c r="J20" s="7" t="s">
        <v>9</v>
      </c>
      <c r="K20" s="7" t="s">
        <v>20</v>
      </c>
      <c r="L20" s="2"/>
      <c r="M20" s="2" t="s">
        <v>43</v>
      </c>
      <c r="N20" s="2"/>
      <c r="O20" s="2"/>
      <c r="P20" s="2"/>
      <c r="Q20" s="2"/>
      <c r="R20" s="2"/>
      <c r="S20" s="2"/>
      <c r="T20" s="2"/>
      <c r="U20" s="1"/>
      <c r="V20" s="1"/>
      <c r="W20" s="1"/>
    </row>
    <row r="21" spans="1:23" ht="29.25" x14ac:dyDescent="0.25">
      <c r="A21" s="2"/>
      <c r="B21" s="2"/>
      <c r="C21" s="2"/>
      <c r="D21" s="2"/>
      <c r="E21" s="2"/>
      <c r="F21" s="2"/>
      <c r="G21" s="2"/>
      <c r="H21" s="7" t="s">
        <v>41</v>
      </c>
      <c r="I21" s="5">
        <f>(F5/F5+C6)*(1+F6/C5)*(C7/F4)</f>
        <v>1</v>
      </c>
      <c r="J21" s="5">
        <v>1</v>
      </c>
      <c r="K21" s="5">
        <f>I21-J21</f>
        <v>0</v>
      </c>
      <c r="L21" s="2"/>
      <c r="M21" s="22" t="s">
        <v>44</v>
      </c>
      <c r="N21" s="2"/>
      <c r="O21" s="2"/>
      <c r="P21" s="2"/>
      <c r="Q21" s="2"/>
      <c r="R21" s="2"/>
      <c r="S21" s="2"/>
      <c r="T21" s="2"/>
      <c r="U21" s="1"/>
      <c r="V21" s="1"/>
      <c r="W21" s="1"/>
    </row>
    <row r="22" spans="1:23" x14ac:dyDescent="0.25">
      <c r="A22" s="2"/>
      <c r="B22" s="2"/>
      <c r="C22" s="2"/>
      <c r="D22" s="2"/>
      <c r="E22" s="2"/>
      <c r="F22" s="2"/>
      <c r="G22" s="2"/>
      <c r="H22" s="14" t="s">
        <v>42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1"/>
    </row>
    <row r="23" spans="1:2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1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1"/>
    </row>
    <row r="25" spans="1:2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  <c r="V25" s="1"/>
      <c r="W25" s="1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1"/>
      <c r="V26" s="1"/>
      <c r="W26" s="1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1"/>
      <c r="W27" s="1"/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</row>
    <row r="29" spans="1:2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/>
      <c r="V29" s="1"/>
      <c r="W29" s="1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"/>
      <c r="V30" s="1"/>
      <c r="W30" s="1"/>
    </row>
    <row r="31" spans="1:2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"/>
      <c r="V31" s="1"/>
      <c r="W31" s="1"/>
    </row>
    <row r="32" spans="1:2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/>
      <c r="V32" s="1"/>
      <c r="W32" s="1"/>
    </row>
    <row r="33" spans="1:2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1"/>
      <c r="V33" s="1"/>
      <c r="W33" s="1"/>
    </row>
    <row r="34" spans="1:2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</sheetData>
  <mergeCells count="2">
    <mergeCell ref="B3:F3"/>
    <mergeCell ref="B10:D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Biquad1</vt:lpstr>
      <vt:lpstr>Biquad2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Henrivis</dc:creator>
  <cp:lastModifiedBy>Henrivis</cp:lastModifiedBy>
  <dcterms:created xsi:type="dcterms:W3CDTF">2020-12-02T18:11:18Z</dcterms:created>
  <dcterms:modified xsi:type="dcterms:W3CDTF">2020-12-03T00:12:22Z</dcterms:modified>
</cp:coreProperties>
</file>