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workspace_github_padmst\010_PadMstData\json\custom\"/>
    </mc:Choice>
  </mc:AlternateContent>
  <xr:revisionPtr revIDLastSave="0" documentId="13_ncr:1_{54233CF8-C3B9-4B99-9A3A-B96AE156A688}" xr6:coauthVersionLast="47" xr6:coauthVersionMax="47" xr10:uidLastSave="{00000000-0000-0000-0000-000000000000}"/>
  <bookViews>
    <workbookView xWindow="-120" yWindow="-120" windowWidth="20730" windowHeight="11310" xr2:uid="{246170B1-CE7C-49E4-BF23-1E8572D70011}"/>
  </bookViews>
  <sheets>
    <sheet name="awakenskill" sheetId="1" r:id="rId1"/>
    <sheet name="awakenskill_equivalent" sheetId="2" r:id="rId2"/>
  </sheets>
  <definedNames>
    <definedName name="_xlnm._FilterDatabase" localSheetId="0" hidden="1">awakenskill!$A$1:$H$130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4" i="2" l="1"/>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F35"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I132" i="1"/>
  <c r="H132" i="1"/>
  <c r="G132" i="1"/>
  <c r="F132" i="1"/>
  <c r="F131" i="1"/>
  <c r="G131" i="1"/>
  <c r="H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F130" i="1"/>
  <c r="H12" i="1" l="1"/>
  <c r="H4" i="1"/>
  <c r="H8" i="1"/>
  <c r="H20" i="1"/>
  <c r="H32" i="1"/>
  <c r="H44" i="1"/>
  <c r="H56" i="1"/>
  <c r="H68" i="1"/>
  <c r="H84" i="1"/>
  <c r="H92" i="1"/>
  <c r="H3" i="1"/>
  <c r="H7" i="1"/>
  <c r="H11" i="1"/>
  <c r="H15" i="1"/>
  <c r="H19" i="1"/>
  <c r="H23" i="1"/>
  <c r="H27" i="1"/>
  <c r="H31" i="1"/>
  <c r="H35" i="1"/>
  <c r="H39" i="1"/>
  <c r="H43" i="1"/>
  <c r="H47" i="1"/>
  <c r="H51" i="1"/>
  <c r="H55" i="1"/>
  <c r="H59" i="1"/>
  <c r="H63" i="1"/>
  <c r="H67" i="1"/>
  <c r="H71" i="1"/>
  <c r="H75" i="1"/>
  <c r="H79" i="1"/>
  <c r="H83" i="1"/>
  <c r="H87" i="1"/>
  <c r="H91" i="1"/>
  <c r="H95" i="1"/>
  <c r="H99" i="1"/>
  <c r="H103" i="1"/>
  <c r="H107" i="1"/>
  <c r="H111" i="1"/>
  <c r="H115" i="1"/>
  <c r="H119" i="1"/>
  <c r="H123" i="1"/>
  <c r="H127" i="1"/>
  <c r="H128" i="1"/>
  <c r="H24" i="1"/>
  <c r="H36" i="1"/>
  <c r="H48" i="1"/>
  <c r="H60" i="1"/>
  <c r="H72" i="1"/>
  <c r="H80" i="1"/>
  <c r="H100" i="1"/>
  <c r="H108" i="1"/>
  <c r="H116" i="1"/>
  <c r="H124" i="1"/>
  <c r="H5" i="1"/>
  <c r="H9" i="1"/>
  <c r="H13" i="1"/>
  <c r="H17" i="1"/>
  <c r="H21" i="1"/>
  <c r="H25" i="1"/>
  <c r="H29" i="1"/>
  <c r="H33" i="1"/>
  <c r="H37" i="1"/>
  <c r="H41" i="1"/>
  <c r="H45" i="1"/>
  <c r="H49" i="1"/>
  <c r="H53" i="1"/>
  <c r="H57" i="1"/>
  <c r="H61" i="1"/>
  <c r="H65" i="1"/>
  <c r="H69" i="1"/>
  <c r="H73" i="1"/>
  <c r="H77" i="1"/>
  <c r="H81" i="1"/>
  <c r="H85" i="1"/>
  <c r="H89" i="1"/>
  <c r="H93" i="1"/>
  <c r="H97" i="1"/>
  <c r="H101" i="1"/>
  <c r="H105" i="1"/>
  <c r="H109" i="1"/>
  <c r="H113" i="1"/>
  <c r="H117" i="1"/>
  <c r="H121" i="1"/>
  <c r="H125" i="1"/>
  <c r="H129" i="1"/>
  <c r="H16" i="1"/>
  <c r="H28" i="1"/>
  <c r="H40" i="1"/>
  <c r="H52" i="1"/>
  <c r="H64" i="1"/>
  <c r="H76" i="1"/>
  <c r="H88" i="1"/>
  <c r="H96" i="1"/>
  <c r="H104" i="1"/>
  <c r="H112" i="1"/>
  <c r="H120" i="1"/>
  <c r="H2" i="1"/>
  <c r="H6" i="1"/>
  <c r="H10" i="1"/>
  <c r="H14" i="1"/>
  <c r="H18" i="1"/>
  <c r="H22" i="1"/>
  <c r="H26" i="1"/>
  <c r="H30" i="1"/>
  <c r="H34" i="1"/>
  <c r="H38" i="1"/>
  <c r="H42" i="1"/>
  <c r="H46" i="1"/>
  <c r="H50" i="1"/>
  <c r="H54" i="1"/>
  <c r="H58" i="1"/>
  <c r="H62" i="1"/>
  <c r="H66" i="1"/>
  <c r="H70" i="1"/>
  <c r="H74" i="1"/>
  <c r="H78" i="1"/>
  <c r="H82" i="1"/>
  <c r="H86" i="1"/>
  <c r="H90" i="1"/>
  <c r="H94" i="1"/>
  <c r="H98" i="1"/>
  <c r="H102" i="1"/>
  <c r="H106" i="1"/>
  <c r="H110" i="1"/>
  <c r="H114" i="1"/>
  <c r="H118" i="1"/>
  <c r="H122" i="1"/>
  <c r="H126" i="1"/>
  <c r="H130" i="1"/>
</calcChain>
</file>

<file path=xl/sharedStrings.xml><?xml version="1.0" encoding="utf-8"?>
<sst xmlns="http://schemas.openxmlformats.org/spreadsheetml/2006/main" count="476" uniqueCount="411">
  <si>
    <t>id</t>
  </si>
  <si>
    <t>name</t>
  </si>
  <si>
    <t>gameDesc</t>
  </si>
  <si>
    <t>row</t>
  </si>
  <si>
    <t>column</t>
  </si>
  <si>
    <t>1</t>
  </si>
  <si>
    <t>HP強化</t>
  </si>
  <si>
    <t>HPが500アップします</t>
  </si>
  <si>
    <t>2</t>
  </si>
  <si>
    <t>攻撃強化</t>
  </si>
  <si>
    <t>攻撃力が100アップします</t>
  </si>
  <si>
    <t>3</t>
  </si>
  <si>
    <t>回復強化</t>
  </si>
  <si>
    <t>回復力が200アップします</t>
  </si>
  <si>
    <t>4</t>
  </si>
  <si>
    <t>火ダメージ軽減</t>
  </si>
  <si>
    <t>火属性モンスターから受けるダメージを軽減します</t>
  </si>
  <si>
    <t>5</t>
  </si>
  <si>
    <t>水ダメージ軽減</t>
  </si>
  <si>
    <t>水属性モンスターから受けるダメージを軽減します</t>
  </si>
  <si>
    <t>6</t>
  </si>
  <si>
    <t>木ダメージ軽減</t>
  </si>
  <si>
    <t>木属性モンスターから受けるダメージを軽減します</t>
  </si>
  <si>
    <t>7</t>
  </si>
  <si>
    <t>光ダメージ軽減</t>
  </si>
  <si>
    <t>光属性モンスターから受けるダメージを軽減します</t>
  </si>
  <si>
    <t>8</t>
  </si>
  <si>
    <t>闇ダメージ軽減</t>
  </si>
  <si>
    <t>闇属性モンスターから受けるダメージを軽減します</t>
  </si>
  <si>
    <t>9</t>
  </si>
  <si>
    <t>自動回復</t>
  </si>
  <si>
    <t>ドロップを消したターン、HPが1000回復する</t>
  </si>
  <si>
    <t>10</t>
  </si>
  <si>
    <t>バインド耐性</t>
  </si>
  <si>
    <t>自分自身へのバインド攻撃を無効化することがある</t>
  </si>
  <si>
    <t>11</t>
  </si>
  <si>
    <t>暗闇耐性</t>
  </si>
  <si>
    <t>暗闇攻撃を無効化することがある</t>
  </si>
  <si>
    <t>12</t>
  </si>
  <si>
    <t>お邪魔耐性</t>
  </si>
  <si>
    <t>お邪魔攻撃を無効化することがある</t>
  </si>
  <si>
    <t>13</t>
  </si>
  <si>
    <t>毒耐性</t>
  </si>
  <si>
    <t>毒攻撃を無効化することがある</t>
  </si>
  <si>
    <t>14</t>
  </si>
  <si>
    <t>火ドロップ強化</t>
  </si>
  <si>
    <t>強化された火ドロップの出現率とダメージがアップする</t>
  </si>
  <si>
    <t>15</t>
  </si>
  <si>
    <t>水ドロップ強化</t>
  </si>
  <si>
    <t>強化された水ドロップの出現率とダメージがアップする</t>
  </si>
  <si>
    <t>16</t>
  </si>
  <si>
    <t>木ドロップ強化</t>
  </si>
  <si>
    <t>強化された木ドロップの出現率とダメージがアップする</t>
  </si>
  <si>
    <t>17</t>
  </si>
  <si>
    <t>光ドロップ強化</t>
  </si>
  <si>
    <t>強化された光ドロップの出現率とダメージがアップする</t>
  </si>
  <si>
    <t>18</t>
  </si>
  <si>
    <t>闇ドロップ強化</t>
  </si>
  <si>
    <t>強化された闇ドロップの出現率とダメージがアップする</t>
  </si>
  <si>
    <t>19</t>
  </si>
  <si>
    <t>操作時間延長</t>
  </si>
  <si>
    <t>ドロップ操作時間が少し延びる</t>
  </si>
  <si>
    <t>20</t>
  </si>
  <si>
    <t>バインド回復</t>
  </si>
  <si>
    <t>回復ドロップを横一列でそろえて消すとバインド状態が3ターン回復する（この覚醒スキルは覚醒無効の影響を受けない）</t>
  </si>
  <si>
    <t>21</t>
  </si>
  <si>
    <t>スキルブースト</t>
  </si>
  <si>
    <t>チーム全体のスキルが1ターン溜まった状態で始まる</t>
  </si>
  <si>
    <t>22</t>
  </si>
  <si>
    <t>火列強化</t>
  </si>
  <si>
    <t>火ドロップを横一列でそろえて消すと火属性の攻撃力がアップする</t>
  </si>
  <si>
    <t>23</t>
  </si>
  <si>
    <t>水列強化</t>
  </si>
  <si>
    <t>水ドロップを横一列でそろえて消すと水属性の攻撃力がアップする</t>
  </si>
  <si>
    <t>24</t>
  </si>
  <si>
    <t>木列強化</t>
  </si>
  <si>
    <t>木ドロップを横一列でそろえて消すと木属性の攻撃力がアップする</t>
  </si>
  <si>
    <t>25</t>
  </si>
  <si>
    <t>光列強化</t>
  </si>
  <si>
    <t>光ドロップを横一列でそろえて消すと光属性の攻撃力がアップする</t>
  </si>
  <si>
    <t>26</t>
  </si>
  <si>
    <t>闇列強化</t>
  </si>
  <si>
    <t>闇ドロップを横一列でそろえて消すと闇属性の攻撃力がアップする</t>
  </si>
  <si>
    <t>27</t>
  </si>
  <si>
    <t>2体攻撃</t>
  </si>
  <si>
    <t>自分と同じ属性のドロップを4個消すと攻撃力がアップし、敵2体に攻撃をする</t>
  </si>
  <si>
    <t>28</t>
  </si>
  <si>
    <t>封印耐性</t>
  </si>
  <si>
    <t>スキル封印を無効化することがある</t>
  </si>
  <si>
    <t>29</t>
  </si>
  <si>
    <t>回復ドロップ強化</t>
  </si>
  <si>
    <t>強化された回復ドロップの出現率と\n回復力がアップす\n回復の4個消しで回復力がアップする</t>
  </si>
  <si>
    <t>30</t>
  </si>
  <si>
    <t>マルチブースト</t>
  </si>
  <si>
    <t>協力プレイ時に自分の全パラメータがアップする</t>
  </si>
  <si>
    <t>31</t>
  </si>
  <si>
    <t>ドラゴンキラー</t>
  </si>
  <si>
    <t>ドラゴンタイプの敵に対して攻撃力が5倍になる。この覚醒が発動した敵に対してダメージの上限値(カンスト値)が1.2倍になる。</t>
  </si>
  <si>
    <t>32</t>
  </si>
  <si>
    <t>神キラー</t>
  </si>
  <si>
    <t>神タイプの敵に対して攻撃力が5倍になる。この覚醒が発動した敵に対してダメージの上限値(カンスト値)が1.2倍になる。</t>
  </si>
  <si>
    <t>33</t>
  </si>
  <si>
    <t>悪魔キラー</t>
  </si>
  <si>
    <t>悪魔タイプの敵に対して攻撃力が5倍になる。この覚醒が発動した敵に対してダメージの上限値(カンスト値)が1.2倍になる。</t>
  </si>
  <si>
    <t>34</t>
  </si>
  <si>
    <t>マシンキラー</t>
  </si>
  <si>
    <t>マシンタイプの敵に対して攻撃力が5倍になる。この覚醒が発動した敵に対してダメージの上限値(カンスト値)が1.2倍になる。</t>
  </si>
  <si>
    <t>35</t>
  </si>
  <si>
    <t>バランスキラー</t>
  </si>
  <si>
    <t>バランスタイプの敵に対して攻撃力が5倍になる。この覚醒が発動した敵に対してダメージの上限値(カンスト値)が1.2倍になる。</t>
  </si>
  <si>
    <t>36</t>
  </si>
  <si>
    <t>攻撃キラー</t>
  </si>
  <si>
    <t>攻撃タイプの敵に対して攻撃力が5倍になる。この覚醒が発動した敵に対してダメージの上限値(カンスト値)が1.2倍になる。</t>
  </si>
  <si>
    <t>37</t>
  </si>
  <si>
    <t>体力キラー</t>
  </si>
  <si>
    <t>体力タイプの敵に対して攻撃力が5倍になる。この覚醒が発動した敵に対してダメージの上限値(カンスト値)が1.2倍になる。</t>
  </si>
  <si>
    <t>38</t>
  </si>
  <si>
    <t>回復キラー</t>
  </si>
  <si>
    <t>回復タイプの敵に対して攻撃力が5倍になる。この覚醒が発動した敵に対してダメージの上限値(カンスト値)が1.2倍になる。</t>
  </si>
  <si>
    <t>39</t>
  </si>
  <si>
    <t>進化用キラー</t>
  </si>
  <si>
    <t>進化用タイプの敵に対して攻撃力がアップする</t>
  </si>
  <si>
    <t>40</t>
  </si>
  <si>
    <t>能力覚醒用キラー</t>
  </si>
  <si>
    <t>能力覚醒タイプの敵に対して攻撃力がアップする</t>
  </si>
  <si>
    <t>41</t>
  </si>
  <si>
    <t>強化合成用キラー</t>
  </si>
  <si>
    <t>強化合成用タイプの敵に対して攻撃力がアップする。</t>
  </si>
  <si>
    <t>42</t>
  </si>
  <si>
    <t>売却用キラー</t>
  </si>
  <si>
    <t>売却用タイプの敵に対して攻撃力がアップする</t>
  </si>
  <si>
    <t>43</t>
  </si>
  <si>
    <t>コンボ強化</t>
  </si>
  <si>
    <t>7コンボ以上で攻撃力がアップする</t>
  </si>
  <si>
    <t>44</t>
  </si>
  <si>
    <t>ガードブレイク</t>
  </si>
  <si>
    <t>5属性同時攻撃すると敵の防御力を無視してダメージを与える</t>
  </si>
  <si>
    <t>45</t>
  </si>
  <si>
    <t>追加攻撃</t>
  </si>
  <si>
    <t>回復ドロップを縦一列でそろえて消すと1ダメージの追い打ち</t>
  </si>
  <si>
    <t>46</t>
  </si>
  <si>
    <t>チームHP強化</t>
  </si>
  <si>
    <t>チームのHPが5%アップする</t>
  </si>
  <si>
    <t>47</t>
  </si>
  <si>
    <t>チーム回復強化</t>
  </si>
  <si>
    <t>チームの回復力が10%アップする</t>
  </si>
  <si>
    <t>48</t>
  </si>
  <si>
    <t>ダメージ無効貫通</t>
  </si>
  <si>
    <t>自分と同じ属性のドロップを3×3の正方形で消すと攻撃力がアップし、ダメージ無効を貫通する</t>
  </si>
  <si>
    <t>49</t>
  </si>
  <si>
    <t>覚醒アシスト</t>
  </si>
  <si>
    <t>他のモンスターにアシストすると自分の覚醒スキルが付与される</t>
  </si>
  <si>
    <t>50</t>
  </si>
  <si>
    <t>超追加攻撃</t>
  </si>
  <si>
    <t>回復ドロップを3×3の正方形で消すと攻撃力がアップし、 999万ダメージの追い打ち</t>
  </si>
  <si>
    <t>51</t>
  </si>
  <si>
    <t>スキルチャージ</t>
  </si>
  <si>
    <t>5属性同時攻撃すると自分のスキルが1ターン溜まる</t>
  </si>
  <si>
    <t>52</t>
  </si>
  <si>
    <t>バインド耐性+</t>
  </si>
  <si>
    <t>自分自身へのバインド攻撃を無効化する</t>
  </si>
  <si>
    <t>53</t>
  </si>
  <si>
    <t>操作時間延長+</t>
  </si>
  <si>
    <t>ドロップ操作時間が延びる</t>
  </si>
  <si>
    <t>54</t>
  </si>
  <si>
    <t>雲耐性</t>
  </si>
  <si>
    <t>雲攻撃を無効化する</t>
  </si>
  <si>
    <t>55</t>
  </si>
  <si>
    <t>操作不可耐性</t>
  </si>
  <si>
    <t>操作不可攻撃を無効化する</t>
  </si>
  <si>
    <t>56</t>
  </si>
  <si>
    <t>スキルブースト+</t>
  </si>
  <si>
    <t>チーム全体のスキルが2ターン溜まった状態で始まる</t>
  </si>
  <si>
    <t>57</t>
  </si>
  <si>
    <t>HP50％以上強化</t>
  </si>
  <si>
    <t>HP50％以上で攻撃力がアップする</t>
  </si>
  <si>
    <t>58</t>
  </si>
  <si>
    <t>HP50％以下強化</t>
  </si>
  <si>
    <t>HP50％以下で攻撃力がアップする</t>
  </si>
  <si>
    <t>59</t>
  </si>
  <si>
    <t>回復L字消し</t>
  </si>
  <si>
    <t>回復ドロップ5個をL字型に消すと敵から受けるダメージを軽減し、攻撃力がアップする</t>
  </si>
  <si>
    <t>60</t>
  </si>
  <si>
    <t>L字消し攻撃</t>
  </si>
  <si>
    <t>自分と同じ属性のドロップ5個をL字型に消すと攻撃力がアップし、ロック状態を解除する</t>
  </si>
  <si>
    <t>61</t>
  </si>
  <si>
    <t>超コンボ強化</t>
  </si>
  <si>
    <t>10コンボ以上で攻撃力が5倍になる</t>
  </si>
  <si>
    <t>62</t>
  </si>
  <si>
    <t>コンボドロップ</t>
  </si>
  <si>
    <t>自分と同じ属性のドロップを10個以上つなげて消すと コンボドロップが落ちてくる(最大8個まで) さらに1コンボ加算(最大4コンボまで)</t>
  </si>
  <si>
    <t>63</t>
  </si>
  <si>
    <t>スキルボイス</t>
  </si>
  <si>
    <t>全パラメータが10%アップする スキル使用時に声が出る（この覚醒スキルは覚醒無効の影響を受けない）</t>
  </si>
  <si>
    <t>64</t>
  </si>
  <si>
    <t>ダンジョンボーナス</t>
  </si>
  <si>
    <t>1人プレイの時にランク経験値、モンスター経験値、入手コイン、卵ドロップ率がほんの少し上昇</t>
  </si>
  <si>
    <t>65</t>
  </si>
  <si>
    <t>HP弱化</t>
  </si>
  <si>
    <t>HPが2500ダウンする(最小1まで)</t>
  </si>
  <si>
    <t>66</t>
  </si>
  <si>
    <t>攻撃弱化</t>
  </si>
  <si>
    <t>攻撃力が1000ダウンする(最小1まで)</t>
  </si>
  <si>
    <t>67</t>
  </si>
  <si>
    <t>回復弱化</t>
  </si>
  <si>
    <t>回復力が2000ダウンする</t>
  </si>
  <si>
    <t>68</t>
  </si>
  <si>
    <t>暗闇耐性＋</t>
  </si>
  <si>
    <t>暗闇攻撃を無効化する</t>
  </si>
  <si>
    <t>69</t>
  </si>
  <si>
    <t>お邪魔耐性＋</t>
  </si>
  <si>
    <t>お邪魔攻撃や爆弾攻撃を無効化する</t>
  </si>
  <si>
    <t>70</t>
  </si>
  <si>
    <t>毒耐性＋</t>
  </si>
  <si>
    <t>毒攻撃を無効化する</t>
  </si>
  <si>
    <t>71</t>
  </si>
  <si>
    <t>お邪魔ドロップの加護</t>
  </si>
  <si>
    <t>お邪魔ドロップが落ちてくるようになり、 お邪魔ドロップを消すと攻撃力がアップする</t>
  </si>
  <si>
    <t>72</t>
  </si>
  <si>
    <t>毒ドロップの加護</t>
  </si>
  <si>
    <t>毒ドロップが落ちてくるようになり、毒か猛毒ドロップを消すと攻撃力がアップする</t>
  </si>
  <si>
    <t>73</t>
  </si>
  <si>
    <t>火コンボ強化</t>
  </si>
  <si>
    <t>火ドロップで2コンボ以上すると、火属性の攻撃力がアップする</t>
  </si>
  <si>
    <t>74</t>
  </si>
  <si>
    <t>水コンボ強化</t>
  </si>
  <si>
    <t>水ドロップで2コンボ以上すると、水属性の攻撃力がアップする</t>
  </si>
  <si>
    <t>75</t>
  </si>
  <si>
    <t>木コンボ強化</t>
  </si>
  <si>
    <t>木ドロップで2コンボ以上すると、木属性の攻撃力がアップする</t>
  </si>
  <si>
    <t>76</t>
  </si>
  <si>
    <t>光コンボ強化</t>
  </si>
  <si>
    <t>光ドロップで2コンボ以上すると、光属性の攻撃力がアップする</t>
  </si>
  <si>
    <t>77</t>
  </si>
  <si>
    <t>闇コンボ強化</t>
  </si>
  <si>
    <t>闇ドロップで2コンボ以上すると、闇属性の攻撃力がアップする</t>
  </si>
  <si>
    <t>78</t>
  </si>
  <si>
    <t>十字消し攻撃</t>
  </si>
  <si>
    <t>自分と同じ属性のドロップ5個を十字型に消すと攻撃力がアップし、超暗闇目覚めを3ターン回復する</t>
  </si>
  <si>
    <t>79</t>
  </si>
  <si>
    <t>3色攻撃強化</t>
  </si>
  <si>
    <t>3色以上同時攻撃で攻撃力がアップ(2.5倍)する</t>
  </si>
  <si>
    <t>80</t>
  </si>
  <si>
    <t>4色攻撃強化</t>
  </si>
  <si>
    <t>4色以上同時攻撃で攻撃力がアップ(3.5倍)する</t>
  </si>
  <si>
    <t>81</t>
  </si>
  <si>
    <t>5色攻撃強化</t>
  </si>
  <si>
    <t>5色同時攻撃で攻撃力が4.5倍になる</t>
  </si>
  <si>
    <t>82</t>
  </si>
  <si>
    <t>超つなげ消し強化</t>
  </si>
  <si>
    <t>自分と同じ属性のドロップを12個以上つなげて消すと、攻撃力が12倍になる</t>
  </si>
  <si>
    <t>83</t>
  </si>
  <si>
    <t>ドラゴンタイプ追加</t>
  </si>
  <si>
    <t>ダンジョン潜入中、ドラゴンタイプが追加される</t>
  </si>
  <si>
    <t>84</t>
  </si>
  <si>
    <t>神タイプ追加</t>
  </si>
  <si>
    <t>ダンジョン潜入中、神タイプが追加される</t>
  </si>
  <si>
    <t>85</t>
  </si>
  <si>
    <t>悪魔タイプ追加</t>
  </si>
  <si>
    <t>ダンジョン潜入中、悪魔タイプが追加される</t>
  </si>
  <si>
    <t>86</t>
  </si>
  <si>
    <t>マシンタイプ追加</t>
  </si>
  <si>
    <t>ダンジョン潜入中、マシンタイプが追加される</t>
  </si>
  <si>
    <t>87</t>
  </si>
  <si>
    <t>バランスタイプ追加</t>
  </si>
  <si>
    <t>ダンジョン潜入中、バランスタイプが追加される</t>
  </si>
  <si>
    <t>88</t>
  </si>
  <si>
    <t>攻撃タイプ追加</t>
  </si>
  <si>
    <t>ダンジョン潜入中、攻撃タイプが追加される</t>
  </si>
  <si>
    <t>89</t>
  </si>
  <si>
    <t>体力タイプ追加</t>
  </si>
  <si>
    <t>ダンジョン潜入中、体力タイプが追加される</t>
  </si>
  <si>
    <t>90</t>
  </si>
  <si>
    <t>回復タイプ追加</t>
  </si>
  <si>
    <t>ダンジョン潜入中、回復タイプが追加される</t>
  </si>
  <si>
    <t>91</t>
  </si>
  <si>
    <t>副属性変更・火</t>
  </si>
  <si>
    <t>ダンジョン潜入中、副属性が火属性に変更される （ダメージは攻撃力の15％分）</t>
  </si>
  <si>
    <t>92</t>
  </si>
  <si>
    <t>副属性変更・水</t>
  </si>
  <si>
    <t>ダンジョン潜入中、副属性が水属性に変更される （ダメージは攻撃力の15％分）</t>
  </si>
  <si>
    <t>93</t>
  </si>
  <si>
    <t>副属性変更・木</t>
  </si>
  <si>
    <t>ダンジョン潜入中、副属性が木属性に変更される （ダメージは攻撃力の15％分）</t>
  </si>
  <si>
    <t>94</t>
  </si>
  <si>
    <t>副属性変更・光</t>
  </si>
  <si>
    <t>ダンジョン潜入中、副属性が光属性に変更される （ダメージは攻撃力の15％分）</t>
  </si>
  <si>
    <t>95</t>
  </si>
  <si>
    <t>副属性変更・闇</t>
  </si>
  <si>
    <t>ダンジョン潜入中、副属性が闇属性に変更される （ダメージは攻撃力の15％分）</t>
  </si>
  <si>
    <t>96</t>
  </si>
  <si>
    <t>2体攻撃＋</t>
  </si>
  <si>
    <t>自分と同じ属性のドロップを4個消すと 攻撃力がかなりアップし、敵2体に攻撃をする (2体攻撃2個分の効果)</t>
  </si>
  <si>
    <t>97</t>
  </si>
  <si>
    <t>スキルチャージ＋</t>
  </si>
  <si>
    <t>5属性同時攻撃すると 自分のスキルが2ターン溜まる</t>
  </si>
  <si>
    <t>98</t>
  </si>
  <si>
    <t>自動回復＋</t>
  </si>
  <si>
    <t>ドロップを消したターン、 HPが2000回復する</t>
  </si>
  <si>
    <t>99</t>
  </si>
  <si>
    <t>火ドロップ強化＋</t>
  </si>
  <si>
    <t>強化された火ドロップの出現率と ダメージがかなりアップする （火ドロップ強化2個分の効果）</t>
  </si>
  <si>
    <t>100</t>
  </si>
  <si>
    <t>水ドロップ強化＋</t>
  </si>
  <si>
    <t>強化された水ドロップの出現率と ダメージがかなりアップする （水ドロップ強化2個分の効果）</t>
  </si>
  <si>
    <t>101</t>
  </si>
  <si>
    <t>木ドロップ強化＋</t>
  </si>
  <si>
    <t>強化された木ドロップの出現率と ダメージがかなりアップする （木ドロップ強化2個分の効果）</t>
  </si>
  <si>
    <t>102</t>
  </si>
  <si>
    <t>光ドロップ強化＋</t>
  </si>
  <si>
    <t>強化された光ドロップの出現率と ダメージがかなりアップする （光ドロップ強化2個分の効果）</t>
  </si>
  <si>
    <t>103</t>
  </si>
  <si>
    <t>闇ドロップ強化＋</t>
  </si>
  <si>
    <t>強化された闇ドロップの出現率と ダメージがかなりアップする （闇ドロップ強化2個分の効果）</t>
  </si>
  <si>
    <t>104</t>
  </si>
  <si>
    <t>回復ドロップ強化＋</t>
  </si>
  <si>
    <t>強化された回復ドロップの出現率と 回復力がかなりアップする 回復の4個消しで回復力がアップする (回復ドロップ強化2個分の効果)</t>
  </si>
  <si>
    <t>105</t>
  </si>
  <si>
    <t>スキルブーストマイナス</t>
  </si>
  <si>
    <t>チーム全体のスキルが 1ターン減った状態で始まる</t>
  </si>
  <si>
    <t>106</t>
  </si>
  <si>
    <t>浮遊</t>
  </si>
  <si>
    <t>自分自身への超重力効果を緩和する</t>
  </si>
  <si>
    <t>107</t>
  </si>
  <si>
    <t>コンボ強化＋</t>
  </si>
  <si>
    <t>7コンボ以上で攻撃力がかなりアップする（コンボ強化2個分の効果）</t>
  </si>
  <si>
    <t>108</t>
  </si>
  <si>
    <t>L字消し攻撃＋</t>
  </si>
  <si>
    <t>自分と同じ属性のドロップ5個をL字型に消すと攻撃力がかなりアップし、ロック状態を解除する（L字消し攻撃2個分の効果）</t>
  </si>
  <si>
    <t>109</t>
  </si>
  <si>
    <t>ダメージ無効貫通＋</t>
  </si>
  <si>
    <t>自分と同じ属性のドロップを3×3の正方形で消すと攻撃力がアップ（12.25倍）し、ダメージ無効を貫通する（ダメージ無効貫通2個分の効果）</t>
  </si>
  <si>
    <t>110</t>
  </si>
  <si>
    <t>十字消し攻撃＋</t>
  </si>
  <si>
    <t>自分と同じ属性のドロップ5個を十字型に消すと攻撃力がアップ（9倍）し、超暗闇目覚めを6ターン回復する（十字消し攻撃2個分の効果）</t>
  </si>
  <si>
    <t>111</t>
  </si>
  <si>
    <t>超コンボ強化＋</t>
  </si>
  <si>
    <t>10コンボ以上で攻撃力がかなりアップ（5倍）する（超コンボ強化2個分の効果）</t>
  </si>
  <si>
    <t>112</t>
  </si>
  <si>
    <t>3色攻撃強化＋</t>
  </si>
  <si>
    <t>3色以上同時攻撃で攻撃力がかなりアップ(6.25倍)する（3色攻撃強化2個分の効果）</t>
  </si>
  <si>
    <t>113</t>
  </si>
  <si>
    <t>4色攻撃強化＋</t>
  </si>
  <si>
    <t>4色以上同時攻撃で攻撃力がかなりアップ(12.25倍)する（4色攻撃強化2個分の効果）</t>
  </si>
  <si>
    <t>114</t>
  </si>
  <si>
    <t>5色攻撃強化＋</t>
  </si>
  <si>
    <t>5色同時攻撃で攻撃力ががかなりアップ(20.25倍)する（5色攻撃強化2個分の効果）</t>
  </si>
  <si>
    <t>115</t>
  </si>
  <si>
    <t>バインド回復＋</t>
  </si>
  <si>
    <t>回復ドロップを横一列でそろえて消すとバインド状態が6ターン回復する（この覚醒スキルは覚醒無効の影響を受けない）（バインド回復2個分の効果）</t>
  </si>
  <si>
    <t>116</t>
  </si>
  <si>
    <t>火列強化×3</t>
  </si>
  <si>
    <t>火ドロップを横一列でそろえて消すと火属性の攻撃力がアップする（60%）</t>
  </si>
  <si>
    <t>117</t>
  </si>
  <si>
    <t>水列強化×3</t>
  </si>
  <si>
    <t>水ドロップを横一列でそろえて消すと水属性の攻撃力がアップする（60%）</t>
  </si>
  <si>
    <t>118</t>
  </si>
  <si>
    <t>木列強化×3</t>
  </si>
  <si>
    <t>木ドロップを横一列でそろえて消すと木属性の攻撃力がアップする（60%）</t>
  </si>
  <si>
    <t>119</t>
  </si>
  <si>
    <t>光列強化×3</t>
  </si>
  <si>
    <t>光ドロップを横一列でそろえて消すと光属性の攻撃力がアップする（60%）</t>
  </si>
  <si>
    <t>120</t>
  </si>
  <si>
    <t>闇列強化×3</t>
  </si>
  <si>
    <t>闇ドロップを横一列でそろえて消すと闇属性の攻撃力がアップする（60%）</t>
  </si>
  <si>
    <t>121</t>
  </si>
  <si>
    <t>火コンボ強化＋</t>
  </si>
  <si>
    <t>火ドロップで2コンボ以上すると、火属性の攻撃力がアップする（火コンボ強化2個分の効果）</t>
  </si>
  <si>
    <t>122</t>
  </si>
  <si>
    <t>水コンボ強化＋</t>
  </si>
  <si>
    <t>水ドロップで2コンボ以上すると、水属性の攻撃力がアップする（水コンボ強化2個分の効果）</t>
  </si>
  <si>
    <t>123</t>
  </si>
  <si>
    <t>木コンボ強化＋</t>
  </si>
  <si>
    <t>木ドロップで2コンボ以上すると、木属性の攻撃力がアップする（木コンボ強化2個分の効果）</t>
  </si>
  <si>
    <t>124</t>
  </si>
  <si>
    <t>光コンボ強化＋</t>
  </si>
  <si>
    <t>光ドロップで2コンボ以上すると、光属性の攻撃力がアップする（光コンボ強化2個分の効果）</t>
  </si>
  <si>
    <t>125</t>
  </si>
  <si>
    <t>闇コンボ強化＋</t>
  </si>
  <si>
    <t>闇ドロップで2コンボ以上すると、闇属性の攻撃力がアップする（闇コンボ強化2個分の効果）</t>
  </si>
  <si>
    <t>126</t>
  </si>
  <si>
    <t>T字消し攻撃</t>
  </si>
  <si>
    <t>自分と同じ属性のドロップ5個をT字型に消すと攻撃力が4倍になり、ドロップ強化をした状態で攻撃する</t>
  </si>
  <si>
    <t>127</t>
  </si>
  <si>
    <t>全パラメータ強化</t>
  </si>
  <si>
    <t>自分の全パラメータが1.5倍にアップする</t>
  </si>
  <si>
    <t>128</t>
  </si>
  <si>
    <t>陽の加護</t>
  </si>
  <si>
    <t>陽の表示があるダンジョンフロアでHPと回復力が1.2倍、攻撃力は5倍になる</t>
  </si>
  <si>
    <t>129</t>
  </si>
  <si>
    <t>陰の加護</t>
  </si>
  <si>
    <t>陰の表示があるダンジョンフロアでHPと回復力が1.2倍、攻撃力は5倍になる</t>
  </si>
  <si>
    <t>check</t>
    <phoneticPr fontId="1" type="noConversion"/>
  </si>
  <si>
    <t>130</t>
    <phoneticPr fontId="1" type="noConversion"/>
  </si>
  <si>
    <t>131</t>
    <phoneticPr fontId="1" type="noConversion"/>
  </si>
  <si>
    <t>部位破壊ボーナス</t>
    <phoneticPr fontId="1" type="noConversion"/>
  </si>
  <si>
    <t>部位破壊素材のドロップ率が10%上昇</t>
    <phoneticPr fontId="1" type="noConversion"/>
  </si>
  <si>
    <t>熟成</t>
    <phoneticPr fontId="1" type="noConversion"/>
  </si>
  <si>
    <t>バトル5以降で全パラメータが1.5倍、バトル10以降で全パラメータが2倍になる。</t>
    <phoneticPr fontId="1" type="noConversion"/>
  </si>
  <si>
    <t>↓copy to csv</t>
    <phoneticPr fontId="1" type="noConversion"/>
  </si>
  <si>
    <t>small id</t>
    <phoneticPr fontId="1" type="noConversion"/>
  </si>
  <si>
    <t>effect</t>
    <phoneticPr fontId="1" type="noConversion"/>
  </si>
  <si>
    <t>10</t>
    <phoneticPr fontId="1" type="noConversion"/>
  </si>
  <si>
    <t>11</t>
    <phoneticPr fontId="1" type="noConversion"/>
  </si>
  <si>
    <t>12</t>
    <phoneticPr fontId="1" type="noConversion"/>
  </si>
  <si>
    <t>13</t>
    <phoneticPr fontId="1" type="noConversion"/>
  </si>
  <si>
    <t>19</t>
    <phoneticPr fontId="1" type="noConversion"/>
  </si>
  <si>
    <t>21</t>
    <phoneticPr fontId="1" type="noConversion"/>
  </si>
  <si>
    <t>big id</t>
    <phoneticPr fontId="1" type="noConversion"/>
  </si>
  <si>
    <t>small name
check</t>
    <phoneticPr fontId="1" type="noConversion"/>
  </si>
  <si>
    <t>big name
check</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</si>
</sst>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charset val="134"/>
      <scheme val="minor"/>
    </font>
    <font>
      <sz val="9"/>
      <name val="等线"/>
      <family val="2"/>
      <charset val="134"/>
      <scheme val="minor"/>
    </font>
    <font>
      <sz val="11"/>
      <color theme="1"/>
      <name val="Yu Gothic"/>
      <family val="2"/>
      <charset val="128"/>
    </font>
    <font>
      <b/>
      <sz val="11"/>
      <color theme="1"/>
      <name val="等线"/>
      <family val="3"/>
      <charset val="134"/>
      <scheme val="minor"/>
    </font>
    <font>
      <b/>
      <sz val="11"/>
      <color theme="1"/>
      <name val="等线"/>
      <family val="2"/>
      <charset val="134"/>
      <scheme val="minor"/>
    </font>
    <font>
      <b/>
      <sz val="11"/>
      <color theme="1"/>
      <name val="Yu Gothic"/>
      <family val="2"/>
      <charset val="128"/>
    </font>
  </fonts>
  <fills count="6">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9">
    <xf numFmtId="0" fontId="0" fillId="0" borderId="0" xfId="0">
      <alignment vertical="center"/>
    </xf>
    <xf numFmtId="49" fontId="3" fillId="2" borderId="1" xfId="0" applyNumberFormat="1" applyFont="1" applyFill="1" applyBorder="1" applyAlignment="1">
      <alignment horizontal="center" vertical="center"/>
    </xf>
    <xf numFmtId="0" fontId="2" fillId="4" borderId="1" xfId="0" applyFont="1" applyFill="1" applyBorder="1">
      <alignment vertical="center"/>
    </xf>
    <xf numFmtId="0" fontId="2" fillId="3" borderId="1" xfId="0" applyFont="1" applyFill="1" applyBorder="1">
      <alignment vertical="center"/>
    </xf>
    <xf numFmtId="49" fontId="0" fillId="0" borderId="1" xfId="0" applyNumberFormat="1" applyBorder="1">
      <alignment vertical="center"/>
    </xf>
    <xf numFmtId="0" fontId="0" fillId="0" borderId="1" xfId="0" applyBorder="1">
      <alignment vertical="center"/>
    </xf>
    <xf numFmtId="0" fontId="5" fillId="3" borderId="1" xfId="0" applyFont="1" applyFill="1" applyBorder="1">
      <alignment vertical="center"/>
    </xf>
    <xf numFmtId="0" fontId="4" fillId="5" borderId="1" xfId="0" applyFont="1" applyFill="1" applyBorder="1" applyAlignment="1">
      <alignment horizontal="center" vertical="center"/>
    </xf>
    <xf numFmtId="0" fontId="4" fillId="4" borderId="1"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B9835-9FF8-4991-A3E4-8944D05451B4}">
  <dimension ref="A1:I132"/>
  <sheetViews>
    <sheetView tabSelected="1" zoomScaleNormal="100" workbookViewId="0">
      <pane ySplit="1" topLeftCell="A2" activePane="bottomLeft" state="frozen"/>
      <selection pane="bottomLeft" activeCell="A2" sqref="A2"/>
    </sheetView>
  </sheetViews>
  <sheetFormatPr defaultRowHeight="14.25" x14ac:dyDescent="0.2"/>
  <cols>
    <col min="2" max="2" width="20.25" customWidth="1"/>
  </cols>
  <sheetData>
    <row r="1" spans="1:9" ht="37.5" customHeight="1" x14ac:dyDescent="0.2">
      <c r="A1" s="1" t="s">
        <v>0</v>
      </c>
      <c r="B1" s="1" t="s">
        <v>1</v>
      </c>
      <c r="C1" s="1" t="s">
        <v>2</v>
      </c>
      <c r="D1" s="1" t="s">
        <v>3</v>
      </c>
      <c r="E1" s="1" t="s">
        <v>4</v>
      </c>
      <c r="F1" s="2" t="s">
        <v>392</v>
      </c>
      <c r="G1" s="2" t="s">
        <v>392</v>
      </c>
      <c r="H1" s="2" t="s">
        <v>392</v>
      </c>
      <c r="I1" s="3" t="s">
        <v>399</v>
      </c>
    </row>
    <row r="2" spans="1:9" x14ac:dyDescent="0.2">
      <c r="A2" s="4" t="s">
        <v>5</v>
      </c>
      <c r="B2" s="4" t="s">
        <v>6</v>
      </c>
      <c r="C2" s="4" t="s">
        <v>7</v>
      </c>
      <c r="D2" s="5">
        <v>9</v>
      </c>
      <c r="E2" s="5">
        <v>6</v>
      </c>
      <c r="F2" s="5" t="b">
        <f t="shared" ref="F2:F65" si="0">OR(D2="",E2="")</f>
        <v>0</v>
      </c>
      <c r="G2" s="5">
        <f>(D2-1)*9+E2</f>
        <v>78</v>
      </c>
      <c r="H2" s="5">
        <f t="shared" ref="H2:H65" si="1">COUNTIF(G:G,G2)</f>
        <v>1</v>
      </c>
      <c r="I2" s="5" t="str">
        <f t="shared" ref="I2:I65" si="2">A2&amp;","&amp;B2&amp;","&amp;C2&amp;","&amp;D2&amp;","&amp;E2</f>
        <v>1,HP強化,HPが500アップします,9,6</v>
      </c>
    </row>
    <row r="3" spans="1:9" x14ac:dyDescent="0.2">
      <c r="A3" s="4" t="s">
        <v>8</v>
      </c>
      <c r="B3" s="4" t="s">
        <v>9</v>
      </c>
      <c r="C3" s="4" t="s">
        <v>10</v>
      </c>
      <c r="D3" s="5">
        <v>9</v>
      </c>
      <c r="E3" s="5">
        <v>7</v>
      </c>
      <c r="F3" s="5" t="b">
        <f t="shared" si="0"/>
        <v>0</v>
      </c>
      <c r="G3" s="5">
        <f t="shared" ref="G3:G66" si="3">(D3-1)*9+E3</f>
        <v>79</v>
      </c>
      <c r="H3" s="5">
        <f t="shared" si="1"/>
        <v>1</v>
      </c>
      <c r="I3" s="5" t="str">
        <f t="shared" si="2"/>
        <v>2,攻撃強化,攻撃力が100アップします,9,7</v>
      </c>
    </row>
    <row r="4" spans="1:9" x14ac:dyDescent="0.2">
      <c r="A4" s="4" t="s">
        <v>11</v>
      </c>
      <c r="B4" s="4" t="s">
        <v>12</v>
      </c>
      <c r="C4" s="4" t="s">
        <v>13</v>
      </c>
      <c r="D4" s="5">
        <v>9</v>
      </c>
      <c r="E4" s="5">
        <v>8</v>
      </c>
      <c r="F4" s="5" t="b">
        <f t="shared" si="0"/>
        <v>0</v>
      </c>
      <c r="G4" s="5">
        <f t="shared" si="3"/>
        <v>80</v>
      </c>
      <c r="H4" s="5">
        <f t="shared" si="1"/>
        <v>1</v>
      </c>
      <c r="I4" s="5" t="str">
        <f t="shared" si="2"/>
        <v>3,回復強化,回復力が200アップします,9,8</v>
      </c>
    </row>
    <row r="5" spans="1:9" x14ac:dyDescent="0.2">
      <c r="A5" s="4" t="s">
        <v>14</v>
      </c>
      <c r="B5" s="4" t="s">
        <v>15</v>
      </c>
      <c r="C5" s="4" t="s">
        <v>16</v>
      </c>
      <c r="D5" s="5">
        <v>10</v>
      </c>
      <c r="E5" s="5">
        <v>1</v>
      </c>
      <c r="F5" s="5" t="b">
        <f t="shared" si="0"/>
        <v>0</v>
      </c>
      <c r="G5" s="5">
        <f t="shared" si="3"/>
        <v>82</v>
      </c>
      <c r="H5" s="5">
        <f t="shared" si="1"/>
        <v>1</v>
      </c>
      <c r="I5" s="5" t="str">
        <f t="shared" si="2"/>
        <v>4,火ダメージ軽減,火属性モンスターから受けるダメージを軽減します,10,1</v>
      </c>
    </row>
    <row r="6" spans="1:9" x14ac:dyDescent="0.2">
      <c r="A6" s="4" t="s">
        <v>17</v>
      </c>
      <c r="B6" s="4" t="s">
        <v>18</v>
      </c>
      <c r="C6" s="4" t="s">
        <v>19</v>
      </c>
      <c r="D6" s="5">
        <v>10</v>
      </c>
      <c r="E6" s="5">
        <v>2</v>
      </c>
      <c r="F6" s="5" t="b">
        <f t="shared" si="0"/>
        <v>0</v>
      </c>
      <c r="G6" s="5">
        <f t="shared" si="3"/>
        <v>83</v>
      </c>
      <c r="H6" s="5">
        <f t="shared" si="1"/>
        <v>1</v>
      </c>
      <c r="I6" s="5" t="str">
        <f t="shared" si="2"/>
        <v>5,水ダメージ軽減,水属性モンスターから受けるダメージを軽減します,10,2</v>
      </c>
    </row>
    <row r="7" spans="1:9" x14ac:dyDescent="0.2">
      <c r="A7" s="4" t="s">
        <v>20</v>
      </c>
      <c r="B7" s="4" t="s">
        <v>21</v>
      </c>
      <c r="C7" s="4" t="s">
        <v>22</v>
      </c>
      <c r="D7" s="5">
        <v>10</v>
      </c>
      <c r="E7" s="5">
        <v>3</v>
      </c>
      <c r="F7" s="5" t="b">
        <f t="shared" si="0"/>
        <v>0</v>
      </c>
      <c r="G7" s="5">
        <f t="shared" si="3"/>
        <v>84</v>
      </c>
      <c r="H7" s="5">
        <f t="shared" si="1"/>
        <v>1</v>
      </c>
      <c r="I7" s="5" t="str">
        <f t="shared" si="2"/>
        <v>6,木ダメージ軽減,木属性モンスターから受けるダメージを軽減します,10,3</v>
      </c>
    </row>
    <row r="8" spans="1:9" x14ac:dyDescent="0.2">
      <c r="A8" s="4" t="s">
        <v>23</v>
      </c>
      <c r="B8" s="4" t="s">
        <v>24</v>
      </c>
      <c r="C8" s="4" t="s">
        <v>25</v>
      </c>
      <c r="D8" s="5">
        <v>10</v>
      </c>
      <c r="E8" s="5">
        <v>4</v>
      </c>
      <c r="F8" s="5" t="b">
        <f t="shared" si="0"/>
        <v>0</v>
      </c>
      <c r="G8" s="5">
        <f t="shared" si="3"/>
        <v>85</v>
      </c>
      <c r="H8" s="5">
        <f t="shared" si="1"/>
        <v>1</v>
      </c>
      <c r="I8" s="5" t="str">
        <f t="shared" si="2"/>
        <v>7,光ダメージ軽減,光属性モンスターから受けるダメージを軽減します,10,4</v>
      </c>
    </row>
    <row r="9" spans="1:9" x14ac:dyDescent="0.2">
      <c r="A9" s="4" t="s">
        <v>26</v>
      </c>
      <c r="B9" s="4" t="s">
        <v>27</v>
      </c>
      <c r="C9" s="4" t="s">
        <v>28</v>
      </c>
      <c r="D9" s="5">
        <v>10</v>
      </c>
      <c r="E9" s="5">
        <v>5</v>
      </c>
      <c r="F9" s="5" t="b">
        <f t="shared" si="0"/>
        <v>0</v>
      </c>
      <c r="G9" s="5">
        <f t="shared" si="3"/>
        <v>86</v>
      </c>
      <c r="H9" s="5">
        <f t="shared" si="1"/>
        <v>1</v>
      </c>
      <c r="I9" s="5" t="str">
        <f t="shared" si="2"/>
        <v>8,闇ダメージ軽減,闇属性モンスターから受けるダメージを軽減します,10,5</v>
      </c>
    </row>
    <row r="10" spans="1:9" x14ac:dyDescent="0.2">
      <c r="A10" s="4" t="s">
        <v>29</v>
      </c>
      <c r="B10" s="4" t="s">
        <v>30</v>
      </c>
      <c r="C10" s="4" t="s">
        <v>31</v>
      </c>
      <c r="D10" s="5">
        <v>6</v>
      </c>
      <c r="E10" s="5">
        <v>7</v>
      </c>
      <c r="F10" s="5" t="b">
        <f t="shared" si="0"/>
        <v>0</v>
      </c>
      <c r="G10" s="5">
        <f t="shared" si="3"/>
        <v>52</v>
      </c>
      <c r="H10" s="5">
        <f t="shared" si="1"/>
        <v>1</v>
      </c>
      <c r="I10" s="5" t="str">
        <f t="shared" si="2"/>
        <v>9,自動回復,ドロップを消したターン、HPが1000回復する,6,7</v>
      </c>
    </row>
    <row r="11" spans="1:9" x14ac:dyDescent="0.2">
      <c r="A11" s="4" t="s">
        <v>32</v>
      </c>
      <c r="B11" s="4" t="s">
        <v>33</v>
      </c>
      <c r="C11" s="4" t="s">
        <v>34</v>
      </c>
      <c r="D11" s="5">
        <v>1</v>
      </c>
      <c r="E11" s="5">
        <v>4</v>
      </c>
      <c r="F11" s="5" t="b">
        <f t="shared" si="0"/>
        <v>0</v>
      </c>
      <c r="G11" s="5">
        <f t="shared" si="3"/>
        <v>4</v>
      </c>
      <c r="H11" s="5">
        <f t="shared" si="1"/>
        <v>1</v>
      </c>
      <c r="I11" s="5" t="str">
        <f t="shared" si="2"/>
        <v>10,バインド耐性,自分自身へのバインド攻撃を無効化することがある,1,4</v>
      </c>
    </row>
    <row r="12" spans="1:9" x14ac:dyDescent="0.2">
      <c r="A12" s="4" t="s">
        <v>35</v>
      </c>
      <c r="B12" s="4" t="s">
        <v>36</v>
      </c>
      <c r="C12" s="4" t="s">
        <v>37</v>
      </c>
      <c r="D12" s="5">
        <v>1</v>
      </c>
      <c r="E12" s="5">
        <v>6</v>
      </c>
      <c r="F12" s="5" t="b">
        <f t="shared" si="0"/>
        <v>0</v>
      </c>
      <c r="G12" s="5">
        <f t="shared" si="3"/>
        <v>6</v>
      </c>
      <c r="H12" s="5">
        <f t="shared" si="1"/>
        <v>1</v>
      </c>
      <c r="I12" s="5" t="str">
        <f t="shared" si="2"/>
        <v>11,暗闇耐性,暗闇攻撃を無効化することがある,1,6</v>
      </c>
    </row>
    <row r="13" spans="1:9" x14ac:dyDescent="0.2">
      <c r="A13" s="4" t="s">
        <v>38</v>
      </c>
      <c r="B13" s="4" t="s">
        <v>39</v>
      </c>
      <c r="C13" s="4" t="s">
        <v>40</v>
      </c>
      <c r="D13" s="5">
        <v>1</v>
      </c>
      <c r="E13" s="5">
        <v>7</v>
      </c>
      <c r="F13" s="5" t="b">
        <f t="shared" si="0"/>
        <v>0</v>
      </c>
      <c r="G13" s="5">
        <f t="shared" si="3"/>
        <v>7</v>
      </c>
      <c r="H13" s="5">
        <f t="shared" si="1"/>
        <v>1</v>
      </c>
      <c r="I13" s="5" t="str">
        <f t="shared" si="2"/>
        <v>12,お邪魔耐性,お邪魔攻撃を無効化することがある,1,7</v>
      </c>
    </row>
    <row r="14" spans="1:9" x14ac:dyDescent="0.2">
      <c r="A14" s="4" t="s">
        <v>41</v>
      </c>
      <c r="B14" s="4" t="s">
        <v>42</v>
      </c>
      <c r="C14" s="4" t="s">
        <v>43</v>
      </c>
      <c r="D14" s="5">
        <v>1</v>
      </c>
      <c r="E14" s="5">
        <v>8</v>
      </c>
      <c r="F14" s="5" t="b">
        <f t="shared" si="0"/>
        <v>0</v>
      </c>
      <c r="G14" s="5">
        <f t="shared" si="3"/>
        <v>8</v>
      </c>
      <c r="H14" s="5">
        <f t="shared" si="1"/>
        <v>1</v>
      </c>
      <c r="I14" s="5" t="str">
        <f t="shared" si="2"/>
        <v>13,毒耐性,毒攻撃を無効化することがある,1,8</v>
      </c>
    </row>
    <row r="15" spans="1:9" x14ac:dyDescent="0.2">
      <c r="A15" s="4" t="s">
        <v>44</v>
      </c>
      <c r="B15" s="4" t="s">
        <v>45</v>
      </c>
      <c r="C15" s="4" t="s">
        <v>46</v>
      </c>
      <c r="D15" s="5">
        <v>6</v>
      </c>
      <c r="E15" s="5">
        <v>1</v>
      </c>
      <c r="F15" s="5" t="b">
        <f t="shared" si="0"/>
        <v>0</v>
      </c>
      <c r="G15" s="5">
        <f t="shared" si="3"/>
        <v>46</v>
      </c>
      <c r="H15" s="5">
        <f t="shared" si="1"/>
        <v>1</v>
      </c>
      <c r="I15" s="5" t="str">
        <f t="shared" si="2"/>
        <v>14,火ドロップ強化,強化された火ドロップの出現率とダメージがアップする,6,1</v>
      </c>
    </row>
    <row r="16" spans="1:9" x14ac:dyDescent="0.2">
      <c r="A16" s="4" t="s">
        <v>47</v>
      </c>
      <c r="B16" s="4" t="s">
        <v>48</v>
      </c>
      <c r="C16" s="4" t="s">
        <v>49</v>
      </c>
      <c r="D16" s="5">
        <v>6</v>
      </c>
      <c r="E16" s="5">
        <v>2</v>
      </c>
      <c r="F16" s="5" t="b">
        <f t="shared" si="0"/>
        <v>0</v>
      </c>
      <c r="G16" s="5">
        <f t="shared" si="3"/>
        <v>47</v>
      </c>
      <c r="H16" s="5">
        <f t="shared" si="1"/>
        <v>1</v>
      </c>
      <c r="I16" s="5" t="str">
        <f t="shared" si="2"/>
        <v>15,水ドロップ強化,強化された水ドロップの出現率とダメージがアップする,6,2</v>
      </c>
    </row>
    <row r="17" spans="1:9" x14ac:dyDescent="0.2">
      <c r="A17" s="4" t="s">
        <v>50</v>
      </c>
      <c r="B17" s="4" t="s">
        <v>51</v>
      </c>
      <c r="C17" s="4" t="s">
        <v>52</v>
      </c>
      <c r="D17" s="5">
        <v>6</v>
      </c>
      <c r="E17" s="5">
        <v>3</v>
      </c>
      <c r="F17" s="5" t="b">
        <f t="shared" si="0"/>
        <v>0</v>
      </c>
      <c r="G17" s="5">
        <f t="shared" si="3"/>
        <v>48</v>
      </c>
      <c r="H17" s="5">
        <f t="shared" si="1"/>
        <v>1</v>
      </c>
      <c r="I17" s="5" t="str">
        <f t="shared" si="2"/>
        <v>16,木ドロップ強化,強化された木ドロップの出現率とダメージがアップする,6,3</v>
      </c>
    </row>
    <row r="18" spans="1:9" x14ac:dyDescent="0.2">
      <c r="A18" s="4" t="s">
        <v>53</v>
      </c>
      <c r="B18" s="4" t="s">
        <v>54</v>
      </c>
      <c r="C18" s="4" t="s">
        <v>55</v>
      </c>
      <c r="D18" s="5">
        <v>6</v>
      </c>
      <c r="E18" s="5">
        <v>4</v>
      </c>
      <c r="F18" s="5" t="b">
        <f t="shared" si="0"/>
        <v>0</v>
      </c>
      <c r="G18" s="5">
        <f t="shared" si="3"/>
        <v>49</v>
      </c>
      <c r="H18" s="5">
        <f t="shared" si="1"/>
        <v>1</v>
      </c>
      <c r="I18" s="5" t="str">
        <f t="shared" si="2"/>
        <v>17,光ドロップ強化,強化された光ドロップの出現率とダメージがアップする,6,4</v>
      </c>
    </row>
    <row r="19" spans="1:9" x14ac:dyDescent="0.2">
      <c r="A19" s="4" t="s">
        <v>56</v>
      </c>
      <c r="B19" s="4" t="s">
        <v>57</v>
      </c>
      <c r="C19" s="4" t="s">
        <v>58</v>
      </c>
      <c r="D19" s="5">
        <v>6</v>
      </c>
      <c r="E19" s="5">
        <v>5</v>
      </c>
      <c r="F19" s="5" t="b">
        <f t="shared" si="0"/>
        <v>0</v>
      </c>
      <c r="G19" s="5">
        <f t="shared" si="3"/>
        <v>50</v>
      </c>
      <c r="H19" s="5">
        <f t="shared" si="1"/>
        <v>1</v>
      </c>
      <c r="I19" s="5" t="str">
        <f t="shared" si="2"/>
        <v>18,闇ドロップ強化,強化された闇ドロップの出現率とダメージがアップする,6,5</v>
      </c>
    </row>
    <row r="20" spans="1:9" x14ac:dyDescent="0.2">
      <c r="A20" s="4" t="s">
        <v>59</v>
      </c>
      <c r="B20" s="4" t="s">
        <v>60</v>
      </c>
      <c r="C20" s="4" t="s">
        <v>61</v>
      </c>
      <c r="D20" s="5">
        <v>3</v>
      </c>
      <c r="E20" s="5">
        <v>1</v>
      </c>
      <c r="F20" s="5" t="b">
        <f t="shared" si="0"/>
        <v>0</v>
      </c>
      <c r="G20" s="5">
        <f t="shared" si="3"/>
        <v>19</v>
      </c>
      <c r="H20" s="5">
        <f t="shared" si="1"/>
        <v>1</v>
      </c>
      <c r="I20" s="5" t="str">
        <f t="shared" si="2"/>
        <v>19,操作時間延長,ドロップ操作時間が少し延びる,3,1</v>
      </c>
    </row>
    <row r="21" spans="1:9" x14ac:dyDescent="0.2">
      <c r="A21" s="4" t="s">
        <v>62</v>
      </c>
      <c r="B21" s="4" t="s">
        <v>63</v>
      </c>
      <c r="C21" s="4" t="s">
        <v>64</v>
      </c>
      <c r="D21" s="5">
        <v>6</v>
      </c>
      <c r="E21" s="5">
        <v>8</v>
      </c>
      <c r="F21" s="5" t="b">
        <f t="shared" si="0"/>
        <v>0</v>
      </c>
      <c r="G21" s="5">
        <f t="shared" si="3"/>
        <v>53</v>
      </c>
      <c r="H21" s="5">
        <f t="shared" si="1"/>
        <v>1</v>
      </c>
      <c r="I21" s="5" t="str">
        <f t="shared" si="2"/>
        <v>20,バインド回復,回復ドロップを横一列でそろえて消すとバインド状態が3ターン回復する（この覚醒スキルは覚醒無効の影響を受けない）,6,8</v>
      </c>
    </row>
    <row r="22" spans="1:9" x14ac:dyDescent="0.2">
      <c r="A22" s="4" t="s">
        <v>65</v>
      </c>
      <c r="B22" s="4" t="s">
        <v>66</v>
      </c>
      <c r="C22" s="4" t="s">
        <v>67</v>
      </c>
      <c r="D22" s="5">
        <v>1</v>
      </c>
      <c r="E22" s="5">
        <v>1</v>
      </c>
      <c r="F22" s="5" t="b">
        <f t="shared" si="0"/>
        <v>0</v>
      </c>
      <c r="G22" s="5">
        <f t="shared" si="3"/>
        <v>1</v>
      </c>
      <c r="H22" s="5">
        <f t="shared" si="1"/>
        <v>1</v>
      </c>
      <c r="I22" s="5" t="str">
        <f t="shared" si="2"/>
        <v>21,スキルブースト,チーム全体のスキルが1ターン溜まった状態で始まる,1,1</v>
      </c>
    </row>
    <row r="23" spans="1:9" x14ac:dyDescent="0.2">
      <c r="A23" s="4" t="s">
        <v>68</v>
      </c>
      <c r="B23" s="4" t="s">
        <v>69</v>
      </c>
      <c r="C23" s="4" t="s">
        <v>70</v>
      </c>
      <c r="D23" s="5">
        <v>8</v>
      </c>
      <c r="E23" s="5">
        <v>1</v>
      </c>
      <c r="F23" s="5" t="b">
        <f t="shared" si="0"/>
        <v>0</v>
      </c>
      <c r="G23" s="5">
        <f t="shared" si="3"/>
        <v>64</v>
      </c>
      <c r="H23" s="5">
        <f t="shared" si="1"/>
        <v>1</v>
      </c>
      <c r="I23" s="5" t="str">
        <f t="shared" si="2"/>
        <v>22,火列強化,火ドロップを横一列でそろえて消すと火属性の攻撃力がアップする,8,1</v>
      </c>
    </row>
    <row r="24" spans="1:9" x14ac:dyDescent="0.2">
      <c r="A24" s="4" t="s">
        <v>71</v>
      </c>
      <c r="B24" s="4" t="s">
        <v>72</v>
      </c>
      <c r="C24" s="4" t="s">
        <v>73</v>
      </c>
      <c r="D24" s="5">
        <v>8</v>
      </c>
      <c r="E24" s="5">
        <v>2</v>
      </c>
      <c r="F24" s="5" t="b">
        <f t="shared" si="0"/>
        <v>0</v>
      </c>
      <c r="G24" s="5">
        <f t="shared" si="3"/>
        <v>65</v>
      </c>
      <c r="H24" s="5">
        <f t="shared" si="1"/>
        <v>1</v>
      </c>
      <c r="I24" s="5" t="str">
        <f t="shared" si="2"/>
        <v>23,水列強化,水ドロップを横一列でそろえて消すと水属性の攻撃力がアップする,8,2</v>
      </c>
    </row>
    <row r="25" spans="1:9" x14ac:dyDescent="0.2">
      <c r="A25" s="4" t="s">
        <v>74</v>
      </c>
      <c r="B25" s="4" t="s">
        <v>75</v>
      </c>
      <c r="C25" s="4" t="s">
        <v>76</v>
      </c>
      <c r="D25" s="5">
        <v>8</v>
      </c>
      <c r="E25" s="5">
        <v>3</v>
      </c>
      <c r="F25" s="5" t="b">
        <f t="shared" si="0"/>
        <v>0</v>
      </c>
      <c r="G25" s="5">
        <f t="shared" si="3"/>
        <v>66</v>
      </c>
      <c r="H25" s="5">
        <f t="shared" si="1"/>
        <v>1</v>
      </c>
      <c r="I25" s="5" t="str">
        <f t="shared" si="2"/>
        <v>24,木列強化,木ドロップを横一列でそろえて消すと木属性の攻撃力がアップする,8,3</v>
      </c>
    </row>
    <row r="26" spans="1:9" x14ac:dyDescent="0.2">
      <c r="A26" s="4" t="s">
        <v>77</v>
      </c>
      <c r="B26" s="4" t="s">
        <v>78</v>
      </c>
      <c r="C26" s="4" t="s">
        <v>79</v>
      </c>
      <c r="D26" s="5">
        <v>8</v>
      </c>
      <c r="E26" s="5">
        <v>4</v>
      </c>
      <c r="F26" s="5" t="b">
        <f t="shared" si="0"/>
        <v>0</v>
      </c>
      <c r="G26" s="5">
        <f t="shared" si="3"/>
        <v>67</v>
      </c>
      <c r="H26" s="5">
        <f t="shared" si="1"/>
        <v>1</v>
      </c>
      <c r="I26" s="5" t="str">
        <f t="shared" si="2"/>
        <v>25,光列強化,光ドロップを横一列でそろえて消すと光属性の攻撃力がアップする,8,4</v>
      </c>
    </row>
    <row r="27" spans="1:9" x14ac:dyDescent="0.2">
      <c r="A27" s="4" t="s">
        <v>80</v>
      </c>
      <c r="B27" s="4" t="s">
        <v>81</v>
      </c>
      <c r="C27" s="4" t="s">
        <v>82</v>
      </c>
      <c r="D27" s="5">
        <v>8</v>
      </c>
      <c r="E27" s="5">
        <v>5</v>
      </c>
      <c r="F27" s="5" t="b">
        <f t="shared" si="0"/>
        <v>0</v>
      </c>
      <c r="G27" s="5">
        <f t="shared" si="3"/>
        <v>68</v>
      </c>
      <c r="H27" s="5">
        <f t="shared" si="1"/>
        <v>1</v>
      </c>
      <c r="I27" s="5" t="str">
        <f t="shared" si="2"/>
        <v>26,闇列強化,闇ドロップを横一列でそろえて消すと闇属性の攻撃力がアップする,8,5</v>
      </c>
    </row>
    <row r="28" spans="1:9" x14ac:dyDescent="0.2">
      <c r="A28" s="4" t="s">
        <v>83</v>
      </c>
      <c r="B28" s="4" t="s">
        <v>84</v>
      </c>
      <c r="C28" s="4" t="s">
        <v>85</v>
      </c>
      <c r="D28" s="5">
        <v>3</v>
      </c>
      <c r="E28" s="5">
        <v>3</v>
      </c>
      <c r="F28" s="5" t="b">
        <f t="shared" si="0"/>
        <v>0</v>
      </c>
      <c r="G28" s="5">
        <f t="shared" si="3"/>
        <v>21</v>
      </c>
      <c r="H28" s="5">
        <f t="shared" si="1"/>
        <v>1</v>
      </c>
      <c r="I28" s="5" t="str">
        <f t="shared" si="2"/>
        <v>27,2体攻撃,自分と同じ属性のドロップを4個消すと攻撃力がアップし、敵2体に攻撃をする,3,3</v>
      </c>
    </row>
    <row r="29" spans="1:9" x14ac:dyDescent="0.2">
      <c r="A29" s="4" t="s">
        <v>86</v>
      </c>
      <c r="B29" s="4" t="s">
        <v>87</v>
      </c>
      <c r="C29" s="4" t="s">
        <v>88</v>
      </c>
      <c r="D29" s="5">
        <v>2</v>
      </c>
      <c r="E29" s="5">
        <v>9</v>
      </c>
      <c r="F29" s="5" t="b">
        <f t="shared" si="0"/>
        <v>0</v>
      </c>
      <c r="G29" s="5">
        <f t="shared" si="3"/>
        <v>18</v>
      </c>
      <c r="H29" s="5">
        <f t="shared" si="1"/>
        <v>1</v>
      </c>
      <c r="I29" s="5" t="str">
        <f t="shared" si="2"/>
        <v>28,封印耐性,スキル封印を無効化することがある,2,9</v>
      </c>
    </row>
    <row r="30" spans="1:9" x14ac:dyDescent="0.2">
      <c r="A30" s="4" t="s">
        <v>89</v>
      </c>
      <c r="B30" s="4" t="s">
        <v>90</v>
      </c>
      <c r="C30" s="4" t="s">
        <v>91</v>
      </c>
      <c r="D30" s="5">
        <v>6</v>
      </c>
      <c r="E30" s="5">
        <v>6</v>
      </c>
      <c r="F30" s="5" t="b">
        <f t="shared" si="0"/>
        <v>0</v>
      </c>
      <c r="G30" s="5">
        <f t="shared" si="3"/>
        <v>51</v>
      </c>
      <c r="H30" s="5">
        <f t="shared" si="1"/>
        <v>1</v>
      </c>
      <c r="I30" s="5" t="str">
        <f t="shared" si="2"/>
        <v>29,回復ドロップ強化,強化された回復ドロップの出現率と\n回復力がアップす\n回復の4個消しで回復力がアップする,6,6</v>
      </c>
    </row>
    <row r="31" spans="1:9" x14ac:dyDescent="0.2">
      <c r="A31" s="4" t="s">
        <v>92</v>
      </c>
      <c r="B31" s="4" t="s">
        <v>93</v>
      </c>
      <c r="C31" s="4" t="s">
        <v>94</v>
      </c>
      <c r="D31" s="5">
        <v>8</v>
      </c>
      <c r="E31" s="5">
        <v>8</v>
      </c>
      <c r="F31" s="5" t="b">
        <f t="shared" si="0"/>
        <v>0</v>
      </c>
      <c r="G31" s="5">
        <f t="shared" si="3"/>
        <v>71</v>
      </c>
      <c r="H31" s="5">
        <f t="shared" si="1"/>
        <v>1</v>
      </c>
      <c r="I31" s="5" t="str">
        <f t="shared" si="2"/>
        <v>30,マルチブースト,協力プレイ時に自分の全パラメータがアップする,8,8</v>
      </c>
    </row>
    <row r="32" spans="1:9" x14ac:dyDescent="0.2">
      <c r="A32" s="4" t="s">
        <v>95</v>
      </c>
      <c r="B32" s="4" t="s">
        <v>96</v>
      </c>
      <c r="C32" s="4" t="s">
        <v>97</v>
      </c>
      <c r="D32" s="5">
        <v>10</v>
      </c>
      <c r="E32" s="5">
        <v>7</v>
      </c>
      <c r="F32" s="5" t="b">
        <f t="shared" si="0"/>
        <v>0</v>
      </c>
      <c r="G32" s="5">
        <f t="shared" si="3"/>
        <v>88</v>
      </c>
      <c r="H32" s="5">
        <f t="shared" si="1"/>
        <v>1</v>
      </c>
      <c r="I32" s="5" t="str">
        <f t="shared" si="2"/>
        <v>31,ドラゴンキラー,ドラゴンタイプの敵に対して攻撃力が5倍になる。この覚醒が発動した敵に対してダメージの上限値(カンスト値)が1.2倍になる。,10,7</v>
      </c>
    </row>
    <row r="33" spans="1:9" x14ac:dyDescent="0.2">
      <c r="A33" s="4" t="s">
        <v>98</v>
      </c>
      <c r="B33" s="4" t="s">
        <v>99</v>
      </c>
      <c r="C33" s="4" t="s">
        <v>100</v>
      </c>
      <c r="D33" s="5">
        <v>10</v>
      </c>
      <c r="E33" s="5">
        <v>6</v>
      </c>
      <c r="F33" s="5" t="b">
        <f t="shared" si="0"/>
        <v>0</v>
      </c>
      <c r="G33" s="5">
        <f t="shared" si="3"/>
        <v>87</v>
      </c>
      <c r="H33" s="5">
        <f t="shared" si="1"/>
        <v>1</v>
      </c>
      <c r="I33" s="5" t="str">
        <f t="shared" si="2"/>
        <v>32,神キラー,神タイプの敵に対して攻撃力が5倍になる。この覚醒が発動した敵に対してダメージの上限値(カンスト値)が1.2倍になる。,10,6</v>
      </c>
    </row>
    <row r="34" spans="1:9" x14ac:dyDescent="0.2">
      <c r="A34" s="4" t="s">
        <v>101</v>
      </c>
      <c r="B34" s="4" t="s">
        <v>102</v>
      </c>
      <c r="C34" s="4" t="s">
        <v>103</v>
      </c>
      <c r="D34" s="5">
        <v>10</v>
      </c>
      <c r="E34" s="5">
        <v>8</v>
      </c>
      <c r="F34" s="5" t="b">
        <f t="shared" si="0"/>
        <v>0</v>
      </c>
      <c r="G34" s="5">
        <f t="shared" si="3"/>
        <v>89</v>
      </c>
      <c r="H34" s="5">
        <f t="shared" si="1"/>
        <v>1</v>
      </c>
      <c r="I34" s="5" t="str">
        <f t="shared" si="2"/>
        <v>33,悪魔キラー,悪魔タイプの敵に対して攻撃力が5倍になる。この覚醒が発動した敵に対してダメージの上限値(カンスト値)が1.2倍になる。,10,8</v>
      </c>
    </row>
    <row r="35" spans="1:9" x14ac:dyDescent="0.2">
      <c r="A35" s="4" t="s">
        <v>104</v>
      </c>
      <c r="B35" s="4" t="s">
        <v>105</v>
      </c>
      <c r="C35" s="4" t="s">
        <v>106</v>
      </c>
      <c r="D35" s="5">
        <v>10</v>
      </c>
      <c r="E35" s="5">
        <v>9</v>
      </c>
      <c r="F35" s="5" t="b">
        <f t="shared" si="0"/>
        <v>0</v>
      </c>
      <c r="G35" s="5">
        <f t="shared" si="3"/>
        <v>90</v>
      </c>
      <c r="H35" s="5">
        <f t="shared" si="1"/>
        <v>1</v>
      </c>
      <c r="I35" s="5" t="str">
        <f t="shared" si="2"/>
        <v>34,マシンキラー,マシンタイプの敵に対して攻撃力が5倍になる。この覚醒が発動した敵に対してダメージの上限値(カンスト値)が1.2倍になる。,10,9</v>
      </c>
    </row>
    <row r="36" spans="1:9" x14ac:dyDescent="0.2">
      <c r="A36" s="4" t="s">
        <v>107</v>
      </c>
      <c r="B36" s="4" t="s">
        <v>108</v>
      </c>
      <c r="C36" s="4" t="s">
        <v>109</v>
      </c>
      <c r="D36" s="5">
        <v>11</v>
      </c>
      <c r="E36" s="5">
        <v>6</v>
      </c>
      <c r="F36" s="5" t="b">
        <f t="shared" si="0"/>
        <v>0</v>
      </c>
      <c r="G36" s="5">
        <f t="shared" si="3"/>
        <v>96</v>
      </c>
      <c r="H36" s="5">
        <f t="shared" si="1"/>
        <v>1</v>
      </c>
      <c r="I36" s="5" t="str">
        <f t="shared" si="2"/>
        <v>35,バランスキラー,バランスタイプの敵に対して攻撃力が5倍になる。この覚醒が発動した敵に対してダメージの上限値(カンスト値)が1.2倍になる。,11,6</v>
      </c>
    </row>
    <row r="37" spans="1:9" x14ac:dyDescent="0.2">
      <c r="A37" s="4" t="s">
        <v>110</v>
      </c>
      <c r="B37" s="4" t="s">
        <v>111</v>
      </c>
      <c r="C37" s="4" t="s">
        <v>112</v>
      </c>
      <c r="D37" s="5">
        <v>11</v>
      </c>
      <c r="E37" s="5">
        <v>7</v>
      </c>
      <c r="F37" s="5" t="b">
        <f t="shared" si="0"/>
        <v>0</v>
      </c>
      <c r="G37" s="5">
        <f t="shared" si="3"/>
        <v>97</v>
      </c>
      <c r="H37" s="5">
        <f t="shared" si="1"/>
        <v>1</v>
      </c>
      <c r="I37" s="5" t="str">
        <f t="shared" si="2"/>
        <v>36,攻撃キラー,攻撃タイプの敵に対して攻撃力が5倍になる。この覚醒が発動した敵に対してダメージの上限値(カンスト値)が1.2倍になる。,11,7</v>
      </c>
    </row>
    <row r="38" spans="1:9" x14ac:dyDescent="0.2">
      <c r="A38" s="4" t="s">
        <v>113</v>
      </c>
      <c r="B38" s="4" t="s">
        <v>114</v>
      </c>
      <c r="C38" s="4" t="s">
        <v>115</v>
      </c>
      <c r="D38" s="5">
        <v>11</v>
      </c>
      <c r="E38" s="5">
        <v>8</v>
      </c>
      <c r="F38" s="5" t="b">
        <f t="shared" si="0"/>
        <v>0</v>
      </c>
      <c r="G38" s="5">
        <f t="shared" si="3"/>
        <v>98</v>
      </c>
      <c r="H38" s="5">
        <f t="shared" si="1"/>
        <v>1</v>
      </c>
      <c r="I38" s="5" t="str">
        <f t="shared" si="2"/>
        <v>37,体力キラー,体力タイプの敵に対して攻撃力が5倍になる。この覚醒が発動した敵に対してダメージの上限値(カンスト値)が1.2倍になる。,11,8</v>
      </c>
    </row>
    <row r="39" spans="1:9" x14ac:dyDescent="0.2">
      <c r="A39" s="4" t="s">
        <v>116</v>
      </c>
      <c r="B39" s="4" t="s">
        <v>117</v>
      </c>
      <c r="C39" s="4" t="s">
        <v>118</v>
      </c>
      <c r="D39" s="5">
        <v>11</v>
      </c>
      <c r="E39" s="5">
        <v>9</v>
      </c>
      <c r="F39" s="5" t="b">
        <f t="shared" si="0"/>
        <v>0</v>
      </c>
      <c r="G39" s="5">
        <f t="shared" si="3"/>
        <v>99</v>
      </c>
      <c r="H39" s="5">
        <f t="shared" si="1"/>
        <v>1</v>
      </c>
      <c r="I39" s="5" t="str">
        <f t="shared" si="2"/>
        <v>38,回復キラー,回復タイプの敵に対して攻撃力が5倍になる。この覚醒が発動した敵に対してダメージの上限値(カンスト値)が1.2倍になる。,11,9</v>
      </c>
    </row>
    <row r="40" spans="1:9" x14ac:dyDescent="0.2">
      <c r="A40" s="4" t="s">
        <v>119</v>
      </c>
      <c r="B40" s="4" t="s">
        <v>120</v>
      </c>
      <c r="C40" s="4" t="s">
        <v>121</v>
      </c>
      <c r="D40" s="5">
        <v>12</v>
      </c>
      <c r="E40" s="5">
        <v>6</v>
      </c>
      <c r="F40" s="5" t="b">
        <f t="shared" si="0"/>
        <v>0</v>
      </c>
      <c r="G40" s="5">
        <f t="shared" si="3"/>
        <v>105</v>
      </c>
      <c r="H40" s="5">
        <f t="shared" si="1"/>
        <v>1</v>
      </c>
      <c r="I40" s="5" t="str">
        <f t="shared" si="2"/>
        <v>39,進化用キラー,進化用タイプの敵に対して攻撃力がアップする,12,6</v>
      </c>
    </row>
    <row r="41" spans="1:9" x14ac:dyDescent="0.2">
      <c r="A41" s="4" t="s">
        <v>122</v>
      </c>
      <c r="B41" s="4" t="s">
        <v>123</v>
      </c>
      <c r="C41" s="4" t="s">
        <v>124</v>
      </c>
      <c r="D41" s="5">
        <v>12</v>
      </c>
      <c r="E41" s="5">
        <v>7</v>
      </c>
      <c r="F41" s="5" t="b">
        <f t="shared" si="0"/>
        <v>0</v>
      </c>
      <c r="G41" s="5">
        <f t="shared" si="3"/>
        <v>106</v>
      </c>
      <c r="H41" s="5">
        <f t="shared" si="1"/>
        <v>1</v>
      </c>
      <c r="I41" s="5" t="str">
        <f t="shared" si="2"/>
        <v>40,能力覚醒用キラー,能力覚醒タイプの敵に対して攻撃力がアップする,12,7</v>
      </c>
    </row>
    <row r="42" spans="1:9" x14ac:dyDescent="0.2">
      <c r="A42" s="4" t="s">
        <v>125</v>
      </c>
      <c r="B42" s="4" t="s">
        <v>126</v>
      </c>
      <c r="C42" s="4" t="s">
        <v>127</v>
      </c>
      <c r="D42" s="5">
        <v>12</v>
      </c>
      <c r="E42" s="5">
        <v>8</v>
      </c>
      <c r="F42" s="5" t="b">
        <f t="shared" si="0"/>
        <v>0</v>
      </c>
      <c r="G42" s="5">
        <f t="shared" si="3"/>
        <v>107</v>
      </c>
      <c r="H42" s="5">
        <f t="shared" si="1"/>
        <v>1</v>
      </c>
      <c r="I42" s="5" t="str">
        <f t="shared" si="2"/>
        <v>41,強化合成用キラー,強化合成用タイプの敵に対して攻撃力がアップする。,12,8</v>
      </c>
    </row>
    <row r="43" spans="1:9" x14ac:dyDescent="0.2">
      <c r="A43" s="4" t="s">
        <v>128</v>
      </c>
      <c r="B43" s="4" t="s">
        <v>129</v>
      </c>
      <c r="C43" s="4" t="s">
        <v>130</v>
      </c>
      <c r="D43" s="5">
        <v>12</v>
      </c>
      <c r="E43" s="5">
        <v>9</v>
      </c>
      <c r="F43" s="5" t="b">
        <f t="shared" si="0"/>
        <v>0</v>
      </c>
      <c r="G43" s="5">
        <f t="shared" si="3"/>
        <v>108</v>
      </c>
      <c r="H43" s="5">
        <f t="shared" si="1"/>
        <v>1</v>
      </c>
      <c r="I43" s="5" t="str">
        <f t="shared" si="2"/>
        <v>42,売却用キラー,売却用タイプの敵に対して攻撃力がアップする,12,9</v>
      </c>
    </row>
    <row r="44" spans="1:9" x14ac:dyDescent="0.2">
      <c r="A44" s="4" t="s">
        <v>131</v>
      </c>
      <c r="B44" s="4" t="s">
        <v>132</v>
      </c>
      <c r="C44" s="4" t="s">
        <v>133</v>
      </c>
      <c r="D44" s="5">
        <v>1</v>
      </c>
      <c r="E44" s="5">
        <v>2</v>
      </c>
      <c r="F44" s="5" t="b">
        <f t="shared" si="0"/>
        <v>0</v>
      </c>
      <c r="G44" s="5">
        <f t="shared" si="3"/>
        <v>2</v>
      </c>
      <c r="H44" s="5">
        <f t="shared" si="1"/>
        <v>1</v>
      </c>
      <c r="I44" s="5" t="str">
        <f t="shared" si="2"/>
        <v>43,コンボ強化,7コンボ以上で攻撃力がアップする,1,2</v>
      </c>
    </row>
    <row r="45" spans="1:9" x14ac:dyDescent="0.2">
      <c r="A45" s="4" t="s">
        <v>134</v>
      </c>
      <c r="B45" s="4" t="s">
        <v>135</v>
      </c>
      <c r="C45" s="4" t="s">
        <v>136</v>
      </c>
      <c r="D45" s="5">
        <v>6</v>
      </c>
      <c r="E45" s="5">
        <v>9</v>
      </c>
      <c r="F45" s="5" t="b">
        <f t="shared" si="0"/>
        <v>0</v>
      </c>
      <c r="G45" s="5">
        <f t="shared" si="3"/>
        <v>54</v>
      </c>
      <c r="H45" s="5">
        <f t="shared" si="1"/>
        <v>1</v>
      </c>
      <c r="I45" s="5" t="str">
        <f t="shared" si="2"/>
        <v>44,ガードブレイク,5属性同時攻撃すると敵の防御力を無視してダメージを与える,6,9</v>
      </c>
    </row>
    <row r="46" spans="1:9" x14ac:dyDescent="0.2">
      <c r="A46" s="4" t="s">
        <v>137</v>
      </c>
      <c r="B46" s="4" t="s">
        <v>138</v>
      </c>
      <c r="C46" s="4" t="s">
        <v>139</v>
      </c>
      <c r="D46" s="5">
        <v>3</v>
      </c>
      <c r="E46" s="5">
        <v>8</v>
      </c>
      <c r="F46" s="5" t="b">
        <f t="shared" si="0"/>
        <v>0</v>
      </c>
      <c r="G46" s="5">
        <f t="shared" si="3"/>
        <v>26</v>
      </c>
      <c r="H46" s="5">
        <f t="shared" si="1"/>
        <v>1</v>
      </c>
      <c r="I46" s="5" t="str">
        <f t="shared" si="2"/>
        <v>45,追加攻撃,回復ドロップを縦一列でそろえて消すと1ダメージの追い打ち,3,8</v>
      </c>
    </row>
    <row r="47" spans="1:9" x14ac:dyDescent="0.2">
      <c r="A47" s="4" t="s">
        <v>140</v>
      </c>
      <c r="B47" s="4" t="s">
        <v>141</v>
      </c>
      <c r="C47" s="4" t="s">
        <v>142</v>
      </c>
      <c r="D47" s="5">
        <v>8</v>
      </c>
      <c r="E47" s="5">
        <v>6</v>
      </c>
      <c r="F47" s="5" t="b">
        <f t="shared" si="0"/>
        <v>0</v>
      </c>
      <c r="G47" s="5">
        <f t="shared" si="3"/>
        <v>69</v>
      </c>
      <c r="H47" s="5">
        <f t="shared" si="1"/>
        <v>1</v>
      </c>
      <c r="I47" s="5" t="str">
        <f t="shared" si="2"/>
        <v>46,チームHP強化,チームのHPが5%アップする,8,6</v>
      </c>
    </row>
    <row r="48" spans="1:9" x14ac:dyDescent="0.2">
      <c r="A48" s="4" t="s">
        <v>143</v>
      </c>
      <c r="B48" s="4" t="s">
        <v>144</v>
      </c>
      <c r="C48" s="4" t="s">
        <v>145</v>
      </c>
      <c r="D48" s="5">
        <v>8</v>
      </c>
      <c r="E48" s="5">
        <v>7</v>
      </c>
      <c r="F48" s="5" t="b">
        <f t="shared" si="0"/>
        <v>0</v>
      </c>
      <c r="G48" s="5">
        <f t="shared" si="3"/>
        <v>70</v>
      </c>
      <c r="H48" s="5">
        <f t="shared" si="1"/>
        <v>1</v>
      </c>
      <c r="I48" s="5" t="str">
        <f t="shared" si="2"/>
        <v>47,チーム回復強化,チームの回復力が10%アップする,8,7</v>
      </c>
    </row>
    <row r="49" spans="1:9" x14ac:dyDescent="0.2">
      <c r="A49" s="4" t="s">
        <v>146</v>
      </c>
      <c r="B49" s="4" t="s">
        <v>147</v>
      </c>
      <c r="C49" s="4" t="s">
        <v>148</v>
      </c>
      <c r="D49" s="5">
        <v>3</v>
      </c>
      <c r="E49" s="5">
        <v>2</v>
      </c>
      <c r="F49" s="5" t="b">
        <f t="shared" si="0"/>
        <v>0</v>
      </c>
      <c r="G49" s="5">
        <f t="shared" si="3"/>
        <v>20</v>
      </c>
      <c r="H49" s="5">
        <f t="shared" si="1"/>
        <v>1</v>
      </c>
      <c r="I49" s="5" t="str">
        <f t="shared" si="2"/>
        <v>48,ダメージ無効貫通,自分と同じ属性のドロップを3×3の正方形で消すと攻撃力がアップし、ダメージ無効を貫通する,3,2</v>
      </c>
    </row>
    <row r="50" spans="1:9" x14ac:dyDescent="0.2">
      <c r="A50" s="4" t="s">
        <v>149</v>
      </c>
      <c r="B50" s="4" t="s">
        <v>150</v>
      </c>
      <c r="C50" s="4" t="s">
        <v>151</v>
      </c>
      <c r="D50" s="5">
        <v>1</v>
      </c>
      <c r="E50" s="5">
        <v>9</v>
      </c>
      <c r="F50" s="5" t="b">
        <f t="shared" si="0"/>
        <v>0</v>
      </c>
      <c r="G50" s="5">
        <f t="shared" si="3"/>
        <v>9</v>
      </c>
      <c r="H50" s="5">
        <f t="shared" si="1"/>
        <v>1</v>
      </c>
      <c r="I50" s="5" t="str">
        <f t="shared" si="2"/>
        <v>49,覚醒アシスト,他のモンスターにアシストすると自分の覚醒スキルが付与される,1,9</v>
      </c>
    </row>
    <row r="51" spans="1:9" x14ac:dyDescent="0.2">
      <c r="A51" s="4" t="s">
        <v>152</v>
      </c>
      <c r="B51" s="4" t="s">
        <v>153</v>
      </c>
      <c r="C51" s="4" t="s">
        <v>154</v>
      </c>
      <c r="D51" s="5">
        <v>3</v>
      </c>
      <c r="E51" s="5">
        <v>9</v>
      </c>
      <c r="F51" s="5" t="b">
        <f t="shared" si="0"/>
        <v>0</v>
      </c>
      <c r="G51" s="5">
        <f t="shared" si="3"/>
        <v>27</v>
      </c>
      <c r="H51" s="5">
        <f t="shared" si="1"/>
        <v>1</v>
      </c>
      <c r="I51" s="5" t="str">
        <f t="shared" si="2"/>
        <v>50,超追加攻撃,回復ドロップを3×3の正方形で消すと攻撃力がアップし、 999万ダメージの追い打ち,3,9</v>
      </c>
    </row>
    <row r="52" spans="1:9" x14ac:dyDescent="0.2">
      <c r="A52" s="4" t="s">
        <v>155</v>
      </c>
      <c r="B52" s="4" t="s">
        <v>156</v>
      </c>
      <c r="C52" s="4" t="s">
        <v>157</v>
      </c>
      <c r="D52" s="5">
        <v>4</v>
      </c>
      <c r="E52" s="5">
        <v>9</v>
      </c>
      <c r="F52" s="5" t="b">
        <f t="shared" si="0"/>
        <v>0</v>
      </c>
      <c r="G52" s="5">
        <f t="shared" si="3"/>
        <v>36</v>
      </c>
      <c r="H52" s="5">
        <f t="shared" si="1"/>
        <v>1</v>
      </c>
      <c r="I52" s="5" t="str">
        <f t="shared" si="2"/>
        <v>51,スキルチャージ,5属性同時攻撃すると自分のスキルが1ターン溜まる,4,9</v>
      </c>
    </row>
    <row r="53" spans="1:9" x14ac:dyDescent="0.2">
      <c r="A53" s="4" t="s">
        <v>158</v>
      </c>
      <c r="B53" s="4" t="s">
        <v>159</v>
      </c>
      <c r="C53" s="4" t="s">
        <v>160</v>
      </c>
      <c r="D53" s="5">
        <v>2</v>
      </c>
      <c r="E53" s="5">
        <v>4</v>
      </c>
      <c r="F53" s="5" t="b">
        <f t="shared" si="0"/>
        <v>0</v>
      </c>
      <c r="G53" s="5">
        <f t="shared" si="3"/>
        <v>13</v>
      </c>
      <c r="H53" s="5">
        <f t="shared" si="1"/>
        <v>1</v>
      </c>
      <c r="I53" s="5" t="str">
        <f t="shared" si="2"/>
        <v>52,バインド耐性+,自分自身へのバインド攻撃を無効化する,2,4</v>
      </c>
    </row>
    <row r="54" spans="1:9" x14ac:dyDescent="0.2">
      <c r="A54" s="4" t="s">
        <v>161</v>
      </c>
      <c r="B54" s="4" t="s">
        <v>162</v>
      </c>
      <c r="C54" s="4" t="s">
        <v>163</v>
      </c>
      <c r="D54" s="5">
        <v>4</v>
      </c>
      <c r="E54" s="5">
        <v>1</v>
      </c>
      <c r="F54" s="5" t="b">
        <f t="shared" si="0"/>
        <v>0</v>
      </c>
      <c r="G54" s="5">
        <f t="shared" si="3"/>
        <v>28</v>
      </c>
      <c r="H54" s="5">
        <f t="shared" si="1"/>
        <v>1</v>
      </c>
      <c r="I54" s="5" t="str">
        <f t="shared" si="2"/>
        <v>53,操作時間延長+,ドロップ操作時間が延びる,4,1</v>
      </c>
    </row>
    <row r="55" spans="1:9" x14ac:dyDescent="0.2">
      <c r="A55" s="4" t="s">
        <v>164</v>
      </c>
      <c r="B55" s="4" t="s">
        <v>165</v>
      </c>
      <c r="C55" s="4" t="s">
        <v>166</v>
      </c>
      <c r="D55" s="5">
        <v>1</v>
      </c>
      <c r="E55" s="5">
        <v>5</v>
      </c>
      <c r="F55" s="5" t="b">
        <f t="shared" si="0"/>
        <v>0</v>
      </c>
      <c r="G55" s="5">
        <f t="shared" si="3"/>
        <v>5</v>
      </c>
      <c r="H55" s="5">
        <f t="shared" si="1"/>
        <v>1</v>
      </c>
      <c r="I55" s="5" t="str">
        <f t="shared" si="2"/>
        <v>54,雲耐性,雲攻撃を無効化する,1,5</v>
      </c>
    </row>
    <row r="56" spans="1:9" x14ac:dyDescent="0.2">
      <c r="A56" s="4" t="s">
        <v>167</v>
      </c>
      <c r="B56" s="4" t="s">
        <v>168</v>
      </c>
      <c r="C56" s="4" t="s">
        <v>169</v>
      </c>
      <c r="D56" s="5">
        <v>2</v>
      </c>
      <c r="E56" s="5">
        <v>5</v>
      </c>
      <c r="F56" s="5" t="b">
        <f t="shared" si="0"/>
        <v>0</v>
      </c>
      <c r="G56" s="5">
        <f t="shared" si="3"/>
        <v>14</v>
      </c>
      <c r="H56" s="5">
        <f t="shared" si="1"/>
        <v>1</v>
      </c>
      <c r="I56" s="5" t="str">
        <f t="shared" si="2"/>
        <v>55,操作不可耐性,操作不可攻撃を無効化する,2,5</v>
      </c>
    </row>
    <row r="57" spans="1:9" x14ac:dyDescent="0.2">
      <c r="A57" s="4" t="s">
        <v>170</v>
      </c>
      <c r="B57" s="4" t="s">
        <v>171</v>
      </c>
      <c r="C57" s="4" t="s">
        <v>172</v>
      </c>
      <c r="D57" s="5">
        <v>2</v>
      </c>
      <c r="E57" s="5">
        <v>1</v>
      </c>
      <c r="F57" s="5" t="b">
        <f t="shared" si="0"/>
        <v>0</v>
      </c>
      <c r="G57" s="5">
        <f t="shared" si="3"/>
        <v>10</v>
      </c>
      <c r="H57" s="5">
        <f t="shared" si="1"/>
        <v>1</v>
      </c>
      <c r="I57" s="5" t="str">
        <f t="shared" si="2"/>
        <v>56,スキルブースト+,チーム全体のスキルが2ターン溜まった状態で始まる,2,1</v>
      </c>
    </row>
    <row r="58" spans="1:9" x14ac:dyDescent="0.2">
      <c r="A58" s="4" t="s">
        <v>173</v>
      </c>
      <c r="B58" s="4" t="s">
        <v>174</v>
      </c>
      <c r="C58" s="4" t="s">
        <v>175</v>
      </c>
      <c r="D58" s="5">
        <v>5</v>
      </c>
      <c r="E58" s="5">
        <v>2</v>
      </c>
      <c r="F58" s="5" t="b">
        <f t="shared" si="0"/>
        <v>0</v>
      </c>
      <c r="G58" s="5">
        <f t="shared" si="3"/>
        <v>38</v>
      </c>
      <c r="H58" s="5">
        <f t="shared" si="1"/>
        <v>1</v>
      </c>
      <c r="I58" s="5" t="str">
        <f t="shared" si="2"/>
        <v>57,HP50％以上強化,HP50％以上で攻撃力がアップする,5,2</v>
      </c>
    </row>
    <row r="59" spans="1:9" x14ac:dyDescent="0.2">
      <c r="A59" s="4" t="s">
        <v>176</v>
      </c>
      <c r="B59" s="4" t="s">
        <v>177</v>
      </c>
      <c r="C59" s="4" t="s">
        <v>178</v>
      </c>
      <c r="D59" s="5">
        <v>5</v>
      </c>
      <c r="E59" s="5">
        <v>3</v>
      </c>
      <c r="F59" s="5" t="b">
        <f t="shared" si="0"/>
        <v>0</v>
      </c>
      <c r="G59" s="5">
        <f t="shared" si="3"/>
        <v>39</v>
      </c>
      <c r="H59" s="5">
        <f t="shared" si="1"/>
        <v>1</v>
      </c>
      <c r="I59" s="5" t="str">
        <f t="shared" si="2"/>
        <v>58,HP50％以下強化,HP50％以下で攻撃力がアップする,5,3</v>
      </c>
    </row>
    <row r="60" spans="1:9" x14ac:dyDescent="0.2">
      <c r="A60" s="4" t="s">
        <v>179</v>
      </c>
      <c r="B60" s="4" t="s">
        <v>180</v>
      </c>
      <c r="C60" s="4" t="s">
        <v>181</v>
      </c>
      <c r="D60" s="5">
        <v>3</v>
      </c>
      <c r="E60" s="5">
        <v>7</v>
      </c>
      <c r="F60" s="5" t="b">
        <f t="shared" si="0"/>
        <v>0</v>
      </c>
      <c r="G60" s="5">
        <f t="shared" si="3"/>
        <v>25</v>
      </c>
      <c r="H60" s="5">
        <f t="shared" si="1"/>
        <v>1</v>
      </c>
      <c r="I60" s="5" t="str">
        <f t="shared" si="2"/>
        <v>59,回復L字消し,回復ドロップ5個をL字型に消すと敵から受けるダメージを軽減し、攻撃力がアップする,3,7</v>
      </c>
    </row>
    <row r="61" spans="1:9" x14ac:dyDescent="0.2">
      <c r="A61" s="4" t="s">
        <v>182</v>
      </c>
      <c r="B61" s="4" t="s">
        <v>183</v>
      </c>
      <c r="C61" s="4" t="s">
        <v>184</v>
      </c>
      <c r="D61" s="5">
        <v>3</v>
      </c>
      <c r="E61" s="5">
        <v>5</v>
      </c>
      <c r="F61" s="5" t="b">
        <f t="shared" si="0"/>
        <v>0</v>
      </c>
      <c r="G61" s="5">
        <f t="shared" si="3"/>
        <v>23</v>
      </c>
      <c r="H61" s="5">
        <f t="shared" si="1"/>
        <v>1</v>
      </c>
      <c r="I61" s="5" t="str">
        <f t="shared" si="2"/>
        <v>60,L字消し攻撃,自分と同じ属性のドロップ5個をL字型に消すと攻撃力がアップし、ロック状態を解除する,3,5</v>
      </c>
    </row>
    <row r="62" spans="1:9" x14ac:dyDescent="0.2">
      <c r="A62" s="4" t="s">
        <v>185</v>
      </c>
      <c r="B62" s="4" t="s">
        <v>186</v>
      </c>
      <c r="C62" s="4" t="s">
        <v>187</v>
      </c>
      <c r="D62" s="5">
        <v>1</v>
      </c>
      <c r="E62" s="5">
        <v>3</v>
      </c>
      <c r="F62" s="5" t="b">
        <f t="shared" si="0"/>
        <v>0</v>
      </c>
      <c r="G62" s="5">
        <f t="shared" si="3"/>
        <v>3</v>
      </c>
      <c r="H62" s="5">
        <f t="shared" si="1"/>
        <v>1</v>
      </c>
      <c r="I62" s="5" t="str">
        <f t="shared" si="2"/>
        <v>61,超コンボ強化,10コンボ以上で攻撃力が5倍になる,1,3</v>
      </c>
    </row>
    <row r="63" spans="1:9" x14ac:dyDescent="0.2">
      <c r="A63" s="4" t="s">
        <v>188</v>
      </c>
      <c r="B63" s="4" t="s">
        <v>189</v>
      </c>
      <c r="C63" s="4" t="s">
        <v>190</v>
      </c>
      <c r="D63" s="5">
        <v>5</v>
      </c>
      <c r="E63" s="5">
        <v>5</v>
      </c>
      <c r="F63" s="5" t="b">
        <f t="shared" si="0"/>
        <v>0</v>
      </c>
      <c r="G63" s="5">
        <f t="shared" si="3"/>
        <v>41</v>
      </c>
      <c r="H63" s="5">
        <f t="shared" si="1"/>
        <v>1</v>
      </c>
      <c r="I63" s="5" t="str">
        <f t="shared" si="2"/>
        <v>62,コンボドロップ,自分と同じ属性のドロップを10個以上つなげて消すと コンボドロップが落ちてくる(最大8個まで) さらに1コンボ加算(最大4コンボまで),5,5</v>
      </c>
    </row>
    <row r="64" spans="1:9" x14ac:dyDescent="0.2">
      <c r="A64" s="4" t="s">
        <v>191</v>
      </c>
      <c r="B64" s="4" t="s">
        <v>192</v>
      </c>
      <c r="C64" s="4" t="s">
        <v>193</v>
      </c>
      <c r="D64" s="5">
        <v>14</v>
      </c>
      <c r="E64" s="5">
        <v>9</v>
      </c>
      <c r="F64" s="5" t="b">
        <f t="shared" si="0"/>
        <v>0</v>
      </c>
      <c r="G64" s="5">
        <f t="shared" si="3"/>
        <v>126</v>
      </c>
      <c r="H64" s="5">
        <f t="shared" si="1"/>
        <v>1</v>
      </c>
      <c r="I64" s="5" t="str">
        <f t="shared" si="2"/>
        <v>63,スキルボイス,全パラメータが10%アップする スキル使用時に声が出る（この覚醒スキルは覚醒無効の影響を受けない）,14,9</v>
      </c>
    </row>
    <row r="65" spans="1:9" x14ac:dyDescent="0.2">
      <c r="A65" s="4" t="s">
        <v>194</v>
      </c>
      <c r="B65" s="4" t="s">
        <v>195</v>
      </c>
      <c r="C65" s="4" t="s">
        <v>196</v>
      </c>
      <c r="D65" s="5">
        <v>15</v>
      </c>
      <c r="E65" s="5">
        <v>4</v>
      </c>
      <c r="F65" s="5" t="b">
        <f t="shared" si="0"/>
        <v>0</v>
      </c>
      <c r="G65" s="5">
        <f t="shared" si="3"/>
        <v>130</v>
      </c>
      <c r="H65" s="5">
        <f t="shared" si="1"/>
        <v>1</v>
      </c>
      <c r="I65" s="5" t="str">
        <f t="shared" si="2"/>
        <v>64,ダンジョンボーナス,1人プレイの時にランク経験値、モンスター経験値、入手コイン、卵ドロップ率がほんの少し上昇,15,4</v>
      </c>
    </row>
    <row r="66" spans="1:9" x14ac:dyDescent="0.2">
      <c r="A66" s="4" t="s">
        <v>197</v>
      </c>
      <c r="B66" s="4" t="s">
        <v>198</v>
      </c>
      <c r="C66" s="4" t="s">
        <v>199</v>
      </c>
      <c r="D66" s="5">
        <v>13</v>
      </c>
      <c r="E66" s="5">
        <v>6</v>
      </c>
      <c r="F66" s="5" t="b">
        <f t="shared" ref="F66:F129" si="4">OR(D66="",E66="")</f>
        <v>0</v>
      </c>
      <c r="G66" s="5">
        <f t="shared" si="3"/>
        <v>114</v>
      </c>
      <c r="H66" s="5">
        <f t="shared" ref="H66:H129" si="5">COUNTIF(G:G,G66)</f>
        <v>1</v>
      </c>
      <c r="I66" s="5" t="str">
        <f t="shared" ref="I66:I129" si="6">A66&amp;","&amp;B66&amp;","&amp;C66&amp;","&amp;D66&amp;","&amp;E66</f>
        <v>65,HP弱化,HPが2500ダウンする(最小1まで),13,6</v>
      </c>
    </row>
    <row r="67" spans="1:9" x14ac:dyDescent="0.2">
      <c r="A67" s="4" t="s">
        <v>200</v>
      </c>
      <c r="B67" s="4" t="s">
        <v>201</v>
      </c>
      <c r="C67" s="4" t="s">
        <v>202</v>
      </c>
      <c r="D67" s="5">
        <v>13</v>
      </c>
      <c r="E67" s="5">
        <v>7</v>
      </c>
      <c r="F67" s="5" t="b">
        <f t="shared" si="4"/>
        <v>0</v>
      </c>
      <c r="G67" s="5">
        <f t="shared" ref="G67:G131" si="7">(D67-1)*9+E67</f>
        <v>115</v>
      </c>
      <c r="H67" s="5">
        <f t="shared" si="5"/>
        <v>1</v>
      </c>
      <c r="I67" s="5" t="str">
        <f t="shared" si="6"/>
        <v>66,攻撃弱化,攻撃力が1000ダウンする(最小1まで),13,7</v>
      </c>
    </row>
    <row r="68" spans="1:9" x14ac:dyDescent="0.2">
      <c r="A68" s="4" t="s">
        <v>203</v>
      </c>
      <c r="B68" s="4" t="s">
        <v>204</v>
      </c>
      <c r="C68" s="4" t="s">
        <v>205</v>
      </c>
      <c r="D68" s="5">
        <v>13</v>
      </c>
      <c r="E68" s="5">
        <v>8</v>
      </c>
      <c r="F68" s="5" t="b">
        <f t="shared" si="4"/>
        <v>0</v>
      </c>
      <c r="G68" s="5">
        <f t="shared" si="7"/>
        <v>116</v>
      </c>
      <c r="H68" s="5">
        <f t="shared" si="5"/>
        <v>1</v>
      </c>
      <c r="I68" s="5" t="str">
        <f t="shared" si="6"/>
        <v>67,回復弱化,回復力が2000ダウンする,13,8</v>
      </c>
    </row>
    <row r="69" spans="1:9" x14ac:dyDescent="0.2">
      <c r="A69" s="4" t="s">
        <v>206</v>
      </c>
      <c r="B69" s="4" t="s">
        <v>207</v>
      </c>
      <c r="C69" s="4" t="s">
        <v>208</v>
      </c>
      <c r="D69" s="5">
        <v>2</v>
      </c>
      <c r="E69" s="5">
        <v>6</v>
      </c>
      <c r="F69" s="5" t="b">
        <f t="shared" si="4"/>
        <v>0</v>
      </c>
      <c r="G69" s="5">
        <f t="shared" si="7"/>
        <v>15</v>
      </c>
      <c r="H69" s="5">
        <f t="shared" si="5"/>
        <v>1</v>
      </c>
      <c r="I69" s="5" t="str">
        <f t="shared" si="6"/>
        <v>68,暗闇耐性＋,暗闇攻撃を無効化する,2,6</v>
      </c>
    </row>
    <row r="70" spans="1:9" x14ac:dyDescent="0.2">
      <c r="A70" s="4" t="s">
        <v>209</v>
      </c>
      <c r="B70" s="4" t="s">
        <v>210</v>
      </c>
      <c r="C70" s="4" t="s">
        <v>211</v>
      </c>
      <c r="D70" s="5">
        <v>2</v>
      </c>
      <c r="E70" s="5">
        <v>7</v>
      </c>
      <c r="F70" s="5" t="b">
        <f t="shared" si="4"/>
        <v>0</v>
      </c>
      <c r="G70" s="5">
        <f t="shared" si="7"/>
        <v>16</v>
      </c>
      <c r="H70" s="5">
        <f t="shared" si="5"/>
        <v>1</v>
      </c>
      <c r="I70" s="5" t="str">
        <f t="shared" si="6"/>
        <v>69,お邪魔耐性＋,お邪魔攻撃や爆弾攻撃を無効化する,2,7</v>
      </c>
    </row>
    <row r="71" spans="1:9" x14ac:dyDescent="0.2">
      <c r="A71" s="4" t="s">
        <v>212</v>
      </c>
      <c r="B71" s="4" t="s">
        <v>213</v>
      </c>
      <c r="C71" s="4" t="s">
        <v>214</v>
      </c>
      <c r="D71" s="5">
        <v>2</v>
      </c>
      <c r="E71" s="5">
        <v>8</v>
      </c>
      <c r="F71" s="5" t="b">
        <f t="shared" si="4"/>
        <v>0</v>
      </c>
      <c r="G71" s="5">
        <f t="shared" si="7"/>
        <v>17</v>
      </c>
      <c r="H71" s="5">
        <f t="shared" si="5"/>
        <v>1</v>
      </c>
      <c r="I71" s="5" t="str">
        <f t="shared" si="6"/>
        <v>70,毒耐性＋,毒攻撃を無効化する,2,8</v>
      </c>
    </row>
    <row r="72" spans="1:9" x14ac:dyDescent="0.2">
      <c r="A72" s="4" t="s">
        <v>215</v>
      </c>
      <c r="B72" s="4" t="s">
        <v>216</v>
      </c>
      <c r="C72" s="4" t="s">
        <v>217</v>
      </c>
      <c r="D72" s="5">
        <v>7</v>
      </c>
      <c r="E72" s="5">
        <v>9</v>
      </c>
      <c r="F72" s="5" t="b">
        <f t="shared" si="4"/>
        <v>0</v>
      </c>
      <c r="G72" s="5">
        <f t="shared" si="7"/>
        <v>63</v>
      </c>
      <c r="H72" s="5">
        <f t="shared" si="5"/>
        <v>1</v>
      </c>
      <c r="I72" s="5" t="str">
        <f t="shared" si="6"/>
        <v>71,お邪魔ドロップの加護,お邪魔ドロップが落ちてくるようになり、 お邪魔ドロップを消すと攻撃力がアップする,7,9</v>
      </c>
    </row>
    <row r="73" spans="1:9" x14ac:dyDescent="0.2">
      <c r="A73" s="4" t="s">
        <v>218</v>
      </c>
      <c r="B73" s="4" t="s">
        <v>219</v>
      </c>
      <c r="C73" s="4" t="s">
        <v>220</v>
      </c>
      <c r="D73" s="5">
        <v>8</v>
      </c>
      <c r="E73" s="5">
        <v>9</v>
      </c>
      <c r="F73" s="5" t="b">
        <f t="shared" si="4"/>
        <v>0</v>
      </c>
      <c r="G73" s="5">
        <f t="shared" si="7"/>
        <v>72</v>
      </c>
      <c r="H73" s="5">
        <f t="shared" si="5"/>
        <v>1</v>
      </c>
      <c r="I73" s="5" t="str">
        <f t="shared" si="6"/>
        <v>72,毒ドロップの加護,毒ドロップが落ちてくるようになり、毒か猛毒ドロップを消すと攻撃力がアップする,8,9</v>
      </c>
    </row>
    <row r="74" spans="1:9" x14ac:dyDescent="0.2">
      <c r="A74" s="4" t="s">
        <v>221</v>
      </c>
      <c r="B74" s="4" t="s">
        <v>222</v>
      </c>
      <c r="C74" s="4" t="s">
        <v>223</v>
      </c>
      <c r="D74" s="5">
        <v>11</v>
      </c>
      <c r="E74" s="5">
        <v>1</v>
      </c>
      <c r="F74" s="5" t="b">
        <f t="shared" si="4"/>
        <v>0</v>
      </c>
      <c r="G74" s="5">
        <f t="shared" si="7"/>
        <v>91</v>
      </c>
      <c r="H74" s="5">
        <f t="shared" si="5"/>
        <v>1</v>
      </c>
      <c r="I74" s="5" t="str">
        <f t="shared" si="6"/>
        <v>73,火コンボ強化,火ドロップで2コンボ以上すると、火属性の攻撃力がアップする,11,1</v>
      </c>
    </row>
    <row r="75" spans="1:9" x14ac:dyDescent="0.2">
      <c r="A75" s="4" t="s">
        <v>224</v>
      </c>
      <c r="B75" s="4" t="s">
        <v>225</v>
      </c>
      <c r="C75" s="4" t="s">
        <v>226</v>
      </c>
      <c r="D75" s="5">
        <v>11</v>
      </c>
      <c r="E75" s="5">
        <v>2</v>
      </c>
      <c r="F75" s="5" t="b">
        <f t="shared" si="4"/>
        <v>0</v>
      </c>
      <c r="G75" s="5">
        <f t="shared" si="7"/>
        <v>92</v>
      </c>
      <c r="H75" s="5">
        <f t="shared" si="5"/>
        <v>1</v>
      </c>
      <c r="I75" s="5" t="str">
        <f t="shared" si="6"/>
        <v>74,水コンボ強化,水ドロップで2コンボ以上すると、水属性の攻撃力がアップする,11,2</v>
      </c>
    </row>
    <row r="76" spans="1:9" x14ac:dyDescent="0.2">
      <c r="A76" s="4" t="s">
        <v>227</v>
      </c>
      <c r="B76" s="4" t="s">
        <v>228</v>
      </c>
      <c r="C76" s="4" t="s">
        <v>229</v>
      </c>
      <c r="D76" s="5">
        <v>11</v>
      </c>
      <c r="E76" s="5">
        <v>3</v>
      </c>
      <c r="F76" s="5" t="b">
        <f t="shared" si="4"/>
        <v>0</v>
      </c>
      <c r="G76" s="5">
        <f t="shared" si="7"/>
        <v>93</v>
      </c>
      <c r="H76" s="5">
        <f t="shared" si="5"/>
        <v>1</v>
      </c>
      <c r="I76" s="5" t="str">
        <f t="shared" si="6"/>
        <v>75,木コンボ強化,木ドロップで2コンボ以上すると、木属性の攻撃力がアップする,11,3</v>
      </c>
    </row>
    <row r="77" spans="1:9" x14ac:dyDescent="0.2">
      <c r="A77" s="4" t="s">
        <v>230</v>
      </c>
      <c r="B77" s="4" t="s">
        <v>231</v>
      </c>
      <c r="C77" s="4" t="s">
        <v>232</v>
      </c>
      <c r="D77" s="5">
        <v>11</v>
      </c>
      <c r="E77" s="5">
        <v>4</v>
      </c>
      <c r="F77" s="5" t="b">
        <f t="shared" si="4"/>
        <v>0</v>
      </c>
      <c r="G77" s="5">
        <f t="shared" si="7"/>
        <v>94</v>
      </c>
      <c r="H77" s="5">
        <f t="shared" si="5"/>
        <v>1</v>
      </c>
      <c r="I77" s="5" t="str">
        <f t="shared" si="6"/>
        <v>76,光コンボ強化,光ドロップで2コンボ以上すると、光属性の攻撃力がアップする,11,4</v>
      </c>
    </row>
    <row r="78" spans="1:9" x14ac:dyDescent="0.2">
      <c r="A78" s="4" t="s">
        <v>233</v>
      </c>
      <c r="B78" s="4" t="s">
        <v>234</v>
      </c>
      <c r="C78" s="4" t="s">
        <v>235</v>
      </c>
      <c r="D78" s="5">
        <v>11</v>
      </c>
      <c r="E78" s="5">
        <v>5</v>
      </c>
      <c r="F78" s="5" t="b">
        <f t="shared" si="4"/>
        <v>0</v>
      </c>
      <c r="G78" s="5">
        <f t="shared" si="7"/>
        <v>95</v>
      </c>
      <c r="H78" s="5">
        <f t="shared" si="5"/>
        <v>1</v>
      </c>
      <c r="I78" s="5" t="str">
        <f t="shared" si="6"/>
        <v>77,闇コンボ強化,闇ドロップで2コンボ以上すると、闇属性の攻撃力がアップする,11,5</v>
      </c>
    </row>
    <row r="79" spans="1:9" x14ac:dyDescent="0.2">
      <c r="A79" s="4" t="s">
        <v>236</v>
      </c>
      <c r="B79" s="4" t="s">
        <v>237</v>
      </c>
      <c r="C79" s="4" t="s">
        <v>238</v>
      </c>
      <c r="D79" s="5">
        <v>3</v>
      </c>
      <c r="E79" s="5">
        <v>4</v>
      </c>
      <c r="F79" s="5" t="b">
        <f t="shared" si="4"/>
        <v>0</v>
      </c>
      <c r="G79" s="5">
        <f t="shared" si="7"/>
        <v>22</v>
      </c>
      <c r="H79" s="5">
        <f t="shared" si="5"/>
        <v>1</v>
      </c>
      <c r="I79" s="5" t="str">
        <f t="shared" si="6"/>
        <v>78,十字消し攻撃,自分と同じ属性のドロップ5個を十字型に消すと攻撃力がアップし、超暗闇目覚めを3ターン回復する,3,4</v>
      </c>
    </row>
    <row r="80" spans="1:9" x14ac:dyDescent="0.2">
      <c r="A80" s="4" t="s">
        <v>239</v>
      </c>
      <c r="B80" s="4" t="s">
        <v>240</v>
      </c>
      <c r="C80" s="4" t="s">
        <v>241</v>
      </c>
      <c r="D80" s="5">
        <v>4</v>
      </c>
      <c r="E80" s="5">
        <v>6</v>
      </c>
      <c r="F80" s="5" t="b">
        <f t="shared" si="4"/>
        <v>0</v>
      </c>
      <c r="G80" s="5">
        <f t="shared" si="7"/>
        <v>33</v>
      </c>
      <c r="H80" s="5">
        <f t="shared" si="5"/>
        <v>1</v>
      </c>
      <c r="I80" s="5" t="str">
        <f t="shared" si="6"/>
        <v>79,3色攻撃強化,3色以上同時攻撃で攻撃力がアップ(2.5倍)する,4,6</v>
      </c>
    </row>
    <row r="81" spans="1:9" x14ac:dyDescent="0.2">
      <c r="A81" s="4" t="s">
        <v>242</v>
      </c>
      <c r="B81" s="4" t="s">
        <v>243</v>
      </c>
      <c r="C81" s="4" t="s">
        <v>244</v>
      </c>
      <c r="D81" s="5">
        <v>4</v>
      </c>
      <c r="E81" s="5">
        <v>7</v>
      </c>
      <c r="F81" s="5" t="b">
        <f t="shared" si="4"/>
        <v>0</v>
      </c>
      <c r="G81" s="5">
        <f t="shared" si="7"/>
        <v>34</v>
      </c>
      <c r="H81" s="5">
        <f t="shared" si="5"/>
        <v>1</v>
      </c>
      <c r="I81" s="5" t="str">
        <f t="shared" si="6"/>
        <v>80,4色攻撃強化,4色以上同時攻撃で攻撃力がアップ(3.5倍)する,4,7</v>
      </c>
    </row>
    <row r="82" spans="1:9" x14ac:dyDescent="0.2">
      <c r="A82" s="4" t="s">
        <v>245</v>
      </c>
      <c r="B82" s="4" t="s">
        <v>246</v>
      </c>
      <c r="C82" s="4" t="s">
        <v>247</v>
      </c>
      <c r="D82" s="5">
        <v>4</v>
      </c>
      <c r="E82" s="5">
        <v>8</v>
      </c>
      <c r="F82" s="5" t="b">
        <f t="shared" si="4"/>
        <v>0</v>
      </c>
      <c r="G82" s="5">
        <f t="shared" si="7"/>
        <v>35</v>
      </c>
      <c r="H82" s="5">
        <f t="shared" si="5"/>
        <v>1</v>
      </c>
      <c r="I82" s="5" t="str">
        <f t="shared" si="6"/>
        <v>81,5色攻撃強化,5色同時攻撃で攻撃力が4.5倍になる,4,8</v>
      </c>
    </row>
    <row r="83" spans="1:9" x14ac:dyDescent="0.2">
      <c r="A83" s="4" t="s">
        <v>248</v>
      </c>
      <c r="B83" s="4" t="s">
        <v>249</v>
      </c>
      <c r="C83" s="4" t="s">
        <v>250</v>
      </c>
      <c r="D83" s="5">
        <v>5</v>
      </c>
      <c r="E83" s="5">
        <v>4</v>
      </c>
      <c r="F83" s="5" t="b">
        <f t="shared" si="4"/>
        <v>0</v>
      </c>
      <c r="G83" s="5">
        <f t="shared" si="7"/>
        <v>40</v>
      </c>
      <c r="H83" s="5">
        <f t="shared" si="5"/>
        <v>1</v>
      </c>
      <c r="I83" s="5" t="str">
        <f t="shared" si="6"/>
        <v>82,超つなげ消し強化,自分と同じ属性のドロップを12個以上つなげて消すと、攻撃力が12倍になる,5,4</v>
      </c>
    </row>
    <row r="84" spans="1:9" x14ac:dyDescent="0.2">
      <c r="A84" s="4" t="s">
        <v>251</v>
      </c>
      <c r="B84" s="4" t="s">
        <v>252</v>
      </c>
      <c r="C84" s="4" t="s">
        <v>253</v>
      </c>
      <c r="D84" s="5">
        <v>14</v>
      </c>
      <c r="E84" s="5">
        <v>2</v>
      </c>
      <c r="F84" s="5" t="b">
        <f t="shared" si="4"/>
        <v>0</v>
      </c>
      <c r="G84" s="5">
        <f t="shared" si="7"/>
        <v>119</v>
      </c>
      <c r="H84" s="5">
        <f t="shared" si="5"/>
        <v>1</v>
      </c>
      <c r="I84" s="5" t="str">
        <f t="shared" si="6"/>
        <v>83,ドラゴンタイプ追加,ダンジョン潜入中、ドラゴンタイプが追加される,14,2</v>
      </c>
    </row>
    <row r="85" spans="1:9" x14ac:dyDescent="0.2">
      <c r="A85" s="4" t="s">
        <v>254</v>
      </c>
      <c r="B85" s="4" t="s">
        <v>255</v>
      </c>
      <c r="C85" s="4" t="s">
        <v>256</v>
      </c>
      <c r="D85" s="5">
        <v>14</v>
      </c>
      <c r="E85" s="5">
        <v>1</v>
      </c>
      <c r="F85" s="5" t="b">
        <f t="shared" si="4"/>
        <v>0</v>
      </c>
      <c r="G85" s="5">
        <f t="shared" si="7"/>
        <v>118</v>
      </c>
      <c r="H85" s="5">
        <f t="shared" si="5"/>
        <v>1</v>
      </c>
      <c r="I85" s="5" t="str">
        <f t="shared" si="6"/>
        <v>84,神タイプ追加,ダンジョン潜入中、神タイプが追加される,14,1</v>
      </c>
    </row>
    <row r="86" spans="1:9" x14ac:dyDescent="0.2">
      <c r="A86" s="4" t="s">
        <v>257</v>
      </c>
      <c r="B86" s="4" t="s">
        <v>258</v>
      </c>
      <c r="C86" s="4" t="s">
        <v>259</v>
      </c>
      <c r="D86" s="5">
        <v>14</v>
      </c>
      <c r="E86" s="5">
        <v>3</v>
      </c>
      <c r="F86" s="5" t="b">
        <f t="shared" si="4"/>
        <v>0</v>
      </c>
      <c r="G86" s="5">
        <f t="shared" si="7"/>
        <v>120</v>
      </c>
      <c r="H86" s="5">
        <f t="shared" si="5"/>
        <v>1</v>
      </c>
      <c r="I86" s="5" t="str">
        <f t="shared" si="6"/>
        <v>85,悪魔タイプ追加,ダンジョン潜入中、悪魔タイプが追加される,14,3</v>
      </c>
    </row>
    <row r="87" spans="1:9" x14ac:dyDescent="0.2">
      <c r="A87" s="4" t="s">
        <v>260</v>
      </c>
      <c r="B87" s="4" t="s">
        <v>261</v>
      </c>
      <c r="C87" s="4" t="s">
        <v>262</v>
      </c>
      <c r="D87" s="5">
        <v>14</v>
      </c>
      <c r="E87" s="5">
        <v>4</v>
      </c>
      <c r="F87" s="5" t="b">
        <f t="shared" si="4"/>
        <v>0</v>
      </c>
      <c r="G87" s="5">
        <f t="shared" si="7"/>
        <v>121</v>
      </c>
      <c r="H87" s="5">
        <f t="shared" si="5"/>
        <v>1</v>
      </c>
      <c r="I87" s="5" t="str">
        <f t="shared" si="6"/>
        <v>86,マシンタイプ追加,ダンジョン潜入中、マシンタイプが追加される,14,4</v>
      </c>
    </row>
    <row r="88" spans="1:9" x14ac:dyDescent="0.2">
      <c r="A88" s="4" t="s">
        <v>263</v>
      </c>
      <c r="B88" s="4" t="s">
        <v>264</v>
      </c>
      <c r="C88" s="4" t="s">
        <v>265</v>
      </c>
      <c r="D88" s="5">
        <v>14</v>
      </c>
      <c r="E88" s="5">
        <v>5</v>
      </c>
      <c r="F88" s="5" t="b">
        <f t="shared" si="4"/>
        <v>0</v>
      </c>
      <c r="G88" s="5">
        <f t="shared" si="7"/>
        <v>122</v>
      </c>
      <c r="H88" s="5">
        <f t="shared" si="5"/>
        <v>1</v>
      </c>
      <c r="I88" s="5" t="str">
        <f t="shared" si="6"/>
        <v>87,バランスタイプ追加,ダンジョン潜入中、バランスタイプが追加される,14,5</v>
      </c>
    </row>
    <row r="89" spans="1:9" x14ac:dyDescent="0.2">
      <c r="A89" s="4" t="s">
        <v>266</v>
      </c>
      <c r="B89" s="4" t="s">
        <v>267</v>
      </c>
      <c r="C89" s="4" t="s">
        <v>268</v>
      </c>
      <c r="D89" s="5">
        <v>14</v>
      </c>
      <c r="E89" s="5">
        <v>6</v>
      </c>
      <c r="F89" s="5" t="b">
        <f t="shared" si="4"/>
        <v>0</v>
      </c>
      <c r="G89" s="5">
        <f t="shared" si="7"/>
        <v>123</v>
      </c>
      <c r="H89" s="5">
        <f t="shared" si="5"/>
        <v>1</v>
      </c>
      <c r="I89" s="5" t="str">
        <f t="shared" si="6"/>
        <v>88,攻撃タイプ追加,ダンジョン潜入中、攻撃タイプが追加される,14,6</v>
      </c>
    </row>
    <row r="90" spans="1:9" x14ac:dyDescent="0.2">
      <c r="A90" s="4" t="s">
        <v>269</v>
      </c>
      <c r="B90" s="4" t="s">
        <v>270</v>
      </c>
      <c r="C90" s="4" t="s">
        <v>271</v>
      </c>
      <c r="D90" s="5">
        <v>14</v>
      </c>
      <c r="E90" s="5">
        <v>7</v>
      </c>
      <c r="F90" s="5" t="b">
        <f t="shared" si="4"/>
        <v>0</v>
      </c>
      <c r="G90" s="5">
        <f t="shared" si="7"/>
        <v>124</v>
      </c>
      <c r="H90" s="5">
        <f t="shared" si="5"/>
        <v>1</v>
      </c>
      <c r="I90" s="5" t="str">
        <f t="shared" si="6"/>
        <v>89,体力タイプ追加,ダンジョン潜入中、体力タイプが追加される,14,7</v>
      </c>
    </row>
    <row r="91" spans="1:9" x14ac:dyDescent="0.2">
      <c r="A91" s="4" t="s">
        <v>272</v>
      </c>
      <c r="B91" s="4" t="s">
        <v>273</v>
      </c>
      <c r="C91" s="4" t="s">
        <v>274</v>
      </c>
      <c r="D91" s="5">
        <v>14</v>
      </c>
      <c r="E91" s="5">
        <v>8</v>
      </c>
      <c r="F91" s="5" t="b">
        <f t="shared" si="4"/>
        <v>0</v>
      </c>
      <c r="G91" s="5">
        <f t="shared" si="7"/>
        <v>125</v>
      </c>
      <c r="H91" s="5">
        <f t="shared" si="5"/>
        <v>1</v>
      </c>
      <c r="I91" s="5" t="str">
        <f t="shared" si="6"/>
        <v>90,回復タイプ追加,ダンジョン潜入中、回復タイプが追加される,14,8</v>
      </c>
    </row>
    <row r="92" spans="1:9" x14ac:dyDescent="0.2">
      <c r="A92" s="4" t="s">
        <v>275</v>
      </c>
      <c r="B92" s="4" t="s">
        <v>276</v>
      </c>
      <c r="C92" s="4" t="s">
        <v>277</v>
      </c>
      <c r="D92" s="5">
        <v>13</v>
      </c>
      <c r="E92" s="5">
        <v>1</v>
      </c>
      <c r="F92" s="5" t="b">
        <f t="shared" si="4"/>
        <v>0</v>
      </c>
      <c r="G92" s="5">
        <f t="shared" si="7"/>
        <v>109</v>
      </c>
      <c r="H92" s="5">
        <f t="shared" si="5"/>
        <v>1</v>
      </c>
      <c r="I92" s="5" t="str">
        <f t="shared" si="6"/>
        <v>91,副属性変更・火,ダンジョン潜入中、副属性が火属性に変更される （ダメージは攻撃力の15％分）,13,1</v>
      </c>
    </row>
    <row r="93" spans="1:9" x14ac:dyDescent="0.2">
      <c r="A93" s="4" t="s">
        <v>278</v>
      </c>
      <c r="B93" s="4" t="s">
        <v>279</v>
      </c>
      <c r="C93" s="4" t="s">
        <v>280</v>
      </c>
      <c r="D93" s="5">
        <v>13</v>
      </c>
      <c r="E93" s="5">
        <v>2</v>
      </c>
      <c r="F93" s="5" t="b">
        <f t="shared" si="4"/>
        <v>0</v>
      </c>
      <c r="G93" s="5">
        <f t="shared" si="7"/>
        <v>110</v>
      </c>
      <c r="H93" s="5">
        <f t="shared" si="5"/>
        <v>1</v>
      </c>
      <c r="I93" s="5" t="str">
        <f t="shared" si="6"/>
        <v>92,副属性変更・水,ダンジョン潜入中、副属性が水属性に変更される （ダメージは攻撃力の15％分）,13,2</v>
      </c>
    </row>
    <row r="94" spans="1:9" x14ac:dyDescent="0.2">
      <c r="A94" s="4" t="s">
        <v>281</v>
      </c>
      <c r="B94" s="4" t="s">
        <v>282</v>
      </c>
      <c r="C94" s="4" t="s">
        <v>283</v>
      </c>
      <c r="D94" s="5">
        <v>13</v>
      </c>
      <c r="E94" s="5">
        <v>3</v>
      </c>
      <c r="F94" s="5" t="b">
        <f t="shared" si="4"/>
        <v>0</v>
      </c>
      <c r="G94" s="5">
        <f t="shared" si="7"/>
        <v>111</v>
      </c>
      <c r="H94" s="5">
        <f t="shared" si="5"/>
        <v>1</v>
      </c>
      <c r="I94" s="5" t="str">
        <f t="shared" si="6"/>
        <v>93,副属性変更・木,ダンジョン潜入中、副属性が木属性に変更される （ダメージは攻撃力の15％分）,13,3</v>
      </c>
    </row>
    <row r="95" spans="1:9" x14ac:dyDescent="0.2">
      <c r="A95" s="4" t="s">
        <v>284</v>
      </c>
      <c r="B95" s="4" t="s">
        <v>285</v>
      </c>
      <c r="C95" s="4" t="s">
        <v>286</v>
      </c>
      <c r="D95" s="5">
        <v>13</v>
      </c>
      <c r="E95" s="5">
        <v>4</v>
      </c>
      <c r="F95" s="5" t="b">
        <f t="shared" si="4"/>
        <v>0</v>
      </c>
      <c r="G95" s="5">
        <f t="shared" si="7"/>
        <v>112</v>
      </c>
      <c r="H95" s="5">
        <f t="shared" si="5"/>
        <v>1</v>
      </c>
      <c r="I95" s="5" t="str">
        <f t="shared" si="6"/>
        <v>94,副属性変更・光,ダンジョン潜入中、副属性が光属性に変更される （ダメージは攻撃力の15％分）,13,4</v>
      </c>
    </row>
    <row r="96" spans="1:9" x14ac:dyDescent="0.2">
      <c r="A96" s="4" t="s">
        <v>287</v>
      </c>
      <c r="B96" s="4" t="s">
        <v>288</v>
      </c>
      <c r="C96" s="4" t="s">
        <v>289</v>
      </c>
      <c r="D96" s="5">
        <v>13</v>
      </c>
      <c r="E96" s="5">
        <v>5</v>
      </c>
      <c r="F96" s="5" t="b">
        <f t="shared" si="4"/>
        <v>0</v>
      </c>
      <c r="G96" s="5">
        <f t="shared" si="7"/>
        <v>113</v>
      </c>
      <c r="H96" s="5">
        <f t="shared" si="5"/>
        <v>1</v>
      </c>
      <c r="I96" s="5" t="str">
        <f t="shared" si="6"/>
        <v>95,副属性変更・闇,ダンジョン潜入中、副属性が闇属性に変更される （ダメージは攻撃力の15％分）,13,5</v>
      </c>
    </row>
    <row r="97" spans="1:9" x14ac:dyDescent="0.2">
      <c r="A97" s="4" t="s">
        <v>290</v>
      </c>
      <c r="B97" s="4" t="s">
        <v>291</v>
      </c>
      <c r="C97" s="4" t="s">
        <v>292</v>
      </c>
      <c r="D97" s="5">
        <v>4</v>
      </c>
      <c r="E97" s="5">
        <v>3</v>
      </c>
      <c r="F97" s="5" t="b">
        <f t="shared" si="4"/>
        <v>0</v>
      </c>
      <c r="G97" s="5">
        <f t="shared" si="7"/>
        <v>30</v>
      </c>
      <c r="H97" s="5">
        <f t="shared" si="5"/>
        <v>1</v>
      </c>
      <c r="I97" s="5" t="str">
        <f t="shared" si="6"/>
        <v>96,2体攻撃＋,自分と同じ属性のドロップを4個消すと 攻撃力がかなりアップし、敵2体に攻撃をする (2体攻撃2個分の効果),4,3</v>
      </c>
    </row>
    <row r="98" spans="1:9" x14ac:dyDescent="0.2">
      <c r="A98" s="4" t="s">
        <v>293</v>
      </c>
      <c r="B98" s="4" t="s">
        <v>294</v>
      </c>
      <c r="C98" s="4" t="s">
        <v>295</v>
      </c>
      <c r="D98" s="5">
        <v>5</v>
      </c>
      <c r="E98" s="5">
        <v>9</v>
      </c>
      <c r="F98" s="5" t="b">
        <f t="shared" si="4"/>
        <v>0</v>
      </c>
      <c r="G98" s="5">
        <f t="shared" si="7"/>
        <v>45</v>
      </c>
      <c r="H98" s="5">
        <f t="shared" si="5"/>
        <v>1</v>
      </c>
      <c r="I98" s="5" t="str">
        <f t="shared" si="6"/>
        <v>97,スキルチャージ＋,5属性同時攻撃すると 自分のスキルが2ターン溜まる,5,9</v>
      </c>
    </row>
    <row r="99" spans="1:9" x14ac:dyDescent="0.2">
      <c r="A99" s="4" t="s">
        <v>296</v>
      </c>
      <c r="B99" s="4" t="s">
        <v>297</v>
      </c>
      <c r="C99" s="4" t="s">
        <v>298</v>
      </c>
      <c r="D99" s="5">
        <v>7</v>
      </c>
      <c r="E99" s="5">
        <v>7</v>
      </c>
      <c r="F99" s="5" t="b">
        <f t="shared" si="4"/>
        <v>0</v>
      </c>
      <c r="G99" s="5">
        <f t="shared" si="7"/>
        <v>61</v>
      </c>
      <c r="H99" s="5">
        <f t="shared" si="5"/>
        <v>1</v>
      </c>
      <c r="I99" s="5" t="str">
        <f t="shared" si="6"/>
        <v>98,自動回復＋,ドロップを消したターン、 HPが2000回復する,7,7</v>
      </c>
    </row>
    <row r="100" spans="1:9" x14ac:dyDescent="0.2">
      <c r="A100" s="4" t="s">
        <v>299</v>
      </c>
      <c r="B100" s="4" t="s">
        <v>300</v>
      </c>
      <c r="C100" s="4" t="s">
        <v>301</v>
      </c>
      <c r="D100" s="5">
        <v>7</v>
      </c>
      <c r="E100" s="5">
        <v>1</v>
      </c>
      <c r="F100" s="5" t="b">
        <f t="shared" si="4"/>
        <v>0</v>
      </c>
      <c r="G100" s="5">
        <f t="shared" si="7"/>
        <v>55</v>
      </c>
      <c r="H100" s="5">
        <f t="shared" si="5"/>
        <v>1</v>
      </c>
      <c r="I100" s="5" t="str">
        <f t="shared" si="6"/>
        <v>99,火ドロップ強化＋,強化された火ドロップの出現率と ダメージがかなりアップする （火ドロップ強化2個分の効果）,7,1</v>
      </c>
    </row>
    <row r="101" spans="1:9" x14ac:dyDescent="0.2">
      <c r="A101" s="4" t="s">
        <v>302</v>
      </c>
      <c r="B101" s="4" t="s">
        <v>303</v>
      </c>
      <c r="C101" s="4" t="s">
        <v>304</v>
      </c>
      <c r="D101" s="5">
        <v>7</v>
      </c>
      <c r="E101" s="5">
        <v>2</v>
      </c>
      <c r="F101" s="5" t="b">
        <f t="shared" si="4"/>
        <v>0</v>
      </c>
      <c r="G101" s="5">
        <f t="shared" si="7"/>
        <v>56</v>
      </c>
      <c r="H101" s="5">
        <f t="shared" si="5"/>
        <v>1</v>
      </c>
      <c r="I101" s="5" t="str">
        <f t="shared" si="6"/>
        <v>100,水ドロップ強化＋,強化された水ドロップの出現率と ダメージがかなりアップする （水ドロップ強化2個分の効果）,7,2</v>
      </c>
    </row>
    <row r="102" spans="1:9" x14ac:dyDescent="0.2">
      <c r="A102" s="4" t="s">
        <v>305</v>
      </c>
      <c r="B102" s="4" t="s">
        <v>306</v>
      </c>
      <c r="C102" s="4" t="s">
        <v>307</v>
      </c>
      <c r="D102" s="5">
        <v>7</v>
      </c>
      <c r="E102" s="5">
        <v>3</v>
      </c>
      <c r="F102" s="5" t="b">
        <f t="shared" si="4"/>
        <v>0</v>
      </c>
      <c r="G102" s="5">
        <f t="shared" si="7"/>
        <v>57</v>
      </c>
      <c r="H102" s="5">
        <f t="shared" si="5"/>
        <v>1</v>
      </c>
      <c r="I102" s="5" t="str">
        <f t="shared" si="6"/>
        <v>101,木ドロップ強化＋,強化された木ドロップの出現率と ダメージがかなりアップする （木ドロップ強化2個分の効果）,7,3</v>
      </c>
    </row>
    <row r="103" spans="1:9" x14ac:dyDescent="0.2">
      <c r="A103" s="4" t="s">
        <v>308</v>
      </c>
      <c r="B103" s="4" t="s">
        <v>309</v>
      </c>
      <c r="C103" s="4" t="s">
        <v>310</v>
      </c>
      <c r="D103" s="5">
        <v>7</v>
      </c>
      <c r="E103" s="5">
        <v>4</v>
      </c>
      <c r="F103" s="5" t="b">
        <f t="shared" si="4"/>
        <v>0</v>
      </c>
      <c r="G103" s="5">
        <f t="shared" si="7"/>
        <v>58</v>
      </c>
      <c r="H103" s="5">
        <f t="shared" si="5"/>
        <v>1</v>
      </c>
      <c r="I103" s="5" t="str">
        <f t="shared" si="6"/>
        <v>102,光ドロップ強化＋,強化された光ドロップの出現率と ダメージがかなりアップする （光ドロップ強化2個分の効果）,7,4</v>
      </c>
    </row>
    <row r="104" spans="1:9" x14ac:dyDescent="0.2">
      <c r="A104" s="4" t="s">
        <v>311</v>
      </c>
      <c r="B104" s="4" t="s">
        <v>312</v>
      </c>
      <c r="C104" s="4" t="s">
        <v>313</v>
      </c>
      <c r="D104" s="5">
        <v>7</v>
      </c>
      <c r="E104" s="5">
        <v>5</v>
      </c>
      <c r="F104" s="5" t="b">
        <f t="shared" si="4"/>
        <v>0</v>
      </c>
      <c r="G104" s="5">
        <f t="shared" si="7"/>
        <v>59</v>
      </c>
      <c r="H104" s="5">
        <f t="shared" si="5"/>
        <v>1</v>
      </c>
      <c r="I104" s="5" t="str">
        <f t="shared" si="6"/>
        <v>103,闇ドロップ強化＋,強化された闇ドロップの出現率と ダメージがかなりアップする （闇ドロップ強化2個分の効果）,7,5</v>
      </c>
    </row>
    <row r="105" spans="1:9" x14ac:dyDescent="0.2">
      <c r="A105" s="4" t="s">
        <v>314</v>
      </c>
      <c r="B105" s="4" t="s">
        <v>315</v>
      </c>
      <c r="C105" s="4" t="s">
        <v>316</v>
      </c>
      <c r="D105" s="5">
        <v>7</v>
      </c>
      <c r="E105" s="5">
        <v>6</v>
      </c>
      <c r="F105" s="5" t="b">
        <f t="shared" si="4"/>
        <v>0</v>
      </c>
      <c r="G105" s="5">
        <f t="shared" si="7"/>
        <v>60</v>
      </c>
      <c r="H105" s="5">
        <f t="shared" si="5"/>
        <v>1</v>
      </c>
      <c r="I105" s="5" t="str">
        <f t="shared" si="6"/>
        <v>104,回復ドロップ強化＋,強化された回復ドロップの出現率と 回復力がかなりアップする 回復の4個消しで回復力がアップする (回復ドロップ強化2個分の効果),7,6</v>
      </c>
    </row>
    <row r="106" spans="1:9" x14ac:dyDescent="0.2">
      <c r="A106" s="4" t="s">
        <v>317</v>
      </c>
      <c r="B106" s="4" t="s">
        <v>318</v>
      </c>
      <c r="C106" s="4" t="s">
        <v>319</v>
      </c>
      <c r="D106" s="5">
        <v>13</v>
      </c>
      <c r="E106" s="5">
        <v>9</v>
      </c>
      <c r="F106" s="5" t="b">
        <f t="shared" si="4"/>
        <v>0</v>
      </c>
      <c r="G106" s="5">
        <f t="shared" si="7"/>
        <v>117</v>
      </c>
      <c r="H106" s="5">
        <f t="shared" si="5"/>
        <v>1</v>
      </c>
      <c r="I106" s="5" t="str">
        <f t="shared" si="6"/>
        <v>105,スキルブーストマイナス,チーム全体のスキルが 1ターン減った状態で始まる,13,9</v>
      </c>
    </row>
    <row r="107" spans="1:9" x14ac:dyDescent="0.2">
      <c r="A107" s="4" t="s">
        <v>320</v>
      </c>
      <c r="B107" s="4" t="s">
        <v>321</v>
      </c>
      <c r="C107" s="4" t="s">
        <v>322</v>
      </c>
      <c r="D107" s="5">
        <v>5</v>
      </c>
      <c r="E107" s="5">
        <v>1</v>
      </c>
      <c r="F107" s="5" t="b">
        <f t="shared" si="4"/>
        <v>0</v>
      </c>
      <c r="G107" s="5">
        <f t="shared" si="7"/>
        <v>37</v>
      </c>
      <c r="H107" s="5">
        <f t="shared" si="5"/>
        <v>1</v>
      </c>
      <c r="I107" s="5" t="str">
        <f t="shared" si="6"/>
        <v>106,浮遊,自分自身への超重力効果を緩和する,5,1</v>
      </c>
    </row>
    <row r="108" spans="1:9" x14ac:dyDescent="0.2">
      <c r="A108" s="4" t="s">
        <v>323</v>
      </c>
      <c r="B108" s="4" t="s">
        <v>324</v>
      </c>
      <c r="C108" s="4" t="s">
        <v>325</v>
      </c>
      <c r="D108" s="5">
        <v>2</v>
      </c>
      <c r="E108" s="5">
        <v>2</v>
      </c>
      <c r="F108" s="5" t="b">
        <f t="shared" si="4"/>
        <v>0</v>
      </c>
      <c r="G108" s="5">
        <f t="shared" si="7"/>
        <v>11</v>
      </c>
      <c r="H108" s="5">
        <f t="shared" si="5"/>
        <v>1</v>
      </c>
      <c r="I108" s="5" t="str">
        <f t="shared" si="6"/>
        <v>107,コンボ強化＋,7コンボ以上で攻撃力がかなりアップする（コンボ強化2個分の効果）,2,2</v>
      </c>
    </row>
    <row r="109" spans="1:9" x14ac:dyDescent="0.2">
      <c r="A109" s="4" t="s">
        <v>326</v>
      </c>
      <c r="B109" s="4" t="s">
        <v>327</v>
      </c>
      <c r="C109" s="4" t="s">
        <v>328</v>
      </c>
      <c r="D109" s="5">
        <v>4</v>
      </c>
      <c r="E109" s="5">
        <v>5</v>
      </c>
      <c r="F109" s="5" t="b">
        <f t="shared" si="4"/>
        <v>0</v>
      </c>
      <c r="G109" s="5">
        <f t="shared" si="7"/>
        <v>32</v>
      </c>
      <c r="H109" s="5">
        <f t="shared" si="5"/>
        <v>1</v>
      </c>
      <c r="I109" s="5" t="str">
        <f t="shared" si="6"/>
        <v>108,L字消し攻撃＋,自分と同じ属性のドロップ5個をL字型に消すと攻撃力がかなりアップし、ロック状態を解除する（L字消し攻撃2個分の効果）,4,5</v>
      </c>
    </row>
    <row r="110" spans="1:9" x14ac:dyDescent="0.2">
      <c r="A110" s="4" t="s">
        <v>329</v>
      </c>
      <c r="B110" s="4" t="s">
        <v>330</v>
      </c>
      <c r="C110" s="4" t="s">
        <v>331</v>
      </c>
      <c r="D110" s="5">
        <v>4</v>
      </c>
      <c r="E110" s="5">
        <v>2</v>
      </c>
      <c r="F110" s="5" t="b">
        <f t="shared" si="4"/>
        <v>0</v>
      </c>
      <c r="G110" s="5">
        <f t="shared" si="7"/>
        <v>29</v>
      </c>
      <c r="H110" s="5">
        <f t="shared" si="5"/>
        <v>1</v>
      </c>
      <c r="I110" s="5" t="str">
        <f t="shared" si="6"/>
        <v>109,ダメージ無効貫通＋,自分と同じ属性のドロップを3×3の正方形で消すと攻撃力がアップ（12.25倍）し、ダメージ無効を貫通する（ダメージ無効貫通2個分の効果）,4,2</v>
      </c>
    </row>
    <row r="111" spans="1:9" x14ac:dyDescent="0.2">
      <c r="A111" s="4" t="s">
        <v>332</v>
      </c>
      <c r="B111" s="4" t="s">
        <v>333</v>
      </c>
      <c r="C111" s="4" t="s">
        <v>334</v>
      </c>
      <c r="D111" s="5">
        <v>4</v>
      </c>
      <c r="E111" s="5">
        <v>4</v>
      </c>
      <c r="F111" s="5" t="b">
        <f t="shared" si="4"/>
        <v>0</v>
      </c>
      <c r="G111" s="5">
        <f t="shared" si="7"/>
        <v>31</v>
      </c>
      <c r="H111" s="5">
        <f t="shared" si="5"/>
        <v>1</v>
      </c>
      <c r="I111" s="5" t="str">
        <f t="shared" si="6"/>
        <v>110,十字消し攻撃＋,自分と同じ属性のドロップ5個を十字型に消すと攻撃力がアップ（9倍）し、超暗闇目覚めを6ターン回復する（十字消し攻撃2個分の効果）,4,4</v>
      </c>
    </row>
    <row r="112" spans="1:9" x14ac:dyDescent="0.2">
      <c r="A112" s="4" t="s">
        <v>335</v>
      </c>
      <c r="B112" s="4" t="s">
        <v>336</v>
      </c>
      <c r="C112" s="4" t="s">
        <v>337</v>
      </c>
      <c r="D112" s="5">
        <v>2</v>
      </c>
      <c r="E112" s="5">
        <v>3</v>
      </c>
      <c r="F112" s="5" t="b">
        <f t="shared" si="4"/>
        <v>0</v>
      </c>
      <c r="G112" s="5">
        <f t="shared" si="7"/>
        <v>12</v>
      </c>
      <c r="H112" s="5">
        <f t="shared" si="5"/>
        <v>1</v>
      </c>
      <c r="I112" s="5" t="str">
        <f t="shared" si="6"/>
        <v>111,超コンボ強化＋,10コンボ以上で攻撃力がかなりアップ（5倍）する（超コンボ強化2個分の効果）,2,3</v>
      </c>
    </row>
    <row r="113" spans="1:9" x14ac:dyDescent="0.2">
      <c r="A113" s="4" t="s">
        <v>338</v>
      </c>
      <c r="B113" s="4" t="s">
        <v>339</v>
      </c>
      <c r="C113" s="4" t="s">
        <v>340</v>
      </c>
      <c r="D113" s="5">
        <v>5</v>
      </c>
      <c r="E113" s="5">
        <v>6</v>
      </c>
      <c r="F113" s="5" t="b">
        <f t="shared" si="4"/>
        <v>0</v>
      </c>
      <c r="G113" s="5">
        <f t="shared" si="7"/>
        <v>42</v>
      </c>
      <c r="H113" s="5">
        <f t="shared" si="5"/>
        <v>1</v>
      </c>
      <c r="I113" s="5" t="str">
        <f t="shared" si="6"/>
        <v>112,3色攻撃強化＋,3色以上同時攻撃で攻撃力がかなりアップ(6.25倍)する（3色攻撃強化2個分の効果）,5,6</v>
      </c>
    </row>
    <row r="114" spans="1:9" x14ac:dyDescent="0.2">
      <c r="A114" s="4" t="s">
        <v>341</v>
      </c>
      <c r="B114" s="4" t="s">
        <v>342</v>
      </c>
      <c r="C114" s="4" t="s">
        <v>343</v>
      </c>
      <c r="D114" s="5">
        <v>5</v>
      </c>
      <c r="E114" s="5">
        <v>7</v>
      </c>
      <c r="F114" s="5" t="b">
        <f t="shared" si="4"/>
        <v>0</v>
      </c>
      <c r="G114" s="5">
        <f t="shared" si="7"/>
        <v>43</v>
      </c>
      <c r="H114" s="5">
        <f t="shared" si="5"/>
        <v>1</v>
      </c>
      <c r="I114" s="5" t="str">
        <f t="shared" si="6"/>
        <v>113,4色攻撃強化＋,4色以上同時攻撃で攻撃力がかなりアップ(12.25倍)する（4色攻撃強化2個分の効果）,5,7</v>
      </c>
    </row>
    <row r="115" spans="1:9" x14ac:dyDescent="0.2">
      <c r="A115" s="4" t="s">
        <v>344</v>
      </c>
      <c r="B115" s="4" t="s">
        <v>345</v>
      </c>
      <c r="C115" s="4" t="s">
        <v>346</v>
      </c>
      <c r="D115" s="5">
        <v>5</v>
      </c>
      <c r="E115" s="5">
        <v>8</v>
      </c>
      <c r="F115" s="5" t="b">
        <f t="shared" si="4"/>
        <v>0</v>
      </c>
      <c r="G115" s="5">
        <f t="shared" si="7"/>
        <v>44</v>
      </c>
      <c r="H115" s="5">
        <f t="shared" si="5"/>
        <v>1</v>
      </c>
      <c r="I115" s="5" t="str">
        <f t="shared" si="6"/>
        <v>114,5色攻撃強化＋,5色同時攻撃で攻撃力ががかなりアップ(20.25倍)する（5色攻撃強化2個分の効果）,5,8</v>
      </c>
    </row>
    <row r="116" spans="1:9" x14ac:dyDescent="0.2">
      <c r="A116" s="4" t="s">
        <v>347</v>
      </c>
      <c r="B116" s="4" t="s">
        <v>348</v>
      </c>
      <c r="C116" s="4" t="s">
        <v>349</v>
      </c>
      <c r="D116" s="5">
        <v>7</v>
      </c>
      <c r="E116" s="5">
        <v>8</v>
      </c>
      <c r="F116" s="5" t="b">
        <f t="shared" si="4"/>
        <v>0</v>
      </c>
      <c r="G116" s="5">
        <f t="shared" si="7"/>
        <v>62</v>
      </c>
      <c r="H116" s="5">
        <f t="shared" si="5"/>
        <v>1</v>
      </c>
      <c r="I116" s="5" t="str">
        <f t="shared" si="6"/>
        <v>115,バインド回復＋,回復ドロップを横一列でそろえて消すとバインド状態が6ターン回復する（この覚醒スキルは覚醒無効の影響を受けない）（バインド回復2個分の効果）,7,8</v>
      </c>
    </row>
    <row r="117" spans="1:9" x14ac:dyDescent="0.2">
      <c r="A117" s="4" t="s">
        <v>350</v>
      </c>
      <c r="B117" s="4" t="s">
        <v>351</v>
      </c>
      <c r="C117" s="4" t="s">
        <v>352</v>
      </c>
      <c r="D117" s="5">
        <v>9</v>
      </c>
      <c r="E117" s="5">
        <v>1</v>
      </c>
      <c r="F117" s="5" t="b">
        <f t="shared" si="4"/>
        <v>0</v>
      </c>
      <c r="G117" s="5">
        <f t="shared" si="7"/>
        <v>73</v>
      </c>
      <c r="H117" s="5">
        <f t="shared" si="5"/>
        <v>1</v>
      </c>
      <c r="I117" s="5" t="str">
        <f t="shared" si="6"/>
        <v>116,火列強化×3,火ドロップを横一列でそろえて消すと火属性の攻撃力がアップする（60%）,9,1</v>
      </c>
    </row>
    <row r="118" spans="1:9" x14ac:dyDescent="0.2">
      <c r="A118" s="4" t="s">
        <v>353</v>
      </c>
      <c r="B118" s="4" t="s">
        <v>354</v>
      </c>
      <c r="C118" s="4" t="s">
        <v>355</v>
      </c>
      <c r="D118" s="5">
        <v>9</v>
      </c>
      <c r="E118" s="5">
        <v>2</v>
      </c>
      <c r="F118" s="5" t="b">
        <f t="shared" si="4"/>
        <v>0</v>
      </c>
      <c r="G118" s="5">
        <f t="shared" si="7"/>
        <v>74</v>
      </c>
      <c r="H118" s="5">
        <f t="shared" si="5"/>
        <v>1</v>
      </c>
      <c r="I118" s="5" t="str">
        <f t="shared" si="6"/>
        <v>117,水列強化×3,水ドロップを横一列でそろえて消すと水属性の攻撃力がアップする（60%）,9,2</v>
      </c>
    </row>
    <row r="119" spans="1:9" x14ac:dyDescent="0.2">
      <c r="A119" s="4" t="s">
        <v>356</v>
      </c>
      <c r="B119" s="4" t="s">
        <v>357</v>
      </c>
      <c r="C119" s="4" t="s">
        <v>358</v>
      </c>
      <c r="D119" s="5">
        <v>9</v>
      </c>
      <c r="E119" s="5">
        <v>3</v>
      </c>
      <c r="F119" s="5" t="b">
        <f t="shared" si="4"/>
        <v>0</v>
      </c>
      <c r="G119" s="5">
        <f t="shared" si="7"/>
        <v>75</v>
      </c>
      <c r="H119" s="5">
        <f t="shared" si="5"/>
        <v>1</v>
      </c>
      <c r="I119" s="5" t="str">
        <f t="shared" si="6"/>
        <v>118,木列強化×3,木ドロップを横一列でそろえて消すと木属性の攻撃力がアップする（60%）,9,3</v>
      </c>
    </row>
    <row r="120" spans="1:9" x14ac:dyDescent="0.2">
      <c r="A120" s="4" t="s">
        <v>359</v>
      </c>
      <c r="B120" s="4" t="s">
        <v>360</v>
      </c>
      <c r="C120" s="4" t="s">
        <v>361</v>
      </c>
      <c r="D120" s="5">
        <v>9</v>
      </c>
      <c r="E120" s="5">
        <v>4</v>
      </c>
      <c r="F120" s="5" t="b">
        <f t="shared" si="4"/>
        <v>0</v>
      </c>
      <c r="G120" s="5">
        <f t="shared" si="7"/>
        <v>76</v>
      </c>
      <c r="H120" s="5">
        <f t="shared" si="5"/>
        <v>1</v>
      </c>
      <c r="I120" s="5" t="str">
        <f t="shared" si="6"/>
        <v>119,光列強化×3,光ドロップを横一列でそろえて消すと光属性の攻撃力がアップする（60%）,9,4</v>
      </c>
    </row>
    <row r="121" spans="1:9" x14ac:dyDescent="0.2">
      <c r="A121" s="4" t="s">
        <v>362</v>
      </c>
      <c r="B121" s="4" t="s">
        <v>363</v>
      </c>
      <c r="C121" s="4" t="s">
        <v>364</v>
      </c>
      <c r="D121" s="5">
        <v>9</v>
      </c>
      <c r="E121" s="5">
        <v>5</v>
      </c>
      <c r="F121" s="5" t="b">
        <f t="shared" si="4"/>
        <v>0</v>
      </c>
      <c r="G121" s="5">
        <f t="shared" si="7"/>
        <v>77</v>
      </c>
      <c r="H121" s="5">
        <f t="shared" si="5"/>
        <v>1</v>
      </c>
      <c r="I121" s="5" t="str">
        <f t="shared" si="6"/>
        <v>120,闇列強化×3,闇ドロップを横一列でそろえて消すと闇属性の攻撃力がアップする（60%）,9,5</v>
      </c>
    </row>
    <row r="122" spans="1:9" x14ac:dyDescent="0.2">
      <c r="A122" s="4" t="s">
        <v>365</v>
      </c>
      <c r="B122" s="4" t="s">
        <v>366</v>
      </c>
      <c r="C122" s="4" t="s">
        <v>367</v>
      </c>
      <c r="D122" s="5">
        <v>12</v>
      </c>
      <c r="E122" s="5">
        <v>1</v>
      </c>
      <c r="F122" s="5" t="b">
        <f t="shared" si="4"/>
        <v>0</v>
      </c>
      <c r="G122" s="5">
        <f t="shared" si="7"/>
        <v>100</v>
      </c>
      <c r="H122" s="5">
        <f t="shared" si="5"/>
        <v>1</v>
      </c>
      <c r="I122" s="5" t="str">
        <f t="shared" si="6"/>
        <v>121,火コンボ強化＋,火ドロップで2コンボ以上すると、火属性の攻撃力がアップする（火コンボ強化2個分の効果）,12,1</v>
      </c>
    </row>
    <row r="123" spans="1:9" x14ac:dyDescent="0.2">
      <c r="A123" s="4" t="s">
        <v>368</v>
      </c>
      <c r="B123" s="4" t="s">
        <v>369</v>
      </c>
      <c r="C123" s="4" t="s">
        <v>370</v>
      </c>
      <c r="D123" s="5">
        <v>12</v>
      </c>
      <c r="E123" s="5">
        <v>2</v>
      </c>
      <c r="F123" s="5" t="b">
        <f t="shared" si="4"/>
        <v>0</v>
      </c>
      <c r="G123" s="5">
        <f t="shared" si="7"/>
        <v>101</v>
      </c>
      <c r="H123" s="5">
        <f t="shared" si="5"/>
        <v>1</v>
      </c>
      <c r="I123" s="5" t="str">
        <f t="shared" si="6"/>
        <v>122,水コンボ強化＋,水ドロップで2コンボ以上すると、水属性の攻撃力がアップする（水コンボ強化2個分の効果）,12,2</v>
      </c>
    </row>
    <row r="124" spans="1:9" x14ac:dyDescent="0.2">
      <c r="A124" s="4" t="s">
        <v>371</v>
      </c>
      <c r="B124" s="4" t="s">
        <v>372</v>
      </c>
      <c r="C124" s="4" t="s">
        <v>373</v>
      </c>
      <c r="D124" s="5">
        <v>12</v>
      </c>
      <c r="E124" s="5">
        <v>3</v>
      </c>
      <c r="F124" s="5" t="b">
        <f t="shared" si="4"/>
        <v>0</v>
      </c>
      <c r="G124" s="5">
        <f t="shared" si="7"/>
        <v>102</v>
      </c>
      <c r="H124" s="5">
        <f t="shared" si="5"/>
        <v>1</v>
      </c>
      <c r="I124" s="5" t="str">
        <f t="shared" si="6"/>
        <v>123,木コンボ強化＋,木ドロップで2コンボ以上すると、木属性の攻撃力がアップする（木コンボ強化2個分の効果）,12,3</v>
      </c>
    </row>
    <row r="125" spans="1:9" x14ac:dyDescent="0.2">
      <c r="A125" s="4" t="s">
        <v>374</v>
      </c>
      <c r="B125" s="4" t="s">
        <v>375</v>
      </c>
      <c r="C125" s="4" t="s">
        <v>376</v>
      </c>
      <c r="D125" s="5">
        <v>12</v>
      </c>
      <c r="E125" s="5">
        <v>4</v>
      </c>
      <c r="F125" s="5" t="b">
        <f t="shared" si="4"/>
        <v>0</v>
      </c>
      <c r="G125" s="5">
        <f t="shared" si="7"/>
        <v>103</v>
      </c>
      <c r="H125" s="5">
        <f t="shared" si="5"/>
        <v>1</v>
      </c>
      <c r="I125" s="5" t="str">
        <f t="shared" si="6"/>
        <v>124,光コンボ強化＋,光ドロップで2コンボ以上すると、光属性の攻撃力がアップする（光コンボ強化2個分の効果）,12,4</v>
      </c>
    </row>
    <row r="126" spans="1:9" x14ac:dyDescent="0.2">
      <c r="A126" s="4" t="s">
        <v>377</v>
      </c>
      <c r="B126" s="4" t="s">
        <v>378</v>
      </c>
      <c r="C126" s="4" t="s">
        <v>379</v>
      </c>
      <c r="D126" s="5">
        <v>12</v>
      </c>
      <c r="E126" s="5">
        <v>5</v>
      </c>
      <c r="F126" s="5" t="b">
        <f t="shared" si="4"/>
        <v>0</v>
      </c>
      <c r="G126" s="5">
        <f t="shared" si="7"/>
        <v>104</v>
      </c>
      <c r="H126" s="5">
        <f t="shared" si="5"/>
        <v>1</v>
      </c>
      <c r="I126" s="5" t="str">
        <f t="shared" si="6"/>
        <v>125,闇コンボ強化＋,闇ドロップで2コンボ以上すると、闇属性の攻撃力がアップする（闇コンボ強化2個分の効果）,12,5</v>
      </c>
    </row>
    <row r="127" spans="1:9" x14ac:dyDescent="0.2">
      <c r="A127" s="4" t="s">
        <v>380</v>
      </c>
      <c r="B127" s="4" t="s">
        <v>381</v>
      </c>
      <c r="C127" s="4" t="s">
        <v>382</v>
      </c>
      <c r="D127" s="5">
        <v>3</v>
      </c>
      <c r="E127" s="5">
        <v>6</v>
      </c>
      <c r="F127" s="5" t="b">
        <f t="shared" si="4"/>
        <v>0</v>
      </c>
      <c r="G127" s="5">
        <f t="shared" si="7"/>
        <v>24</v>
      </c>
      <c r="H127" s="5">
        <f t="shared" si="5"/>
        <v>1</v>
      </c>
      <c r="I127" s="5" t="str">
        <f t="shared" si="6"/>
        <v>126,T字消し攻撃,自分と同じ属性のドロップ5個をT字型に消すと攻撃力が4倍になり、ドロップ強化をした状態で攻撃する,3,6</v>
      </c>
    </row>
    <row r="128" spans="1:9" x14ac:dyDescent="0.2">
      <c r="A128" s="4" t="s">
        <v>383</v>
      </c>
      <c r="B128" s="4" t="s">
        <v>384</v>
      </c>
      <c r="C128" s="4" t="s">
        <v>385</v>
      </c>
      <c r="D128" s="5">
        <v>9</v>
      </c>
      <c r="E128" s="5">
        <v>9</v>
      </c>
      <c r="F128" s="5" t="b">
        <f t="shared" si="4"/>
        <v>0</v>
      </c>
      <c r="G128" s="5">
        <f t="shared" si="7"/>
        <v>81</v>
      </c>
      <c r="H128" s="5">
        <f t="shared" si="5"/>
        <v>1</v>
      </c>
      <c r="I128" s="5" t="str">
        <f t="shared" si="6"/>
        <v>127,全パラメータ強化,自分の全パラメータが1.5倍にアップする,9,9</v>
      </c>
    </row>
    <row r="129" spans="1:9" x14ac:dyDescent="0.2">
      <c r="A129" s="4" t="s">
        <v>386</v>
      </c>
      <c r="B129" s="4" t="s">
        <v>387</v>
      </c>
      <c r="C129" s="4" t="s">
        <v>388</v>
      </c>
      <c r="D129" s="5">
        <v>15</v>
      </c>
      <c r="E129" s="5">
        <v>1</v>
      </c>
      <c r="F129" s="5" t="b">
        <f t="shared" si="4"/>
        <v>0</v>
      </c>
      <c r="G129" s="5">
        <f t="shared" si="7"/>
        <v>127</v>
      </c>
      <c r="H129" s="5">
        <f t="shared" si="5"/>
        <v>1</v>
      </c>
      <c r="I129" s="5" t="str">
        <f t="shared" si="6"/>
        <v>128,陽の加護,陽の表示があるダンジョンフロアでHPと回復力が1.2倍、攻撃力は5倍になる,15,1</v>
      </c>
    </row>
    <row r="130" spans="1:9" x14ac:dyDescent="0.2">
      <c r="A130" s="4" t="s">
        <v>389</v>
      </c>
      <c r="B130" s="4" t="s">
        <v>390</v>
      </c>
      <c r="C130" s="4" t="s">
        <v>391</v>
      </c>
      <c r="D130" s="5">
        <v>15</v>
      </c>
      <c r="E130" s="5">
        <v>2</v>
      </c>
      <c r="F130" s="5" t="b">
        <f>OR(D130="",E130="")</f>
        <v>0</v>
      </c>
      <c r="G130" s="5">
        <f t="shared" si="7"/>
        <v>128</v>
      </c>
      <c r="H130" s="5">
        <f>COUNTIF(G:G,G130)</f>
        <v>1</v>
      </c>
      <c r="I130" s="5" t="str">
        <f t="shared" ref="I130:I131" si="8">A130&amp;","&amp;B130&amp;","&amp;C130&amp;","&amp;D130&amp;","&amp;E130</f>
        <v>129,陰の加護,陰の表示があるダンジョンフロアでHPと回復力が1.2倍、攻撃力は5倍になる,15,2</v>
      </c>
    </row>
    <row r="131" spans="1:9" x14ac:dyDescent="0.2">
      <c r="A131" s="4" t="s">
        <v>393</v>
      </c>
      <c r="B131" s="4" t="s">
        <v>397</v>
      </c>
      <c r="C131" s="4" t="s">
        <v>398</v>
      </c>
      <c r="D131" s="5">
        <v>15</v>
      </c>
      <c r="E131" s="5">
        <v>3</v>
      </c>
      <c r="F131" s="5" t="b">
        <f>OR(D131="",E131="")</f>
        <v>0</v>
      </c>
      <c r="G131" s="5">
        <f t="shared" si="7"/>
        <v>129</v>
      </c>
      <c r="H131" s="5">
        <f>COUNTIF(G:G,G131)</f>
        <v>1</v>
      </c>
      <c r="I131" s="5" t="str">
        <f t="shared" si="8"/>
        <v>130,熟成,バトル5以降で全パラメータが1.5倍、バトル10以降で全パラメータが2倍になる。,15,3</v>
      </c>
    </row>
    <row r="132" spans="1:9" x14ac:dyDescent="0.2">
      <c r="A132" s="4" t="s">
        <v>394</v>
      </c>
      <c r="B132" s="4" t="s">
        <v>395</v>
      </c>
      <c r="C132" s="4" t="s">
        <v>396</v>
      </c>
      <c r="D132" s="5">
        <v>15</v>
      </c>
      <c r="E132" s="5">
        <v>5</v>
      </c>
      <c r="F132" s="5" t="b">
        <f>OR(D132="",E132="")</f>
        <v>0</v>
      </c>
      <c r="G132" s="5">
        <f t="shared" ref="G132" si="9">(D132-1)*9+E132</f>
        <v>131</v>
      </c>
      <c r="H132" s="5">
        <f>COUNTIF(G:G,G132)</f>
        <v>1</v>
      </c>
      <c r="I132" s="5" t="str">
        <f>A132&amp;","&amp;B132&amp;","&amp;C132&amp;","&amp;D132&amp;","&amp;E132</f>
        <v>131,部位破壊ボーナス,部位破壊素材のドロップ率が10%上昇,15,5</v>
      </c>
    </row>
  </sheetData>
  <autoFilter ref="A1:H130" xr:uid="{347B9835-9FF8-4991-A3E4-8944D05451B4}"/>
  <phoneticPr fontId="1" type="noConversion"/>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8BA99-429F-4320-9276-A53839062A3A}">
  <dimension ref="A1:F35"/>
  <sheetViews>
    <sheetView zoomScale="115" zoomScaleNormal="115" workbookViewId="0">
      <pane ySplit="1" topLeftCell="A2" activePane="bottomLeft" state="frozen"/>
      <selection pane="bottomLeft" activeCell="A2" sqref="A2"/>
    </sheetView>
  </sheetViews>
  <sheetFormatPr defaultRowHeight="14.25" x14ac:dyDescent="0.2"/>
  <cols>
    <col min="2" max="2" width="18.375" customWidth="1"/>
    <col min="4" max="4" width="18.375" customWidth="1"/>
  </cols>
  <sheetData>
    <row r="1" spans="1:6" ht="37.5" customHeight="1" x14ac:dyDescent="0.2">
      <c r="A1" s="7" t="s">
        <v>400</v>
      </c>
      <c r="B1" s="8" t="s">
        <v>409</v>
      </c>
      <c r="C1" s="7" t="s">
        <v>408</v>
      </c>
      <c r="D1" s="8" t="s">
        <v>410</v>
      </c>
      <c r="E1" s="7" t="s">
        <v>401</v>
      </c>
      <c r="F1" s="6" t="s">
        <v>399</v>
      </c>
    </row>
    <row r="2" spans="1:6" x14ac:dyDescent="0.2">
      <c r="A2" s="4" t="s">
        <v>402</v>
      </c>
      <c r="B2" s="5" t="str">
        <f>VLOOKUP(A2,awakenskill!$A:$B,2,FALSE)</f>
        <v>バインド耐性</v>
      </c>
      <c r="C2" s="4" t="s">
        <v>158</v>
      </c>
      <c r="D2" s="5" t="str">
        <f>VLOOKUP(C2,awakenskill!$A:$B,2,FALSE)</f>
        <v>バインド耐性+</v>
      </c>
      <c r="E2" s="5">
        <v>2</v>
      </c>
      <c r="F2" s="5" t="str">
        <f t="shared" ref="F2:F34" si="0">T(A2)&amp;","&amp;T(C2)&amp;","&amp;E2</f>
        <v>10,52,2</v>
      </c>
    </row>
    <row r="3" spans="1:6" x14ac:dyDescent="0.2">
      <c r="A3" s="4" t="s">
        <v>403</v>
      </c>
      <c r="B3" s="5" t="str">
        <f>VLOOKUP(A3,awakenskill!$A:$B,2,FALSE)</f>
        <v>暗闇耐性</v>
      </c>
      <c r="C3" s="4" t="s">
        <v>206</v>
      </c>
      <c r="D3" s="5" t="str">
        <f>VLOOKUP(C3,awakenskill!$A:$B,2,FALSE)</f>
        <v>暗闇耐性＋</v>
      </c>
      <c r="E3" s="5">
        <v>5</v>
      </c>
      <c r="F3" s="5" t="str">
        <f t="shared" si="0"/>
        <v>11,68,5</v>
      </c>
    </row>
    <row r="4" spans="1:6" x14ac:dyDescent="0.2">
      <c r="A4" s="4" t="s">
        <v>404</v>
      </c>
      <c r="B4" s="5" t="str">
        <f>VLOOKUP(A4,awakenskill!$A:$B,2,FALSE)</f>
        <v>お邪魔耐性</v>
      </c>
      <c r="C4" s="4" t="s">
        <v>209</v>
      </c>
      <c r="D4" s="5" t="str">
        <f>VLOOKUP(C4,awakenskill!$A:$B,2,FALSE)</f>
        <v>お邪魔耐性＋</v>
      </c>
      <c r="E4" s="5">
        <v>5</v>
      </c>
      <c r="F4" s="5" t="str">
        <f t="shared" si="0"/>
        <v>12,69,5</v>
      </c>
    </row>
    <row r="5" spans="1:6" x14ac:dyDescent="0.2">
      <c r="A5" s="4" t="s">
        <v>405</v>
      </c>
      <c r="B5" s="5" t="str">
        <f>VLOOKUP(A5,awakenskill!$A:$B,2,FALSE)</f>
        <v>毒耐性</v>
      </c>
      <c r="C5" s="4" t="s">
        <v>212</v>
      </c>
      <c r="D5" s="5" t="str">
        <f>VLOOKUP(C5,awakenskill!$A:$B,2,FALSE)</f>
        <v>毒耐性＋</v>
      </c>
      <c r="E5" s="5">
        <v>5</v>
      </c>
      <c r="F5" s="5" t="str">
        <f t="shared" si="0"/>
        <v>13,70,5</v>
      </c>
    </row>
    <row r="6" spans="1:6" x14ac:dyDescent="0.2">
      <c r="A6" s="4" t="s">
        <v>406</v>
      </c>
      <c r="B6" s="5" t="str">
        <f>VLOOKUP(A6,awakenskill!$A:$B,2,FALSE)</f>
        <v>操作時間延長</v>
      </c>
      <c r="C6" s="4" t="s">
        <v>161</v>
      </c>
      <c r="D6" s="5" t="str">
        <f>VLOOKUP(C6,awakenskill!$A:$B,2,FALSE)</f>
        <v>操作時間延長+</v>
      </c>
      <c r="E6" s="5">
        <v>2</v>
      </c>
      <c r="F6" s="5" t="str">
        <f t="shared" si="0"/>
        <v>19,53,2</v>
      </c>
    </row>
    <row r="7" spans="1:6" x14ac:dyDescent="0.2">
      <c r="A7" s="4" t="s">
        <v>407</v>
      </c>
      <c r="B7" s="5" t="str">
        <f>VLOOKUP(A7,awakenskill!$A:$B,2,FALSE)</f>
        <v>スキルブースト</v>
      </c>
      <c r="C7" s="4" t="s">
        <v>170</v>
      </c>
      <c r="D7" s="5" t="str">
        <f>VLOOKUP(C7,awakenskill!$A:$B,2,FALSE)</f>
        <v>スキルブースト+</v>
      </c>
      <c r="E7" s="5">
        <v>2</v>
      </c>
      <c r="F7" s="5" t="str">
        <f t="shared" si="0"/>
        <v>21,56,2</v>
      </c>
    </row>
    <row r="8" spans="1:6" x14ac:dyDescent="0.2">
      <c r="A8" s="4" t="s">
        <v>83</v>
      </c>
      <c r="B8" s="5" t="str">
        <f>VLOOKUP(A8,awakenskill!$A:$B,2,FALSE)</f>
        <v>2体攻撃</v>
      </c>
      <c r="C8" s="4" t="s">
        <v>290</v>
      </c>
      <c r="D8" s="5" t="str">
        <f>VLOOKUP(C8,awakenskill!$A:$B,2,FALSE)</f>
        <v>2体攻撃＋</v>
      </c>
      <c r="E8" s="5">
        <v>2</v>
      </c>
      <c r="F8" s="5" t="str">
        <f t="shared" si="0"/>
        <v>27,96,2</v>
      </c>
    </row>
    <row r="9" spans="1:6" x14ac:dyDescent="0.2">
      <c r="A9" s="4" t="s">
        <v>155</v>
      </c>
      <c r="B9" s="5" t="str">
        <f>VLOOKUP(A9,awakenskill!$A:$B,2,FALSE)</f>
        <v>スキルチャージ</v>
      </c>
      <c r="C9" s="4" t="s">
        <v>293</v>
      </c>
      <c r="D9" s="5" t="str">
        <f>VLOOKUP(C9,awakenskill!$A:$B,2,FALSE)</f>
        <v>スキルチャージ＋</v>
      </c>
      <c r="E9" s="5">
        <v>2</v>
      </c>
      <c r="F9" s="5" t="str">
        <f t="shared" si="0"/>
        <v>51,97,2</v>
      </c>
    </row>
    <row r="10" spans="1:6" x14ac:dyDescent="0.2">
      <c r="A10" s="4" t="s">
        <v>29</v>
      </c>
      <c r="B10" s="5" t="str">
        <f>VLOOKUP(A10,awakenskill!$A:$B,2,FALSE)</f>
        <v>自動回復</v>
      </c>
      <c r="C10" s="4" t="s">
        <v>296</v>
      </c>
      <c r="D10" s="5" t="str">
        <f>VLOOKUP(C10,awakenskill!$A:$B,2,FALSE)</f>
        <v>自動回復＋</v>
      </c>
      <c r="E10" s="5">
        <v>2</v>
      </c>
      <c r="F10" s="5" t="str">
        <f t="shared" si="0"/>
        <v>9,98,2</v>
      </c>
    </row>
    <row r="11" spans="1:6" x14ac:dyDescent="0.2">
      <c r="A11" s="4" t="s">
        <v>44</v>
      </c>
      <c r="B11" s="5" t="str">
        <f>VLOOKUP(A11,awakenskill!$A:$B,2,FALSE)</f>
        <v>火ドロップ強化</v>
      </c>
      <c r="C11" s="4" t="s">
        <v>299</v>
      </c>
      <c r="D11" s="5" t="str">
        <f>VLOOKUP(C11,awakenskill!$A:$B,2,FALSE)</f>
        <v>火ドロップ強化＋</v>
      </c>
      <c r="E11" s="5">
        <v>2</v>
      </c>
      <c r="F11" s="5" t="str">
        <f t="shared" si="0"/>
        <v>14,99,2</v>
      </c>
    </row>
    <row r="12" spans="1:6" x14ac:dyDescent="0.2">
      <c r="A12" s="4" t="s">
        <v>47</v>
      </c>
      <c r="B12" s="5" t="str">
        <f>VLOOKUP(A12,awakenskill!$A:$B,2,FALSE)</f>
        <v>水ドロップ強化</v>
      </c>
      <c r="C12" s="4" t="s">
        <v>302</v>
      </c>
      <c r="D12" s="5" t="str">
        <f>VLOOKUP(C12,awakenskill!$A:$B,2,FALSE)</f>
        <v>水ドロップ強化＋</v>
      </c>
      <c r="E12" s="5">
        <v>2</v>
      </c>
      <c r="F12" s="5" t="str">
        <f t="shared" si="0"/>
        <v>15,100,2</v>
      </c>
    </row>
    <row r="13" spans="1:6" x14ac:dyDescent="0.2">
      <c r="A13" s="4" t="s">
        <v>50</v>
      </c>
      <c r="B13" s="5" t="str">
        <f>VLOOKUP(A13,awakenskill!$A:$B,2,FALSE)</f>
        <v>木ドロップ強化</v>
      </c>
      <c r="C13" s="4" t="s">
        <v>305</v>
      </c>
      <c r="D13" s="5" t="str">
        <f>VLOOKUP(C13,awakenskill!$A:$B,2,FALSE)</f>
        <v>木ドロップ強化＋</v>
      </c>
      <c r="E13" s="5">
        <v>2</v>
      </c>
      <c r="F13" s="5" t="str">
        <f t="shared" si="0"/>
        <v>16,101,2</v>
      </c>
    </row>
    <row r="14" spans="1:6" x14ac:dyDescent="0.2">
      <c r="A14" s="4" t="s">
        <v>53</v>
      </c>
      <c r="B14" s="5" t="str">
        <f>VLOOKUP(A14,awakenskill!$A:$B,2,FALSE)</f>
        <v>光ドロップ強化</v>
      </c>
      <c r="C14" s="4" t="s">
        <v>308</v>
      </c>
      <c r="D14" s="5" t="str">
        <f>VLOOKUP(C14,awakenskill!$A:$B,2,FALSE)</f>
        <v>光ドロップ強化＋</v>
      </c>
      <c r="E14" s="5">
        <v>2</v>
      </c>
      <c r="F14" s="5" t="str">
        <f t="shared" si="0"/>
        <v>17,102,2</v>
      </c>
    </row>
    <row r="15" spans="1:6" x14ac:dyDescent="0.2">
      <c r="A15" s="4" t="s">
        <v>56</v>
      </c>
      <c r="B15" s="5" t="str">
        <f>VLOOKUP(A15,awakenskill!$A:$B,2,FALSE)</f>
        <v>闇ドロップ強化</v>
      </c>
      <c r="C15" s="4" t="s">
        <v>311</v>
      </c>
      <c r="D15" s="5" t="str">
        <f>VLOOKUP(C15,awakenskill!$A:$B,2,FALSE)</f>
        <v>闇ドロップ強化＋</v>
      </c>
      <c r="E15" s="5">
        <v>2</v>
      </c>
      <c r="F15" s="5" t="str">
        <f t="shared" si="0"/>
        <v>18,103,2</v>
      </c>
    </row>
    <row r="16" spans="1:6" x14ac:dyDescent="0.2">
      <c r="A16" s="4" t="s">
        <v>89</v>
      </c>
      <c r="B16" s="5" t="str">
        <f>VLOOKUP(A16,awakenskill!$A:$B,2,FALSE)</f>
        <v>回復ドロップ強化</v>
      </c>
      <c r="C16" s="4" t="s">
        <v>314</v>
      </c>
      <c r="D16" s="5" t="str">
        <f>VLOOKUP(C16,awakenskill!$A:$B,2,FALSE)</f>
        <v>回復ドロップ強化＋</v>
      </c>
      <c r="E16" s="5">
        <v>2</v>
      </c>
      <c r="F16" s="5" t="str">
        <f t="shared" si="0"/>
        <v>29,104,2</v>
      </c>
    </row>
    <row r="17" spans="1:6" x14ac:dyDescent="0.2">
      <c r="A17" s="4" t="s">
        <v>131</v>
      </c>
      <c r="B17" s="5" t="str">
        <f>VLOOKUP(A17,awakenskill!$A:$B,2,FALSE)</f>
        <v>コンボ強化</v>
      </c>
      <c r="C17" s="4" t="s">
        <v>323</v>
      </c>
      <c r="D17" s="5" t="str">
        <f>VLOOKUP(C17,awakenskill!$A:$B,2,FALSE)</f>
        <v>コンボ強化＋</v>
      </c>
      <c r="E17" s="5">
        <v>2</v>
      </c>
      <c r="F17" s="5" t="str">
        <f t="shared" si="0"/>
        <v>43,107,2</v>
      </c>
    </row>
    <row r="18" spans="1:6" x14ac:dyDescent="0.2">
      <c r="A18" s="4" t="s">
        <v>182</v>
      </c>
      <c r="B18" s="5" t="str">
        <f>VLOOKUP(A18,awakenskill!$A:$B,2,FALSE)</f>
        <v>L字消し攻撃</v>
      </c>
      <c r="C18" s="4" t="s">
        <v>326</v>
      </c>
      <c r="D18" s="5" t="str">
        <f>VLOOKUP(C18,awakenskill!$A:$B,2,FALSE)</f>
        <v>L字消し攻撃＋</v>
      </c>
      <c r="E18" s="5">
        <v>2</v>
      </c>
      <c r="F18" s="5" t="str">
        <f t="shared" si="0"/>
        <v>60,108,2</v>
      </c>
    </row>
    <row r="19" spans="1:6" x14ac:dyDescent="0.2">
      <c r="A19" s="4" t="s">
        <v>146</v>
      </c>
      <c r="B19" s="5" t="str">
        <f>VLOOKUP(A19,awakenskill!$A:$B,2,FALSE)</f>
        <v>ダメージ無効貫通</v>
      </c>
      <c r="C19" s="4" t="s">
        <v>329</v>
      </c>
      <c r="D19" s="5" t="str">
        <f>VLOOKUP(C19,awakenskill!$A:$B,2,FALSE)</f>
        <v>ダメージ無効貫通＋</v>
      </c>
      <c r="E19" s="5">
        <v>2</v>
      </c>
      <c r="F19" s="5" t="str">
        <f t="shared" si="0"/>
        <v>48,109,2</v>
      </c>
    </row>
    <row r="20" spans="1:6" x14ac:dyDescent="0.2">
      <c r="A20" s="4" t="s">
        <v>236</v>
      </c>
      <c r="B20" s="5" t="str">
        <f>VLOOKUP(A20,awakenskill!$A:$B,2,FALSE)</f>
        <v>十字消し攻撃</v>
      </c>
      <c r="C20" s="4" t="s">
        <v>332</v>
      </c>
      <c r="D20" s="5" t="str">
        <f>VLOOKUP(C20,awakenskill!$A:$B,2,FALSE)</f>
        <v>十字消し攻撃＋</v>
      </c>
      <c r="E20" s="5">
        <v>2</v>
      </c>
      <c r="F20" s="5" t="str">
        <f t="shared" si="0"/>
        <v>78,110,2</v>
      </c>
    </row>
    <row r="21" spans="1:6" x14ac:dyDescent="0.2">
      <c r="A21" s="4" t="s">
        <v>185</v>
      </c>
      <c r="B21" s="5" t="str">
        <f>VLOOKUP(A21,awakenskill!$A:$B,2,FALSE)</f>
        <v>超コンボ強化</v>
      </c>
      <c r="C21" s="4" t="s">
        <v>335</v>
      </c>
      <c r="D21" s="5" t="str">
        <f>VLOOKUP(C21,awakenskill!$A:$B,2,FALSE)</f>
        <v>超コンボ強化＋</v>
      </c>
      <c r="E21" s="5">
        <v>2</v>
      </c>
      <c r="F21" s="5" t="str">
        <f t="shared" si="0"/>
        <v>61,111,2</v>
      </c>
    </row>
    <row r="22" spans="1:6" x14ac:dyDescent="0.2">
      <c r="A22" s="4" t="s">
        <v>239</v>
      </c>
      <c r="B22" s="5" t="str">
        <f>VLOOKUP(A22,awakenskill!$A:$B,2,FALSE)</f>
        <v>3色攻撃強化</v>
      </c>
      <c r="C22" s="4" t="s">
        <v>338</v>
      </c>
      <c r="D22" s="5" t="str">
        <f>VLOOKUP(C22,awakenskill!$A:$B,2,FALSE)</f>
        <v>3色攻撃強化＋</v>
      </c>
      <c r="E22" s="5">
        <v>2</v>
      </c>
      <c r="F22" s="5" t="str">
        <f t="shared" si="0"/>
        <v>79,112,2</v>
      </c>
    </row>
    <row r="23" spans="1:6" x14ac:dyDescent="0.2">
      <c r="A23" s="4" t="s">
        <v>242</v>
      </c>
      <c r="B23" s="5" t="str">
        <f>VLOOKUP(A23,awakenskill!$A:$B,2,FALSE)</f>
        <v>4色攻撃強化</v>
      </c>
      <c r="C23" s="4" t="s">
        <v>341</v>
      </c>
      <c r="D23" s="5" t="str">
        <f>VLOOKUP(C23,awakenskill!$A:$B,2,FALSE)</f>
        <v>4色攻撃強化＋</v>
      </c>
      <c r="E23" s="5">
        <v>2</v>
      </c>
      <c r="F23" s="5" t="str">
        <f t="shared" si="0"/>
        <v>80,113,2</v>
      </c>
    </row>
    <row r="24" spans="1:6" x14ac:dyDescent="0.2">
      <c r="A24" s="4" t="s">
        <v>245</v>
      </c>
      <c r="B24" s="5" t="str">
        <f>VLOOKUP(A24,awakenskill!$A:$B,2,FALSE)</f>
        <v>5色攻撃強化</v>
      </c>
      <c r="C24" s="4" t="s">
        <v>344</v>
      </c>
      <c r="D24" s="5" t="str">
        <f>VLOOKUP(C24,awakenskill!$A:$B,2,FALSE)</f>
        <v>5色攻撃強化＋</v>
      </c>
      <c r="E24" s="5">
        <v>2</v>
      </c>
      <c r="F24" s="5" t="str">
        <f t="shared" si="0"/>
        <v>81,114,2</v>
      </c>
    </row>
    <row r="25" spans="1:6" x14ac:dyDescent="0.2">
      <c r="A25" s="4" t="s">
        <v>62</v>
      </c>
      <c r="B25" s="5" t="str">
        <f>VLOOKUP(A25,awakenskill!$A:$B,2,FALSE)</f>
        <v>バインド回復</v>
      </c>
      <c r="C25" s="4" t="s">
        <v>347</v>
      </c>
      <c r="D25" s="5" t="str">
        <f>VLOOKUP(C25,awakenskill!$A:$B,2,FALSE)</f>
        <v>バインド回復＋</v>
      </c>
      <c r="E25" s="5">
        <v>2</v>
      </c>
      <c r="F25" s="5" t="str">
        <f t="shared" si="0"/>
        <v>20,115,2</v>
      </c>
    </row>
    <row r="26" spans="1:6" x14ac:dyDescent="0.2">
      <c r="A26" s="4" t="s">
        <v>68</v>
      </c>
      <c r="B26" s="5" t="str">
        <f>VLOOKUP(A26,awakenskill!$A:$B,2,FALSE)</f>
        <v>火列強化</v>
      </c>
      <c r="C26" s="4" t="s">
        <v>350</v>
      </c>
      <c r="D26" s="5" t="str">
        <f>VLOOKUP(C26,awakenskill!$A:$B,2,FALSE)</f>
        <v>火列強化×3</v>
      </c>
      <c r="E26" s="5">
        <v>3</v>
      </c>
      <c r="F26" s="5" t="str">
        <f t="shared" si="0"/>
        <v>22,116,3</v>
      </c>
    </row>
    <row r="27" spans="1:6" x14ac:dyDescent="0.2">
      <c r="A27" s="4" t="s">
        <v>71</v>
      </c>
      <c r="B27" s="5" t="str">
        <f>VLOOKUP(A27,awakenskill!$A:$B,2,FALSE)</f>
        <v>水列強化</v>
      </c>
      <c r="C27" s="4" t="s">
        <v>353</v>
      </c>
      <c r="D27" s="5" t="str">
        <f>VLOOKUP(C27,awakenskill!$A:$B,2,FALSE)</f>
        <v>水列強化×3</v>
      </c>
      <c r="E27" s="5">
        <v>3</v>
      </c>
      <c r="F27" s="5" t="str">
        <f t="shared" si="0"/>
        <v>23,117,3</v>
      </c>
    </row>
    <row r="28" spans="1:6" x14ac:dyDescent="0.2">
      <c r="A28" s="4" t="s">
        <v>74</v>
      </c>
      <c r="B28" s="5" t="str">
        <f>VLOOKUP(A28,awakenskill!$A:$B,2,FALSE)</f>
        <v>木列強化</v>
      </c>
      <c r="C28" s="4" t="s">
        <v>356</v>
      </c>
      <c r="D28" s="5" t="str">
        <f>VLOOKUP(C28,awakenskill!$A:$B,2,FALSE)</f>
        <v>木列強化×3</v>
      </c>
      <c r="E28" s="5">
        <v>3</v>
      </c>
      <c r="F28" s="5" t="str">
        <f t="shared" si="0"/>
        <v>24,118,3</v>
      </c>
    </row>
    <row r="29" spans="1:6" x14ac:dyDescent="0.2">
      <c r="A29" s="4" t="s">
        <v>77</v>
      </c>
      <c r="B29" s="5" t="str">
        <f>VLOOKUP(A29,awakenskill!$A:$B,2,FALSE)</f>
        <v>光列強化</v>
      </c>
      <c r="C29" s="4" t="s">
        <v>359</v>
      </c>
      <c r="D29" s="5" t="str">
        <f>VLOOKUP(C29,awakenskill!$A:$B,2,FALSE)</f>
        <v>光列強化×3</v>
      </c>
      <c r="E29" s="5">
        <v>3</v>
      </c>
      <c r="F29" s="5" t="str">
        <f t="shared" si="0"/>
        <v>25,119,3</v>
      </c>
    </row>
    <row r="30" spans="1:6" x14ac:dyDescent="0.2">
      <c r="A30" s="4" t="s">
        <v>80</v>
      </c>
      <c r="B30" s="5" t="str">
        <f>VLOOKUP(A30,awakenskill!$A:$B,2,FALSE)</f>
        <v>闇列強化</v>
      </c>
      <c r="C30" s="4" t="s">
        <v>362</v>
      </c>
      <c r="D30" s="5" t="str">
        <f>VLOOKUP(C30,awakenskill!$A:$B,2,FALSE)</f>
        <v>闇列強化×3</v>
      </c>
      <c r="E30" s="5">
        <v>3</v>
      </c>
      <c r="F30" s="5" t="str">
        <f t="shared" si="0"/>
        <v>26,120,3</v>
      </c>
    </row>
    <row r="31" spans="1:6" x14ac:dyDescent="0.2">
      <c r="A31" s="4" t="s">
        <v>221</v>
      </c>
      <c r="B31" s="5" t="str">
        <f>VLOOKUP(A31,awakenskill!$A:$B,2,FALSE)</f>
        <v>火コンボ強化</v>
      </c>
      <c r="C31" s="4" t="s">
        <v>365</v>
      </c>
      <c r="D31" s="5" t="str">
        <f>VLOOKUP(C31,awakenskill!$A:$B,2,FALSE)</f>
        <v>火コンボ強化＋</v>
      </c>
      <c r="E31" s="5">
        <v>2</v>
      </c>
      <c r="F31" s="5" t="str">
        <f t="shared" si="0"/>
        <v>73,121,2</v>
      </c>
    </row>
    <row r="32" spans="1:6" x14ac:dyDescent="0.2">
      <c r="A32" s="4" t="s">
        <v>224</v>
      </c>
      <c r="B32" s="5" t="str">
        <f>VLOOKUP(A32,awakenskill!$A:$B,2,FALSE)</f>
        <v>水コンボ強化</v>
      </c>
      <c r="C32" s="4" t="s">
        <v>368</v>
      </c>
      <c r="D32" s="5" t="str">
        <f>VLOOKUP(C32,awakenskill!$A:$B,2,FALSE)</f>
        <v>水コンボ強化＋</v>
      </c>
      <c r="E32" s="5">
        <v>2</v>
      </c>
      <c r="F32" s="5" t="str">
        <f t="shared" si="0"/>
        <v>74,122,2</v>
      </c>
    </row>
    <row r="33" spans="1:6" x14ac:dyDescent="0.2">
      <c r="A33" s="4" t="s">
        <v>227</v>
      </c>
      <c r="B33" s="5" t="str">
        <f>VLOOKUP(A33,awakenskill!$A:$B,2,FALSE)</f>
        <v>木コンボ強化</v>
      </c>
      <c r="C33" s="4" t="s">
        <v>371</v>
      </c>
      <c r="D33" s="5" t="str">
        <f>VLOOKUP(C33,awakenskill!$A:$B,2,FALSE)</f>
        <v>木コンボ強化＋</v>
      </c>
      <c r="E33" s="5">
        <v>2</v>
      </c>
      <c r="F33" s="5" t="str">
        <f t="shared" si="0"/>
        <v>75,123,2</v>
      </c>
    </row>
    <row r="34" spans="1:6" x14ac:dyDescent="0.2">
      <c r="A34" s="4" t="s">
        <v>230</v>
      </c>
      <c r="B34" s="5" t="str">
        <f>VLOOKUP(A34,awakenskill!$A:$B,2,FALSE)</f>
        <v>光コンボ強化</v>
      </c>
      <c r="C34" s="4" t="s">
        <v>374</v>
      </c>
      <c r="D34" s="5" t="str">
        <f>VLOOKUP(C34,awakenskill!$A:$B,2,FALSE)</f>
        <v>光コンボ強化＋</v>
      </c>
      <c r="E34" s="5">
        <v>2</v>
      </c>
      <c r="F34" s="5" t="str">
        <f t="shared" si="0"/>
        <v>76,124,2</v>
      </c>
    </row>
    <row r="35" spans="1:6" x14ac:dyDescent="0.2">
      <c r="A35" s="4" t="s">
        <v>233</v>
      </c>
      <c r="B35" s="5" t="str">
        <f>VLOOKUP(A35,awakenskill!$A:$B,2,FALSE)</f>
        <v>闇コンボ強化</v>
      </c>
      <c r="C35" s="4" t="s">
        <v>377</v>
      </c>
      <c r="D35" s="5" t="str">
        <f>VLOOKUP(C35,awakenskill!$A:$B,2,FALSE)</f>
        <v>闇コンボ強化＋</v>
      </c>
      <c r="E35" s="5">
        <v>2</v>
      </c>
      <c r="F35" s="5" t="str">
        <f>T(A35)&amp;","&amp;T(C35)&amp;","&amp;E35</f>
        <v>77,125,2</v>
      </c>
    </row>
  </sheetData>
  <phoneticPr fontId="1"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awakenskill</vt:lpstr>
      <vt:lpstr>awakenskill_equivalent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happysonic</dc:creator>
  <cp:lastModifiedBy>happysonic</cp:lastModifiedBy>
  <dcterms:created xsi:type="dcterms:W3CDTF">2024-12-15T15:23:41Z</dcterms:created>
  <dcterms:modified xsi:type="dcterms:W3CDTF">2025-03-08T23:54:32Z</dcterms:modified>
</cp:coreProperties>
</file>