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ec-July-2019-analysis/data/"/>
    </mc:Choice>
  </mc:AlternateContent>
  <xr:revisionPtr revIDLastSave="0" documentId="13_ncr:1_{04F10CE4-D8B3-D548-9B80-F39D72324707}" xr6:coauthVersionLast="47" xr6:coauthVersionMax="47" xr10:uidLastSave="{00000000-0000-0000-0000-000000000000}"/>
  <bookViews>
    <workbookView xWindow="9760" yWindow="460" windowWidth="27980" windowHeight="19680" activeTab="4" xr2:uid="{A494CC7D-A20D-2E4C-9497-7BF4F462E6C4}"/>
  </bookViews>
  <sheets>
    <sheet name="Master-ID-List" sheetId="1" r:id="rId1"/>
    <sheet name="DNARNA-Extractions" sheetId="2" r:id="rId2"/>
    <sheet name="Gene-Exp-Prep" sheetId="3" r:id="rId3"/>
    <sheet name="Re-extractions" sheetId="4" r:id="rId4"/>
    <sheet name="Samples sequenced" sheetId="5" r:id="rId5"/>
    <sheet name="RNASeq" sheetId="6" r:id="rId6"/>
    <sheet name="ITS_Seq" sheetId="7" r:id="rId7"/>
    <sheet name="16S_Seq" sheetId="8" r:id="rId8"/>
  </sheets>
  <definedNames>
    <definedName name="_xlnm._FilterDatabase" localSheetId="1" hidden="1">'DNARNA-Extractions'!$A$1:$O$60</definedName>
    <definedName name="_xlnm._FilterDatabase" localSheetId="0" hidden="1">'Master-ID-List'!$A$1:$I$1</definedName>
    <definedName name="_xlnm._FilterDatabase" localSheetId="3" hidden="1">'Re-extractions'!$A$1:$N$1</definedName>
    <definedName name="_xlnm._FilterDatabase" localSheetId="4" hidden="1">'Samples sequenced'!$F$3:$I$3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3" l="1"/>
  <c r="I51" i="3"/>
  <c r="I50" i="3"/>
  <c r="I49" i="3"/>
  <c r="I48" i="3"/>
  <c r="I47" i="3"/>
  <c r="I46" i="3"/>
  <c r="I45" i="3"/>
  <c r="I44" i="3"/>
  <c r="J7" i="4"/>
  <c r="J8" i="4"/>
  <c r="J10" i="4"/>
  <c r="J9" i="4"/>
  <c r="G8" i="4"/>
  <c r="G10" i="4"/>
  <c r="G9" i="4"/>
  <c r="G7" i="4"/>
  <c r="J3" i="4"/>
  <c r="J4" i="4"/>
  <c r="J5" i="4"/>
  <c r="J6" i="4"/>
  <c r="J2" i="4"/>
  <c r="G2" i="4"/>
  <c r="G5" i="4"/>
  <c r="G4" i="4"/>
  <c r="G6" i="4"/>
  <c r="G3" i="4"/>
  <c r="I39" i="3"/>
  <c r="I40" i="3"/>
  <c r="I41" i="3"/>
  <c r="I42" i="3"/>
  <c r="I43" i="3"/>
  <c r="I10" i="3"/>
  <c r="I11" i="3"/>
  <c r="I12" i="3"/>
  <c r="I13" i="3"/>
  <c r="I14" i="3"/>
  <c r="I15" i="3"/>
  <c r="I16" i="3"/>
  <c r="I17" i="3"/>
  <c r="I18" i="3"/>
  <c r="I19" i="3"/>
  <c r="I21" i="3"/>
  <c r="I24" i="3"/>
  <c r="I26" i="3"/>
  <c r="I29" i="3"/>
  <c r="I30" i="3"/>
  <c r="I32" i="3"/>
  <c r="I33" i="3"/>
  <c r="I34" i="3"/>
  <c r="I35" i="3"/>
  <c r="I36" i="3"/>
  <c r="I37" i="3"/>
  <c r="I5" i="3"/>
  <c r="I6" i="3"/>
  <c r="I7" i="3"/>
  <c r="I8" i="3"/>
  <c r="I4" i="3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F11" i="3" s="1"/>
  <c r="E12" i="3"/>
  <c r="F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F17" i="3" s="1"/>
  <c r="E18" i="3"/>
  <c r="G18" i="3" s="1"/>
  <c r="H18" i="3" s="1"/>
  <c r="E19" i="3"/>
  <c r="G19" i="3" s="1"/>
  <c r="H19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H24" i="3" s="1"/>
  <c r="E25" i="3"/>
  <c r="G25" i="3" s="1"/>
  <c r="H25" i="3" s="1"/>
  <c r="E26" i="3"/>
  <c r="G26" i="3" s="1"/>
  <c r="H26" i="3" s="1"/>
  <c r="E27" i="3"/>
  <c r="F27" i="3" s="1"/>
  <c r="E28" i="3"/>
  <c r="F28" i="3" s="1"/>
  <c r="E29" i="3"/>
  <c r="G29" i="3" s="1"/>
  <c r="H29" i="3" s="1"/>
  <c r="E30" i="3"/>
  <c r="G30" i="3" s="1"/>
  <c r="H30" i="3" s="1"/>
  <c r="E31" i="3"/>
  <c r="G31" i="3" s="1"/>
  <c r="H31" i="3" s="1"/>
  <c r="E32" i="3"/>
  <c r="F32" i="3" s="1"/>
  <c r="E33" i="3"/>
  <c r="F33" i="3" s="1"/>
  <c r="E34" i="3"/>
  <c r="G34" i="3" s="1"/>
  <c r="H34" i="3" s="1"/>
  <c r="E35" i="3"/>
  <c r="G35" i="3" s="1"/>
  <c r="H35" i="3" s="1"/>
  <c r="E36" i="3"/>
  <c r="G36" i="3" s="1"/>
  <c r="H36" i="3" s="1"/>
  <c r="E37" i="3"/>
  <c r="G37" i="3" s="1"/>
  <c r="H37" i="3" s="1"/>
  <c r="E38" i="3"/>
  <c r="G38" i="3" s="1"/>
  <c r="H38" i="3" s="1"/>
  <c r="E39" i="3"/>
  <c r="G39" i="3" s="1"/>
  <c r="H39" i="3" s="1"/>
  <c r="E40" i="3"/>
  <c r="G40" i="3" s="1"/>
  <c r="H40" i="3" s="1"/>
  <c r="E41" i="3"/>
  <c r="F41" i="3" s="1"/>
  <c r="E42" i="3"/>
  <c r="G42" i="3" s="1"/>
  <c r="H42" i="3" s="1"/>
  <c r="E43" i="3"/>
  <c r="G43" i="3" s="1"/>
  <c r="H43" i="3" s="1"/>
  <c r="E4" i="3"/>
  <c r="F4" i="3" s="1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  <c r="F36" i="3" l="1"/>
  <c r="G4" i="3"/>
  <c r="H4" i="3" s="1"/>
  <c r="G12" i="3"/>
  <c r="H12" i="3" s="1"/>
  <c r="G11" i="3"/>
  <c r="H11" i="3" s="1"/>
  <c r="F34" i="3"/>
  <c r="F10" i="3"/>
  <c r="F25" i="3"/>
  <c r="G41" i="3"/>
  <c r="H41" i="3" s="1"/>
  <c r="G17" i="3"/>
  <c r="H17" i="3" s="1"/>
  <c r="F40" i="3"/>
  <c r="F24" i="3"/>
  <c r="F16" i="3"/>
  <c r="F8" i="3"/>
  <c r="G32" i="3"/>
  <c r="H32" i="3" s="1"/>
  <c r="F39" i="3"/>
  <c r="F31" i="3"/>
  <c r="F23" i="3"/>
  <c r="F15" i="3"/>
  <c r="F7" i="3"/>
  <c r="F20" i="3"/>
  <c r="G28" i="3"/>
  <c r="H28" i="3" s="1"/>
  <c r="F43" i="3"/>
  <c r="G27" i="3"/>
  <c r="H27" i="3" s="1"/>
  <c r="F42" i="3"/>
  <c r="F18" i="3"/>
  <c r="G33" i="3"/>
  <c r="H33" i="3" s="1"/>
  <c r="F38" i="3"/>
  <c r="F30" i="3"/>
  <c r="F22" i="3"/>
  <c r="F14" i="3"/>
  <c r="F6" i="3"/>
  <c r="F35" i="3"/>
  <c r="F19" i="3"/>
  <c r="F26" i="3"/>
  <c r="F9" i="3"/>
  <c r="F37" i="3"/>
  <c r="F29" i="3"/>
  <c r="F21" i="3"/>
  <c r="F13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tc={73296C14-D2C9-424E-8C07-D4EA2F848CA6}</author>
  </authors>
  <commentList>
    <comment ref="H3" authorId="0" shapeId="0" xr:uid="{73296C14-D2C9-424E-8C07-D4EA2F848CA6}">
      <text>
        <t>[Threaded comment]
Your version of Excel allows you to read this threaded comment; however, any edits to it will get removed if the file is opened in a newer version of Excel. Learn more: https://go.microsoft.com/fwlink/?linkid=870924
Comment:
    RNASeq = 1.2 ug needed</t>
      </text>
    </comment>
  </commentList>
</comments>
</file>

<file path=xl/sharedStrings.xml><?xml version="1.0" encoding="utf-8"?>
<sst xmlns="http://schemas.openxmlformats.org/spreadsheetml/2006/main" count="1098" uniqueCount="108">
  <si>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</si>
  <si>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</si>
  <si>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</si>
  <si>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</si>
  <si>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</si>
  <si>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</si>
  <si>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</si>
  <si>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</si>
  <si>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</si>
  <si>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</si>
  <si>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</si>
  <si>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</si>
  <si>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</si>
  <si>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</si>
  <si>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</si>
  <si>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</si>
  <si>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</si>
  <si>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</si>
  <si>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</si>
  <si>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</si>
  <si>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</si>
  <si>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</si>
  <si>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</si>
  <si>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</si>
  <si>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</si>
  <si>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</si>
  <si>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</si>
  <si>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</si>
  <si>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</si>
  <si>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</si>
  <si>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</si>
  <si>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</si>
  <si>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</si>
  <si>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</si>
  <si>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</si>
  <si>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</si>
  <si>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</si>
  <si>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</si>
  <si>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</si>
  <si>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</si>
  <si>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</si>
  <si>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</si>
  <si>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</si>
  <si>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</si>
  <si>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</si>
  <si>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</si>
  <si>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</si>
  <si>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</si>
  <si>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</si>
  <si>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</si>
  <si>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</si>
  <si>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</si>
  <si>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</si>
  <si>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</si>
  <si>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</si>
  <si>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</si>
  <si>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</si>
  <si>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</si>
  <si>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</si>
  <si>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</si>
  <si>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</si>
  <si>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</si>
  <si>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</si>
  <si>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</si>
  <si>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</si>
  <si>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</si>
  <si>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</si>
  <si>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</si>
  <si>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</si>
  <si>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</si>
  <si>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</si>
  <si>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</si>
  <si>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</si>
  <si>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</si>
  <si>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</si>
  <si>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</si>
  <si>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</si>
  <si>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</si>
  <si>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</si>
  <si>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</si>
  <si>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</si>
  <si>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</si>
  <si>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RNA remaining (uL)</t>
  </si>
  <si>
    <t>RNA remaining (ug)</t>
  </si>
  <si>
    <t>TagSeq Prep</t>
  </si>
  <si>
    <t>Remaining after TagSeq</t>
  </si>
  <si>
    <t>TagSeq platemap to ship (by extraction ID)</t>
  </si>
  <si>
    <t>Sample information</t>
  </si>
  <si>
    <t>RNASeq Prep</t>
  </si>
  <si>
    <t>1.2 ug required</t>
  </si>
  <si>
    <t>Re-extraction ID</t>
  </si>
  <si>
    <t>Re-extraction Date</t>
  </si>
  <si>
    <t>Couldn’t find this fragment - we may not have any left. Just send the RNA we have from the first round</t>
  </si>
  <si>
    <t>DNA is much more degraded than the December fragments</t>
  </si>
  <si>
    <t>see below</t>
  </si>
  <si>
    <t>RNASeq shipped in individual 1.5 mL tubes (labeled by extraction ID)</t>
  </si>
  <si>
    <t>Sending 52.2 uL (that is all we had left)</t>
  </si>
  <si>
    <t>RNASeq</t>
  </si>
  <si>
    <t>WGBS, ITS2, 16S</t>
  </si>
  <si>
    <t xml:space="preserve">Kevin Wong did molecular lab work </t>
  </si>
  <si>
    <t>Emma Strand did molecular lab work processing</t>
  </si>
  <si>
    <t>https://docs.google.com/spreadsheets/d/1lLvCp-RoRiBSGZ4NBPwi6cmZuozmfS20OJ7hBIueldU/edit#gid=0</t>
  </si>
  <si>
    <t>https://docs.google.com/spreadsheets/d/1hFIY0g74x_yjGrz7F8n_IFccVfC5TheEPZtd7_je3uI/edit#gid=1693868430</t>
  </si>
  <si>
    <t>Sequencing submission:</t>
  </si>
  <si>
    <t>Processing information:</t>
  </si>
  <si>
    <t>https://docs.google.com/spreadsheets/d/1Zs6nKV5QTHoSMigXAZXgNoiaDMglZ9uycr6kK0upcTU/edit#gid=1607182602</t>
  </si>
  <si>
    <t>Google spreadsheet links here</t>
  </si>
  <si>
    <t>**Sample 53 was incorrectly labeled 58 for sequencing. Sequence read ID = 58 but this is the correct coral and is Ext ID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</si>
</sst>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0" xfId="0" applyNumberFormat="1"/>
    <xf numFmtId="0" fontId="1" fillId="0" borderId="0" xfId="0" applyFont="1"/>
    <xf numFmtId="0" fontId="0" fillId="3" borderId="0" xfId="0" applyFill="1"/>
    <xf numFmtId="49" fontId="0" fillId="3" borderId="0" xfId="0" applyNumberFormat="1" applyFill="1"/>
    <xf numFmtId="14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/>
    <xf numFmtId="49" fontId="3" fillId="2" borderId="0" xfId="0" applyNumberFormat="1" applyFont="1" applyFill="1"/>
    <xf numFmtId="0" fontId="3" fillId="0" borderId="0" xfId="0" applyFont="1"/>
    <xf numFmtId="2" fontId="0" fillId="0" borderId="0" xfId="0" applyNumberFormat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3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49" fontId="3" fillId="7" borderId="0" xfId="0" applyNumberFormat="1" applyFont="1" applyFill="1"/>
    <xf numFmtId="0" fontId="3" fillId="7" borderId="0" xfId="0" applyFont="1" applyFill="1"/>
    <xf numFmtId="49" fontId="0" fillId="7" borderId="0" xfId="0" applyNumberFormat="1" applyFill="1"/>
    <xf numFmtId="0" fontId="4" fillId="6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0" xfId="0" applyFill="1" applyBorder="1"/>
    <xf numFmtId="14" fontId="0" fillId="2" borderId="0" xfId="0" applyNumberFormat="1" applyFill="1" applyBorder="1"/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F73CA9BE-36C0-FD41-835C-C556E7F3470F}" userId="S::emma_strand@uri.edu::7f67b1d4-a6d0-4bf6-a787-44c695b65a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0-25T14:49:35.14" personId="{F73CA9BE-36C0-FD41-835C-C556E7F3470F}" id="{73296C14-D2C9-424E-8C07-D4EA2F848CA6}">
    <text>RNASeq = 1.2 ug needed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I36" sqref="A36:I3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2" t="s">
        <v>0</v>
      </c>
      <c r="B1" s="13" t="s">
        <v>1</v>
      </c>
      <c r="C1" s="13" t="s">
        <v>2</v>
      </c>
      <c r="D1" s="13" t="s">
        <v>23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24</v>
      </c>
    </row>
    <row r="2" spans="1:9" x14ac:dyDescent="0.2">
      <c r="A2" s="46">
        <v>201</v>
      </c>
      <c r="B2" s="1" t="s">
        <v>7</v>
      </c>
      <c r="C2" s="1">
        <v>13</v>
      </c>
      <c r="D2" s="1">
        <v>9</v>
      </c>
      <c r="E2" s="1" t="s">
        <v>3</v>
      </c>
      <c r="F2" s="9">
        <v>43803</v>
      </c>
      <c r="G2" s="1" t="s">
        <v>8</v>
      </c>
      <c r="H2" s="1" t="s">
        <v>22</v>
      </c>
      <c r="I2" s="11">
        <v>2</v>
      </c>
    </row>
    <row r="3" spans="1:9" x14ac:dyDescent="0.2">
      <c r="A3" s="46">
        <v>11</v>
      </c>
      <c r="B3" s="1" t="s">
        <v>7</v>
      </c>
      <c r="C3" s="1">
        <v>13</v>
      </c>
      <c r="D3" s="1">
        <v>2</v>
      </c>
      <c r="E3" s="1" t="s">
        <v>3</v>
      </c>
      <c r="F3" s="9">
        <v>43803</v>
      </c>
      <c r="G3" s="1" t="s">
        <v>8</v>
      </c>
      <c r="H3" s="1" t="s">
        <v>22</v>
      </c>
      <c r="I3" s="11">
        <v>4</v>
      </c>
    </row>
    <row r="4" spans="1:9" x14ac:dyDescent="0.2">
      <c r="A4" s="46">
        <v>202</v>
      </c>
      <c r="B4" s="1" t="s">
        <v>7</v>
      </c>
      <c r="C4" s="1">
        <v>13</v>
      </c>
      <c r="D4" s="1">
        <v>9</v>
      </c>
      <c r="E4" s="1" t="s">
        <v>9</v>
      </c>
      <c r="F4" s="9">
        <v>43803</v>
      </c>
      <c r="G4" s="1" t="s">
        <v>8</v>
      </c>
      <c r="H4" s="1" t="s">
        <v>22</v>
      </c>
      <c r="I4" s="11">
        <v>6</v>
      </c>
    </row>
    <row r="5" spans="1:9" x14ac:dyDescent="0.2">
      <c r="A5" s="46">
        <v>217</v>
      </c>
      <c r="B5" s="1" t="s">
        <v>7</v>
      </c>
      <c r="C5" s="1">
        <v>13</v>
      </c>
      <c r="D5" s="1">
        <v>13</v>
      </c>
      <c r="E5" s="1" t="s">
        <v>3</v>
      </c>
      <c r="F5" s="9">
        <v>43803</v>
      </c>
      <c r="G5" s="1" t="s">
        <v>8</v>
      </c>
      <c r="H5" s="1" t="s">
        <v>22</v>
      </c>
      <c r="I5" s="11">
        <v>16</v>
      </c>
    </row>
    <row r="6" spans="1:9" x14ac:dyDescent="0.2">
      <c r="A6" s="46">
        <v>212</v>
      </c>
      <c r="B6" s="1" t="s">
        <v>7</v>
      </c>
      <c r="C6" s="1">
        <v>13</v>
      </c>
      <c r="D6" s="1">
        <v>12</v>
      </c>
      <c r="E6" s="1" t="s">
        <v>9</v>
      </c>
      <c r="F6" s="9">
        <v>43803</v>
      </c>
      <c r="G6" s="1" t="s">
        <v>8</v>
      </c>
      <c r="H6" s="1" t="s">
        <v>22</v>
      </c>
      <c r="I6" s="11">
        <v>17</v>
      </c>
    </row>
    <row r="7" spans="1:9" x14ac:dyDescent="0.2">
      <c r="A7" s="46">
        <v>4</v>
      </c>
      <c r="B7" s="1" t="s">
        <v>7</v>
      </c>
      <c r="C7" s="1">
        <v>13</v>
      </c>
      <c r="D7" s="1">
        <v>1</v>
      </c>
      <c r="E7" s="1" t="s">
        <v>9</v>
      </c>
      <c r="F7" s="9">
        <v>43803</v>
      </c>
      <c r="G7" s="1" t="s">
        <v>8</v>
      </c>
      <c r="H7" s="1" t="s">
        <v>22</v>
      </c>
      <c r="I7" s="11">
        <v>18</v>
      </c>
    </row>
    <row r="8" spans="1:9" x14ac:dyDescent="0.2">
      <c r="A8" s="46">
        <v>20</v>
      </c>
      <c r="B8" s="1" t="s">
        <v>7</v>
      </c>
      <c r="C8" s="1">
        <v>13</v>
      </c>
      <c r="D8" s="1">
        <v>3</v>
      </c>
      <c r="E8" s="1" t="s">
        <v>9</v>
      </c>
      <c r="F8" s="9">
        <v>43803</v>
      </c>
      <c r="G8" s="1" t="s">
        <v>8</v>
      </c>
      <c r="H8" s="1" t="s">
        <v>22</v>
      </c>
      <c r="I8" s="11">
        <v>21</v>
      </c>
    </row>
    <row r="9" spans="1:9" x14ac:dyDescent="0.2">
      <c r="A9" s="46">
        <v>209</v>
      </c>
      <c r="B9" s="1" t="s">
        <v>7</v>
      </c>
      <c r="C9" s="1">
        <v>13</v>
      </c>
      <c r="D9" s="1">
        <v>11</v>
      </c>
      <c r="E9" s="1" t="s">
        <v>3</v>
      </c>
      <c r="F9" s="9">
        <v>43803</v>
      </c>
      <c r="G9" s="1" t="s">
        <v>8</v>
      </c>
      <c r="H9" s="1" t="s">
        <v>22</v>
      </c>
      <c r="I9" s="11">
        <v>22</v>
      </c>
    </row>
    <row r="10" spans="1:9" x14ac:dyDescent="0.2">
      <c r="A10" s="46">
        <v>219</v>
      </c>
      <c r="B10" s="1" t="s">
        <v>7</v>
      </c>
      <c r="C10" s="1">
        <v>13</v>
      </c>
      <c r="D10" s="1">
        <v>14</v>
      </c>
      <c r="E10" s="1" t="s">
        <v>3</v>
      </c>
      <c r="F10" s="9">
        <v>43803</v>
      </c>
      <c r="G10" s="1" t="s">
        <v>8</v>
      </c>
      <c r="H10" s="1" t="s">
        <v>22</v>
      </c>
      <c r="I10" s="11">
        <v>23</v>
      </c>
    </row>
    <row r="11" spans="1:9" x14ac:dyDescent="0.2">
      <c r="A11" s="46">
        <v>220</v>
      </c>
      <c r="B11" s="1" t="s">
        <v>7</v>
      </c>
      <c r="C11" s="1">
        <v>13</v>
      </c>
      <c r="D11" s="1">
        <v>14</v>
      </c>
      <c r="E11" s="1" t="s">
        <v>9</v>
      </c>
      <c r="F11" s="9">
        <v>43803</v>
      </c>
      <c r="G11" s="1" t="s">
        <v>8</v>
      </c>
      <c r="H11" s="1" t="s">
        <v>22</v>
      </c>
      <c r="I11" s="11">
        <v>24</v>
      </c>
    </row>
    <row r="12" spans="1:9" x14ac:dyDescent="0.2">
      <c r="A12" s="46">
        <v>12</v>
      </c>
      <c r="B12" s="1" t="s">
        <v>7</v>
      </c>
      <c r="C12" s="1">
        <v>13</v>
      </c>
      <c r="D12" s="1">
        <v>2</v>
      </c>
      <c r="E12" s="1" t="s">
        <v>9</v>
      </c>
      <c r="F12" s="9">
        <v>43803</v>
      </c>
      <c r="G12" s="1" t="s">
        <v>8</v>
      </c>
      <c r="H12" s="1" t="s">
        <v>22</v>
      </c>
      <c r="I12" s="11">
        <v>25</v>
      </c>
    </row>
    <row r="13" spans="1:9" x14ac:dyDescent="0.2">
      <c r="A13" s="46">
        <v>222</v>
      </c>
      <c r="B13" s="46" t="s">
        <v>7</v>
      </c>
      <c r="C13" s="46">
        <v>13</v>
      </c>
      <c r="D13" s="46">
        <v>15</v>
      </c>
      <c r="E13" s="46" t="s">
        <v>9</v>
      </c>
      <c r="F13" s="47">
        <v>43803</v>
      </c>
      <c r="G13" s="46" t="s">
        <v>8</v>
      </c>
      <c r="H13" s="46" t="s">
        <v>22</v>
      </c>
      <c r="I13" s="11">
        <v>26</v>
      </c>
    </row>
    <row r="14" spans="1:9" x14ac:dyDescent="0.2">
      <c r="A14" s="46">
        <v>221</v>
      </c>
      <c r="B14" s="1" t="s">
        <v>7</v>
      </c>
      <c r="C14" s="1">
        <v>13</v>
      </c>
      <c r="D14" s="1">
        <v>15</v>
      </c>
      <c r="E14" s="1" t="s">
        <v>3</v>
      </c>
      <c r="F14" s="9">
        <v>43803</v>
      </c>
      <c r="G14" s="1" t="s">
        <v>8</v>
      </c>
      <c r="H14" s="1" t="s">
        <v>22</v>
      </c>
      <c r="I14" s="11">
        <v>28</v>
      </c>
    </row>
    <row r="15" spans="1:9" x14ac:dyDescent="0.2">
      <c r="A15" s="46">
        <v>19</v>
      </c>
      <c r="B15" s="1" t="s">
        <v>7</v>
      </c>
      <c r="C15" s="1">
        <v>13</v>
      </c>
      <c r="D15" s="1">
        <v>3</v>
      </c>
      <c r="E15" s="1" t="s">
        <v>3</v>
      </c>
      <c r="F15" s="9">
        <v>43803</v>
      </c>
      <c r="G15" s="1" t="s">
        <v>8</v>
      </c>
      <c r="H15" s="1" t="s">
        <v>22</v>
      </c>
      <c r="I15" s="11">
        <v>29</v>
      </c>
    </row>
    <row r="16" spans="1:9" x14ac:dyDescent="0.2">
      <c r="A16" s="46">
        <v>204</v>
      </c>
      <c r="B16" s="1" t="s">
        <v>7</v>
      </c>
      <c r="C16" s="1">
        <v>13</v>
      </c>
      <c r="D16" s="1">
        <v>10</v>
      </c>
      <c r="E16" s="1" t="s">
        <v>9</v>
      </c>
      <c r="F16" s="9">
        <v>43803</v>
      </c>
      <c r="G16" s="1" t="s">
        <v>8</v>
      </c>
      <c r="H16" s="1" t="s">
        <v>22</v>
      </c>
      <c r="I16" s="11">
        <v>30</v>
      </c>
    </row>
    <row r="17" spans="1:9" x14ac:dyDescent="0.2">
      <c r="A17" s="46">
        <v>203</v>
      </c>
      <c r="B17" s="1" t="s">
        <v>7</v>
      </c>
      <c r="C17" s="1">
        <v>13</v>
      </c>
      <c r="D17" s="1">
        <v>10</v>
      </c>
      <c r="E17" s="1" t="s">
        <v>3</v>
      </c>
      <c r="F17" s="9">
        <v>43803</v>
      </c>
      <c r="G17" s="1" t="s">
        <v>8</v>
      </c>
      <c r="H17" s="1" t="s">
        <v>22</v>
      </c>
      <c r="I17" s="11">
        <v>31</v>
      </c>
    </row>
    <row r="18" spans="1:9" x14ac:dyDescent="0.2">
      <c r="A18" s="46">
        <v>211</v>
      </c>
      <c r="B18" s="1" t="s">
        <v>7</v>
      </c>
      <c r="C18" s="1">
        <v>13</v>
      </c>
      <c r="D18" s="1">
        <v>12</v>
      </c>
      <c r="E18" s="1" t="s">
        <v>3</v>
      </c>
      <c r="F18" s="9">
        <v>43803</v>
      </c>
      <c r="G18" s="1" t="s">
        <v>8</v>
      </c>
      <c r="H18" s="1" t="s">
        <v>22</v>
      </c>
      <c r="I18" s="11">
        <v>32</v>
      </c>
    </row>
    <row r="19" spans="1:9" x14ac:dyDescent="0.2">
      <c r="A19" s="46">
        <v>218</v>
      </c>
      <c r="B19" s="1" t="s">
        <v>7</v>
      </c>
      <c r="C19" s="1">
        <v>13</v>
      </c>
      <c r="D19" s="1">
        <v>13</v>
      </c>
      <c r="E19" s="1" t="s">
        <v>9</v>
      </c>
      <c r="F19" s="9">
        <v>43803</v>
      </c>
      <c r="G19" s="1" t="s">
        <v>8</v>
      </c>
      <c r="H19" s="1" t="s">
        <v>22</v>
      </c>
      <c r="I19" s="11">
        <v>33</v>
      </c>
    </row>
    <row r="20" spans="1:9" x14ac:dyDescent="0.2">
      <c r="A20" s="46">
        <v>210</v>
      </c>
      <c r="B20" s="1" t="s">
        <v>7</v>
      </c>
      <c r="C20" s="1">
        <v>13</v>
      </c>
      <c r="D20" s="1">
        <v>11</v>
      </c>
      <c r="E20" s="1" t="s">
        <v>9</v>
      </c>
      <c r="F20" s="9">
        <v>43803</v>
      </c>
      <c r="G20" s="1" t="s">
        <v>8</v>
      </c>
      <c r="H20" s="1" t="s">
        <v>22</v>
      </c>
      <c r="I20" s="11">
        <v>34</v>
      </c>
    </row>
    <row r="21" spans="1:9" x14ac:dyDescent="0.2">
      <c r="A21" s="46">
        <v>3</v>
      </c>
      <c r="B21" s="46" t="s">
        <v>7</v>
      </c>
      <c r="C21" s="46">
        <v>13</v>
      </c>
      <c r="D21" s="46">
        <v>1</v>
      </c>
      <c r="E21" s="46" t="s">
        <v>3</v>
      </c>
      <c r="F21" s="47">
        <v>43803</v>
      </c>
      <c r="G21" s="46" t="s">
        <v>8</v>
      </c>
      <c r="H21" s="46" t="s">
        <v>22</v>
      </c>
      <c r="I21" s="22">
        <v>35</v>
      </c>
    </row>
    <row r="22" spans="1:9" x14ac:dyDescent="0.2">
      <c r="A22" s="15">
        <v>219</v>
      </c>
      <c r="B22" s="16" t="s">
        <v>7</v>
      </c>
      <c r="C22" s="16">
        <v>13</v>
      </c>
      <c r="D22" s="16">
        <v>14</v>
      </c>
      <c r="E22" s="16" t="s">
        <v>3</v>
      </c>
      <c r="F22" s="17">
        <v>43662</v>
      </c>
      <c r="G22" s="16" t="s">
        <v>8</v>
      </c>
      <c r="H22" s="16" t="s">
        <v>8</v>
      </c>
      <c r="I22" s="18">
        <v>37</v>
      </c>
    </row>
    <row r="23" spans="1:9" x14ac:dyDescent="0.2">
      <c r="A23" s="10">
        <v>203</v>
      </c>
      <c r="B23" s="1" t="s">
        <v>7</v>
      </c>
      <c r="C23" s="1">
        <v>13</v>
      </c>
      <c r="D23" s="1">
        <v>10</v>
      </c>
      <c r="E23" s="1" t="s">
        <v>3</v>
      </c>
      <c r="F23" s="9">
        <v>43662</v>
      </c>
      <c r="G23" s="1" t="s">
        <v>8</v>
      </c>
      <c r="H23" s="1" t="s">
        <v>8</v>
      </c>
      <c r="I23" s="11">
        <v>38</v>
      </c>
    </row>
    <row r="24" spans="1:9" x14ac:dyDescent="0.2">
      <c r="A24" s="10">
        <v>212</v>
      </c>
      <c r="B24" s="1" t="s">
        <v>7</v>
      </c>
      <c r="C24" s="1">
        <v>13</v>
      </c>
      <c r="D24" s="1">
        <v>12</v>
      </c>
      <c r="E24" s="1" t="s">
        <v>9</v>
      </c>
      <c r="F24" s="9">
        <v>43662</v>
      </c>
      <c r="G24" s="1" t="s">
        <v>8</v>
      </c>
      <c r="H24" s="1" t="s">
        <v>8</v>
      </c>
      <c r="I24" s="11">
        <v>39</v>
      </c>
    </row>
    <row r="25" spans="1:9" x14ac:dyDescent="0.2">
      <c r="A25" s="10">
        <v>209</v>
      </c>
      <c r="B25" s="1" t="s">
        <v>7</v>
      </c>
      <c r="C25" s="1">
        <v>13</v>
      </c>
      <c r="D25" s="1">
        <v>11</v>
      </c>
      <c r="E25" s="1" t="s">
        <v>3</v>
      </c>
      <c r="F25" s="9">
        <v>43662</v>
      </c>
      <c r="G25" s="1" t="s">
        <v>8</v>
      </c>
      <c r="H25" s="1" t="s">
        <v>8</v>
      </c>
      <c r="I25" s="11">
        <v>40</v>
      </c>
    </row>
    <row r="26" spans="1:9" x14ac:dyDescent="0.2">
      <c r="A26" s="10">
        <v>3</v>
      </c>
      <c r="B26" s="1" t="s">
        <v>7</v>
      </c>
      <c r="C26" s="1">
        <v>13</v>
      </c>
      <c r="D26" s="1">
        <v>1</v>
      </c>
      <c r="E26" s="1" t="s">
        <v>3</v>
      </c>
      <c r="F26" s="9">
        <v>43662</v>
      </c>
      <c r="G26" s="1" t="s">
        <v>8</v>
      </c>
      <c r="H26" s="1" t="s">
        <v>8</v>
      </c>
      <c r="I26" s="11">
        <v>41</v>
      </c>
    </row>
    <row r="27" spans="1:9" x14ac:dyDescent="0.2">
      <c r="A27" s="10">
        <v>222</v>
      </c>
      <c r="B27" s="1" t="s">
        <v>7</v>
      </c>
      <c r="C27" s="1">
        <v>13</v>
      </c>
      <c r="D27" s="1">
        <v>15</v>
      </c>
      <c r="E27" s="1" t="s">
        <v>9</v>
      </c>
      <c r="F27" s="9">
        <v>43662</v>
      </c>
      <c r="G27" s="1" t="s">
        <v>8</v>
      </c>
      <c r="H27" s="1" t="s">
        <v>8</v>
      </c>
      <c r="I27" s="11">
        <v>42</v>
      </c>
    </row>
    <row r="28" spans="1:9" x14ac:dyDescent="0.2">
      <c r="A28" s="10">
        <v>210</v>
      </c>
      <c r="B28" s="1" t="s">
        <v>7</v>
      </c>
      <c r="C28" s="1">
        <v>13</v>
      </c>
      <c r="D28" s="1">
        <v>11</v>
      </c>
      <c r="E28" s="1" t="s">
        <v>9</v>
      </c>
      <c r="F28" s="9">
        <v>43662</v>
      </c>
      <c r="G28" s="1" t="s">
        <v>8</v>
      </c>
      <c r="H28" s="1" t="s">
        <v>8</v>
      </c>
      <c r="I28" s="11">
        <v>43</v>
      </c>
    </row>
    <row r="29" spans="1:9" x14ac:dyDescent="0.2">
      <c r="A29" s="10">
        <v>201</v>
      </c>
      <c r="B29" s="1" t="s">
        <v>7</v>
      </c>
      <c r="C29" s="1">
        <v>13</v>
      </c>
      <c r="D29" s="1">
        <v>9</v>
      </c>
      <c r="E29" s="1" t="s">
        <v>3</v>
      </c>
      <c r="F29" s="9">
        <v>43662</v>
      </c>
      <c r="G29" s="1" t="s">
        <v>8</v>
      </c>
      <c r="H29" s="1" t="s">
        <v>8</v>
      </c>
      <c r="I29" s="11">
        <v>44</v>
      </c>
    </row>
    <row r="30" spans="1:9" x14ac:dyDescent="0.2">
      <c r="A30" s="10">
        <v>11</v>
      </c>
      <c r="B30" s="1" t="s">
        <v>7</v>
      </c>
      <c r="C30" s="1">
        <v>13</v>
      </c>
      <c r="D30" s="1">
        <v>2</v>
      </c>
      <c r="E30" s="1" t="s">
        <v>3</v>
      </c>
      <c r="F30" s="9">
        <v>43662</v>
      </c>
      <c r="G30" s="1" t="s">
        <v>8</v>
      </c>
      <c r="H30" s="1" t="s">
        <v>8</v>
      </c>
      <c r="I30" s="11">
        <v>45</v>
      </c>
    </row>
    <row r="31" spans="1:9" x14ac:dyDescent="0.2">
      <c r="A31" s="10">
        <v>202</v>
      </c>
      <c r="B31" s="1" t="s">
        <v>7</v>
      </c>
      <c r="C31" s="1">
        <v>13</v>
      </c>
      <c r="D31" s="1">
        <v>9</v>
      </c>
      <c r="E31" s="1" t="s">
        <v>9</v>
      </c>
      <c r="F31" s="9">
        <v>43662</v>
      </c>
      <c r="G31" s="1" t="s">
        <v>8</v>
      </c>
      <c r="H31" s="1" t="s">
        <v>8</v>
      </c>
      <c r="I31" s="11">
        <v>46</v>
      </c>
    </row>
    <row r="32" spans="1:9" x14ac:dyDescent="0.2">
      <c r="A32" s="10">
        <v>217</v>
      </c>
      <c r="B32" s="1" t="s">
        <v>7</v>
      </c>
      <c r="C32" s="1">
        <v>13</v>
      </c>
      <c r="D32" s="1">
        <v>13</v>
      </c>
      <c r="E32" s="1" t="s">
        <v>3</v>
      </c>
      <c r="F32" s="9">
        <v>43662</v>
      </c>
      <c r="G32" s="1" t="s">
        <v>8</v>
      </c>
      <c r="H32" s="1" t="s">
        <v>8</v>
      </c>
      <c r="I32" s="11">
        <v>47</v>
      </c>
    </row>
    <row r="33" spans="1:9" x14ac:dyDescent="0.2">
      <c r="A33" s="10">
        <v>204</v>
      </c>
      <c r="B33" s="1" t="s">
        <v>7</v>
      </c>
      <c r="C33" s="1">
        <v>13</v>
      </c>
      <c r="D33" s="1">
        <v>10</v>
      </c>
      <c r="E33" s="1" t="s">
        <v>9</v>
      </c>
      <c r="F33" s="9">
        <v>43662</v>
      </c>
      <c r="G33" s="1" t="s">
        <v>8</v>
      </c>
      <c r="H33" s="1" t="s">
        <v>8</v>
      </c>
      <c r="I33" s="11">
        <v>50</v>
      </c>
    </row>
    <row r="34" spans="1:9" x14ac:dyDescent="0.2">
      <c r="A34" s="10">
        <v>221</v>
      </c>
      <c r="B34" s="1" t="s">
        <v>7</v>
      </c>
      <c r="C34" s="1">
        <v>13</v>
      </c>
      <c r="D34" s="1">
        <v>15</v>
      </c>
      <c r="E34" s="1" t="s">
        <v>3</v>
      </c>
      <c r="F34" s="9">
        <v>43662</v>
      </c>
      <c r="G34" s="1" t="s">
        <v>8</v>
      </c>
      <c r="H34" s="1" t="s">
        <v>8</v>
      </c>
      <c r="I34" s="11">
        <v>51</v>
      </c>
    </row>
    <row r="35" spans="1:9" x14ac:dyDescent="0.2">
      <c r="A35" s="10">
        <v>211</v>
      </c>
      <c r="B35" s="1" t="s">
        <v>7</v>
      </c>
      <c r="C35" s="1">
        <v>13</v>
      </c>
      <c r="D35" s="1">
        <v>12</v>
      </c>
      <c r="E35" s="1" t="s">
        <v>3</v>
      </c>
      <c r="F35" s="9">
        <v>43662</v>
      </c>
      <c r="G35" s="1" t="s">
        <v>8</v>
      </c>
      <c r="H35" s="1" t="s">
        <v>8</v>
      </c>
      <c r="I35" s="11">
        <v>52</v>
      </c>
    </row>
    <row r="36" spans="1:9" x14ac:dyDescent="0.2">
      <c r="A36" s="10">
        <v>220</v>
      </c>
      <c r="B36" s="1" t="s">
        <v>7</v>
      </c>
      <c r="C36" s="1">
        <v>13</v>
      </c>
      <c r="D36" s="1">
        <v>14</v>
      </c>
      <c r="E36" s="1" t="s">
        <v>9</v>
      </c>
      <c r="F36" s="9">
        <v>43662</v>
      </c>
      <c r="G36" s="1" t="s">
        <v>8</v>
      </c>
      <c r="H36" s="1" t="s">
        <v>8</v>
      </c>
      <c r="I36" s="11">
        <v>53</v>
      </c>
    </row>
    <row r="37" spans="1:9" x14ac:dyDescent="0.2">
      <c r="A37" s="10">
        <v>4</v>
      </c>
      <c r="B37" s="1" t="s">
        <v>7</v>
      </c>
      <c r="C37" s="1">
        <v>13</v>
      </c>
      <c r="D37" s="1">
        <v>1</v>
      </c>
      <c r="E37" s="1" t="s">
        <v>9</v>
      </c>
      <c r="F37" s="9">
        <v>43662</v>
      </c>
      <c r="G37" s="1" t="s">
        <v>8</v>
      </c>
      <c r="H37" s="1" t="s">
        <v>8</v>
      </c>
      <c r="I37" s="11">
        <v>54</v>
      </c>
    </row>
    <row r="38" spans="1:9" x14ac:dyDescent="0.2">
      <c r="A38" s="10">
        <v>12</v>
      </c>
      <c r="B38" s="1" t="s">
        <v>7</v>
      </c>
      <c r="C38" s="1">
        <v>13</v>
      </c>
      <c r="D38" s="1">
        <v>2</v>
      </c>
      <c r="E38" s="1" t="s">
        <v>9</v>
      </c>
      <c r="F38" s="9">
        <v>43662</v>
      </c>
      <c r="G38" s="1" t="s">
        <v>8</v>
      </c>
      <c r="H38" s="1" t="s">
        <v>8</v>
      </c>
      <c r="I38" s="11">
        <v>55</v>
      </c>
    </row>
    <row r="39" spans="1:9" x14ac:dyDescent="0.2">
      <c r="A39" s="10">
        <v>218</v>
      </c>
      <c r="B39" s="1" t="s">
        <v>7</v>
      </c>
      <c r="C39" s="1">
        <v>13</v>
      </c>
      <c r="D39" s="1">
        <v>13</v>
      </c>
      <c r="E39" s="1" t="s">
        <v>9</v>
      </c>
      <c r="F39" s="9">
        <v>43662</v>
      </c>
      <c r="G39" s="1" t="s">
        <v>8</v>
      </c>
      <c r="H39" s="1" t="s">
        <v>8</v>
      </c>
      <c r="I39" s="11">
        <v>56</v>
      </c>
    </row>
    <row r="40" spans="1:9" x14ac:dyDescent="0.2">
      <c r="A40" s="10">
        <v>19</v>
      </c>
      <c r="B40" s="1" t="s">
        <v>7</v>
      </c>
      <c r="C40" s="1">
        <v>13</v>
      </c>
      <c r="D40" s="1">
        <v>3</v>
      </c>
      <c r="E40" s="1" t="s">
        <v>3</v>
      </c>
      <c r="F40" s="9">
        <v>43662</v>
      </c>
      <c r="G40" s="1" t="s">
        <v>8</v>
      </c>
      <c r="H40" s="1" t="s">
        <v>8</v>
      </c>
      <c r="I40" s="11">
        <v>57</v>
      </c>
    </row>
    <row r="41" spans="1:9" x14ac:dyDescent="0.2">
      <c r="A41" s="19">
        <v>20</v>
      </c>
      <c r="B41" s="20" t="s">
        <v>7</v>
      </c>
      <c r="C41" s="20">
        <v>13</v>
      </c>
      <c r="D41" s="20">
        <v>3</v>
      </c>
      <c r="E41" s="20" t="s">
        <v>9</v>
      </c>
      <c r="F41" s="21">
        <v>43662</v>
      </c>
      <c r="G41" s="20" t="s">
        <v>8</v>
      </c>
      <c r="H41" s="20" t="s">
        <v>8</v>
      </c>
      <c r="I41" s="22">
        <v>59</v>
      </c>
    </row>
  </sheetData>
  <autoFilter ref="A1:I1" xr:uid="{4DA4897E-0463-FF47-8777-AE3FA09D9E9E}">
    <sortState xmlns:xlrd2="http://schemas.microsoft.com/office/spreadsheetml/2017/richdata2" ref="A2:I41">
      <sortCondition ref="I1:I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topLeftCell="A19" workbookViewId="0">
      <selection activeCell="A55" activeCellId="1" sqref="A20:XFD20 A55:XFD55"/>
    </sheetView>
  </sheetViews>
  <sheetFormatPr baseColWidth="10" defaultRowHeight="16" x14ac:dyDescent="0.2"/>
  <cols>
    <col min="2" max="3" width="16.6640625" customWidth="1"/>
    <col min="4" max="4" width="11.6640625" bestFit="1" customWidth="1"/>
    <col min="5" max="5" width="15.1640625" customWidth="1"/>
    <col min="6" max="6" width="15.6640625" customWidth="1"/>
    <col min="7" max="7" width="16.5" customWidth="1"/>
    <col min="8" max="8" width="15.83203125" customWidth="1"/>
    <col min="9" max="9" width="15" customWidth="1"/>
    <col min="10" max="11" width="15.5" customWidth="1"/>
    <col min="12" max="12" width="10" customWidth="1"/>
    <col min="14" max="14" width="18.83203125" customWidth="1"/>
    <col min="15" max="15" width="41" customWidth="1"/>
  </cols>
  <sheetData>
    <row r="1" spans="1:15" s="6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t="s">
        <v>25</v>
      </c>
      <c r="B2" s="5" t="s">
        <v>26</v>
      </c>
      <c r="C2" s="5" t="s">
        <v>38</v>
      </c>
      <c r="D2">
        <v>1</v>
      </c>
      <c r="E2">
        <v>20210131</v>
      </c>
      <c r="F2">
        <v>5.84</v>
      </c>
      <c r="G2">
        <v>5.78</v>
      </c>
      <c r="H2">
        <f t="shared" ref="H2:H33" si="0">(F2+G2)/2</f>
        <v>5.8100000000000005</v>
      </c>
      <c r="I2">
        <v>43.2</v>
      </c>
      <c r="J2">
        <v>43</v>
      </c>
      <c r="K2">
        <f t="shared" ref="K2:K33" si="1">(I2+J2)/2</f>
        <v>43.1</v>
      </c>
      <c r="L2">
        <v>3.4</v>
      </c>
      <c r="M2" t="s">
        <v>34</v>
      </c>
      <c r="N2" t="s">
        <v>22</v>
      </c>
      <c r="O2" t="s">
        <v>37</v>
      </c>
    </row>
    <row r="3" spans="1:15" x14ac:dyDescent="0.2">
      <c r="A3" t="s">
        <v>29</v>
      </c>
      <c r="B3" s="5" t="s">
        <v>26</v>
      </c>
      <c r="C3" s="5" t="s">
        <v>38</v>
      </c>
      <c r="D3">
        <v>3</v>
      </c>
      <c r="E3">
        <v>20210131</v>
      </c>
      <c r="F3">
        <v>7.06</v>
      </c>
      <c r="G3">
        <v>7.04</v>
      </c>
      <c r="H3">
        <f t="shared" si="0"/>
        <v>7.05</v>
      </c>
      <c r="I3">
        <v>66.400000000000006</v>
      </c>
      <c r="J3">
        <v>66.400000000000006</v>
      </c>
      <c r="K3">
        <f t="shared" si="1"/>
        <v>66.400000000000006</v>
      </c>
      <c r="L3">
        <v>2.6</v>
      </c>
      <c r="M3" t="s">
        <v>34</v>
      </c>
      <c r="N3" t="s">
        <v>22</v>
      </c>
      <c r="O3" t="s">
        <v>37</v>
      </c>
    </row>
    <row r="4" spans="1:15" x14ac:dyDescent="0.2">
      <c r="A4" t="s">
        <v>31</v>
      </c>
      <c r="B4" s="5" t="s">
        <v>26</v>
      </c>
      <c r="C4" s="5" t="s">
        <v>3</v>
      </c>
      <c r="D4">
        <v>5</v>
      </c>
      <c r="E4">
        <v>20210131</v>
      </c>
      <c r="F4">
        <v>57.8</v>
      </c>
      <c r="G4">
        <v>57.6</v>
      </c>
      <c r="H4">
        <f t="shared" si="0"/>
        <v>57.7</v>
      </c>
      <c r="I4">
        <v>36.6</v>
      </c>
      <c r="J4">
        <v>36.6</v>
      </c>
      <c r="K4">
        <f t="shared" si="1"/>
        <v>36.6</v>
      </c>
      <c r="L4">
        <v>6</v>
      </c>
      <c r="M4" t="s">
        <v>34</v>
      </c>
      <c r="N4" t="s">
        <v>22</v>
      </c>
      <c r="O4" t="s">
        <v>37</v>
      </c>
    </row>
    <row r="5" spans="1:15" x14ac:dyDescent="0.2">
      <c r="A5" s="7" t="s">
        <v>39</v>
      </c>
      <c r="B5" s="8" t="s">
        <v>40</v>
      </c>
      <c r="C5" s="8" t="s">
        <v>3</v>
      </c>
      <c r="D5" s="7">
        <v>7</v>
      </c>
      <c r="E5" s="7">
        <v>20210210</v>
      </c>
      <c r="F5" s="7">
        <v>17.3</v>
      </c>
      <c r="G5" s="7">
        <v>17.2</v>
      </c>
      <c r="H5" s="7">
        <f t="shared" si="0"/>
        <v>17.25</v>
      </c>
      <c r="I5" s="7">
        <v>31.2</v>
      </c>
      <c r="J5" s="7">
        <v>31</v>
      </c>
      <c r="K5" s="7">
        <f t="shared" si="1"/>
        <v>31.1</v>
      </c>
      <c r="L5" s="7">
        <v>6.3</v>
      </c>
      <c r="M5" s="7" t="s">
        <v>34</v>
      </c>
      <c r="N5" s="7" t="s">
        <v>22</v>
      </c>
      <c r="O5" s="7" t="s">
        <v>45</v>
      </c>
    </row>
    <row r="6" spans="1:15" x14ac:dyDescent="0.2">
      <c r="A6" s="7" t="s">
        <v>41</v>
      </c>
      <c r="B6" s="8" t="s">
        <v>40</v>
      </c>
      <c r="C6" s="8" t="s">
        <v>3</v>
      </c>
      <c r="D6" s="7">
        <v>8</v>
      </c>
      <c r="E6" s="7">
        <v>20210210</v>
      </c>
      <c r="F6" s="7">
        <v>20.6</v>
      </c>
      <c r="G6" s="7">
        <v>20.6</v>
      </c>
      <c r="H6" s="7">
        <f t="shared" si="0"/>
        <v>20.6</v>
      </c>
      <c r="I6" s="7">
        <v>22.2</v>
      </c>
      <c r="J6" s="7">
        <v>22.2</v>
      </c>
      <c r="K6" s="7">
        <f t="shared" si="1"/>
        <v>22.2</v>
      </c>
      <c r="L6" s="7">
        <v>7.3</v>
      </c>
      <c r="M6" s="7" t="s">
        <v>34</v>
      </c>
      <c r="N6" s="7" t="s">
        <v>22</v>
      </c>
      <c r="O6" s="7" t="s">
        <v>45</v>
      </c>
    </row>
    <row r="7" spans="1:15" x14ac:dyDescent="0.2">
      <c r="A7" t="s">
        <v>42</v>
      </c>
      <c r="B7" s="5" t="s">
        <v>43</v>
      </c>
      <c r="C7" s="5" t="s">
        <v>38</v>
      </c>
      <c r="D7">
        <v>9</v>
      </c>
      <c r="E7">
        <v>20210210</v>
      </c>
      <c r="F7">
        <v>8.08</v>
      </c>
      <c r="G7">
        <v>8.02</v>
      </c>
      <c r="H7">
        <f t="shared" si="0"/>
        <v>8.0500000000000007</v>
      </c>
      <c r="I7">
        <v>45.6</v>
      </c>
      <c r="J7">
        <v>45.6</v>
      </c>
      <c r="K7">
        <f t="shared" si="1"/>
        <v>45.6</v>
      </c>
      <c r="L7">
        <v>2.9</v>
      </c>
      <c r="M7" t="s">
        <v>34</v>
      </c>
      <c r="N7" t="s">
        <v>22</v>
      </c>
      <c r="O7" t="s">
        <v>37</v>
      </c>
    </row>
    <row r="8" spans="1:15" x14ac:dyDescent="0.2">
      <c r="A8" t="s">
        <v>32</v>
      </c>
      <c r="B8" s="5" t="s">
        <v>43</v>
      </c>
      <c r="C8" s="5" t="s">
        <v>38</v>
      </c>
      <c r="D8">
        <v>10</v>
      </c>
      <c r="E8">
        <v>20210210</v>
      </c>
      <c r="F8">
        <v>6.78</v>
      </c>
      <c r="G8">
        <v>6.76</v>
      </c>
      <c r="H8">
        <f t="shared" si="0"/>
        <v>6.77</v>
      </c>
      <c r="I8">
        <v>15.3</v>
      </c>
      <c r="J8">
        <v>15.3</v>
      </c>
      <c r="K8">
        <f t="shared" si="1"/>
        <v>15.3</v>
      </c>
      <c r="L8">
        <v>3.2</v>
      </c>
      <c r="M8" t="s">
        <v>34</v>
      </c>
      <c r="N8" t="s">
        <v>22</v>
      </c>
      <c r="O8" t="s">
        <v>37</v>
      </c>
    </row>
    <row r="9" spans="1:15" x14ac:dyDescent="0.2">
      <c r="A9" t="s">
        <v>42</v>
      </c>
      <c r="B9" s="5" t="s">
        <v>44</v>
      </c>
      <c r="C9" s="5" t="s">
        <v>38</v>
      </c>
      <c r="D9">
        <v>11</v>
      </c>
      <c r="E9">
        <v>20210210</v>
      </c>
      <c r="F9">
        <v>4.4800000000000004</v>
      </c>
      <c r="G9">
        <v>4.4400000000000004</v>
      </c>
      <c r="H9">
        <f t="shared" si="0"/>
        <v>4.4600000000000009</v>
      </c>
      <c r="I9">
        <v>54</v>
      </c>
      <c r="J9">
        <v>53.8</v>
      </c>
      <c r="K9">
        <f t="shared" si="1"/>
        <v>53.9</v>
      </c>
      <c r="L9">
        <v>3.2</v>
      </c>
      <c r="M9" t="s">
        <v>34</v>
      </c>
      <c r="N9" t="s">
        <v>22</v>
      </c>
      <c r="O9" t="s">
        <v>37</v>
      </c>
    </row>
    <row r="10" spans="1:15" x14ac:dyDescent="0.2">
      <c r="A10" t="s">
        <v>27</v>
      </c>
      <c r="B10" s="5" t="s">
        <v>44</v>
      </c>
      <c r="C10" s="5" t="s">
        <v>3</v>
      </c>
      <c r="D10">
        <v>12</v>
      </c>
      <c r="E10">
        <v>20210210</v>
      </c>
      <c r="F10">
        <v>21</v>
      </c>
      <c r="G10">
        <v>21</v>
      </c>
      <c r="H10">
        <f t="shared" si="0"/>
        <v>21</v>
      </c>
      <c r="I10">
        <v>37.799999999999997</v>
      </c>
      <c r="J10">
        <v>37.799999999999997</v>
      </c>
      <c r="K10">
        <f t="shared" si="1"/>
        <v>37.799999999999997</v>
      </c>
      <c r="L10">
        <v>5.3</v>
      </c>
      <c r="M10" t="s">
        <v>34</v>
      </c>
      <c r="N10" t="s">
        <v>22</v>
      </c>
      <c r="O10" t="s">
        <v>37</v>
      </c>
    </row>
    <row r="11" spans="1:15" x14ac:dyDescent="0.2">
      <c r="A11" s="7" t="s">
        <v>46</v>
      </c>
      <c r="B11" s="8" t="s">
        <v>40</v>
      </c>
      <c r="C11" s="8" t="s">
        <v>3</v>
      </c>
      <c r="D11" s="7">
        <v>13</v>
      </c>
      <c r="E11" s="7">
        <v>20210225</v>
      </c>
      <c r="F11" s="7">
        <v>31.8</v>
      </c>
      <c r="G11" s="7">
        <v>31.6</v>
      </c>
      <c r="H11" s="7">
        <f t="shared" si="0"/>
        <v>31.700000000000003</v>
      </c>
      <c r="I11" s="7">
        <v>29.2</v>
      </c>
      <c r="J11" s="7">
        <v>29.2</v>
      </c>
      <c r="K11" s="7">
        <f t="shared" si="1"/>
        <v>29.2</v>
      </c>
      <c r="L11" s="7">
        <v>5</v>
      </c>
      <c r="M11" s="7" t="s">
        <v>34</v>
      </c>
      <c r="N11" s="7" t="s">
        <v>22</v>
      </c>
      <c r="O11" s="7" t="s">
        <v>45</v>
      </c>
    </row>
    <row r="12" spans="1:15" x14ac:dyDescent="0.2">
      <c r="A12" t="s">
        <v>47</v>
      </c>
      <c r="B12" s="5" t="s">
        <v>40</v>
      </c>
      <c r="C12" s="5" t="s">
        <v>38</v>
      </c>
      <c r="D12">
        <v>14</v>
      </c>
      <c r="E12">
        <v>20210225</v>
      </c>
      <c r="F12">
        <v>28.2</v>
      </c>
      <c r="G12">
        <v>28.2</v>
      </c>
      <c r="H12">
        <f t="shared" si="0"/>
        <v>28.2</v>
      </c>
      <c r="I12">
        <v>26</v>
      </c>
      <c r="J12">
        <v>26</v>
      </c>
      <c r="K12">
        <f t="shared" si="1"/>
        <v>26</v>
      </c>
      <c r="L12">
        <v>3.6</v>
      </c>
      <c r="M12" t="s">
        <v>34</v>
      </c>
      <c r="N12" t="s">
        <v>22</v>
      </c>
      <c r="O12" t="s">
        <v>37</v>
      </c>
    </row>
    <row r="13" spans="1:15" x14ac:dyDescent="0.2">
      <c r="A13" s="7" t="s">
        <v>32</v>
      </c>
      <c r="B13" s="8" t="s">
        <v>40</v>
      </c>
      <c r="C13" s="8" t="s">
        <v>38</v>
      </c>
      <c r="D13" s="7">
        <v>15</v>
      </c>
      <c r="E13" s="7">
        <v>20210225</v>
      </c>
      <c r="F13" s="7">
        <v>18.600000000000001</v>
      </c>
      <c r="G13" s="7">
        <v>18.5</v>
      </c>
      <c r="H13" s="7">
        <f t="shared" si="0"/>
        <v>18.55</v>
      </c>
      <c r="I13" s="7">
        <v>34</v>
      </c>
      <c r="J13" s="7">
        <v>34</v>
      </c>
      <c r="K13" s="7">
        <f t="shared" si="1"/>
        <v>34</v>
      </c>
      <c r="L13" s="7">
        <v>5</v>
      </c>
      <c r="M13" s="7" t="s">
        <v>34</v>
      </c>
      <c r="N13" s="7" t="s">
        <v>22</v>
      </c>
      <c r="O13" s="7" t="s">
        <v>45</v>
      </c>
    </row>
    <row r="14" spans="1:15" x14ac:dyDescent="0.2">
      <c r="A14" t="s">
        <v>49</v>
      </c>
      <c r="B14" s="5" t="s">
        <v>28</v>
      </c>
      <c r="C14" s="5" t="s">
        <v>38</v>
      </c>
      <c r="D14">
        <v>19</v>
      </c>
      <c r="E14">
        <v>20210303</v>
      </c>
      <c r="F14">
        <v>58.4</v>
      </c>
      <c r="G14">
        <v>58.2</v>
      </c>
      <c r="H14">
        <f t="shared" si="0"/>
        <v>58.3</v>
      </c>
      <c r="I14">
        <v>30</v>
      </c>
      <c r="J14">
        <v>30.2</v>
      </c>
      <c r="K14">
        <f t="shared" si="1"/>
        <v>30.1</v>
      </c>
      <c r="L14">
        <v>7.5</v>
      </c>
      <c r="M14" t="s">
        <v>34</v>
      </c>
      <c r="N14" t="s">
        <v>34</v>
      </c>
      <c r="O14" t="s">
        <v>22</v>
      </c>
    </row>
    <row r="15" spans="1:15" x14ac:dyDescent="0.2">
      <c r="A15" t="s">
        <v>42</v>
      </c>
      <c r="B15" s="5" t="s">
        <v>28</v>
      </c>
      <c r="C15" s="5" t="s">
        <v>38</v>
      </c>
      <c r="D15">
        <v>20</v>
      </c>
      <c r="E15">
        <v>20210303</v>
      </c>
      <c r="F15">
        <v>64</v>
      </c>
      <c r="G15">
        <v>63.8</v>
      </c>
      <c r="H15">
        <f t="shared" si="0"/>
        <v>63.9</v>
      </c>
      <c r="I15">
        <v>48.8</v>
      </c>
      <c r="J15">
        <v>48.8</v>
      </c>
      <c r="K15">
        <f t="shared" si="1"/>
        <v>48.8</v>
      </c>
      <c r="L15">
        <v>7.4</v>
      </c>
      <c r="M15" t="s">
        <v>34</v>
      </c>
      <c r="N15" t="s">
        <v>34</v>
      </c>
      <c r="O15" t="s">
        <v>22</v>
      </c>
    </row>
    <row r="16" spans="1:15" x14ac:dyDescent="0.2">
      <c r="A16" t="s">
        <v>39</v>
      </c>
      <c r="B16" s="5" t="s">
        <v>28</v>
      </c>
      <c r="C16" s="5" t="s">
        <v>3</v>
      </c>
      <c r="D16">
        <v>27</v>
      </c>
      <c r="E16">
        <v>20210305</v>
      </c>
      <c r="F16">
        <v>21</v>
      </c>
      <c r="G16">
        <v>20.8</v>
      </c>
      <c r="H16">
        <f t="shared" si="0"/>
        <v>20.9</v>
      </c>
      <c r="I16">
        <v>12.2</v>
      </c>
      <c r="J16">
        <v>12.3</v>
      </c>
      <c r="K16">
        <f t="shared" si="1"/>
        <v>12.25</v>
      </c>
      <c r="L16" t="s">
        <v>22</v>
      </c>
      <c r="M16" t="s">
        <v>33</v>
      </c>
      <c r="N16" t="s">
        <v>34</v>
      </c>
      <c r="O16" t="s">
        <v>57</v>
      </c>
    </row>
    <row r="17" spans="1:15" x14ac:dyDescent="0.2">
      <c r="A17" t="s">
        <v>30</v>
      </c>
      <c r="B17" s="5" t="s">
        <v>58</v>
      </c>
      <c r="C17" s="5" t="s">
        <v>3</v>
      </c>
      <c r="D17">
        <v>36</v>
      </c>
      <c r="E17">
        <v>20210430</v>
      </c>
      <c r="F17">
        <v>28.4</v>
      </c>
      <c r="G17">
        <v>28.2</v>
      </c>
      <c r="H17">
        <f t="shared" si="0"/>
        <v>28.299999999999997</v>
      </c>
      <c r="I17">
        <v>64.8</v>
      </c>
      <c r="J17">
        <v>64.400000000000006</v>
      </c>
      <c r="K17">
        <f t="shared" si="1"/>
        <v>64.599999999999994</v>
      </c>
      <c r="L17">
        <v>5.6</v>
      </c>
      <c r="M17" t="s">
        <v>34</v>
      </c>
      <c r="N17" t="s">
        <v>34</v>
      </c>
      <c r="O17" t="s">
        <v>59</v>
      </c>
    </row>
    <row r="18" spans="1:15" x14ac:dyDescent="0.2">
      <c r="A18" t="s">
        <v>41</v>
      </c>
      <c r="B18" s="23" t="s">
        <v>58</v>
      </c>
      <c r="C18" t="s">
        <v>3</v>
      </c>
      <c r="D18">
        <v>48</v>
      </c>
      <c r="E18">
        <v>20210503</v>
      </c>
      <c r="F18">
        <v>149</v>
      </c>
      <c r="G18">
        <v>148</v>
      </c>
      <c r="H18">
        <f t="shared" si="0"/>
        <v>148.5</v>
      </c>
      <c r="I18">
        <v>96.9</v>
      </c>
      <c r="J18">
        <v>95.8</v>
      </c>
      <c r="K18">
        <f t="shared" si="1"/>
        <v>96.35</v>
      </c>
      <c r="L18">
        <v>6.9</v>
      </c>
      <c r="M18" t="s">
        <v>61</v>
      </c>
      <c r="N18" t="s">
        <v>34</v>
      </c>
      <c r="O18" t="s">
        <v>63</v>
      </c>
    </row>
    <row r="19" spans="1:15" x14ac:dyDescent="0.2">
      <c r="A19" t="s">
        <v>50</v>
      </c>
      <c r="B19" s="23" t="s">
        <v>58</v>
      </c>
      <c r="C19" t="s">
        <v>38</v>
      </c>
      <c r="D19">
        <v>49</v>
      </c>
      <c r="E19">
        <v>20210503</v>
      </c>
      <c r="F19">
        <v>17.7</v>
      </c>
      <c r="G19">
        <v>17.5</v>
      </c>
      <c r="H19">
        <f t="shared" si="0"/>
        <v>17.600000000000001</v>
      </c>
      <c r="I19">
        <v>21.4</v>
      </c>
      <c r="J19">
        <v>21.4</v>
      </c>
      <c r="K19">
        <f t="shared" si="1"/>
        <v>21.4</v>
      </c>
      <c r="L19">
        <v>3.8</v>
      </c>
      <c r="M19" t="s">
        <v>61</v>
      </c>
      <c r="N19" t="s">
        <v>34</v>
      </c>
      <c r="O19" t="s">
        <v>60</v>
      </c>
    </row>
    <row r="20" spans="1:15" x14ac:dyDescent="0.2">
      <c r="A20" t="s">
        <v>30</v>
      </c>
      <c r="B20" s="5" t="s">
        <v>58</v>
      </c>
      <c r="C20" t="s">
        <v>3</v>
      </c>
      <c r="D20">
        <v>58</v>
      </c>
      <c r="E20">
        <v>20210517</v>
      </c>
      <c r="F20">
        <v>55.4</v>
      </c>
      <c r="G20">
        <v>55.4</v>
      </c>
      <c r="H20">
        <f t="shared" si="0"/>
        <v>55.4</v>
      </c>
      <c r="I20">
        <v>60.8</v>
      </c>
      <c r="J20">
        <v>60.8</v>
      </c>
      <c r="K20">
        <f t="shared" si="1"/>
        <v>60.8</v>
      </c>
      <c r="L20">
        <v>5.4</v>
      </c>
      <c r="M20" t="s">
        <v>61</v>
      </c>
      <c r="N20" t="s">
        <v>34</v>
      </c>
      <c r="O20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0" si="2">(F34+G34)/2</f>
        <v>63.8</v>
      </c>
      <c r="I34" s="1">
        <v>51.6</v>
      </c>
      <c r="J34" s="1">
        <v>51.2</v>
      </c>
      <c r="K34" s="1">
        <f t="shared" ref="K34:K60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4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4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4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4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4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4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4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4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4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4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4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4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4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4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4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4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4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4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4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3" priority="2" operator="containsText" text="Yes">
      <formula>NOT(ISERROR(SEARCH("Yes",N1)))</formula>
    </cfRule>
  </conditionalFormatting>
  <conditionalFormatting sqref="N29:N36">
    <cfRule type="containsText" dxfId="2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sheetPr>
    <pageSetUpPr fitToPage="1"/>
  </sheetPr>
  <dimension ref="A1:W52"/>
  <sheetViews>
    <sheetView workbookViewId="0">
      <selection activeCell="F30" sqref="F30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  <col min="8" max="9" width="18.83203125" customWidth="1"/>
    <col min="10" max="10" width="34" bestFit="1" customWidth="1"/>
  </cols>
  <sheetData>
    <row r="1" spans="1:23" ht="20" customHeight="1" x14ac:dyDescent="0.25">
      <c r="A1" s="42" t="s">
        <v>67</v>
      </c>
      <c r="B1" s="43"/>
      <c r="C1" s="43"/>
      <c r="D1" s="43"/>
      <c r="E1" s="43"/>
      <c r="F1" s="43"/>
      <c r="G1" s="43"/>
      <c r="H1" s="43"/>
      <c r="I1" s="41" t="s">
        <v>89</v>
      </c>
      <c r="J1" s="41"/>
    </row>
    <row r="2" spans="1:23" ht="20" customHeight="1" x14ac:dyDescent="0.25">
      <c r="A2" s="45" t="s">
        <v>87</v>
      </c>
      <c r="B2" s="45"/>
      <c r="C2" s="45"/>
      <c r="D2" s="45"/>
      <c r="E2" s="44" t="s">
        <v>84</v>
      </c>
      <c r="F2" s="44"/>
      <c r="G2" s="44" t="s">
        <v>85</v>
      </c>
      <c r="H2" s="44"/>
      <c r="I2" s="41" t="s">
        <v>88</v>
      </c>
      <c r="J2" s="41"/>
    </row>
    <row r="3" spans="1:23" x14ac:dyDescent="0.2">
      <c r="A3" s="31" t="s">
        <v>66</v>
      </c>
      <c r="B3" s="31" t="s">
        <v>69</v>
      </c>
      <c r="C3" s="31" t="s">
        <v>68</v>
      </c>
      <c r="D3" s="31" t="s">
        <v>70</v>
      </c>
      <c r="E3" s="31" t="s">
        <v>71</v>
      </c>
      <c r="F3" s="31" t="s">
        <v>72</v>
      </c>
      <c r="G3" s="31" t="s">
        <v>82</v>
      </c>
      <c r="H3" s="31" t="s">
        <v>83</v>
      </c>
      <c r="I3" s="31" t="s">
        <v>71</v>
      </c>
      <c r="J3" s="31" t="s">
        <v>21</v>
      </c>
      <c r="K3" s="6" t="s">
        <v>86</v>
      </c>
    </row>
    <row r="4" spans="1:23" x14ac:dyDescent="0.2">
      <c r="A4" t="s">
        <v>27</v>
      </c>
      <c r="B4" s="5" t="s">
        <v>28</v>
      </c>
      <c r="C4" s="25">
        <v>2</v>
      </c>
      <c r="D4" s="25">
        <v>22</v>
      </c>
      <c r="E4" s="26">
        <f>500/D4</f>
        <v>22.727272727272727</v>
      </c>
      <c r="F4" s="26">
        <f>50-E4</f>
        <v>27.272727272727273</v>
      </c>
      <c r="G4" s="26">
        <f>90-E4</f>
        <v>67.27272727272728</v>
      </c>
      <c r="H4" s="26">
        <f>(D4*G4)/1000</f>
        <v>1.4800000000000002</v>
      </c>
      <c r="I4" s="26">
        <f>1.2/(D4/1000)</f>
        <v>54.545454545454547</v>
      </c>
      <c r="K4" s="27"/>
      <c r="L4" s="28">
        <v>1</v>
      </c>
      <c r="M4" s="28">
        <v>2</v>
      </c>
      <c r="N4" s="28">
        <v>3</v>
      </c>
      <c r="O4" s="28">
        <v>4</v>
      </c>
      <c r="P4" s="28">
        <v>5</v>
      </c>
      <c r="Q4" s="28">
        <v>6</v>
      </c>
      <c r="R4" s="28">
        <v>7</v>
      </c>
      <c r="S4" s="28">
        <v>8</v>
      </c>
      <c r="T4" s="28">
        <v>9</v>
      </c>
      <c r="U4" s="28">
        <v>10</v>
      </c>
      <c r="V4" s="28">
        <v>11</v>
      </c>
      <c r="W4" s="28">
        <v>12</v>
      </c>
    </row>
    <row r="5" spans="1:23" x14ac:dyDescent="0.2">
      <c r="A5" t="s">
        <v>30</v>
      </c>
      <c r="B5" s="5" t="s">
        <v>28</v>
      </c>
      <c r="C5" s="25">
        <v>4</v>
      </c>
      <c r="D5" s="25">
        <v>21.4</v>
      </c>
      <c r="E5" s="26">
        <f t="shared" ref="E5:E43" si="0">500/D5</f>
        <v>23.364485981308412</v>
      </c>
      <c r="F5" s="26">
        <f t="shared" ref="F5:F43" si="1">50-E5</f>
        <v>26.635514018691588</v>
      </c>
      <c r="G5" s="26">
        <f t="shared" ref="G5:G43" si="2">90-E5</f>
        <v>66.635514018691595</v>
      </c>
      <c r="H5" s="26">
        <f t="shared" ref="H5:H43" si="3">(D5*G5)/1000</f>
        <v>1.4259999999999999</v>
      </c>
      <c r="I5" s="26">
        <f t="shared" ref="I5:I52" si="4">1.2/(D5/1000)</f>
        <v>56.074766355140184</v>
      </c>
      <c r="K5" s="29" t="s">
        <v>73</v>
      </c>
      <c r="L5" s="30">
        <v>2</v>
      </c>
      <c r="M5" s="30">
        <v>23</v>
      </c>
      <c r="N5" s="30">
        <v>32</v>
      </c>
      <c r="O5" s="30">
        <v>41</v>
      </c>
      <c r="P5" s="30">
        <v>51</v>
      </c>
      <c r="Q5" s="27" t="s">
        <v>74</v>
      </c>
      <c r="R5" s="27" t="s">
        <v>74</v>
      </c>
      <c r="S5" s="27" t="s">
        <v>74</v>
      </c>
      <c r="T5" s="27" t="s">
        <v>74</v>
      </c>
      <c r="U5" s="27" t="s">
        <v>74</v>
      </c>
      <c r="V5" s="27" t="s">
        <v>74</v>
      </c>
      <c r="W5" s="27" t="s">
        <v>74</v>
      </c>
    </row>
    <row r="6" spans="1:23" x14ac:dyDescent="0.2">
      <c r="A6" t="s">
        <v>32</v>
      </c>
      <c r="B6" s="5" t="s">
        <v>28</v>
      </c>
      <c r="C6" s="25">
        <v>6</v>
      </c>
      <c r="D6" s="25">
        <v>21.3</v>
      </c>
      <c r="E6" s="26">
        <f t="shared" si="0"/>
        <v>23.474178403755868</v>
      </c>
      <c r="F6" s="26">
        <f t="shared" si="1"/>
        <v>26.525821596244132</v>
      </c>
      <c r="G6" s="26">
        <f t="shared" si="2"/>
        <v>66.525821596244128</v>
      </c>
      <c r="H6" s="26">
        <f t="shared" si="3"/>
        <v>1.417</v>
      </c>
      <c r="I6" s="26">
        <f t="shared" si="4"/>
        <v>56.338028169014081</v>
      </c>
      <c r="K6" s="29" t="s">
        <v>75</v>
      </c>
      <c r="L6" s="30">
        <v>4</v>
      </c>
      <c r="M6" s="30">
        <v>24</v>
      </c>
      <c r="N6" s="30">
        <v>33</v>
      </c>
      <c r="O6" s="30">
        <v>42</v>
      </c>
      <c r="P6" s="30">
        <v>52</v>
      </c>
      <c r="Q6" s="27" t="s">
        <v>74</v>
      </c>
      <c r="R6" s="27" t="s">
        <v>74</v>
      </c>
      <c r="S6" s="27" t="s">
        <v>74</v>
      </c>
      <c r="T6" s="27" t="s">
        <v>74</v>
      </c>
      <c r="U6" s="27" t="s">
        <v>74</v>
      </c>
      <c r="V6" s="27" t="s">
        <v>74</v>
      </c>
      <c r="W6" s="27" t="s">
        <v>74</v>
      </c>
    </row>
    <row r="7" spans="1:23" x14ac:dyDescent="0.2">
      <c r="A7" t="s">
        <v>48</v>
      </c>
      <c r="B7" s="5" t="s">
        <v>28</v>
      </c>
      <c r="C7" s="25">
        <v>16</v>
      </c>
      <c r="D7" s="25">
        <v>34</v>
      </c>
      <c r="E7" s="26">
        <f t="shared" si="0"/>
        <v>14.705882352941176</v>
      </c>
      <c r="F7" s="26">
        <f t="shared" si="1"/>
        <v>35.294117647058826</v>
      </c>
      <c r="G7" s="26">
        <f t="shared" si="2"/>
        <v>75.294117647058826</v>
      </c>
      <c r="H7" s="26">
        <f t="shared" si="3"/>
        <v>2.56</v>
      </c>
      <c r="I7" s="26">
        <f t="shared" si="4"/>
        <v>35.294117647058819</v>
      </c>
      <c r="K7" s="29" t="s">
        <v>76</v>
      </c>
      <c r="L7" s="30">
        <v>6</v>
      </c>
      <c r="M7" s="30">
        <v>25</v>
      </c>
      <c r="N7" s="30">
        <v>34</v>
      </c>
      <c r="O7" s="30">
        <v>43</v>
      </c>
      <c r="P7" s="30">
        <v>53</v>
      </c>
      <c r="Q7" s="27" t="s">
        <v>74</v>
      </c>
      <c r="R7" s="27" t="s">
        <v>74</v>
      </c>
      <c r="S7" s="27" t="s">
        <v>74</v>
      </c>
      <c r="T7" s="27" t="s">
        <v>74</v>
      </c>
      <c r="U7" s="27" t="s">
        <v>74</v>
      </c>
      <c r="V7" s="27" t="s">
        <v>74</v>
      </c>
      <c r="W7" s="27" t="s">
        <v>74</v>
      </c>
    </row>
    <row r="8" spans="1:23" x14ac:dyDescent="0.2">
      <c r="A8" t="s">
        <v>29</v>
      </c>
      <c r="B8" s="5" t="s">
        <v>28</v>
      </c>
      <c r="C8" s="25">
        <v>17</v>
      </c>
      <c r="D8" s="25">
        <v>30.8</v>
      </c>
      <c r="E8" s="26">
        <f t="shared" si="0"/>
        <v>16.233766233766232</v>
      </c>
      <c r="F8" s="26">
        <f t="shared" si="1"/>
        <v>33.766233766233768</v>
      </c>
      <c r="G8" s="26">
        <f t="shared" si="2"/>
        <v>73.766233766233768</v>
      </c>
      <c r="H8" s="26">
        <f t="shared" si="3"/>
        <v>2.2719999999999998</v>
      </c>
      <c r="I8" s="26">
        <f t="shared" si="4"/>
        <v>38.961038961038959</v>
      </c>
      <c r="K8" s="29" t="s">
        <v>77</v>
      </c>
      <c r="L8" s="30">
        <v>16</v>
      </c>
      <c r="M8" s="30">
        <v>26</v>
      </c>
      <c r="N8" s="30">
        <v>35</v>
      </c>
      <c r="O8" s="30">
        <v>44</v>
      </c>
      <c r="P8" s="30">
        <v>54</v>
      </c>
      <c r="Q8" s="27" t="s">
        <v>74</v>
      </c>
      <c r="R8" s="27" t="s">
        <v>74</v>
      </c>
      <c r="S8" s="27" t="s">
        <v>74</v>
      </c>
      <c r="T8" s="27" t="s">
        <v>74</v>
      </c>
      <c r="U8" s="27" t="s">
        <v>74</v>
      </c>
      <c r="V8" s="27" t="s">
        <v>74</v>
      </c>
      <c r="W8" s="27" t="s">
        <v>74</v>
      </c>
    </row>
    <row r="9" spans="1:23" x14ac:dyDescent="0.2">
      <c r="A9" t="s">
        <v>47</v>
      </c>
      <c r="B9" s="5" t="s">
        <v>28</v>
      </c>
      <c r="C9" s="25">
        <v>18</v>
      </c>
      <c r="D9" s="25">
        <v>16.399999999999999</v>
      </c>
      <c r="E9" s="26">
        <f t="shared" si="0"/>
        <v>30.487804878048784</v>
      </c>
      <c r="F9" s="26">
        <f t="shared" si="1"/>
        <v>19.512195121951216</v>
      </c>
      <c r="G9" s="26">
        <f t="shared" si="2"/>
        <v>59.512195121951216</v>
      </c>
      <c r="H9" s="26">
        <f t="shared" si="3"/>
        <v>0.97599999999999987</v>
      </c>
      <c r="I9" t="s">
        <v>22</v>
      </c>
      <c r="J9" t="s">
        <v>94</v>
      </c>
      <c r="K9" s="29" t="s">
        <v>78</v>
      </c>
      <c r="L9" s="30">
        <v>17</v>
      </c>
      <c r="M9" s="30">
        <v>28</v>
      </c>
      <c r="N9" s="30">
        <v>37</v>
      </c>
      <c r="O9" s="30">
        <v>45</v>
      </c>
      <c r="P9" s="30">
        <v>55</v>
      </c>
      <c r="Q9" s="27" t="s">
        <v>74</v>
      </c>
      <c r="R9" s="27" t="s">
        <v>74</v>
      </c>
      <c r="S9" s="27" t="s">
        <v>74</v>
      </c>
      <c r="T9" s="27" t="s">
        <v>74</v>
      </c>
      <c r="U9" s="27" t="s">
        <v>74</v>
      </c>
      <c r="V9" s="27" t="s">
        <v>74</v>
      </c>
      <c r="W9" s="27" t="s">
        <v>74</v>
      </c>
    </row>
    <row r="10" spans="1:23" x14ac:dyDescent="0.2">
      <c r="A10" t="s">
        <v>50</v>
      </c>
      <c r="B10" s="5" t="s">
        <v>28</v>
      </c>
      <c r="C10" s="25">
        <v>21</v>
      </c>
      <c r="D10" s="25">
        <v>36.799999999999997</v>
      </c>
      <c r="E10" s="26">
        <f t="shared" si="0"/>
        <v>13.586956521739131</v>
      </c>
      <c r="F10" s="26">
        <f t="shared" si="1"/>
        <v>36.413043478260867</v>
      </c>
      <c r="G10" s="26">
        <f t="shared" si="2"/>
        <v>76.413043478260875</v>
      </c>
      <c r="H10" s="26">
        <f t="shared" si="3"/>
        <v>2.8119999999999998</v>
      </c>
      <c r="I10" s="26">
        <f t="shared" si="4"/>
        <v>32.608695652173914</v>
      </c>
      <c r="K10" s="29" t="s">
        <v>79</v>
      </c>
      <c r="L10" s="30">
        <v>18</v>
      </c>
      <c r="M10" s="30">
        <v>29</v>
      </c>
      <c r="N10" s="30">
        <v>38</v>
      </c>
      <c r="O10" s="30">
        <v>46</v>
      </c>
      <c r="P10" s="30">
        <v>56</v>
      </c>
      <c r="Q10" s="27" t="s">
        <v>74</v>
      </c>
      <c r="R10" s="27" t="s">
        <v>74</v>
      </c>
      <c r="S10" s="27" t="s">
        <v>74</v>
      </c>
      <c r="T10" s="27" t="s">
        <v>74</v>
      </c>
      <c r="U10" s="27" t="s">
        <v>74</v>
      </c>
      <c r="V10" s="27" t="s">
        <v>74</v>
      </c>
      <c r="W10" s="27" t="s">
        <v>74</v>
      </c>
    </row>
    <row r="11" spans="1:23" x14ac:dyDescent="0.2">
      <c r="A11" t="s">
        <v>46</v>
      </c>
      <c r="B11" s="5" t="s">
        <v>28</v>
      </c>
      <c r="C11" s="25">
        <v>22</v>
      </c>
      <c r="D11" s="25">
        <v>37.799999999999997</v>
      </c>
      <c r="E11" s="26">
        <f t="shared" si="0"/>
        <v>13.227513227513228</v>
      </c>
      <c r="F11" s="26">
        <f t="shared" si="1"/>
        <v>36.772486772486772</v>
      </c>
      <c r="G11" s="26">
        <f t="shared" si="2"/>
        <v>76.772486772486772</v>
      </c>
      <c r="H11" s="26">
        <f t="shared" si="3"/>
        <v>2.9019999999999997</v>
      </c>
      <c r="I11" s="26">
        <f t="shared" si="4"/>
        <v>31.746031746031743</v>
      </c>
      <c r="K11" s="29" t="s">
        <v>80</v>
      </c>
      <c r="L11" s="30">
        <v>21</v>
      </c>
      <c r="M11" s="30">
        <v>30</v>
      </c>
      <c r="N11" s="30">
        <v>39</v>
      </c>
      <c r="O11" s="30">
        <v>47</v>
      </c>
      <c r="P11" s="30">
        <v>57</v>
      </c>
      <c r="Q11" s="27" t="s">
        <v>74</v>
      </c>
      <c r="R11" s="27" t="s">
        <v>74</v>
      </c>
      <c r="S11" s="27" t="s">
        <v>74</v>
      </c>
      <c r="T11" s="27" t="s">
        <v>74</v>
      </c>
      <c r="U11" s="27" t="s">
        <v>74</v>
      </c>
      <c r="V11" s="27" t="s">
        <v>74</v>
      </c>
      <c r="W11" s="27" t="s">
        <v>74</v>
      </c>
    </row>
    <row r="12" spans="1:23" x14ac:dyDescent="0.2">
      <c r="A12" t="s">
        <v>41</v>
      </c>
      <c r="B12" s="5" t="s">
        <v>28</v>
      </c>
      <c r="C12" s="25">
        <v>23</v>
      </c>
      <c r="D12" s="25">
        <v>30</v>
      </c>
      <c r="E12" s="26">
        <f t="shared" si="0"/>
        <v>16.666666666666668</v>
      </c>
      <c r="F12" s="26">
        <f t="shared" si="1"/>
        <v>33.333333333333329</v>
      </c>
      <c r="G12" s="26">
        <f t="shared" si="2"/>
        <v>73.333333333333329</v>
      </c>
      <c r="H12" s="26">
        <f t="shared" si="3"/>
        <v>2.2000000000000002</v>
      </c>
      <c r="I12" s="26">
        <f t="shared" si="4"/>
        <v>40</v>
      </c>
      <c r="K12" s="29" t="s">
        <v>81</v>
      </c>
      <c r="L12" s="30">
        <v>22</v>
      </c>
      <c r="M12" s="30">
        <v>31</v>
      </c>
      <c r="N12" s="30">
        <v>40</v>
      </c>
      <c r="O12" s="30">
        <v>50</v>
      </c>
      <c r="P12" s="30">
        <v>59</v>
      </c>
      <c r="Q12" s="27" t="s">
        <v>74</v>
      </c>
      <c r="R12" s="27" t="s">
        <v>74</v>
      </c>
      <c r="S12" s="27" t="s">
        <v>74</v>
      </c>
      <c r="T12" s="27" t="s">
        <v>74</v>
      </c>
      <c r="U12" s="27" t="s">
        <v>74</v>
      </c>
      <c r="V12" s="27" t="s">
        <v>74</v>
      </c>
      <c r="W12" s="27" t="s">
        <v>74</v>
      </c>
    </row>
    <row r="13" spans="1:23" x14ac:dyDescent="0.2">
      <c r="A13" t="s">
        <v>51</v>
      </c>
      <c r="B13" s="5" t="s">
        <v>28</v>
      </c>
      <c r="C13" s="25">
        <v>24</v>
      </c>
      <c r="D13" s="25">
        <v>44.8</v>
      </c>
      <c r="E13" s="26">
        <f t="shared" si="0"/>
        <v>11.160714285714286</v>
      </c>
      <c r="F13" s="26">
        <f t="shared" si="1"/>
        <v>38.839285714285715</v>
      </c>
      <c r="G13" s="26">
        <f t="shared" si="2"/>
        <v>78.839285714285708</v>
      </c>
      <c r="H13" s="26">
        <f t="shared" si="3"/>
        <v>3.5319999999999996</v>
      </c>
      <c r="I13" s="26">
        <f t="shared" si="4"/>
        <v>26.785714285714285</v>
      </c>
    </row>
    <row r="14" spans="1:23" x14ac:dyDescent="0.2">
      <c r="A14" t="s">
        <v>52</v>
      </c>
      <c r="B14" s="5" t="s">
        <v>28</v>
      </c>
      <c r="C14" s="25">
        <v>25</v>
      </c>
      <c r="D14" s="25">
        <v>29.1</v>
      </c>
      <c r="E14" s="26">
        <f t="shared" si="0"/>
        <v>17.182130584192439</v>
      </c>
      <c r="F14" s="26">
        <f t="shared" si="1"/>
        <v>32.817869415807564</v>
      </c>
      <c r="G14" s="26">
        <f t="shared" si="2"/>
        <v>72.817869415807564</v>
      </c>
      <c r="H14" s="26">
        <f t="shared" si="3"/>
        <v>2.1190000000000002</v>
      </c>
      <c r="I14" s="26">
        <f t="shared" si="4"/>
        <v>41.237113402061851</v>
      </c>
      <c r="K14" s="6" t="s">
        <v>95</v>
      </c>
    </row>
    <row r="15" spans="1:23" x14ac:dyDescent="0.2">
      <c r="A15" t="s">
        <v>53</v>
      </c>
      <c r="B15" s="5" t="s">
        <v>28</v>
      </c>
      <c r="C15" s="25">
        <v>26</v>
      </c>
      <c r="D15" s="25">
        <v>28.7</v>
      </c>
      <c r="E15" s="26">
        <f t="shared" si="0"/>
        <v>17.421602787456447</v>
      </c>
      <c r="F15" s="26">
        <f t="shared" si="1"/>
        <v>32.57839721254355</v>
      </c>
      <c r="G15" s="26">
        <f t="shared" si="2"/>
        <v>72.57839721254355</v>
      </c>
      <c r="H15" s="26">
        <f t="shared" si="3"/>
        <v>2.0830000000000002</v>
      </c>
      <c r="I15" s="26">
        <f t="shared" si="4"/>
        <v>41.811846689895468</v>
      </c>
    </row>
    <row r="16" spans="1:23" x14ac:dyDescent="0.2">
      <c r="A16" t="s">
        <v>54</v>
      </c>
      <c r="B16" s="5" t="s">
        <v>28</v>
      </c>
      <c r="C16" s="25">
        <v>28</v>
      </c>
      <c r="D16" s="25">
        <v>30.7</v>
      </c>
      <c r="E16" s="26">
        <f t="shared" si="0"/>
        <v>16.286644951140065</v>
      </c>
      <c r="F16" s="26">
        <f t="shared" si="1"/>
        <v>33.713355048859938</v>
      </c>
      <c r="G16" s="26">
        <f t="shared" si="2"/>
        <v>73.713355048859938</v>
      </c>
      <c r="H16" s="26">
        <f t="shared" si="3"/>
        <v>2.2629999999999999</v>
      </c>
      <c r="I16" s="26">
        <f t="shared" si="4"/>
        <v>39.087947882736159</v>
      </c>
    </row>
    <row r="17" spans="1:23" x14ac:dyDescent="0.2">
      <c r="A17" t="s">
        <v>55</v>
      </c>
      <c r="B17" s="5" t="s">
        <v>28</v>
      </c>
      <c r="C17" s="25">
        <v>29</v>
      </c>
      <c r="D17" s="25">
        <v>51.4</v>
      </c>
      <c r="E17" s="26">
        <f t="shared" si="0"/>
        <v>9.7276264591439698</v>
      </c>
      <c r="F17" s="26">
        <f t="shared" si="1"/>
        <v>40.27237354085603</v>
      </c>
      <c r="G17" s="26">
        <f t="shared" si="2"/>
        <v>80.272373540856023</v>
      </c>
      <c r="H17" s="26">
        <f t="shared" si="3"/>
        <v>4.1259999999999994</v>
      </c>
      <c r="I17" s="26">
        <f t="shared" si="4"/>
        <v>23.346303501945524</v>
      </c>
    </row>
    <row r="18" spans="1:23" x14ac:dyDescent="0.2">
      <c r="A18" t="s">
        <v>25</v>
      </c>
      <c r="B18" s="5" t="s">
        <v>28</v>
      </c>
      <c r="C18" s="25">
        <v>30</v>
      </c>
      <c r="D18" s="25">
        <v>31.7</v>
      </c>
      <c r="E18" s="26">
        <f t="shared" si="0"/>
        <v>15.772870662460567</v>
      </c>
      <c r="F18" s="26">
        <f t="shared" si="1"/>
        <v>34.227129337539431</v>
      </c>
      <c r="G18" s="26">
        <f t="shared" si="2"/>
        <v>74.227129337539438</v>
      </c>
      <c r="H18" s="26">
        <f t="shared" si="3"/>
        <v>2.3530000000000002</v>
      </c>
      <c r="I18" s="26">
        <f t="shared" si="4"/>
        <v>37.854889589905362</v>
      </c>
      <c r="K18" s="3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x14ac:dyDescent="0.2">
      <c r="A19" t="s">
        <v>31</v>
      </c>
      <c r="B19" s="5" t="s">
        <v>28</v>
      </c>
      <c r="C19" s="25">
        <v>31</v>
      </c>
      <c r="D19" s="25">
        <v>23</v>
      </c>
      <c r="E19" s="26">
        <f t="shared" si="0"/>
        <v>21.739130434782609</v>
      </c>
      <c r="F19" s="26">
        <f t="shared" si="1"/>
        <v>28.260869565217391</v>
      </c>
      <c r="G19" s="26">
        <f t="shared" si="2"/>
        <v>68.260869565217391</v>
      </c>
      <c r="H19" s="26">
        <f t="shared" si="3"/>
        <v>1.57</v>
      </c>
      <c r="I19" s="26">
        <f t="shared" si="4"/>
        <v>52.173913043478258</v>
      </c>
      <c r="K19" s="36"/>
      <c r="Q19" s="34"/>
      <c r="R19" s="34"/>
      <c r="S19" s="34"/>
      <c r="T19" s="34"/>
      <c r="U19" s="34"/>
      <c r="V19" s="34"/>
      <c r="W19" s="34"/>
    </row>
    <row r="20" spans="1:23" x14ac:dyDescent="0.2">
      <c r="A20" t="s">
        <v>56</v>
      </c>
      <c r="B20" s="5" t="s">
        <v>28</v>
      </c>
      <c r="C20" s="25">
        <v>32</v>
      </c>
      <c r="D20" s="25">
        <v>18.7</v>
      </c>
      <c r="E20" s="26">
        <f t="shared" si="0"/>
        <v>26.737967914438503</v>
      </c>
      <c r="F20" s="26">
        <f t="shared" si="1"/>
        <v>23.262032085561497</v>
      </c>
      <c r="G20" s="26">
        <f t="shared" si="2"/>
        <v>63.262032085561501</v>
      </c>
      <c r="H20" s="26">
        <f t="shared" si="3"/>
        <v>1.1830000000000001</v>
      </c>
      <c r="I20" t="s">
        <v>22</v>
      </c>
      <c r="J20" t="s">
        <v>94</v>
      </c>
      <c r="K20" s="36"/>
      <c r="Q20" s="34"/>
      <c r="R20" s="34"/>
      <c r="S20" s="34"/>
      <c r="T20" s="34"/>
      <c r="U20" s="34"/>
      <c r="V20" s="34"/>
      <c r="W20" s="34"/>
    </row>
    <row r="21" spans="1:23" x14ac:dyDescent="0.2">
      <c r="A21" t="s">
        <v>42</v>
      </c>
      <c r="B21" s="5" t="s">
        <v>28</v>
      </c>
      <c r="C21" s="25">
        <v>33</v>
      </c>
      <c r="D21" s="25">
        <v>56.8</v>
      </c>
      <c r="E21" s="26">
        <f t="shared" si="0"/>
        <v>8.8028169014084519</v>
      </c>
      <c r="F21" s="26">
        <f t="shared" si="1"/>
        <v>41.197183098591552</v>
      </c>
      <c r="G21" s="26">
        <f t="shared" si="2"/>
        <v>81.197183098591552</v>
      </c>
      <c r="H21" s="26">
        <f t="shared" si="3"/>
        <v>4.6120000000000001</v>
      </c>
      <c r="I21" s="26">
        <f t="shared" si="4"/>
        <v>21.126760563380284</v>
      </c>
      <c r="K21" s="36"/>
      <c r="Q21" s="34"/>
      <c r="R21" s="34"/>
      <c r="S21" s="34"/>
      <c r="T21" s="34"/>
      <c r="U21" s="34"/>
      <c r="V21" s="34"/>
      <c r="W21" s="34"/>
    </row>
    <row r="22" spans="1:23" x14ac:dyDescent="0.2">
      <c r="A22" t="s">
        <v>49</v>
      </c>
      <c r="B22" s="5" t="s">
        <v>28</v>
      </c>
      <c r="C22" s="25">
        <v>34</v>
      </c>
      <c r="D22" s="25">
        <v>18.600000000000001</v>
      </c>
      <c r="E22" s="26">
        <f t="shared" si="0"/>
        <v>26.881720430107524</v>
      </c>
      <c r="F22" s="26">
        <f t="shared" si="1"/>
        <v>23.118279569892476</v>
      </c>
      <c r="G22" s="26">
        <f t="shared" si="2"/>
        <v>63.118279569892479</v>
      </c>
      <c r="H22" s="26">
        <f t="shared" si="3"/>
        <v>1.1740000000000002</v>
      </c>
      <c r="I22" t="s">
        <v>22</v>
      </c>
      <c r="J22" t="s">
        <v>94</v>
      </c>
      <c r="K22" s="36"/>
      <c r="Q22" s="34"/>
      <c r="R22" s="34"/>
      <c r="S22" s="34"/>
      <c r="T22" s="34"/>
      <c r="U22" s="34"/>
      <c r="V22" s="34"/>
      <c r="W22" s="34"/>
    </row>
    <row r="23" spans="1:23" x14ac:dyDescent="0.2">
      <c r="A23" t="s">
        <v>39</v>
      </c>
      <c r="B23" s="5" t="s">
        <v>28</v>
      </c>
      <c r="C23" s="25">
        <v>35</v>
      </c>
      <c r="D23" s="25">
        <v>17.25</v>
      </c>
      <c r="E23" s="26">
        <f t="shared" si="0"/>
        <v>28.985507246376812</v>
      </c>
      <c r="F23" s="26">
        <f t="shared" si="1"/>
        <v>21.014492753623188</v>
      </c>
      <c r="G23" s="26">
        <f t="shared" si="2"/>
        <v>61.014492753623188</v>
      </c>
      <c r="H23" s="26">
        <f t="shared" si="3"/>
        <v>1.0525</v>
      </c>
      <c r="I23" t="s">
        <v>22</v>
      </c>
      <c r="J23" t="s">
        <v>94</v>
      </c>
      <c r="K23" s="36"/>
      <c r="Q23" s="34"/>
      <c r="R23" s="34"/>
      <c r="S23" s="34"/>
      <c r="T23" s="34"/>
      <c r="U23" s="34"/>
      <c r="V23" s="34"/>
      <c r="W23" s="34"/>
    </row>
    <row r="24" spans="1:23" x14ac:dyDescent="0.2">
      <c r="A24" t="s">
        <v>41</v>
      </c>
      <c r="B24" s="23" t="s">
        <v>58</v>
      </c>
      <c r="C24" s="25">
        <v>37</v>
      </c>
      <c r="D24" s="25">
        <v>32.799999999999997</v>
      </c>
      <c r="E24" s="26">
        <f t="shared" si="0"/>
        <v>15.243902439024392</v>
      </c>
      <c r="F24" s="26">
        <f t="shared" si="1"/>
        <v>34.756097560975604</v>
      </c>
      <c r="G24" s="26">
        <f t="shared" si="2"/>
        <v>74.756097560975604</v>
      </c>
      <c r="H24" s="26">
        <f t="shared" si="3"/>
        <v>2.4519999999999995</v>
      </c>
      <c r="I24" s="26">
        <f t="shared" si="4"/>
        <v>36.585365853658537</v>
      </c>
      <c r="K24" s="36"/>
      <c r="Q24" s="34"/>
      <c r="R24" s="34"/>
      <c r="S24" s="34"/>
      <c r="T24" s="34"/>
      <c r="U24" s="34"/>
      <c r="V24" s="34"/>
      <c r="W24" s="34"/>
    </row>
    <row r="25" spans="1:23" x14ac:dyDescent="0.2">
      <c r="A25" t="s">
        <v>31</v>
      </c>
      <c r="B25" s="23" t="s">
        <v>58</v>
      </c>
      <c r="C25" s="25">
        <v>38</v>
      </c>
      <c r="D25" s="25">
        <v>13.55</v>
      </c>
      <c r="E25" s="26">
        <f t="shared" si="0"/>
        <v>36.900369003690038</v>
      </c>
      <c r="F25" s="26">
        <f t="shared" si="1"/>
        <v>13.099630996309962</v>
      </c>
      <c r="G25" s="26">
        <f t="shared" si="2"/>
        <v>53.099630996309962</v>
      </c>
      <c r="H25" s="26">
        <f t="shared" si="3"/>
        <v>0.71950000000000003</v>
      </c>
      <c r="I25" t="s">
        <v>22</v>
      </c>
      <c r="J25" t="s">
        <v>94</v>
      </c>
      <c r="K25" s="36"/>
      <c r="Q25" s="34"/>
      <c r="R25" s="34"/>
      <c r="S25" s="34"/>
      <c r="T25" s="34"/>
      <c r="U25" s="34"/>
      <c r="V25" s="34"/>
      <c r="W25" s="34"/>
    </row>
    <row r="26" spans="1:23" x14ac:dyDescent="0.2">
      <c r="A26" t="s">
        <v>29</v>
      </c>
      <c r="B26" s="23" t="s">
        <v>58</v>
      </c>
      <c r="C26" s="25">
        <v>39</v>
      </c>
      <c r="D26" s="25">
        <v>73.2</v>
      </c>
      <c r="E26" s="26">
        <f t="shared" si="0"/>
        <v>6.8306010928961749</v>
      </c>
      <c r="F26" s="26">
        <f t="shared" si="1"/>
        <v>43.169398907103826</v>
      </c>
      <c r="G26" s="26">
        <f t="shared" si="2"/>
        <v>83.169398907103826</v>
      </c>
      <c r="H26" s="26">
        <f t="shared" si="3"/>
        <v>6.0880000000000001</v>
      </c>
      <c r="I26" s="26">
        <f t="shared" si="4"/>
        <v>16.393442622950818</v>
      </c>
      <c r="K26" s="36"/>
      <c r="Q26" s="34"/>
      <c r="R26" s="34"/>
      <c r="S26" s="34"/>
      <c r="T26" s="34"/>
      <c r="U26" s="34"/>
      <c r="V26" s="34"/>
      <c r="W26" s="34"/>
    </row>
    <row r="27" spans="1:23" x14ac:dyDescent="0.2">
      <c r="A27" t="s">
        <v>46</v>
      </c>
      <c r="B27" s="23" t="s">
        <v>58</v>
      </c>
      <c r="C27" s="25">
        <v>40</v>
      </c>
      <c r="D27" s="25">
        <v>16.05</v>
      </c>
      <c r="E27" s="26">
        <f t="shared" si="0"/>
        <v>31.15264797507788</v>
      </c>
      <c r="F27" s="26">
        <f t="shared" si="1"/>
        <v>18.84735202492212</v>
      </c>
      <c r="G27" s="26">
        <f t="shared" si="2"/>
        <v>58.847352024922117</v>
      </c>
      <c r="H27" s="26">
        <f t="shared" si="3"/>
        <v>0.94450000000000001</v>
      </c>
      <c r="I27" t="s">
        <v>22</v>
      </c>
      <c r="J27" t="s">
        <v>94</v>
      </c>
    </row>
    <row r="28" spans="1:23" x14ac:dyDescent="0.2">
      <c r="A28" t="s">
        <v>39</v>
      </c>
      <c r="B28" s="23" t="s">
        <v>58</v>
      </c>
      <c r="C28" s="25">
        <v>41</v>
      </c>
      <c r="D28" s="25">
        <v>11.2</v>
      </c>
      <c r="E28" s="26">
        <f t="shared" si="0"/>
        <v>44.642857142857146</v>
      </c>
      <c r="F28" s="26">
        <f t="shared" si="1"/>
        <v>5.3571428571428541</v>
      </c>
      <c r="G28" s="26">
        <f t="shared" si="2"/>
        <v>45.357142857142854</v>
      </c>
      <c r="H28" s="26">
        <f t="shared" si="3"/>
        <v>0.5079999999999999</v>
      </c>
      <c r="I28" t="s">
        <v>22</v>
      </c>
      <c r="J28" t="s">
        <v>94</v>
      </c>
    </row>
    <row r="29" spans="1:23" x14ac:dyDescent="0.2">
      <c r="A29" t="s">
        <v>53</v>
      </c>
      <c r="B29" s="23" t="s">
        <v>58</v>
      </c>
      <c r="C29" s="25">
        <v>42</v>
      </c>
      <c r="D29" s="25">
        <v>36.9</v>
      </c>
      <c r="E29" s="26">
        <f t="shared" si="0"/>
        <v>13.550135501355014</v>
      </c>
      <c r="F29" s="26">
        <f t="shared" si="1"/>
        <v>36.449864498644985</v>
      </c>
      <c r="G29" s="26">
        <f t="shared" si="2"/>
        <v>76.449864498644985</v>
      </c>
      <c r="H29" s="26">
        <f t="shared" si="3"/>
        <v>2.8210000000000002</v>
      </c>
      <c r="I29" s="26">
        <f t="shared" si="4"/>
        <v>32.520325203252035</v>
      </c>
    </row>
    <row r="30" spans="1:23" x14ac:dyDescent="0.2">
      <c r="A30" t="s">
        <v>49</v>
      </c>
      <c r="B30" s="23" t="s">
        <v>58</v>
      </c>
      <c r="C30" s="25">
        <v>43</v>
      </c>
      <c r="D30" s="25">
        <v>26</v>
      </c>
      <c r="E30" s="26">
        <f t="shared" si="0"/>
        <v>19.23076923076923</v>
      </c>
      <c r="F30" s="26">
        <f t="shared" si="1"/>
        <v>30.76923076923077</v>
      </c>
      <c r="G30" s="26">
        <f t="shared" si="2"/>
        <v>70.769230769230774</v>
      </c>
      <c r="H30" s="26">
        <f t="shared" si="3"/>
        <v>1.84</v>
      </c>
      <c r="I30" s="26">
        <f t="shared" si="4"/>
        <v>46.153846153846153</v>
      </c>
    </row>
    <row r="31" spans="1:23" x14ac:dyDescent="0.2">
      <c r="A31" t="s">
        <v>27</v>
      </c>
      <c r="B31" s="23" t="s">
        <v>58</v>
      </c>
      <c r="C31" s="25">
        <v>44</v>
      </c>
      <c r="D31" s="25">
        <v>12.75</v>
      </c>
      <c r="E31" s="26">
        <f t="shared" si="0"/>
        <v>39.215686274509807</v>
      </c>
      <c r="F31" s="26">
        <f t="shared" si="1"/>
        <v>10.784313725490193</v>
      </c>
      <c r="G31" s="26">
        <f t="shared" si="2"/>
        <v>50.784313725490193</v>
      </c>
      <c r="H31" s="26">
        <f t="shared" si="3"/>
        <v>0.64749999999999996</v>
      </c>
      <c r="I31" t="s">
        <v>22</v>
      </c>
      <c r="J31" t="s">
        <v>94</v>
      </c>
    </row>
    <row r="32" spans="1:23" x14ac:dyDescent="0.2">
      <c r="A32" t="s">
        <v>30</v>
      </c>
      <c r="B32" s="23" t="s">
        <v>58</v>
      </c>
      <c r="C32" s="25">
        <v>45</v>
      </c>
      <c r="D32" s="25">
        <v>76.400000000000006</v>
      </c>
      <c r="E32" s="26">
        <f t="shared" si="0"/>
        <v>6.5445026178010464</v>
      </c>
      <c r="F32" s="26">
        <f t="shared" si="1"/>
        <v>43.455497382198956</v>
      </c>
      <c r="G32" s="26">
        <f t="shared" si="2"/>
        <v>83.455497382198956</v>
      </c>
      <c r="H32" s="26">
        <f t="shared" si="3"/>
        <v>6.3760000000000012</v>
      </c>
      <c r="I32" s="26">
        <f t="shared" si="4"/>
        <v>15.706806282722511</v>
      </c>
    </row>
    <row r="33" spans="1:10" x14ac:dyDescent="0.2">
      <c r="A33" t="s">
        <v>32</v>
      </c>
      <c r="B33" s="23" t="s">
        <v>58</v>
      </c>
      <c r="C33" s="25">
        <v>46</v>
      </c>
      <c r="D33" s="25">
        <v>71.599999999999994</v>
      </c>
      <c r="E33" s="26">
        <f t="shared" si="0"/>
        <v>6.9832402234636879</v>
      </c>
      <c r="F33" s="26">
        <f t="shared" si="1"/>
        <v>43.016759776536311</v>
      </c>
      <c r="G33" s="26">
        <f t="shared" si="2"/>
        <v>83.016759776536318</v>
      </c>
      <c r="H33" s="26">
        <f t="shared" si="3"/>
        <v>5.944</v>
      </c>
      <c r="I33" s="26">
        <f t="shared" si="4"/>
        <v>16.759776536312849</v>
      </c>
    </row>
    <row r="34" spans="1:10" x14ac:dyDescent="0.2">
      <c r="A34" t="s">
        <v>48</v>
      </c>
      <c r="B34" s="23" t="s">
        <v>58</v>
      </c>
      <c r="C34" s="25">
        <v>47</v>
      </c>
      <c r="D34" s="25">
        <v>45.9</v>
      </c>
      <c r="E34" s="26">
        <f t="shared" si="0"/>
        <v>10.893246187363834</v>
      </c>
      <c r="F34" s="26">
        <f t="shared" si="1"/>
        <v>39.106753812636164</v>
      </c>
      <c r="G34" s="26">
        <f t="shared" si="2"/>
        <v>79.106753812636171</v>
      </c>
      <c r="H34" s="26">
        <f t="shared" si="3"/>
        <v>3.6309999999999998</v>
      </c>
      <c r="I34" s="26">
        <f t="shared" si="4"/>
        <v>26.143790849673202</v>
      </c>
    </row>
    <row r="35" spans="1:10" x14ac:dyDescent="0.2">
      <c r="A35" t="s">
        <v>25</v>
      </c>
      <c r="B35" s="23" t="s">
        <v>58</v>
      </c>
      <c r="C35" s="25">
        <v>50</v>
      </c>
      <c r="D35" s="25">
        <v>44.3</v>
      </c>
      <c r="E35" s="26">
        <f t="shared" si="0"/>
        <v>11.286681715575622</v>
      </c>
      <c r="F35" s="26">
        <f t="shared" si="1"/>
        <v>38.713318284424375</v>
      </c>
      <c r="G35" s="26">
        <f t="shared" si="2"/>
        <v>78.713318284424375</v>
      </c>
      <c r="H35" s="26">
        <f t="shared" si="3"/>
        <v>3.4869999999999997</v>
      </c>
      <c r="I35" s="26">
        <f t="shared" si="4"/>
        <v>27.088036117381488</v>
      </c>
    </row>
    <row r="36" spans="1:10" x14ac:dyDescent="0.2">
      <c r="A36" t="s">
        <v>54</v>
      </c>
      <c r="B36" s="23" t="s">
        <v>58</v>
      </c>
      <c r="C36" s="25">
        <v>51</v>
      </c>
      <c r="D36" s="25">
        <v>24.6</v>
      </c>
      <c r="E36" s="26">
        <f t="shared" si="0"/>
        <v>20.325203252032519</v>
      </c>
      <c r="F36" s="26">
        <f t="shared" si="1"/>
        <v>29.674796747967481</v>
      </c>
      <c r="G36" s="26">
        <f t="shared" si="2"/>
        <v>69.674796747967477</v>
      </c>
      <c r="H36" s="26">
        <f t="shared" si="3"/>
        <v>1.714</v>
      </c>
      <c r="I36" s="26">
        <f t="shared" si="4"/>
        <v>48.780487804878049</v>
      </c>
    </row>
    <row r="37" spans="1:10" x14ac:dyDescent="0.2">
      <c r="A37" t="s">
        <v>56</v>
      </c>
      <c r="B37" s="23" t="s">
        <v>58</v>
      </c>
      <c r="C37" s="25">
        <v>52</v>
      </c>
      <c r="D37" s="25">
        <v>40.1</v>
      </c>
      <c r="E37" s="26">
        <f t="shared" si="0"/>
        <v>12.468827930174562</v>
      </c>
      <c r="F37" s="26">
        <f t="shared" si="1"/>
        <v>37.531172069825438</v>
      </c>
      <c r="G37" s="26">
        <f t="shared" si="2"/>
        <v>77.531172069825431</v>
      </c>
      <c r="H37" s="26">
        <f t="shared" si="3"/>
        <v>3.109</v>
      </c>
      <c r="I37" s="26">
        <f t="shared" si="4"/>
        <v>29.92518703241895</v>
      </c>
    </row>
    <row r="38" spans="1:10" x14ac:dyDescent="0.2">
      <c r="A38" t="s">
        <v>51</v>
      </c>
      <c r="B38" s="23" t="s">
        <v>58</v>
      </c>
      <c r="C38" s="25">
        <v>53</v>
      </c>
      <c r="D38" s="25">
        <v>10.25</v>
      </c>
      <c r="E38" s="26">
        <f t="shared" si="0"/>
        <v>48.780487804878049</v>
      </c>
      <c r="F38" s="26">
        <f t="shared" si="1"/>
        <v>1.2195121951219505</v>
      </c>
      <c r="G38" s="26">
        <f t="shared" si="2"/>
        <v>41.219512195121951</v>
      </c>
      <c r="H38" s="26">
        <f t="shared" si="3"/>
        <v>0.42249999999999999</v>
      </c>
      <c r="I38" t="s">
        <v>22</v>
      </c>
      <c r="J38" t="s">
        <v>94</v>
      </c>
    </row>
    <row r="39" spans="1:10" x14ac:dyDescent="0.2">
      <c r="A39" t="s">
        <v>47</v>
      </c>
      <c r="B39" s="23" t="s">
        <v>58</v>
      </c>
      <c r="C39" s="25">
        <v>54</v>
      </c>
      <c r="D39" s="25">
        <v>72.2</v>
      </c>
      <c r="E39" s="26">
        <f t="shared" si="0"/>
        <v>6.9252077562326866</v>
      </c>
      <c r="F39" s="26">
        <f t="shared" si="1"/>
        <v>43.074792243767313</v>
      </c>
      <c r="G39" s="26">
        <f t="shared" si="2"/>
        <v>83.07479224376732</v>
      </c>
      <c r="H39" s="26">
        <f t="shared" si="3"/>
        <v>5.9980000000000011</v>
      </c>
      <c r="I39" s="26">
        <f t="shared" si="4"/>
        <v>16.620498614958446</v>
      </c>
    </row>
    <row r="40" spans="1:10" x14ac:dyDescent="0.2">
      <c r="A40" t="s">
        <v>52</v>
      </c>
      <c r="B40" s="23" t="s">
        <v>58</v>
      </c>
      <c r="C40" s="25">
        <v>55</v>
      </c>
      <c r="D40" s="25">
        <v>55.5</v>
      </c>
      <c r="E40" s="26">
        <f t="shared" si="0"/>
        <v>9.0090090090090094</v>
      </c>
      <c r="F40" s="26">
        <f t="shared" si="1"/>
        <v>40.990990990990994</v>
      </c>
      <c r="G40" s="26">
        <f t="shared" si="2"/>
        <v>80.990990990990994</v>
      </c>
      <c r="H40" s="26">
        <f t="shared" si="3"/>
        <v>4.4950000000000001</v>
      </c>
      <c r="I40" s="26">
        <f t="shared" si="4"/>
        <v>21.621621621621621</v>
      </c>
    </row>
    <row r="41" spans="1:10" x14ac:dyDescent="0.2">
      <c r="A41" t="s">
        <v>42</v>
      </c>
      <c r="B41" s="23" t="s">
        <v>58</v>
      </c>
      <c r="C41" s="25">
        <v>56</v>
      </c>
      <c r="D41" s="25">
        <v>60.4</v>
      </c>
      <c r="E41" s="26">
        <f t="shared" si="0"/>
        <v>8.2781456953642394</v>
      </c>
      <c r="F41" s="26">
        <f t="shared" si="1"/>
        <v>41.721854304635762</v>
      </c>
      <c r="G41" s="26">
        <f t="shared" si="2"/>
        <v>81.721854304635755</v>
      </c>
      <c r="H41" s="26">
        <f t="shared" si="3"/>
        <v>4.9359999999999991</v>
      </c>
      <c r="I41" s="26">
        <f t="shared" si="4"/>
        <v>19.867549668874172</v>
      </c>
    </row>
    <row r="42" spans="1:10" x14ac:dyDescent="0.2">
      <c r="A42" t="s">
        <v>55</v>
      </c>
      <c r="B42" s="23" t="s">
        <v>58</v>
      </c>
      <c r="C42" s="25">
        <v>57</v>
      </c>
      <c r="D42" s="25">
        <v>34.799999999999997</v>
      </c>
      <c r="E42" s="26">
        <f t="shared" si="0"/>
        <v>14.367816091954024</v>
      </c>
      <c r="F42" s="26">
        <f t="shared" si="1"/>
        <v>35.632183908045974</v>
      </c>
      <c r="G42" s="26">
        <f t="shared" si="2"/>
        <v>75.632183908045974</v>
      </c>
      <c r="H42" s="26">
        <f t="shared" si="3"/>
        <v>2.6319999999999997</v>
      </c>
      <c r="I42" s="26">
        <f t="shared" si="4"/>
        <v>34.482758620689658</v>
      </c>
    </row>
    <row r="43" spans="1:10" x14ac:dyDescent="0.2">
      <c r="A43" t="s">
        <v>50</v>
      </c>
      <c r="B43" s="5" t="s">
        <v>58</v>
      </c>
      <c r="C43" s="25">
        <v>59</v>
      </c>
      <c r="D43" s="25">
        <v>19.95</v>
      </c>
      <c r="E43" s="26">
        <f t="shared" si="0"/>
        <v>25.062656641604011</v>
      </c>
      <c r="F43" s="26">
        <f t="shared" si="1"/>
        <v>24.937343358395989</v>
      </c>
      <c r="G43" s="26">
        <f t="shared" si="2"/>
        <v>64.937343358395992</v>
      </c>
      <c r="H43" s="26">
        <f t="shared" si="3"/>
        <v>1.2955000000000001</v>
      </c>
      <c r="I43" s="26">
        <f t="shared" si="4"/>
        <v>60.150375939849624</v>
      </c>
      <c r="J43" t="s">
        <v>96</v>
      </c>
    </row>
    <row r="44" spans="1:10" x14ac:dyDescent="0.2">
      <c r="A44" t="s">
        <v>39</v>
      </c>
      <c r="B44" s="5" t="s">
        <v>28</v>
      </c>
      <c r="C44">
        <v>60</v>
      </c>
      <c r="D44" s="25">
        <v>28.3</v>
      </c>
      <c r="E44" t="s">
        <v>22</v>
      </c>
      <c r="F44" t="s">
        <v>22</v>
      </c>
      <c r="G44" t="s">
        <v>22</v>
      </c>
      <c r="H44" t="s">
        <v>22</v>
      </c>
      <c r="I44" s="26">
        <f t="shared" si="4"/>
        <v>42.402826855123671</v>
      </c>
    </row>
    <row r="45" spans="1:10" x14ac:dyDescent="0.2">
      <c r="A45" t="s">
        <v>56</v>
      </c>
      <c r="B45" s="5" t="s">
        <v>28</v>
      </c>
      <c r="C45">
        <v>61</v>
      </c>
      <c r="D45" s="25">
        <v>35.299999999999997</v>
      </c>
      <c r="E45" t="s">
        <v>22</v>
      </c>
      <c r="F45" t="s">
        <v>22</v>
      </c>
      <c r="G45" t="s">
        <v>22</v>
      </c>
      <c r="H45" t="s">
        <v>22</v>
      </c>
      <c r="I45" s="26">
        <f t="shared" si="4"/>
        <v>33.994334277620396</v>
      </c>
    </row>
    <row r="46" spans="1:10" x14ac:dyDescent="0.2">
      <c r="A46" t="s">
        <v>27</v>
      </c>
      <c r="B46" s="23" t="s">
        <v>58</v>
      </c>
      <c r="C46">
        <v>62</v>
      </c>
      <c r="D46" s="25">
        <v>52.3</v>
      </c>
      <c r="E46" t="s">
        <v>22</v>
      </c>
      <c r="F46" t="s">
        <v>22</v>
      </c>
      <c r="G46" t="s">
        <v>22</v>
      </c>
      <c r="H46" t="s">
        <v>22</v>
      </c>
      <c r="I46" s="26">
        <f t="shared" si="4"/>
        <v>22.94455066921606</v>
      </c>
    </row>
    <row r="47" spans="1:10" x14ac:dyDescent="0.2">
      <c r="A47" t="s">
        <v>31</v>
      </c>
      <c r="B47" s="23" t="s">
        <v>58</v>
      </c>
      <c r="C47">
        <v>63</v>
      </c>
      <c r="D47" s="25">
        <v>55.7</v>
      </c>
      <c r="E47" t="s">
        <v>22</v>
      </c>
      <c r="F47" t="s">
        <v>22</v>
      </c>
      <c r="G47" t="s">
        <v>22</v>
      </c>
      <c r="H47" t="s">
        <v>22</v>
      </c>
      <c r="I47" s="26">
        <f t="shared" si="4"/>
        <v>21.543985637342907</v>
      </c>
    </row>
    <row r="48" spans="1:10" x14ac:dyDescent="0.2">
      <c r="A48" t="s">
        <v>51</v>
      </c>
      <c r="B48" s="23" t="s">
        <v>58</v>
      </c>
      <c r="C48">
        <v>64</v>
      </c>
      <c r="D48" s="25">
        <v>101</v>
      </c>
      <c r="E48" t="s">
        <v>22</v>
      </c>
      <c r="F48" t="s">
        <v>22</v>
      </c>
      <c r="G48" t="s">
        <v>22</v>
      </c>
      <c r="H48" t="s">
        <v>22</v>
      </c>
      <c r="I48" s="26">
        <f t="shared" si="4"/>
        <v>11.881188118811879</v>
      </c>
    </row>
    <row r="49" spans="1:9" x14ac:dyDescent="0.2">
      <c r="A49" t="s">
        <v>47</v>
      </c>
      <c r="B49" s="5" t="s">
        <v>28</v>
      </c>
      <c r="C49">
        <v>65</v>
      </c>
      <c r="D49" s="25">
        <v>29.9</v>
      </c>
      <c r="E49" t="s">
        <v>22</v>
      </c>
      <c r="F49" t="s">
        <v>22</v>
      </c>
      <c r="G49" t="s">
        <v>22</v>
      </c>
      <c r="H49" t="s">
        <v>22</v>
      </c>
      <c r="I49" s="26">
        <f t="shared" si="4"/>
        <v>40.133779264214049</v>
      </c>
    </row>
    <row r="50" spans="1:9" x14ac:dyDescent="0.2">
      <c r="A50" t="s">
        <v>49</v>
      </c>
      <c r="B50" s="5" t="s">
        <v>28</v>
      </c>
      <c r="C50">
        <v>66</v>
      </c>
      <c r="D50" s="25">
        <v>46.7</v>
      </c>
      <c r="E50" t="s">
        <v>22</v>
      </c>
      <c r="F50" t="s">
        <v>22</v>
      </c>
      <c r="G50" t="s">
        <v>22</v>
      </c>
      <c r="H50" t="s">
        <v>22</v>
      </c>
      <c r="I50" s="26">
        <f t="shared" si="4"/>
        <v>25.695931477516055</v>
      </c>
    </row>
    <row r="51" spans="1:9" x14ac:dyDescent="0.2">
      <c r="A51" t="s">
        <v>39</v>
      </c>
      <c r="B51" s="23" t="s">
        <v>58</v>
      </c>
      <c r="C51">
        <v>67</v>
      </c>
      <c r="D51" s="25">
        <v>62.7</v>
      </c>
      <c r="E51" t="s">
        <v>22</v>
      </c>
      <c r="F51" t="s">
        <v>22</v>
      </c>
      <c r="G51" t="s">
        <v>22</v>
      </c>
      <c r="H51" t="s">
        <v>22</v>
      </c>
      <c r="I51" s="26">
        <f t="shared" si="4"/>
        <v>19.138755980861241</v>
      </c>
    </row>
    <row r="52" spans="1:9" x14ac:dyDescent="0.2">
      <c r="A52" t="s">
        <v>46</v>
      </c>
      <c r="B52" s="23" t="s">
        <v>58</v>
      </c>
      <c r="C52">
        <v>68</v>
      </c>
      <c r="D52" s="25">
        <v>46.4</v>
      </c>
      <c r="E52" t="s">
        <v>22</v>
      </c>
      <c r="F52" t="s">
        <v>22</v>
      </c>
      <c r="G52" t="s">
        <v>22</v>
      </c>
      <c r="H52" t="s">
        <v>22</v>
      </c>
      <c r="I52" s="26">
        <f t="shared" si="4"/>
        <v>25.862068965517242</v>
      </c>
    </row>
  </sheetData>
  <mergeCells count="6">
    <mergeCell ref="I2:J2"/>
    <mergeCell ref="I1:J1"/>
    <mergeCell ref="A1:H1"/>
    <mergeCell ref="E2:F2"/>
    <mergeCell ref="G2:H2"/>
    <mergeCell ref="A2:D2"/>
  </mergeCells>
  <conditionalFormatting sqref="H4:H43">
    <cfRule type="cellIs" dxfId="1" priority="1" operator="lessThan">
      <formula>1.2</formula>
    </cfRule>
  </conditionalFormatting>
  <pageMargins left="0.7" right="0.7" top="0.75" bottom="0.75" header="0.3" footer="0.3"/>
  <pageSetup scale="36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553-AD92-3A4E-A1D2-704B4666022D}">
  <dimension ref="A1:N11"/>
  <sheetViews>
    <sheetView workbookViewId="0">
      <selection activeCell="M16" sqref="M16"/>
    </sheetView>
  </sheetViews>
  <sheetFormatPr baseColWidth="10" defaultRowHeight="16" x14ac:dyDescent="0.2"/>
  <cols>
    <col min="2" max="2" width="13.6640625" bestFit="1" customWidth="1"/>
    <col min="3" max="3" width="15.83203125" customWidth="1"/>
    <col min="4" max="4" width="20.1640625" customWidth="1"/>
    <col min="14" max="14" width="86.83203125" bestFit="1" customWidth="1"/>
  </cols>
  <sheetData>
    <row r="1" spans="1:14" s="6" customFormat="1" ht="69" thickBot="1" x14ac:dyDescent="0.25">
      <c r="A1" s="32" t="s">
        <v>66</v>
      </c>
      <c r="B1" s="32" t="s">
        <v>69</v>
      </c>
      <c r="C1" s="32" t="s">
        <v>90</v>
      </c>
      <c r="D1" s="32" t="s">
        <v>91</v>
      </c>
      <c r="E1" s="33" t="s">
        <v>13</v>
      </c>
      <c r="F1" s="33" t="s">
        <v>14</v>
      </c>
      <c r="G1" s="33" t="s">
        <v>15</v>
      </c>
      <c r="H1" s="33" t="s">
        <v>16</v>
      </c>
      <c r="I1" s="33" t="s">
        <v>17</v>
      </c>
      <c r="J1" s="33" t="s">
        <v>18</v>
      </c>
      <c r="K1" s="33" t="s">
        <v>35</v>
      </c>
      <c r="L1" s="33" t="s">
        <v>19</v>
      </c>
      <c r="M1" s="33" t="s">
        <v>20</v>
      </c>
      <c r="N1" s="33" t="s">
        <v>21</v>
      </c>
    </row>
    <row r="2" spans="1:14" x14ac:dyDescent="0.2">
      <c r="A2" t="s">
        <v>39</v>
      </c>
      <c r="B2" s="5" t="s">
        <v>28</v>
      </c>
      <c r="C2">
        <v>60</v>
      </c>
      <c r="D2">
        <v>20211028</v>
      </c>
      <c r="E2">
        <v>28.4</v>
      </c>
      <c r="F2">
        <v>28.2</v>
      </c>
      <c r="G2">
        <f t="shared" ref="G2:G10" si="0">(E2+F2)/2</f>
        <v>28.299999999999997</v>
      </c>
      <c r="H2">
        <v>13.6</v>
      </c>
      <c r="I2">
        <v>13.7</v>
      </c>
      <c r="J2">
        <f t="shared" ref="J2:J10" si="1">(H2+I2)/2</f>
        <v>13.649999999999999</v>
      </c>
      <c r="K2">
        <v>8.4</v>
      </c>
      <c r="L2" t="s">
        <v>33</v>
      </c>
      <c r="M2" t="s">
        <v>33</v>
      </c>
    </row>
    <row r="3" spans="1:14" x14ac:dyDescent="0.2">
      <c r="A3" t="s">
        <v>56</v>
      </c>
      <c r="B3" s="5" t="s">
        <v>28</v>
      </c>
      <c r="C3">
        <v>61</v>
      </c>
      <c r="D3">
        <v>20211028</v>
      </c>
      <c r="E3">
        <v>35.4</v>
      </c>
      <c r="F3">
        <v>35.200000000000003</v>
      </c>
      <c r="G3">
        <f t="shared" si="0"/>
        <v>35.299999999999997</v>
      </c>
      <c r="H3">
        <v>18.2</v>
      </c>
      <c r="I3">
        <v>18.2</v>
      </c>
      <c r="J3">
        <f t="shared" si="1"/>
        <v>18.2</v>
      </c>
      <c r="K3">
        <v>8.6999999999999993</v>
      </c>
      <c r="L3" t="s">
        <v>33</v>
      </c>
      <c r="M3" t="s">
        <v>33</v>
      </c>
    </row>
    <row r="4" spans="1:14" x14ac:dyDescent="0.2">
      <c r="A4" t="s">
        <v>27</v>
      </c>
      <c r="B4" s="23" t="s">
        <v>58</v>
      </c>
      <c r="C4">
        <v>62</v>
      </c>
      <c r="D4">
        <v>20211028</v>
      </c>
      <c r="E4">
        <v>52.4</v>
      </c>
      <c r="F4">
        <v>52.2</v>
      </c>
      <c r="G4">
        <f t="shared" si="0"/>
        <v>52.3</v>
      </c>
      <c r="H4">
        <v>19.5</v>
      </c>
      <c r="I4">
        <v>19.5</v>
      </c>
      <c r="J4">
        <f t="shared" si="1"/>
        <v>19.5</v>
      </c>
      <c r="K4">
        <v>8.4</v>
      </c>
      <c r="L4" t="s">
        <v>61</v>
      </c>
      <c r="M4" t="s">
        <v>33</v>
      </c>
      <c r="N4" t="s">
        <v>93</v>
      </c>
    </row>
    <row r="5" spans="1:14" x14ac:dyDescent="0.2">
      <c r="A5" t="s">
        <v>31</v>
      </c>
      <c r="B5" s="23" t="s">
        <v>58</v>
      </c>
      <c r="C5">
        <v>63</v>
      </c>
      <c r="D5">
        <v>20211028</v>
      </c>
      <c r="E5">
        <v>55.8</v>
      </c>
      <c r="F5">
        <v>55.6</v>
      </c>
      <c r="G5">
        <f t="shared" si="0"/>
        <v>55.7</v>
      </c>
      <c r="H5">
        <v>32</v>
      </c>
      <c r="I5">
        <v>32</v>
      </c>
      <c r="J5">
        <f t="shared" si="1"/>
        <v>32</v>
      </c>
      <c r="K5">
        <v>8.6999999999999993</v>
      </c>
      <c r="L5" t="s">
        <v>61</v>
      </c>
      <c r="M5" t="s">
        <v>33</v>
      </c>
      <c r="N5" t="s">
        <v>93</v>
      </c>
    </row>
    <row r="6" spans="1:14" x14ac:dyDescent="0.2">
      <c r="A6" t="s">
        <v>51</v>
      </c>
      <c r="B6" s="23" t="s">
        <v>58</v>
      </c>
      <c r="C6">
        <v>64</v>
      </c>
      <c r="D6">
        <v>20211028</v>
      </c>
      <c r="E6">
        <v>101</v>
      </c>
      <c r="F6">
        <v>101</v>
      </c>
      <c r="G6">
        <f t="shared" si="0"/>
        <v>101</v>
      </c>
      <c r="H6">
        <v>49.4</v>
      </c>
      <c r="I6">
        <v>49.4</v>
      </c>
      <c r="J6">
        <f t="shared" si="1"/>
        <v>49.4</v>
      </c>
      <c r="K6">
        <v>8.4</v>
      </c>
      <c r="L6" t="s">
        <v>61</v>
      </c>
      <c r="M6" t="s">
        <v>33</v>
      </c>
      <c r="N6" t="s">
        <v>93</v>
      </c>
    </row>
    <row r="7" spans="1:14" x14ac:dyDescent="0.2">
      <c r="A7" t="s">
        <v>47</v>
      </c>
      <c r="B7" s="5" t="s">
        <v>28</v>
      </c>
      <c r="C7">
        <v>65</v>
      </c>
      <c r="D7">
        <v>20211029</v>
      </c>
      <c r="E7">
        <v>30</v>
      </c>
      <c r="F7">
        <v>29.8</v>
      </c>
      <c r="G7">
        <f t="shared" si="0"/>
        <v>29.9</v>
      </c>
      <c r="H7">
        <v>19.2</v>
      </c>
      <c r="I7">
        <v>19.100000000000001</v>
      </c>
      <c r="J7">
        <f t="shared" si="1"/>
        <v>19.149999999999999</v>
      </c>
      <c r="K7">
        <v>8.1999999999999993</v>
      </c>
      <c r="L7" t="s">
        <v>33</v>
      </c>
      <c r="M7" t="s">
        <v>33</v>
      </c>
    </row>
    <row r="8" spans="1:14" x14ac:dyDescent="0.2">
      <c r="A8" t="s">
        <v>49</v>
      </c>
      <c r="B8" s="5" t="s">
        <v>28</v>
      </c>
      <c r="C8">
        <v>66</v>
      </c>
      <c r="D8">
        <v>20211029</v>
      </c>
      <c r="E8">
        <v>46.8</v>
      </c>
      <c r="F8">
        <v>46.6</v>
      </c>
      <c r="G8">
        <f t="shared" si="0"/>
        <v>46.7</v>
      </c>
      <c r="H8">
        <v>48.6</v>
      </c>
      <c r="I8">
        <v>48.6</v>
      </c>
      <c r="J8">
        <f t="shared" si="1"/>
        <v>48.6</v>
      </c>
      <c r="K8">
        <v>9.1</v>
      </c>
      <c r="L8" t="s">
        <v>33</v>
      </c>
      <c r="M8" t="s">
        <v>33</v>
      </c>
    </row>
    <row r="9" spans="1:14" x14ac:dyDescent="0.2">
      <c r="A9" t="s">
        <v>39</v>
      </c>
      <c r="B9" s="23" t="s">
        <v>58</v>
      </c>
      <c r="C9">
        <v>67</v>
      </c>
      <c r="D9">
        <v>20211029</v>
      </c>
      <c r="E9">
        <v>62.8</v>
      </c>
      <c r="F9">
        <v>62.6</v>
      </c>
      <c r="G9">
        <f t="shared" si="0"/>
        <v>62.7</v>
      </c>
      <c r="H9">
        <v>27</v>
      </c>
      <c r="I9">
        <v>27</v>
      </c>
      <c r="J9">
        <f t="shared" si="1"/>
        <v>27</v>
      </c>
      <c r="K9">
        <v>8.9</v>
      </c>
      <c r="L9" t="s">
        <v>61</v>
      </c>
      <c r="M9" t="s">
        <v>33</v>
      </c>
      <c r="N9" t="s">
        <v>93</v>
      </c>
    </row>
    <row r="10" spans="1:14" x14ac:dyDescent="0.2">
      <c r="A10" t="s">
        <v>46</v>
      </c>
      <c r="B10" s="23" t="s">
        <v>58</v>
      </c>
      <c r="C10">
        <v>68</v>
      </c>
      <c r="D10">
        <v>20211029</v>
      </c>
      <c r="E10">
        <v>46.4</v>
      </c>
      <c r="F10">
        <v>46.4</v>
      </c>
      <c r="G10">
        <f t="shared" si="0"/>
        <v>46.4</v>
      </c>
      <c r="H10">
        <v>31.8</v>
      </c>
      <c r="I10">
        <v>31.8</v>
      </c>
      <c r="J10">
        <f t="shared" si="1"/>
        <v>31.8</v>
      </c>
      <c r="K10">
        <v>5.6</v>
      </c>
      <c r="L10" t="s">
        <v>61</v>
      </c>
      <c r="M10" t="s">
        <v>33</v>
      </c>
      <c r="N10" t="s">
        <v>93</v>
      </c>
    </row>
    <row r="11" spans="1:14" x14ac:dyDescent="0.2">
      <c r="A11" t="s">
        <v>50</v>
      </c>
      <c r="B11" s="5" t="s">
        <v>58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92</v>
      </c>
    </row>
  </sheetData>
  <autoFilter ref="A1:N1" xr:uid="{B4B47553-AD92-3A4E-A1D2-704B4666022D}">
    <sortState xmlns:xlrd2="http://schemas.microsoft.com/office/spreadsheetml/2017/richdata2" ref="A2:N11">
      <sortCondition ref="C1:C11"/>
    </sortState>
  </autoFilter>
  <conditionalFormatting sqref="M1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238-F7D8-014B-B799-EF98309A325B}">
  <dimension ref="A1:J52"/>
  <sheetViews>
    <sheetView tabSelected="1" workbookViewId="0">
      <selection activeCell="J24" sqref="J24"/>
    </sheetView>
  </sheetViews>
  <sheetFormatPr baseColWidth="10" defaultRowHeight="16" x14ac:dyDescent="0.2"/>
  <cols>
    <col min="2" max="2" width="13.6640625" bestFit="1" customWidth="1"/>
    <col min="7" max="7" width="14.33203125" customWidth="1"/>
  </cols>
  <sheetData>
    <row r="1" spans="1:9" ht="19" x14ac:dyDescent="0.25">
      <c r="A1" s="41" t="s">
        <v>97</v>
      </c>
      <c r="B1" s="41"/>
      <c r="C1" s="41"/>
      <c r="D1" s="41"/>
      <c r="F1" s="44" t="s">
        <v>98</v>
      </c>
      <c r="G1" s="44"/>
      <c r="H1" s="44"/>
      <c r="I1" s="44"/>
    </row>
    <row r="2" spans="1:9" ht="19" x14ac:dyDescent="0.25">
      <c r="A2" s="45" t="s">
        <v>87</v>
      </c>
      <c r="B2" s="45"/>
      <c r="C2" s="45"/>
      <c r="D2" s="45"/>
      <c r="F2" s="45" t="s">
        <v>87</v>
      </c>
      <c r="G2" s="45"/>
      <c r="H2" s="45"/>
      <c r="I2" s="45"/>
    </row>
    <row r="3" spans="1:9" x14ac:dyDescent="0.2">
      <c r="A3" s="31" t="s">
        <v>66</v>
      </c>
      <c r="B3" s="31" t="s">
        <v>69</v>
      </c>
      <c r="C3" s="31" t="s">
        <v>68</v>
      </c>
      <c r="D3" s="31" t="s">
        <v>70</v>
      </c>
      <c r="F3" s="31" t="s">
        <v>66</v>
      </c>
      <c r="G3" s="31" t="s">
        <v>69</v>
      </c>
      <c r="H3" s="31" t="s">
        <v>68</v>
      </c>
      <c r="I3" s="31" t="s">
        <v>70</v>
      </c>
    </row>
    <row r="4" spans="1:9" x14ac:dyDescent="0.2">
      <c r="A4" t="s">
        <v>30</v>
      </c>
      <c r="B4" s="23" t="s">
        <v>58</v>
      </c>
      <c r="C4" s="25">
        <v>45</v>
      </c>
      <c r="D4" s="25">
        <v>76.400000000000006</v>
      </c>
      <c r="F4" t="s">
        <v>30</v>
      </c>
      <c r="G4" s="23" t="s">
        <v>58</v>
      </c>
      <c r="H4" s="25">
        <v>45</v>
      </c>
      <c r="I4" s="25">
        <v>76.400000000000006</v>
      </c>
    </row>
    <row r="5" spans="1:9" x14ac:dyDescent="0.2">
      <c r="A5" t="s">
        <v>52</v>
      </c>
      <c r="B5" s="23" t="s">
        <v>58</v>
      </c>
      <c r="C5" s="25">
        <v>55</v>
      </c>
      <c r="D5" s="25">
        <v>55.5</v>
      </c>
      <c r="F5" t="s">
        <v>52</v>
      </c>
      <c r="G5" s="23" t="s">
        <v>58</v>
      </c>
      <c r="H5" s="25">
        <v>55</v>
      </c>
      <c r="I5" s="25">
        <v>55.5</v>
      </c>
    </row>
    <row r="6" spans="1:9" x14ac:dyDescent="0.2">
      <c r="A6" t="s">
        <v>55</v>
      </c>
      <c r="B6" s="23" t="s">
        <v>58</v>
      </c>
      <c r="C6" s="25">
        <v>57</v>
      </c>
      <c r="D6" s="25">
        <v>34.799999999999997</v>
      </c>
      <c r="F6" t="s">
        <v>55</v>
      </c>
      <c r="G6" s="23" t="s">
        <v>58</v>
      </c>
      <c r="H6" s="25">
        <v>57</v>
      </c>
      <c r="I6" s="25">
        <v>34.799999999999997</v>
      </c>
    </row>
    <row r="7" spans="1:9" x14ac:dyDescent="0.2">
      <c r="A7" t="s">
        <v>50</v>
      </c>
      <c r="B7" s="5" t="s">
        <v>58</v>
      </c>
      <c r="C7" s="25">
        <v>59</v>
      </c>
      <c r="D7" s="25">
        <v>19.95</v>
      </c>
      <c r="F7" t="s">
        <v>50</v>
      </c>
      <c r="G7" s="5" t="s">
        <v>58</v>
      </c>
      <c r="H7" s="25">
        <v>59</v>
      </c>
      <c r="I7" s="25">
        <v>19.95</v>
      </c>
    </row>
    <row r="8" spans="1:9" x14ac:dyDescent="0.2">
      <c r="A8" s="37" t="s">
        <v>27</v>
      </c>
      <c r="B8" s="38" t="s">
        <v>58</v>
      </c>
      <c r="C8" s="37">
        <v>62</v>
      </c>
      <c r="D8" s="39">
        <v>52.3</v>
      </c>
      <c r="E8" s="37"/>
      <c r="F8" s="37" t="s">
        <v>27</v>
      </c>
      <c r="G8" s="38" t="s">
        <v>58</v>
      </c>
      <c r="H8" s="39">
        <v>44</v>
      </c>
      <c r="I8" s="39">
        <v>12.75</v>
      </c>
    </row>
    <row r="9" spans="1:9" x14ac:dyDescent="0.2">
      <c r="A9" t="s">
        <v>32</v>
      </c>
      <c r="B9" s="23" t="s">
        <v>58</v>
      </c>
      <c r="C9" s="25">
        <v>46</v>
      </c>
      <c r="D9" s="25">
        <v>71.599999999999994</v>
      </c>
      <c r="F9" t="s">
        <v>32</v>
      </c>
      <c r="G9" s="23" t="s">
        <v>58</v>
      </c>
      <c r="H9" s="25">
        <v>46</v>
      </c>
      <c r="I9" s="25">
        <v>71.599999999999994</v>
      </c>
    </row>
    <row r="10" spans="1:9" x14ac:dyDescent="0.2">
      <c r="A10" s="37" t="s">
        <v>31</v>
      </c>
      <c r="B10" s="38" t="s">
        <v>58</v>
      </c>
      <c r="C10" s="37">
        <v>63</v>
      </c>
      <c r="D10" s="39">
        <v>55.7</v>
      </c>
      <c r="E10" s="37"/>
      <c r="F10" s="37" t="s">
        <v>31</v>
      </c>
      <c r="G10" s="38" t="s">
        <v>58</v>
      </c>
      <c r="H10" s="39">
        <v>38</v>
      </c>
      <c r="I10" s="39">
        <v>13.55</v>
      </c>
    </row>
    <row r="11" spans="1:9" x14ac:dyDescent="0.2">
      <c r="A11" t="s">
        <v>25</v>
      </c>
      <c r="B11" s="23" t="s">
        <v>58</v>
      </c>
      <c r="C11" s="25">
        <v>50</v>
      </c>
      <c r="D11" s="25">
        <v>44.3</v>
      </c>
      <c r="F11" t="s">
        <v>25</v>
      </c>
      <c r="G11" s="23" t="s">
        <v>58</v>
      </c>
      <c r="H11" s="25">
        <v>50</v>
      </c>
      <c r="I11" s="25">
        <v>44.3</v>
      </c>
    </row>
    <row r="12" spans="1:9" x14ac:dyDescent="0.2">
      <c r="A12" s="37" t="s">
        <v>46</v>
      </c>
      <c r="B12" s="38" t="s">
        <v>58</v>
      </c>
      <c r="C12" s="37">
        <v>68</v>
      </c>
      <c r="D12" s="39">
        <v>46.4</v>
      </c>
      <c r="E12" s="37"/>
      <c r="F12" s="37" t="s">
        <v>46</v>
      </c>
      <c r="G12" s="38" t="s">
        <v>58</v>
      </c>
      <c r="H12" s="39">
        <v>40</v>
      </c>
      <c r="I12" s="39">
        <v>16.05</v>
      </c>
    </row>
    <row r="13" spans="1:9" x14ac:dyDescent="0.2">
      <c r="A13" t="s">
        <v>49</v>
      </c>
      <c r="B13" s="23" t="s">
        <v>58</v>
      </c>
      <c r="C13" s="25">
        <v>43</v>
      </c>
      <c r="D13" s="25">
        <v>26</v>
      </c>
      <c r="F13" t="s">
        <v>49</v>
      </c>
      <c r="G13" s="23" t="s">
        <v>58</v>
      </c>
      <c r="H13" s="25">
        <v>43</v>
      </c>
      <c r="I13" s="25">
        <v>26</v>
      </c>
    </row>
    <row r="14" spans="1:9" x14ac:dyDescent="0.2">
      <c r="A14" t="s">
        <v>56</v>
      </c>
      <c r="B14" s="23" t="s">
        <v>58</v>
      </c>
      <c r="C14" s="25">
        <v>52</v>
      </c>
      <c r="D14" s="25">
        <v>40.1</v>
      </c>
      <c r="F14" t="s">
        <v>56</v>
      </c>
      <c r="G14" s="23" t="s">
        <v>58</v>
      </c>
      <c r="H14" s="25">
        <v>52</v>
      </c>
      <c r="I14" s="25">
        <v>40.1</v>
      </c>
    </row>
    <row r="15" spans="1:9" x14ac:dyDescent="0.2">
      <c r="A15" t="s">
        <v>29</v>
      </c>
      <c r="B15" s="23" t="s">
        <v>58</v>
      </c>
      <c r="C15" s="25">
        <v>39</v>
      </c>
      <c r="D15" s="25">
        <v>73.2</v>
      </c>
      <c r="F15" t="s">
        <v>29</v>
      </c>
      <c r="G15" s="23" t="s">
        <v>58</v>
      </c>
      <c r="H15" s="25">
        <v>39</v>
      </c>
      <c r="I15" s="25">
        <v>73.2</v>
      </c>
    </row>
    <row r="16" spans="1:9" x14ac:dyDescent="0.2">
      <c r="A16" t="s">
        <v>48</v>
      </c>
      <c r="B16" s="23" t="s">
        <v>58</v>
      </c>
      <c r="C16" s="25">
        <v>47</v>
      </c>
      <c r="D16" s="25">
        <v>45.9</v>
      </c>
      <c r="F16" t="s">
        <v>48</v>
      </c>
      <c r="G16" s="23" t="s">
        <v>58</v>
      </c>
      <c r="H16" s="25">
        <v>47</v>
      </c>
      <c r="I16" s="25">
        <v>45.9</v>
      </c>
    </row>
    <row r="17" spans="1:10" x14ac:dyDescent="0.2">
      <c r="A17" t="s">
        <v>42</v>
      </c>
      <c r="B17" s="23" t="s">
        <v>58</v>
      </c>
      <c r="C17" s="25">
        <v>56</v>
      </c>
      <c r="D17" s="25">
        <v>60.4</v>
      </c>
      <c r="F17" t="s">
        <v>42</v>
      </c>
      <c r="G17" s="23" t="s">
        <v>58</v>
      </c>
      <c r="H17" s="25">
        <v>56</v>
      </c>
      <c r="I17" s="25">
        <v>60.4</v>
      </c>
    </row>
    <row r="18" spans="1:10" x14ac:dyDescent="0.2">
      <c r="A18" t="s">
        <v>41</v>
      </c>
      <c r="B18" s="23" t="s">
        <v>58</v>
      </c>
      <c r="C18" s="25">
        <v>37</v>
      </c>
      <c r="D18" s="25">
        <v>32.799999999999997</v>
      </c>
      <c r="F18" t="s">
        <v>41</v>
      </c>
      <c r="G18" s="23" t="s">
        <v>58</v>
      </c>
      <c r="H18" s="25">
        <v>37</v>
      </c>
      <c r="I18" s="25">
        <v>32.799999999999997</v>
      </c>
    </row>
    <row r="19" spans="1:10" x14ac:dyDescent="0.2">
      <c r="A19" s="37" t="s">
        <v>51</v>
      </c>
      <c r="B19" s="38" t="s">
        <v>58</v>
      </c>
      <c r="C19" s="37">
        <v>64</v>
      </c>
      <c r="D19" s="39">
        <v>101</v>
      </c>
      <c r="E19" s="37"/>
      <c r="F19" s="37" t="s">
        <v>51</v>
      </c>
      <c r="G19" s="38" t="s">
        <v>58</v>
      </c>
      <c r="H19" s="39">
        <v>53</v>
      </c>
      <c r="I19" s="39">
        <v>10.25</v>
      </c>
      <c r="J19" t="s">
        <v>107</v>
      </c>
    </row>
    <row r="20" spans="1:10" x14ac:dyDescent="0.2">
      <c r="A20" t="s">
        <v>54</v>
      </c>
      <c r="B20" s="23" t="s">
        <v>58</v>
      </c>
      <c r="C20" s="25">
        <v>51</v>
      </c>
      <c r="D20" s="25">
        <v>24.6</v>
      </c>
      <c r="F20" t="s">
        <v>54</v>
      </c>
      <c r="G20" s="23" t="s">
        <v>58</v>
      </c>
      <c r="H20" s="25">
        <v>51</v>
      </c>
      <c r="I20" s="25">
        <v>24.6</v>
      </c>
    </row>
    <row r="21" spans="1:10" x14ac:dyDescent="0.2">
      <c r="A21" t="s">
        <v>53</v>
      </c>
      <c r="B21" s="23" t="s">
        <v>58</v>
      </c>
      <c r="C21" s="25">
        <v>42</v>
      </c>
      <c r="D21" s="25">
        <v>36.9</v>
      </c>
      <c r="F21" t="s">
        <v>53</v>
      </c>
      <c r="G21" s="23" t="s">
        <v>58</v>
      </c>
      <c r="H21" s="25">
        <v>42</v>
      </c>
      <c r="I21" s="25">
        <v>36.9</v>
      </c>
    </row>
    <row r="22" spans="1:10" x14ac:dyDescent="0.2">
      <c r="A22" s="37" t="s">
        <v>39</v>
      </c>
      <c r="B22" s="38" t="s">
        <v>58</v>
      </c>
      <c r="C22" s="37">
        <v>67</v>
      </c>
      <c r="D22" s="39">
        <v>62.7</v>
      </c>
      <c r="E22" s="37"/>
      <c r="F22" s="37" t="s">
        <v>39</v>
      </c>
      <c r="G22" s="38" t="s">
        <v>58</v>
      </c>
      <c r="H22" s="39">
        <v>41</v>
      </c>
      <c r="I22" s="39">
        <v>11.2</v>
      </c>
    </row>
    <row r="23" spans="1:10" x14ac:dyDescent="0.2">
      <c r="A23" t="s">
        <v>47</v>
      </c>
      <c r="B23" s="23" t="s">
        <v>58</v>
      </c>
      <c r="C23" s="25">
        <v>54</v>
      </c>
      <c r="D23" s="25">
        <v>72.2</v>
      </c>
      <c r="F23" t="s">
        <v>47</v>
      </c>
      <c r="G23" s="23" t="s">
        <v>58</v>
      </c>
      <c r="H23" s="25">
        <v>54</v>
      </c>
      <c r="I23" s="25">
        <v>72.2</v>
      </c>
    </row>
    <row r="24" spans="1:10" x14ac:dyDescent="0.2">
      <c r="A24" t="s">
        <v>30</v>
      </c>
      <c r="B24" s="5" t="s">
        <v>28</v>
      </c>
      <c r="C24" s="25">
        <v>4</v>
      </c>
      <c r="D24" s="25">
        <v>21.4</v>
      </c>
      <c r="F24" t="s">
        <v>30</v>
      </c>
      <c r="G24" s="5" t="s">
        <v>28</v>
      </c>
      <c r="H24" s="25">
        <v>4</v>
      </c>
      <c r="I24" s="25">
        <v>21.4</v>
      </c>
    </row>
    <row r="25" spans="1:10" x14ac:dyDescent="0.2">
      <c r="A25" t="s">
        <v>52</v>
      </c>
      <c r="B25" s="5" t="s">
        <v>28</v>
      </c>
      <c r="C25" s="25">
        <v>25</v>
      </c>
      <c r="D25" s="25">
        <v>29.1</v>
      </c>
      <c r="F25" t="s">
        <v>52</v>
      </c>
      <c r="G25" s="5" t="s">
        <v>28</v>
      </c>
      <c r="H25" s="25">
        <v>25</v>
      </c>
      <c r="I25" s="25">
        <v>29.1</v>
      </c>
    </row>
    <row r="26" spans="1:10" x14ac:dyDescent="0.2">
      <c r="A26" t="s">
        <v>55</v>
      </c>
      <c r="B26" s="5" t="s">
        <v>28</v>
      </c>
      <c r="C26" s="25">
        <v>29</v>
      </c>
      <c r="D26" s="25">
        <v>51.4</v>
      </c>
      <c r="F26" t="s">
        <v>55</v>
      </c>
      <c r="G26" s="5" t="s">
        <v>28</v>
      </c>
      <c r="H26" s="25">
        <v>29</v>
      </c>
      <c r="I26" s="25">
        <v>51.4</v>
      </c>
    </row>
    <row r="27" spans="1:10" x14ac:dyDescent="0.2">
      <c r="A27" t="s">
        <v>50</v>
      </c>
      <c r="B27" s="5" t="s">
        <v>28</v>
      </c>
      <c r="C27" s="25">
        <v>21</v>
      </c>
      <c r="D27" s="25">
        <v>36.799999999999997</v>
      </c>
      <c r="F27" t="s">
        <v>50</v>
      </c>
      <c r="G27" s="5" t="s">
        <v>28</v>
      </c>
      <c r="H27" s="25">
        <v>21</v>
      </c>
      <c r="I27" s="25">
        <v>36.799999999999997</v>
      </c>
    </row>
    <row r="28" spans="1:10" x14ac:dyDescent="0.2">
      <c r="A28" t="s">
        <v>27</v>
      </c>
      <c r="B28" s="5" t="s">
        <v>28</v>
      </c>
      <c r="C28" s="25">
        <v>2</v>
      </c>
      <c r="D28" s="25">
        <v>22</v>
      </c>
      <c r="F28" t="s">
        <v>27</v>
      </c>
      <c r="G28" s="5" t="s">
        <v>28</v>
      </c>
      <c r="H28" s="25">
        <v>2</v>
      </c>
      <c r="I28" s="25">
        <v>22</v>
      </c>
    </row>
    <row r="29" spans="1:10" x14ac:dyDescent="0.2">
      <c r="A29" t="s">
        <v>32</v>
      </c>
      <c r="B29" s="5" t="s">
        <v>28</v>
      </c>
      <c r="C29" s="25">
        <v>6</v>
      </c>
      <c r="D29" s="25">
        <v>21.3</v>
      </c>
      <c r="F29" t="s">
        <v>32</v>
      </c>
      <c r="G29" s="5" t="s">
        <v>28</v>
      </c>
      <c r="H29" s="25">
        <v>6</v>
      </c>
      <c r="I29" s="25">
        <v>21.3</v>
      </c>
    </row>
    <row r="30" spans="1:10" x14ac:dyDescent="0.2">
      <c r="A30" t="s">
        <v>31</v>
      </c>
      <c r="B30" s="5" t="s">
        <v>28</v>
      </c>
      <c r="C30" s="25">
        <v>31</v>
      </c>
      <c r="D30" s="25">
        <v>23</v>
      </c>
      <c r="F30" t="s">
        <v>31</v>
      </c>
      <c r="G30" s="5" t="s">
        <v>28</v>
      </c>
      <c r="H30" s="25">
        <v>31</v>
      </c>
      <c r="I30" s="25">
        <v>23</v>
      </c>
    </row>
    <row r="31" spans="1:10" x14ac:dyDescent="0.2">
      <c r="A31" t="s">
        <v>25</v>
      </c>
      <c r="B31" s="5" t="s">
        <v>28</v>
      </c>
      <c r="C31" s="25">
        <v>30</v>
      </c>
      <c r="D31" s="25">
        <v>31.7</v>
      </c>
      <c r="F31" t="s">
        <v>25</v>
      </c>
      <c r="G31" s="5" t="s">
        <v>28</v>
      </c>
      <c r="H31" s="25">
        <v>30</v>
      </c>
      <c r="I31" s="25">
        <v>31.7</v>
      </c>
    </row>
    <row r="32" spans="1:10" x14ac:dyDescent="0.2">
      <c r="A32" t="s">
        <v>46</v>
      </c>
      <c r="B32" s="5" t="s">
        <v>28</v>
      </c>
      <c r="C32" s="25">
        <v>22</v>
      </c>
      <c r="D32" s="25">
        <v>37.799999999999997</v>
      </c>
      <c r="F32" t="s">
        <v>46</v>
      </c>
      <c r="G32" s="5" t="s">
        <v>28</v>
      </c>
      <c r="H32" s="25">
        <v>22</v>
      </c>
      <c r="I32" s="25">
        <v>37.799999999999997</v>
      </c>
    </row>
    <row r="33" spans="1:9" x14ac:dyDescent="0.2">
      <c r="A33" s="37" t="s">
        <v>49</v>
      </c>
      <c r="B33" s="40" t="s">
        <v>28</v>
      </c>
      <c r="C33" s="37">
        <v>66</v>
      </c>
      <c r="D33" s="39">
        <v>46.7</v>
      </c>
      <c r="E33" s="37"/>
      <c r="F33" s="37" t="s">
        <v>49</v>
      </c>
      <c r="G33" s="40" t="s">
        <v>28</v>
      </c>
      <c r="H33" s="39">
        <v>34</v>
      </c>
      <c r="I33" s="39">
        <v>18.600000000000001</v>
      </c>
    </row>
    <row r="34" spans="1:9" x14ac:dyDescent="0.2">
      <c r="A34" s="37" t="s">
        <v>56</v>
      </c>
      <c r="B34" s="40" t="s">
        <v>28</v>
      </c>
      <c r="C34" s="37">
        <v>61</v>
      </c>
      <c r="D34" s="39">
        <v>35.299999999999997</v>
      </c>
      <c r="E34" s="37"/>
      <c r="F34" s="37" t="s">
        <v>56</v>
      </c>
      <c r="G34" s="40" t="s">
        <v>28</v>
      </c>
      <c r="H34" s="39">
        <v>32</v>
      </c>
      <c r="I34" s="39">
        <v>18.7</v>
      </c>
    </row>
    <row r="35" spans="1:9" x14ac:dyDescent="0.2">
      <c r="A35" t="s">
        <v>29</v>
      </c>
      <c r="B35" s="5" t="s">
        <v>28</v>
      </c>
      <c r="C35" s="25">
        <v>17</v>
      </c>
      <c r="D35" s="25">
        <v>30.8</v>
      </c>
      <c r="F35" t="s">
        <v>29</v>
      </c>
      <c r="G35" s="5" t="s">
        <v>28</v>
      </c>
      <c r="H35" s="25">
        <v>17</v>
      </c>
      <c r="I35" s="25">
        <v>30.8</v>
      </c>
    </row>
    <row r="36" spans="1:9" x14ac:dyDescent="0.2">
      <c r="A36" t="s">
        <v>48</v>
      </c>
      <c r="B36" s="5" t="s">
        <v>28</v>
      </c>
      <c r="C36" s="25">
        <v>16</v>
      </c>
      <c r="D36" s="25">
        <v>34</v>
      </c>
      <c r="F36" t="s">
        <v>48</v>
      </c>
      <c r="G36" s="5" t="s">
        <v>28</v>
      </c>
      <c r="H36" s="25">
        <v>16</v>
      </c>
      <c r="I36" s="25">
        <v>34</v>
      </c>
    </row>
    <row r="37" spans="1:9" x14ac:dyDescent="0.2">
      <c r="A37" t="s">
        <v>42</v>
      </c>
      <c r="B37" s="5" t="s">
        <v>28</v>
      </c>
      <c r="C37" s="25">
        <v>33</v>
      </c>
      <c r="D37" s="25">
        <v>56.8</v>
      </c>
      <c r="F37" t="s">
        <v>42</v>
      </c>
      <c r="G37" s="5" t="s">
        <v>28</v>
      </c>
      <c r="H37" s="25">
        <v>33</v>
      </c>
      <c r="I37" s="25">
        <v>56.8</v>
      </c>
    </row>
    <row r="38" spans="1:9" x14ac:dyDescent="0.2">
      <c r="A38" t="s">
        <v>41</v>
      </c>
      <c r="B38" s="5" t="s">
        <v>28</v>
      </c>
      <c r="C38" s="25">
        <v>23</v>
      </c>
      <c r="D38" s="25">
        <v>30</v>
      </c>
      <c r="F38" t="s">
        <v>41</v>
      </c>
      <c r="G38" s="5" t="s">
        <v>28</v>
      </c>
      <c r="H38" s="25">
        <v>23</v>
      </c>
      <c r="I38" s="25">
        <v>30</v>
      </c>
    </row>
    <row r="39" spans="1:9" x14ac:dyDescent="0.2">
      <c r="A39" t="s">
        <v>51</v>
      </c>
      <c r="B39" s="5" t="s">
        <v>28</v>
      </c>
      <c r="C39" s="25">
        <v>24</v>
      </c>
      <c r="D39" s="25">
        <v>44.8</v>
      </c>
      <c r="F39" t="s">
        <v>51</v>
      </c>
      <c r="G39" s="5" t="s">
        <v>28</v>
      </c>
      <c r="H39" s="25">
        <v>24</v>
      </c>
      <c r="I39" s="25">
        <v>44.8</v>
      </c>
    </row>
    <row r="40" spans="1:9" x14ac:dyDescent="0.2">
      <c r="A40" t="s">
        <v>54</v>
      </c>
      <c r="B40" s="5" t="s">
        <v>28</v>
      </c>
      <c r="C40" s="25">
        <v>28</v>
      </c>
      <c r="D40" s="25">
        <v>30.7</v>
      </c>
      <c r="F40" t="s">
        <v>54</v>
      </c>
      <c r="G40" s="5" t="s">
        <v>28</v>
      </c>
      <c r="H40" s="25">
        <v>28</v>
      </c>
      <c r="I40" s="25">
        <v>30.7</v>
      </c>
    </row>
    <row r="41" spans="1:9" x14ac:dyDescent="0.2">
      <c r="A41" t="s">
        <v>53</v>
      </c>
      <c r="B41" s="5" t="s">
        <v>28</v>
      </c>
      <c r="C41" s="25">
        <v>26</v>
      </c>
      <c r="D41" s="25">
        <v>28.7</v>
      </c>
      <c r="F41" t="s">
        <v>53</v>
      </c>
      <c r="G41" s="5" t="s">
        <v>28</v>
      </c>
      <c r="H41" s="25">
        <v>26</v>
      </c>
      <c r="I41" s="25">
        <v>28.7</v>
      </c>
    </row>
    <row r="42" spans="1:9" x14ac:dyDescent="0.2">
      <c r="A42" s="37" t="s">
        <v>39</v>
      </c>
      <c r="B42" s="40" t="s">
        <v>28</v>
      </c>
      <c r="C42" s="37">
        <v>60</v>
      </c>
      <c r="D42" s="39">
        <v>28.3</v>
      </c>
      <c r="E42" s="37"/>
      <c r="F42" s="37" t="s">
        <v>39</v>
      </c>
      <c r="G42" s="40" t="s">
        <v>28</v>
      </c>
      <c r="H42" s="39">
        <v>35</v>
      </c>
      <c r="I42" s="39">
        <v>17.25</v>
      </c>
    </row>
    <row r="43" spans="1:9" x14ac:dyDescent="0.2">
      <c r="A43" s="37" t="s">
        <v>47</v>
      </c>
      <c r="B43" s="40" t="s">
        <v>28</v>
      </c>
      <c r="C43" s="37">
        <v>65</v>
      </c>
      <c r="D43" s="39">
        <v>29.9</v>
      </c>
      <c r="E43" s="37"/>
      <c r="F43" s="37" t="s">
        <v>47</v>
      </c>
      <c r="G43" s="40" t="s">
        <v>28</v>
      </c>
      <c r="H43" s="39">
        <v>18</v>
      </c>
      <c r="I43" s="39">
        <v>16.399999999999999</v>
      </c>
    </row>
    <row r="44" spans="1:9" x14ac:dyDescent="0.2">
      <c r="G44" s="5"/>
      <c r="I44" s="25"/>
    </row>
    <row r="45" spans="1:9" x14ac:dyDescent="0.2">
      <c r="G45" s="5"/>
      <c r="I45" s="25"/>
    </row>
    <row r="46" spans="1:9" x14ac:dyDescent="0.2">
      <c r="G46" s="23"/>
      <c r="I46" s="25"/>
    </row>
    <row r="47" spans="1:9" x14ac:dyDescent="0.2">
      <c r="G47" s="23"/>
      <c r="I47" s="25"/>
    </row>
    <row r="48" spans="1:9" x14ac:dyDescent="0.2">
      <c r="G48" s="23"/>
      <c r="I48" s="25"/>
    </row>
    <row r="49" spans="7:9" x14ac:dyDescent="0.2">
      <c r="G49" s="5"/>
      <c r="I49" s="25"/>
    </row>
    <row r="50" spans="7:9" x14ac:dyDescent="0.2">
      <c r="G50" s="5"/>
      <c r="I50" s="25"/>
    </row>
    <row r="51" spans="7:9" x14ac:dyDescent="0.2">
      <c r="G51" s="23"/>
      <c r="I51" s="25"/>
    </row>
    <row r="52" spans="7:9" x14ac:dyDescent="0.2">
      <c r="G52" s="23"/>
      <c r="I52" s="25"/>
    </row>
  </sheetData>
  <mergeCells count="4">
    <mergeCell ref="A2:D2"/>
    <mergeCell ref="A1:D1"/>
    <mergeCell ref="F2:I2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45F5-4F40-E543-B7D9-2FD2FB7E6D8B}">
  <dimension ref="A1:D43"/>
  <sheetViews>
    <sheetView workbookViewId="0">
      <selection activeCell="I13" sqref="I13"/>
    </sheetView>
  </sheetViews>
  <sheetFormatPr baseColWidth="10" defaultRowHeight="16" x14ac:dyDescent="0.2"/>
  <cols>
    <col min="2" max="2" width="15.1640625" customWidth="1"/>
  </cols>
  <sheetData>
    <row r="1" spans="1:4" ht="19" x14ac:dyDescent="0.25">
      <c r="A1" s="41" t="s">
        <v>97</v>
      </c>
      <c r="B1" s="41"/>
      <c r="C1" s="41"/>
      <c r="D1" s="41"/>
    </row>
    <row r="2" spans="1:4" ht="19" x14ac:dyDescent="0.25">
      <c r="A2" s="45" t="s">
        <v>87</v>
      </c>
      <c r="B2" s="45"/>
      <c r="C2" s="45"/>
      <c r="D2" s="45"/>
    </row>
    <row r="3" spans="1:4" x14ac:dyDescent="0.2">
      <c r="A3" s="31" t="s">
        <v>66</v>
      </c>
      <c r="B3" s="31" t="s">
        <v>69</v>
      </c>
      <c r="C3" s="31" t="s">
        <v>68</v>
      </c>
      <c r="D3" s="31" t="s">
        <v>70</v>
      </c>
    </row>
    <row r="4" spans="1:4" x14ac:dyDescent="0.2">
      <c r="A4" t="s">
        <v>27</v>
      </c>
      <c r="B4" s="5" t="s">
        <v>28</v>
      </c>
      <c r="C4" s="25">
        <v>2</v>
      </c>
      <c r="D4" s="25">
        <v>22</v>
      </c>
    </row>
    <row r="5" spans="1:4" x14ac:dyDescent="0.2">
      <c r="A5" t="s">
        <v>30</v>
      </c>
      <c r="B5" s="5" t="s">
        <v>28</v>
      </c>
      <c r="C5" s="25">
        <v>4</v>
      </c>
      <c r="D5" s="25">
        <v>21.4</v>
      </c>
    </row>
    <row r="6" spans="1:4" x14ac:dyDescent="0.2">
      <c r="A6" t="s">
        <v>32</v>
      </c>
      <c r="B6" s="5" t="s">
        <v>28</v>
      </c>
      <c r="C6" s="25">
        <v>6</v>
      </c>
      <c r="D6" s="25">
        <v>21.3</v>
      </c>
    </row>
    <row r="7" spans="1:4" x14ac:dyDescent="0.2">
      <c r="A7" t="s">
        <v>48</v>
      </c>
      <c r="B7" s="5" t="s">
        <v>28</v>
      </c>
      <c r="C7" s="25">
        <v>16</v>
      </c>
      <c r="D7" s="25">
        <v>34</v>
      </c>
    </row>
    <row r="8" spans="1:4" x14ac:dyDescent="0.2">
      <c r="A8" t="s">
        <v>29</v>
      </c>
      <c r="B8" s="5" t="s">
        <v>28</v>
      </c>
      <c r="C8" s="25">
        <v>17</v>
      </c>
      <c r="D8" s="25">
        <v>30.8</v>
      </c>
    </row>
    <row r="9" spans="1:4" x14ac:dyDescent="0.2">
      <c r="A9" t="s">
        <v>50</v>
      </c>
      <c r="B9" s="5" t="s">
        <v>28</v>
      </c>
      <c r="C9" s="25">
        <v>21</v>
      </c>
      <c r="D9" s="25">
        <v>36.799999999999997</v>
      </c>
    </row>
    <row r="10" spans="1:4" x14ac:dyDescent="0.2">
      <c r="A10" t="s">
        <v>46</v>
      </c>
      <c r="B10" s="5" t="s">
        <v>28</v>
      </c>
      <c r="C10" s="25">
        <v>22</v>
      </c>
      <c r="D10" s="25">
        <v>37.799999999999997</v>
      </c>
    </row>
    <row r="11" spans="1:4" x14ac:dyDescent="0.2">
      <c r="A11" t="s">
        <v>41</v>
      </c>
      <c r="B11" s="5" t="s">
        <v>28</v>
      </c>
      <c r="C11" s="25">
        <v>23</v>
      </c>
      <c r="D11" s="25">
        <v>30</v>
      </c>
    </row>
    <row r="12" spans="1:4" x14ac:dyDescent="0.2">
      <c r="A12" t="s">
        <v>51</v>
      </c>
      <c r="B12" s="5" t="s">
        <v>28</v>
      </c>
      <c r="C12" s="25">
        <v>24</v>
      </c>
      <c r="D12" s="25">
        <v>44.8</v>
      </c>
    </row>
    <row r="13" spans="1:4" x14ac:dyDescent="0.2">
      <c r="A13" t="s">
        <v>52</v>
      </c>
      <c r="B13" s="5" t="s">
        <v>28</v>
      </c>
      <c r="C13" s="25">
        <v>25</v>
      </c>
      <c r="D13" s="25">
        <v>29.1</v>
      </c>
    </row>
    <row r="14" spans="1:4" x14ac:dyDescent="0.2">
      <c r="A14" t="s">
        <v>53</v>
      </c>
      <c r="B14" s="5" t="s">
        <v>28</v>
      </c>
      <c r="C14" s="25">
        <v>26</v>
      </c>
      <c r="D14" s="25">
        <v>28.7</v>
      </c>
    </row>
    <row r="15" spans="1:4" x14ac:dyDescent="0.2">
      <c r="A15" t="s">
        <v>54</v>
      </c>
      <c r="B15" s="5" t="s">
        <v>28</v>
      </c>
      <c r="C15" s="25">
        <v>28</v>
      </c>
      <c r="D15" s="25">
        <v>30.7</v>
      </c>
    </row>
    <row r="16" spans="1:4" x14ac:dyDescent="0.2">
      <c r="A16" t="s">
        <v>55</v>
      </c>
      <c r="B16" s="5" t="s">
        <v>28</v>
      </c>
      <c r="C16" s="25">
        <v>29</v>
      </c>
      <c r="D16" s="25">
        <v>51.4</v>
      </c>
    </row>
    <row r="17" spans="1:4" x14ac:dyDescent="0.2">
      <c r="A17" t="s">
        <v>25</v>
      </c>
      <c r="B17" s="5" t="s">
        <v>28</v>
      </c>
      <c r="C17" s="25">
        <v>30</v>
      </c>
      <c r="D17" s="25">
        <v>31.7</v>
      </c>
    </row>
    <row r="18" spans="1:4" x14ac:dyDescent="0.2">
      <c r="A18" t="s">
        <v>31</v>
      </c>
      <c r="B18" s="5" t="s">
        <v>28</v>
      </c>
      <c r="C18" s="25">
        <v>31</v>
      </c>
      <c r="D18" s="25">
        <v>23</v>
      </c>
    </row>
    <row r="19" spans="1:4" x14ac:dyDescent="0.2">
      <c r="A19" t="s">
        <v>42</v>
      </c>
      <c r="B19" s="5" t="s">
        <v>28</v>
      </c>
      <c r="C19" s="25">
        <v>33</v>
      </c>
      <c r="D19" s="25">
        <v>56.8</v>
      </c>
    </row>
    <row r="20" spans="1:4" x14ac:dyDescent="0.2">
      <c r="A20" t="s">
        <v>41</v>
      </c>
      <c r="B20" s="23" t="s">
        <v>58</v>
      </c>
      <c r="C20" s="25">
        <v>37</v>
      </c>
      <c r="D20" s="25">
        <v>32.799999999999997</v>
      </c>
    </row>
    <row r="21" spans="1:4" x14ac:dyDescent="0.2">
      <c r="A21" t="s">
        <v>29</v>
      </c>
      <c r="B21" s="23" t="s">
        <v>58</v>
      </c>
      <c r="C21" s="25">
        <v>39</v>
      </c>
      <c r="D21" s="25">
        <v>73.2</v>
      </c>
    </row>
    <row r="22" spans="1:4" x14ac:dyDescent="0.2">
      <c r="A22" t="s">
        <v>53</v>
      </c>
      <c r="B22" s="23" t="s">
        <v>58</v>
      </c>
      <c r="C22" s="25">
        <v>42</v>
      </c>
      <c r="D22" s="25">
        <v>36.9</v>
      </c>
    </row>
    <row r="23" spans="1:4" x14ac:dyDescent="0.2">
      <c r="A23" t="s">
        <v>49</v>
      </c>
      <c r="B23" s="23" t="s">
        <v>58</v>
      </c>
      <c r="C23" s="25">
        <v>43</v>
      </c>
      <c r="D23" s="25">
        <v>26</v>
      </c>
    </row>
    <row r="24" spans="1:4" x14ac:dyDescent="0.2">
      <c r="A24" t="s">
        <v>30</v>
      </c>
      <c r="B24" s="23" t="s">
        <v>58</v>
      </c>
      <c r="C24" s="25">
        <v>45</v>
      </c>
      <c r="D24" s="25">
        <v>76.400000000000006</v>
      </c>
    </row>
    <row r="25" spans="1:4" x14ac:dyDescent="0.2">
      <c r="A25" t="s">
        <v>32</v>
      </c>
      <c r="B25" s="23" t="s">
        <v>58</v>
      </c>
      <c r="C25" s="25">
        <v>46</v>
      </c>
      <c r="D25" s="25">
        <v>71.599999999999994</v>
      </c>
    </row>
    <row r="26" spans="1:4" x14ac:dyDescent="0.2">
      <c r="A26" t="s">
        <v>48</v>
      </c>
      <c r="B26" s="23" t="s">
        <v>58</v>
      </c>
      <c r="C26" s="25">
        <v>47</v>
      </c>
      <c r="D26" s="25">
        <v>45.9</v>
      </c>
    </row>
    <row r="27" spans="1:4" x14ac:dyDescent="0.2">
      <c r="A27" t="s">
        <v>25</v>
      </c>
      <c r="B27" s="23" t="s">
        <v>58</v>
      </c>
      <c r="C27" s="25">
        <v>50</v>
      </c>
      <c r="D27" s="25">
        <v>44.3</v>
      </c>
    </row>
    <row r="28" spans="1:4" x14ac:dyDescent="0.2">
      <c r="A28" t="s">
        <v>54</v>
      </c>
      <c r="B28" s="23" t="s">
        <v>58</v>
      </c>
      <c r="C28" s="25">
        <v>51</v>
      </c>
      <c r="D28" s="25">
        <v>24.6</v>
      </c>
    </row>
    <row r="29" spans="1:4" x14ac:dyDescent="0.2">
      <c r="A29" t="s">
        <v>56</v>
      </c>
      <c r="B29" s="23" t="s">
        <v>58</v>
      </c>
      <c r="C29" s="25">
        <v>52</v>
      </c>
      <c r="D29" s="25">
        <v>40.1</v>
      </c>
    </row>
    <row r="30" spans="1:4" x14ac:dyDescent="0.2">
      <c r="A30" t="s">
        <v>47</v>
      </c>
      <c r="B30" s="23" t="s">
        <v>58</v>
      </c>
      <c r="C30" s="25">
        <v>54</v>
      </c>
      <c r="D30" s="25">
        <v>72.2</v>
      </c>
    </row>
    <row r="31" spans="1:4" x14ac:dyDescent="0.2">
      <c r="A31" t="s">
        <v>52</v>
      </c>
      <c r="B31" s="23" t="s">
        <v>58</v>
      </c>
      <c r="C31" s="25">
        <v>55</v>
      </c>
      <c r="D31" s="25">
        <v>55.5</v>
      </c>
    </row>
    <row r="32" spans="1:4" x14ac:dyDescent="0.2">
      <c r="A32" t="s">
        <v>42</v>
      </c>
      <c r="B32" s="23" t="s">
        <v>58</v>
      </c>
      <c r="C32" s="25">
        <v>56</v>
      </c>
      <c r="D32" s="25">
        <v>60.4</v>
      </c>
    </row>
    <row r="33" spans="1:4" x14ac:dyDescent="0.2">
      <c r="A33" t="s">
        <v>55</v>
      </c>
      <c r="B33" s="23" t="s">
        <v>58</v>
      </c>
      <c r="C33" s="25">
        <v>57</v>
      </c>
      <c r="D33" s="25">
        <v>34.799999999999997</v>
      </c>
    </row>
    <row r="34" spans="1:4" x14ac:dyDescent="0.2">
      <c r="A34" t="s">
        <v>50</v>
      </c>
      <c r="B34" s="5" t="s">
        <v>58</v>
      </c>
      <c r="C34" s="25">
        <v>59</v>
      </c>
      <c r="D34" s="25">
        <v>19.95</v>
      </c>
    </row>
    <row r="35" spans="1:4" x14ac:dyDescent="0.2">
      <c r="A35" t="s">
        <v>39</v>
      </c>
      <c r="B35" s="5" t="s">
        <v>28</v>
      </c>
      <c r="C35">
        <v>60</v>
      </c>
      <c r="D35" s="25">
        <v>28.3</v>
      </c>
    </row>
    <row r="36" spans="1:4" x14ac:dyDescent="0.2">
      <c r="A36" t="s">
        <v>56</v>
      </c>
      <c r="B36" s="5" t="s">
        <v>28</v>
      </c>
      <c r="C36">
        <v>61</v>
      </c>
      <c r="D36" s="25">
        <v>35.299999999999997</v>
      </c>
    </row>
    <row r="37" spans="1:4" x14ac:dyDescent="0.2">
      <c r="A37" t="s">
        <v>27</v>
      </c>
      <c r="B37" s="23" t="s">
        <v>58</v>
      </c>
      <c r="C37">
        <v>62</v>
      </c>
      <c r="D37" s="25">
        <v>52.3</v>
      </c>
    </row>
    <row r="38" spans="1:4" x14ac:dyDescent="0.2">
      <c r="A38" t="s">
        <v>31</v>
      </c>
      <c r="B38" s="23" t="s">
        <v>58</v>
      </c>
      <c r="C38">
        <v>63</v>
      </c>
      <c r="D38" s="25">
        <v>55.7</v>
      </c>
    </row>
    <row r="39" spans="1:4" x14ac:dyDescent="0.2">
      <c r="A39" t="s">
        <v>51</v>
      </c>
      <c r="B39" s="23" t="s">
        <v>58</v>
      </c>
      <c r="C39">
        <v>64</v>
      </c>
      <c r="D39" s="25">
        <v>101</v>
      </c>
    </row>
    <row r="40" spans="1:4" x14ac:dyDescent="0.2">
      <c r="A40" t="s">
        <v>47</v>
      </c>
      <c r="B40" s="5" t="s">
        <v>28</v>
      </c>
      <c r="C40">
        <v>65</v>
      </c>
      <c r="D40" s="25">
        <v>29.9</v>
      </c>
    </row>
    <row r="41" spans="1:4" x14ac:dyDescent="0.2">
      <c r="A41" t="s">
        <v>49</v>
      </c>
      <c r="B41" s="5" t="s">
        <v>28</v>
      </c>
      <c r="C41">
        <v>66</v>
      </c>
      <c r="D41" s="25">
        <v>46.7</v>
      </c>
    </row>
    <row r="42" spans="1:4" x14ac:dyDescent="0.2">
      <c r="A42" t="s">
        <v>39</v>
      </c>
      <c r="B42" s="23" t="s">
        <v>58</v>
      </c>
      <c r="C42">
        <v>67</v>
      </c>
      <c r="D42" s="25">
        <v>62.7</v>
      </c>
    </row>
    <row r="43" spans="1:4" x14ac:dyDescent="0.2">
      <c r="A43" t="s">
        <v>46</v>
      </c>
      <c r="B43" s="23" t="s">
        <v>58</v>
      </c>
      <c r="C43">
        <v>68</v>
      </c>
      <c r="D43" s="25">
        <v>46.4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86C6-5F04-A042-BC5A-533ABB4D623D}">
  <dimension ref="A2:A9"/>
  <sheetViews>
    <sheetView workbookViewId="0">
      <selection activeCell="E17" sqref="E17"/>
    </sheetView>
  </sheetViews>
  <sheetFormatPr baseColWidth="10" defaultRowHeight="16" x14ac:dyDescent="0.2"/>
  <sheetData>
    <row r="2" spans="1:1" x14ac:dyDescent="0.2">
      <c r="A2" t="s">
        <v>99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5F71-E667-4D49-9523-669C7A5949BC}">
  <dimension ref="A2:A9"/>
  <sheetViews>
    <sheetView workbookViewId="0">
      <selection activeCell="F10" sqref="F10"/>
    </sheetView>
  </sheetViews>
  <sheetFormatPr baseColWidth="10" defaultRowHeight="16" x14ac:dyDescent="0.2"/>
  <sheetData>
    <row r="2" spans="1:1" x14ac:dyDescent="0.2">
      <c r="A2" t="s">
        <v>100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Master-ID-List</vt:lpstr>
      <vt:lpstr>DNARNA-Extractions</vt:lpstr>
      <vt:lpstr>Gene-Exp-Prep</vt:lpstr>
      <vt:lpstr>Re-extractions</vt:lpstr>
      <vt:lpstr>Samples sequenced</vt:lpstr>
      <vt:lpstr>RNASeq</vt:lpstr>
      <vt:lpstr>ITS_Seq</vt:lpstr>
      <vt:lpstr>16S_Seq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2021-11-05T13:33:16Z</cp:lastPrinted>
  <dcterms:created xsi:type="dcterms:W3CDTF">2021-01-07T19:33:48Z</dcterms:created>
  <dcterms:modified xsi:type="dcterms:W3CDTF">2022-12-07T20:44:36Z</dcterms:modified>
</cp:coreProperties>
</file>