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AC/"/>
    </mc:Choice>
  </mc:AlternateContent>
  <xr:revisionPtr revIDLastSave="0" documentId="13_ncr:1_{27A98969-CE5C-A841-BB76-12CBBFE238B0}" xr6:coauthVersionLast="45" xr6:coauthVersionMax="45" xr10:uidLastSave="{00000000-0000-0000-0000-000000000000}"/>
  <bookViews>
    <workbookView xWindow="10020" yWindow="460" windowWidth="18780" windowHeight="15920" xr2:uid="{C92D572C-6946-3A45-A75A-63A6FAF3F5A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98" i="2" l="1"/>
  <c r="BJ98" i="2" s="1"/>
  <c r="BK98" i="2" s="1"/>
  <c r="BG94" i="2"/>
  <c r="BJ94" i="2" s="1"/>
  <c r="BK94" i="2" s="1"/>
  <c r="BG90" i="2"/>
  <c r="BJ90" i="2" s="1"/>
  <c r="BK90" i="2" s="1"/>
  <c r="BG86" i="2"/>
  <c r="BG82" i="2"/>
  <c r="BG78" i="2"/>
  <c r="BG74" i="2"/>
  <c r="BG70" i="2"/>
  <c r="BJ70" i="2" s="1"/>
  <c r="BK70" i="2" s="1"/>
  <c r="BG69" i="2"/>
  <c r="BG66" i="2"/>
  <c r="BJ66" i="2" s="1"/>
  <c r="BK66" i="2" s="1"/>
  <c r="BG65" i="2"/>
  <c r="BG62" i="2"/>
  <c r="BG61" i="2"/>
  <c r="BG58" i="2"/>
  <c r="BG57" i="2"/>
  <c r="BG54" i="2"/>
  <c r="BG53" i="2"/>
  <c r="BG50" i="2"/>
  <c r="BG49" i="2"/>
  <c r="BG46" i="2"/>
  <c r="BG45" i="2"/>
  <c r="BG42" i="2"/>
  <c r="BG41" i="2"/>
  <c r="BG38" i="2"/>
  <c r="BG37" i="2"/>
  <c r="BG34" i="2"/>
  <c r="BG33" i="2"/>
  <c r="BI40" i="2"/>
  <c r="BI39" i="2"/>
  <c r="BI38" i="2"/>
  <c r="BI37" i="2"/>
  <c r="BI36" i="2"/>
  <c r="BI35" i="2"/>
  <c r="BI34" i="2"/>
  <c r="BI33" i="2"/>
  <c r="BI32" i="2"/>
  <c r="BI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G101" i="2" s="1"/>
  <c r="BO26" i="2"/>
  <c r="BG100" i="2" s="1"/>
  <c r="BN26" i="2"/>
  <c r="BG99" i="2" s="1"/>
  <c r="BM26" i="2"/>
  <c r="BL26" i="2"/>
  <c r="BG97" i="2" s="1"/>
  <c r="BK26" i="2"/>
  <c r="BG96" i="2" s="1"/>
  <c r="BJ26" i="2"/>
  <c r="BG95" i="2" s="1"/>
  <c r="BI26" i="2"/>
  <c r="BH26" i="2"/>
  <c r="BG93" i="2" s="1"/>
  <c r="BG26" i="2"/>
  <c r="BG92" i="2" s="1"/>
  <c r="BF26" i="2"/>
  <c r="BG91" i="2" s="1"/>
  <c r="BQ25" i="2"/>
  <c r="BP25" i="2"/>
  <c r="BG89" i="2" s="1"/>
  <c r="BO25" i="2"/>
  <c r="BG88" i="2" s="1"/>
  <c r="BN25" i="2"/>
  <c r="BG87" i="2" s="1"/>
  <c r="BM25" i="2"/>
  <c r="BL25" i="2"/>
  <c r="BG85" i="2" s="1"/>
  <c r="BK25" i="2"/>
  <c r="BG84" i="2" s="1"/>
  <c r="BJ25" i="2"/>
  <c r="BG83" i="2" s="1"/>
  <c r="BI25" i="2"/>
  <c r="BH25" i="2"/>
  <c r="BG81" i="2" s="1"/>
  <c r="BG25" i="2"/>
  <c r="BG80" i="2" s="1"/>
  <c r="BF25" i="2"/>
  <c r="BG79" i="2" s="1"/>
  <c r="BQ24" i="2"/>
  <c r="BP24" i="2"/>
  <c r="BG77" i="2" s="1"/>
  <c r="BO24" i="2"/>
  <c r="BG76" i="2" s="1"/>
  <c r="BN24" i="2"/>
  <c r="BG75" i="2" s="1"/>
  <c r="BM24" i="2"/>
  <c r="BL24" i="2"/>
  <c r="BG73" i="2" s="1"/>
  <c r="BK24" i="2"/>
  <c r="BG72" i="2" s="1"/>
  <c r="BJ24" i="2"/>
  <c r="BG71" i="2" s="1"/>
  <c r="BI24" i="2"/>
  <c r="BH24" i="2"/>
  <c r="BG24" i="2"/>
  <c r="BG68" i="2" s="1"/>
  <c r="BF24" i="2"/>
  <c r="BG67" i="2" s="1"/>
  <c r="BQ23" i="2"/>
  <c r="BP23" i="2"/>
  <c r="BO23" i="2"/>
  <c r="BG64" i="2" s="1"/>
  <c r="BN23" i="2"/>
  <c r="BG63" i="2" s="1"/>
  <c r="BM23" i="2"/>
  <c r="BL23" i="2"/>
  <c r="BK23" i="2"/>
  <c r="BG60" i="2" s="1"/>
  <c r="BJ23" i="2"/>
  <c r="BG59" i="2" s="1"/>
  <c r="BI23" i="2"/>
  <c r="BH23" i="2"/>
  <c r="BG23" i="2"/>
  <c r="BG56" i="2" s="1"/>
  <c r="BF23" i="2"/>
  <c r="BG55" i="2" s="1"/>
  <c r="BQ22" i="2"/>
  <c r="BP22" i="2"/>
  <c r="BO22" i="2"/>
  <c r="BG52" i="2" s="1"/>
  <c r="BN22" i="2"/>
  <c r="BG51" i="2" s="1"/>
  <c r="BM22" i="2"/>
  <c r="BL22" i="2"/>
  <c r="BK22" i="2"/>
  <c r="BG48" i="2" s="1"/>
  <c r="BJ22" i="2"/>
  <c r="BG47" i="2" s="1"/>
  <c r="BI22" i="2"/>
  <c r="BH22" i="2"/>
  <c r="BG22" i="2"/>
  <c r="BG44" i="2" s="1"/>
  <c r="BF22" i="2"/>
  <c r="BG43" i="2" s="1"/>
  <c r="BQ21" i="2"/>
  <c r="BP21" i="2"/>
  <c r="BO21" i="2"/>
  <c r="BG40" i="2" s="1"/>
  <c r="BN21" i="2"/>
  <c r="BG39" i="2" s="1"/>
  <c r="BM21" i="2"/>
  <c r="BL21" i="2"/>
  <c r="BK21" i="2"/>
  <c r="BG36" i="2" s="1"/>
  <c r="BJ21" i="2"/>
  <c r="BG35" i="2" s="1"/>
  <c r="BI21" i="2"/>
  <c r="BH21" i="2"/>
  <c r="BG21" i="2"/>
  <c r="BG32" i="2" s="1"/>
  <c r="BF21" i="2"/>
  <c r="BG31" i="2" s="1"/>
  <c r="AU40" i="2"/>
  <c r="AU39" i="2"/>
  <c r="AU38" i="2"/>
  <c r="AU37" i="2"/>
  <c r="AU36" i="2"/>
  <c r="AU35" i="2"/>
  <c r="AU34" i="2"/>
  <c r="AU33" i="2"/>
  <c r="AU32" i="2"/>
  <c r="AU31" i="2"/>
  <c r="AG40" i="2"/>
  <c r="AG39" i="2"/>
  <c r="AG38" i="2"/>
  <c r="AG37" i="2"/>
  <c r="AG36" i="2"/>
  <c r="AG35" i="2"/>
  <c r="AG34" i="2"/>
  <c r="AG33" i="2"/>
  <c r="AG32" i="2"/>
  <c r="AG31" i="2"/>
  <c r="S40" i="2"/>
  <c r="S39" i="2"/>
  <c r="S38" i="2"/>
  <c r="S37" i="2"/>
  <c r="S36" i="2"/>
  <c r="S35" i="2"/>
  <c r="S34" i="2"/>
  <c r="S33" i="2"/>
  <c r="S32" i="2"/>
  <c r="S31" i="2"/>
  <c r="BH44" i="2" l="1"/>
  <c r="BI44" i="2" s="1"/>
  <c r="BJ44" i="2"/>
  <c r="BK44" i="2" s="1"/>
  <c r="BH52" i="2"/>
  <c r="BI52" i="2" s="1"/>
  <c r="BJ52" i="2"/>
  <c r="BK52" i="2" s="1"/>
  <c r="BJ60" i="2"/>
  <c r="BK60" i="2" s="1"/>
  <c r="BH60" i="2"/>
  <c r="BI60" i="2" s="1"/>
  <c r="BJ68" i="2"/>
  <c r="BK68" i="2" s="1"/>
  <c r="BH68" i="2"/>
  <c r="BI68" i="2" s="1"/>
  <c r="BJ76" i="2"/>
  <c r="BK76" i="2" s="1"/>
  <c r="BH76" i="2"/>
  <c r="BI76" i="2" s="1"/>
  <c r="BJ84" i="2"/>
  <c r="BK84" i="2" s="1"/>
  <c r="BH84" i="2"/>
  <c r="BI84" i="2" s="1"/>
  <c r="BJ88" i="2"/>
  <c r="BK88" i="2" s="1"/>
  <c r="BH88" i="2"/>
  <c r="BI88" i="2" s="1"/>
  <c r="BJ96" i="2"/>
  <c r="BK96" i="2" s="1"/>
  <c r="BH96" i="2"/>
  <c r="BI96" i="2" s="1"/>
  <c r="BJ77" i="2"/>
  <c r="BK77" i="2" s="1"/>
  <c r="BH77" i="2"/>
  <c r="BI77" i="2" s="1"/>
  <c r="BJ81" i="2"/>
  <c r="BK81" i="2" s="1"/>
  <c r="BH81" i="2"/>
  <c r="BI81" i="2" s="1"/>
  <c r="BJ85" i="2"/>
  <c r="BK85" i="2" s="1"/>
  <c r="BH85" i="2"/>
  <c r="BI85" i="2" s="1"/>
  <c r="BJ89" i="2"/>
  <c r="BK89" i="2" s="1"/>
  <c r="BH89" i="2"/>
  <c r="BI89" i="2" s="1"/>
  <c r="BJ93" i="2"/>
  <c r="BK93" i="2" s="1"/>
  <c r="BH93" i="2"/>
  <c r="BI93" i="2" s="1"/>
  <c r="BJ97" i="2"/>
  <c r="BK97" i="2" s="1"/>
  <c r="BH97" i="2"/>
  <c r="BI97" i="2" s="1"/>
  <c r="BJ101" i="2"/>
  <c r="BK101" i="2" s="1"/>
  <c r="BH101" i="2"/>
  <c r="BI101" i="2" s="1"/>
  <c r="BH48" i="2"/>
  <c r="BI48" i="2" s="1"/>
  <c r="BJ48" i="2"/>
  <c r="BK48" i="2" s="1"/>
  <c r="BH56" i="2"/>
  <c r="BI56" i="2" s="1"/>
  <c r="BJ56" i="2"/>
  <c r="BK56" i="2" s="1"/>
  <c r="BJ64" i="2"/>
  <c r="BK64" i="2" s="1"/>
  <c r="BH64" i="2"/>
  <c r="BI64" i="2" s="1"/>
  <c r="BJ72" i="2"/>
  <c r="BK72" i="2" s="1"/>
  <c r="BH72" i="2"/>
  <c r="BI72" i="2" s="1"/>
  <c r="BJ80" i="2"/>
  <c r="BK80" i="2" s="1"/>
  <c r="BH80" i="2"/>
  <c r="BI80" i="2" s="1"/>
  <c r="BJ92" i="2"/>
  <c r="BK92" i="2" s="1"/>
  <c r="BH92" i="2"/>
  <c r="BI92" i="2" s="1"/>
  <c r="BJ100" i="2"/>
  <c r="BK100" i="2" s="1"/>
  <c r="BH100" i="2"/>
  <c r="BI100" i="2" s="1"/>
  <c r="BJ43" i="2"/>
  <c r="BK43" i="2" s="1"/>
  <c r="BH43" i="2"/>
  <c r="BI43" i="2" s="1"/>
  <c r="BJ47" i="2"/>
  <c r="BK47" i="2" s="1"/>
  <c r="BH47" i="2"/>
  <c r="BI47" i="2" s="1"/>
  <c r="BJ51" i="2"/>
  <c r="BK51" i="2" s="1"/>
  <c r="BH51" i="2"/>
  <c r="BI51" i="2" s="1"/>
  <c r="BJ55" i="2"/>
  <c r="BK55" i="2" s="1"/>
  <c r="BH55" i="2"/>
  <c r="BI55" i="2" s="1"/>
  <c r="BJ59" i="2"/>
  <c r="BK59" i="2" s="1"/>
  <c r="BH59" i="2"/>
  <c r="BI59" i="2" s="1"/>
  <c r="BJ63" i="2"/>
  <c r="BK63" i="2" s="1"/>
  <c r="BH63" i="2"/>
  <c r="BI63" i="2" s="1"/>
  <c r="BJ67" i="2"/>
  <c r="BK67" i="2" s="1"/>
  <c r="BH67" i="2"/>
  <c r="BI67" i="2" s="1"/>
  <c r="BJ71" i="2"/>
  <c r="BK71" i="2" s="1"/>
  <c r="BH71" i="2"/>
  <c r="BI71" i="2" s="1"/>
  <c r="BJ75" i="2"/>
  <c r="BK75" i="2" s="1"/>
  <c r="BH75" i="2"/>
  <c r="BI75" i="2" s="1"/>
  <c r="BJ79" i="2"/>
  <c r="BK79" i="2" s="1"/>
  <c r="BH79" i="2"/>
  <c r="BI79" i="2" s="1"/>
  <c r="BJ83" i="2"/>
  <c r="BK83" i="2" s="1"/>
  <c r="BH83" i="2"/>
  <c r="BI83" i="2" s="1"/>
  <c r="BJ87" i="2"/>
  <c r="BK87" i="2" s="1"/>
  <c r="BH87" i="2"/>
  <c r="BI87" i="2" s="1"/>
  <c r="BJ91" i="2"/>
  <c r="BK91" i="2" s="1"/>
  <c r="BH91" i="2"/>
  <c r="BI91" i="2" s="1"/>
  <c r="BJ95" i="2"/>
  <c r="BK95" i="2" s="1"/>
  <c r="BH95" i="2"/>
  <c r="BI95" i="2" s="1"/>
  <c r="BJ99" i="2"/>
  <c r="BK99" i="2" s="1"/>
  <c r="BH99" i="2"/>
  <c r="BI99" i="2" s="1"/>
  <c r="BJ42" i="2"/>
  <c r="BK42" i="2" s="1"/>
  <c r="BH42" i="2"/>
  <c r="BI42" i="2" s="1"/>
  <c r="BJ46" i="2"/>
  <c r="BK46" i="2" s="1"/>
  <c r="BH46" i="2"/>
  <c r="BI46" i="2" s="1"/>
  <c r="BJ50" i="2"/>
  <c r="BK50" i="2" s="1"/>
  <c r="BH50" i="2"/>
  <c r="BI50" i="2" s="1"/>
  <c r="BJ54" i="2"/>
  <c r="BK54" i="2" s="1"/>
  <c r="BH54" i="2"/>
  <c r="BI54" i="2" s="1"/>
  <c r="BJ58" i="2"/>
  <c r="BK58" i="2" s="1"/>
  <c r="BH58" i="2"/>
  <c r="BI58" i="2" s="1"/>
  <c r="BJ62" i="2"/>
  <c r="BK62" i="2" s="1"/>
  <c r="BH62" i="2"/>
  <c r="BI62" i="2" s="1"/>
  <c r="BH73" i="2"/>
  <c r="BJ73" i="2"/>
  <c r="BH66" i="2"/>
  <c r="BI66" i="2" s="1"/>
  <c r="BH70" i="2"/>
  <c r="BI70" i="2" s="1"/>
  <c r="BG104" i="2"/>
  <c r="BG103" i="2"/>
  <c r="BJ41" i="2"/>
  <c r="BH45" i="2"/>
  <c r="BI45" i="2" s="1"/>
  <c r="BJ45" i="2"/>
  <c r="BK45" i="2" s="1"/>
  <c r="BH49" i="2"/>
  <c r="BI49" i="2" s="1"/>
  <c r="BJ49" i="2"/>
  <c r="BK49" i="2" s="1"/>
  <c r="BH53" i="2"/>
  <c r="BI53" i="2" s="1"/>
  <c r="BJ53" i="2"/>
  <c r="BK53" i="2" s="1"/>
  <c r="BH57" i="2"/>
  <c r="BI57" i="2" s="1"/>
  <c r="BJ57" i="2"/>
  <c r="BK57" i="2" s="1"/>
  <c r="BH61" i="2"/>
  <c r="BI61" i="2" s="1"/>
  <c r="BJ61" i="2"/>
  <c r="BK61" i="2" s="1"/>
  <c r="BH65" i="2"/>
  <c r="BI65" i="2" s="1"/>
  <c r="BJ65" i="2"/>
  <c r="BK65" i="2" s="1"/>
  <c r="BH69" i="2"/>
  <c r="BI69" i="2" s="1"/>
  <c r="BJ69" i="2"/>
  <c r="BK69" i="2" s="1"/>
  <c r="BJ74" i="2"/>
  <c r="BK74" i="2" s="1"/>
  <c r="BH74" i="2"/>
  <c r="BI74" i="2" s="1"/>
  <c r="BJ78" i="2"/>
  <c r="BK78" i="2" s="1"/>
  <c r="BH78" i="2"/>
  <c r="BI78" i="2" s="1"/>
  <c r="BJ82" i="2"/>
  <c r="BK82" i="2" s="1"/>
  <c r="BH82" i="2"/>
  <c r="BI82" i="2" s="1"/>
  <c r="BJ86" i="2"/>
  <c r="BK86" i="2" s="1"/>
  <c r="BH86" i="2"/>
  <c r="BI86" i="2" s="1"/>
  <c r="BH41" i="2"/>
  <c r="BH98" i="2"/>
  <c r="BI98" i="2" s="1"/>
  <c r="BH94" i="2"/>
  <c r="BI94" i="2" s="1"/>
  <c r="BH90" i="2"/>
  <c r="BI90" i="2" s="1"/>
  <c r="BI73" i="2"/>
  <c r="BK73" i="2"/>
  <c r="E32" i="2"/>
  <c r="E33" i="2"/>
  <c r="E34" i="2"/>
  <c r="E35" i="2"/>
  <c r="E36" i="2"/>
  <c r="E37" i="2"/>
  <c r="E38" i="2"/>
  <c r="E39" i="2"/>
  <c r="E40" i="2"/>
  <c r="E31" i="2"/>
  <c r="AS21" i="2"/>
  <c r="AT21" i="2"/>
  <c r="AU21" i="2"/>
  <c r="AS34" i="2" s="1"/>
  <c r="AV21" i="2"/>
  <c r="AW21" i="2"/>
  <c r="AX21" i="2"/>
  <c r="AY21" i="2"/>
  <c r="AS39" i="2" s="1"/>
  <c r="AZ21" i="2"/>
  <c r="BA21" i="2"/>
  <c r="BB21" i="2"/>
  <c r="BC21" i="2"/>
  <c r="AS22" i="2"/>
  <c r="AT22" i="2"/>
  <c r="AU22" i="2"/>
  <c r="AV22" i="2"/>
  <c r="AW22" i="2"/>
  <c r="AX22" i="2"/>
  <c r="AY22" i="2"/>
  <c r="AZ22" i="2"/>
  <c r="BA22" i="2"/>
  <c r="BB22" i="2"/>
  <c r="AS42" i="2" s="1"/>
  <c r="BC22" i="2"/>
  <c r="AS23" i="2"/>
  <c r="AT23" i="2"/>
  <c r="AS44" i="2" s="1"/>
  <c r="AU23" i="2"/>
  <c r="AV23" i="2"/>
  <c r="AW23" i="2"/>
  <c r="AX23" i="2"/>
  <c r="AS46" i="2" s="1"/>
  <c r="AY23" i="2"/>
  <c r="AZ23" i="2"/>
  <c r="BA23" i="2"/>
  <c r="BB23" i="2"/>
  <c r="BC23" i="2"/>
  <c r="AS24" i="2"/>
  <c r="AT24" i="2"/>
  <c r="AS50" i="2" s="1"/>
  <c r="AU24" i="2"/>
  <c r="AV24" i="2"/>
  <c r="AS51" i="2" s="1"/>
  <c r="AW24" i="2"/>
  <c r="AX24" i="2"/>
  <c r="AS52" i="2" s="1"/>
  <c r="AY24" i="2"/>
  <c r="AZ24" i="2"/>
  <c r="AS53" i="2" s="1"/>
  <c r="BA24" i="2"/>
  <c r="BB24" i="2"/>
  <c r="AS54" i="2" s="1"/>
  <c r="BC24" i="2"/>
  <c r="AS25" i="2"/>
  <c r="AT25" i="2"/>
  <c r="AU25" i="2"/>
  <c r="AV25" i="2"/>
  <c r="AS57" i="2" s="1"/>
  <c r="AW25" i="2"/>
  <c r="AX25" i="2"/>
  <c r="AY25" i="2"/>
  <c r="AZ25" i="2"/>
  <c r="BA25" i="2"/>
  <c r="BB25" i="2"/>
  <c r="BC25" i="2"/>
  <c r="AS26" i="2"/>
  <c r="AT26" i="2"/>
  <c r="AU26" i="2"/>
  <c r="AV26" i="2"/>
  <c r="AW26" i="2"/>
  <c r="AX26" i="2"/>
  <c r="AY26" i="2"/>
  <c r="AZ26" i="2"/>
  <c r="BA26" i="2"/>
  <c r="BB26" i="2"/>
  <c r="BC26" i="2"/>
  <c r="AS27" i="2"/>
  <c r="AT27" i="2"/>
  <c r="AU27" i="2"/>
  <c r="AV27" i="2"/>
  <c r="AW27" i="2"/>
  <c r="AX27" i="2"/>
  <c r="AY27" i="2"/>
  <c r="AZ27" i="2"/>
  <c r="BA27" i="2"/>
  <c r="BB27" i="2"/>
  <c r="BC27" i="2"/>
  <c r="AS28" i="2"/>
  <c r="AT28" i="2"/>
  <c r="AU28" i="2"/>
  <c r="AV28" i="2"/>
  <c r="AW28" i="2"/>
  <c r="AX28" i="2"/>
  <c r="AY28" i="2"/>
  <c r="AZ28" i="2"/>
  <c r="BA28" i="2"/>
  <c r="BB28" i="2"/>
  <c r="BC28" i="2"/>
  <c r="AR22" i="2"/>
  <c r="AR23" i="2"/>
  <c r="AR24" i="2"/>
  <c r="AS49" i="2" s="1"/>
  <c r="AR25" i="2"/>
  <c r="AS55" i="2" s="1"/>
  <c r="AR26" i="2"/>
  <c r="AR27" i="2"/>
  <c r="AR28" i="2"/>
  <c r="AR21" i="2"/>
  <c r="AS31" i="2" s="1"/>
  <c r="AE21" i="2"/>
  <c r="AF21" i="2"/>
  <c r="AG21" i="2"/>
  <c r="AE34" i="2" s="1"/>
  <c r="AH21" i="2"/>
  <c r="AI21" i="2"/>
  <c r="AJ21" i="2"/>
  <c r="AK21" i="2"/>
  <c r="AE39" i="2" s="1"/>
  <c r="AL21" i="2"/>
  <c r="AM21" i="2"/>
  <c r="AN21" i="2"/>
  <c r="AO21" i="2"/>
  <c r="AE22" i="2"/>
  <c r="AF22" i="2"/>
  <c r="AG22" i="2"/>
  <c r="AH22" i="2"/>
  <c r="AI22" i="2"/>
  <c r="AJ22" i="2"/>
  <c r="AK22" i="2"/>
  <c r="AL22" i="2"/>
  <c r="AM22" i="2"/>
  <c r="AN22" i="2"/>
  <c r="AE42" i="2" s="1"/>
  <c r="AO22" i="2"/>
  <c r="AE23" i="2"/>
  <c r="AF23" i="2"/>
  <c r="AE44" i="2" s="1"/>
  <c r="AG23" i="2"/>
  <c r="AH23" i="2"/>
  <c r="AI23" i="2"/>
  <c r="AJ23" i="2"/>
  <c r="AE46" i="2" s="1"/>
  <c r="AK23" i="2"/>
  <c r="AL23" i="2"/>
  <c r="AM23" i="2"/>
  <c r="AN23" i="2"/>
  <c r="AE48" i="2" s="1"/>
  <c r="AO23" i="2"/>
  <c r="AE24" i="2"/>
  <c r="AF24" i="2"/>
  <c r="AE50" i="2" s="1"/>
  <c r="AG24" i="2"/>
  <c r="AH24" i="2"/>
  <c r="AE51" i="2" s="1"/>
  <c r="AI24" i="2"/>
  <c r="AJ24" i="2"/>
  <c r="AE52" i="2" s="1"/>
  <c r="AK24" i="2"/>
  <c r="AL24" i="2"/>
  <c r="AE53" i="2" s="1"/>
  <c r="AM24" i="2"/>
  <c r="AN24" i="2"/>
  <c r="AE54" i="2" s="1"/>
  <c r="AO24" i="2"/>
  <c r="AE25" i="2"/>
  <c r="AF25" i="2"/>
  <c r="AG25" i="2"/>
  <c r="AH25" i="2"/>
  <c r="AE57" i="2" s="1"/>
  <c r="AI25" i="2"/>
  <c r="AJ25" i="2"/>
  <c r="AK25" i="2"/>
  <c r="AL25" i="2"/>
  <c r="AE59" i="2" s="1"/>
  <c r="AM25" i="2"/>
  <c r="AN25" i="2"/>
  <c r="AO25" i="2"/>
  <c r="AE26" i="2"/>
  <c r="AF26" i="2"/>
  <c r="AE62" i="2" s="1"/>
  <c r="AG26" i="2"/>
  <c r="AH26" i="2"/>
  <c r="AE63" i="2" s="1"/>
  <c r="AI26" i="2"/>
  <c r="AJ26" i="2"/>
  <c r="AE64" i="2" s="1"/>
  <c r="AK26" i="2"/>
  <c r="AL26" i="2"/>
  <c r="AE65" i="2" s="1"/>
  <c r="AM26" i="2"/>
  <c r="AN26" i="2"/>
  <c r="AE66" i="2" s="1"/>
  <c r="AO26" i="2"/>
  <c r="AE27" i="2"/>
  <c r="AF27" i="2"/>
  <c r="AE68" i="2" s="1"/>
  <c r="AG27" i="2"/>
  <c r="AH27" i="2"/>
  <c r="AI27" i="2"/>
  <c r="AJ27" i="2"/>
  <c r="AE70" i="2" s="1"/>
  <c r="AK27" i="2"/>
  <c r="AL27" i="2"/>
  <c r="AM27" i="2"/>
  <c r="AN27" i="2"/>
  <c r="AE72" i="2" s="1"/>
  <c r="AO27" i="2"/>
  <c r="AE28" i="2"/>
  <c r="AF28" i="2"/>
  <c r="AE74" i="2" s="1"/>
  <c r="AG28" i="2"/>
  <c r="AH28" i="2"/>
  <c r="AE75" i="2" s="1"/>
  <c r="AI28" i="2"/>
  <c r="AJ28" i="2"/>
  <c r="AE76" i="2" s="1"/>
  <c r="AK28" i="2"/>
  <c r="AL28" i="2"/>
  <c r="AE77" i="2" s="1"/>
  <c r="AM28" i="2"/>
  <c r="AN28" i="2"/>
  <c r="AE78" i="2" s="1"/>
  <c r="AO28" i="2"/>
  <c r="AD22" i="2"/>
  <c r="AD23" i="2"/>
  <c r="AD24" i="2"/>
  <c r="AE49" i="2" s="1"/>
  <c r="AD25" i="2"/>
  <c r="AE55" i="2" s="1"/>
  <c r="AD26" i="2"/>
  <c r="AD27" i="2"/>
  <c r="AD28" i="2"/>
  <c r="AE73" i="2" s="1"/>
  <c r="AD21" i="2"/>
  <c r="AE31" i="2" s="1"/>
  <c r="Q21" i="2"/>
  <c r="R21" i="2"/>
  <c r="S21" i="2"/>
  <c r="Q34" i="2" s="1"/>
  <c r="T21" i="2"/>
  <c r="U21" i="2"/>
  <c r="V21" i="2"/>
  <c r="W21" i="2"/>
  <c r="Q39" i="2" s="1"/>
  <c r="X21" i="2"/>
  <c r="Y21" i="2"/>
  <c r="Z21" i="2"/>
  <c r="AA21" i="2"/>
  <c r="Q42" i="2" s="1"/>
  <c r="R42" i="2" s="1"/>
  <c r="S42" i="2" s="1"/>
  <c r="Q22" i="2"/>
  <c r="R22" i="2"/>
  <c r="S22" i="2"/>
  <c r="T22" i="2"/>
  <c r="U22" i="2"/>
  <c r="V22" i="2"/>
  <c r="W22" i="2"/>
  <c r="X22" i="2"/>
  <c r="Y22" i="2"/>
  <c r="Z22" i="2"/>
  <c r="AA22" i="2"/>
  <c r="Q23" i="2"/>
  <c r="Q44" i="2" s="1"/>
  <c r="R44" i="2" s="1"/>
  <c r="S44" i="2" s="1"/>
  <c r="R23" i="2"/>
  <c r="S23" i="2"/>
  <c r="T23" i="2"/>
  <c r="Q47" i="2" s="1"/>
  <c r="R47" i="2" s="1"/>
  <c r="S47" i="2" s="1"/>
  <c r="U23" i="2"/>
  <c r="Q48" i="2" s="1"/>
  <c r="R48" i="2" s="1"/>
  <c r="S48" i="2" s="1"/>
  <c r="V23" i="2"/>
  <c r="W23" i="2"/>
  <c r="X23" i="2"/>
  <c r="Q51" i="2" s="1"/>
  <c r="R51" i="2" s="1"/>
  <c r="S51" i="2" s="1"/>
  <c r="Y23" i="2"/>
  <c r="Q52" i="2" s="1"/>
  <c r="R52" i="2" s="1"/>
  <c r="S52" i="2" s="1"/>
  <c r="Z23" i="2"/>
  <c r="AA23" i="2"/>
  <c r="Q24" i="2"/>
  <c r="R24" i="2"/>
  <c r="S24" i="2"/>
  <c r="T24" i="2"/>
  <c r="U24" i="2"/>
  <c r="V24" i="2"/>
  <c r="W24" i="2"/>
  <c r="X24" i="2"/>
  <c r="Y24" i="2"/>
  <c r="Z24" i="2"/>
  <c r="AA24" i="2"/>
  <c r="Q25" i="2"/>
  <c r="R25" i="2"/>
  <c r="Q57" i="2" s="1"/>
  <c r="R57" i="2" s="1"/>
  <c r="S57" i="2" s="1"/>
  <c r="S25" i="2"/>
  <c r="Q58" i="2" s="1"/>
  <c r="R58" i="2" s="1"/>
  <c r="S58" i="2" s="1"/>
  <c r="T25" i="2"/>
  <c r="U25" i="2"/>
  <c r="V25" i="2"/>
  <c r="W25" i="2"/>
  <c r="X25" i="2"/>
  <c r="Y25" i="2"/>
  <c r="Z25" i="2"/>
  <c r="AA25" i="2"/>
  <c r="Q26" i="2"/>
  <c r="R26" i="2"/>
  <c r="S26" i="2"/>
  <c r="T26" i="2"/>
  <c r="U26" i="2"/>
  <c r="V26" i="2"/>
  <c r="W26" i="2"/>
  <c r="X26" i="2"/>
  <c r="Y26" i="2"/>
  <c r="Z26" i="2"/>
  <c r="AA26" i="2"/>
  <c r="Q27" i="2"/>
  <c r="R27" i="2"/>
  <c r="S27" i="2"/>
  <c r="T27" i="2"/>
  <c r="U27" i="2"/>
  <c r="V27" i="2"/>
  <c r="W27" i="2"/>
  <c r="X27" i="2"/>
  <c r="Y27" i="2"/>
  <c r="Z27" i="2"/>
  <c r="AA27" i="2"/>
  <c r="Q28" i="2"/>
  <c r="R28" i="2"/>
  <c r="S28" i="2"/>
  <c r="T28" i="2"/>
  <c r="U28" i="2"/>
  <c r="V28" i="2"/>
  <c r="W28" i="2"/>
  <c r="X28" i="2"/>
  <c r="Y28" i="2"/>
  <c r="Z28" i="2"/>
  <c r="AA28" i="2"/>
  <c r="P22" i="2"/>
  <c r="P23" i="2"/>
  <c r="P24" i="2"/>
  <c r="P25" i="2"/>
  <c r="Q55" i="2" s="1"/>
  <c r="R55" i="2" s="1"/>
  <c r="S55" i="2" s="1"/>
  <c r="P26" i="2"/>
  <c r="P27" i="2"/>
  <c r="P28" i="2"/>
  <c r="P21" i="2"/>
  <c r="Q31" i="2" s="1"/>
  <c r="C21" i="2"/>
  <c r="D21" i="2"/>
  <c r="C33" i="2" s="1"/>
  <c r="E21" i="2"/>
  <c r="C34" i="2" s="1"/>
  <c r="F21" i="2"/>
  <c r="G21" i="2"/>
  <c r="H21" i="2"/>
  <c r="C37" i="2" s="1"/>
  <c r="I21" i="2"/>
  <c r="C38" i="2" s="1"/>
  <c r="J21" i="2"/>
  <c r="K21" i="2"/>
  <c r="L21" i="2"/>
  <c r="C41" i="2" s="1"/>
  <c r="M21" i="2"/>
  <c r="C42" i="2" s="1"/>
  <c r="D42" i="2" s="1"/>
  <c r="E42" i="2" s="1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C44" i="2" s="1"/>
  <c r="D44" i="2" s="1"/>
  <c r="E44" i="2" s="1"/>
  <c r="D24" i="2"/>
  <c r="C45" i="2" s="1"/>
  <c r="D45" i="2" s="1"/>
  <c r="E45" i="2" s="1"/>
  <c r="E24" i="2"/>
  <c r="F24" i="2"/>
  <c r="G24" i="2"/>
  <c r="C48" i="2" s="1"/>
  <c r="D48" i="2" s="1"/>
  <c r="E48" i="2" s="1"/>
  <c r="H24" i="2"/>
  <c r="C49" i="2" s="1"/>
  <c r="D49" i="2" s="1"/>
  <c r="E49" i="2" s="1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B22" i="2"/>
  <c r="B23" i="2"/>
  <c r="B24" i="2"/>
  <c r="C43" i="2" s="1"/>
  <c r="D43" i="2" s="1"/>
  <c r="E43" i="2" s="1"/>
  <c r="B25" i="2"/>
  <c r="B26" i="2"/>
  <c r="B27" i="2"/>
  <c r="B28" i="2"/>
  <c r="B21" i="2"/>
  <c r="AH49" i="2" l="1"/>
  <c r="AI49" i="2" s="1"/>
  <c r="AF49" i="2"/>
  <c r="AG49" i="2" s="1"/>
  <c r="AH65" i="2"/>
  <c r="AI65" i="2" s="1"/>
  <c r="AF65" i="2"/>
  <c r="AG65" i="2" s="1"/>
  <c r="AH54" i="2"/>
  <c r="AI54" i="2" s="1"/>
  <c r="AF54" i="2"/>
  <c r="AG54" i="2" s="1"/>
  <c r="C31" i="2"/>
  <c r="C50" i="2"/>
  <c r="D50" i="2" s="1"/>
  <c r="E50" i="2" s="1"/>
  <c r="C46" i="2"/>
  <c r="D46" i="2" s="1"/>
  <c r="E46" i="2" s="1"/>
  <c r="C39" i="2"/>
  <c r="C35" i="2"/>
  <c r="Q59" i="2"/>
  <c r="R59" i="2" s="1"/>
  <c r="S59" i="2" s="1"/>
  <c r="Q53" i="2"/>
  <c r="R53" i="2" s="1"/>
  <c r="S53" i="2" s="1"/>
  <c r="Q49" i="2"/>
  <c r="R49" i="2" s="1"/>
  <c r="S49" i="2" s="1"/>
  <c r="Q45" i="2"/>
  <c r="R45" i="2" s="1"/>
  <c r="S45" i="2" s="1"/>
  <c r="Q40" i="2"/>
  <c r="Q35" i="2"/>
  <c r="Q36" i="2"/>
  <c r="AH55" i="2"/>
  <c r="AI55" i="2" s="1"/>
  <c r="AF55" i="2"/>
  <c r="AG55" i="2" s="1"/>
  <c r="AH72" i="2"/>
  <c r="AI72" i="2" s="1"/>
  <c r="AF72" i="2"/>
  <c r="AG72" i="2" s="1"/>
  <c r="AH70" i="2"/>
  <c r="AI70" i="2" s="1"/>
  <c r="AF70" i="2"/>
  <c r="AG70" i="2" s="1"/>
  <c r="AH68" i="2"/>
  <c r="AI68" i="2" s="1"/>
  <c r="AF68" i="2"/>
  <c r="AG68" i="2" s="1"/>
  <c r="AH59" i="2"/>
  <c r="AI59" i="2" s="1"/>
  <c r="AF59" i="2"/>
  <c r="AG59" i="2" s="1"/>
  <c r="AH57" i="2"/>
  <c r="AI57" i="2" s="1"/>
  <c r="AF57" i="2"/>
  <c r="AG57" i="2" s="1"/>
  <c r="AH48" i="2"/>
  <c r="AI48" i="2" s="1"/>
  <c r="AF48" i="2"/>
  <c r="AG48" i="2" s="1"/>
  <c r="AH46" i="2"/>
  <c r="AI46" i="2" s="1"/>
  <c r="AF46" i="2"/>
  <c r="AG46" i="2" s="1"/>
  <c r="AH44" i="2"/>
  <c r="AI44" i="2" s="1"/>
  <c r="AF44" i="2"/>
  <c r="AG44" i="2" s="1"/>
  <c r="AE40" i="2"/>
  <c r="AE35" i="2"/>
  <c r="AE36" i="2"/>
  <c r="AV55" i="2"/>
  <c r="AW55" i="2" s="1"/>
  <c r="AT55" i="2"/>
  <c r="AU55" i="2" s="1"/>
  <c r="AV57" i="2"/>
  <c r="AW57" i="2" s="1"/>
  <c r="AT57" i="2"/>
  <c r="AU57" i="2" s="1"/>
  <c r="AS48" i="2"/>
  <c r="AV46" i="2"/>
  <c r="AW46" i="2" s="1"/>
  <c r="AT46" i="2"/>
  <c r="AU46" i="2" s="1"/>
  <c r="AV44" i="2"/>
  <c r="AW44" i="2" s="1"/>
  <c r="AT44" i="2"/>
  <c r="AU44" i="2" s="1"/>
  <c r="AS40" i="2"/>
  <c r="AS35" i="2"/>
  <c r="AS36" i="2"/>
  <c r="BH103" i="2"/>
  <c r="BH104" i="2"/>
  <c r="BI41" i="2"/>
  <c r="AF74" i="2"/>
  <c r="AG74" i="2" s="1"/>
  <c r="AH74" i="2"/>
  <c r="AI74" i="2" s="1"/>
  <c r="AH50" i="2"/>
  <c r="AI50" i="2" s="1"/>
  <c r="AF50" i="2"/>
  <c r="AG50" i="2" s="1"/>
  <c r="AV49" i="2"/>
  <c r="AW49" i="2" s="1"/>
  <c r="AT49" i="2"/>
  <c r="AU49" i="2" s="1"/>
  <c r="AV50" i="2"/>
  <c r="AW50" i="2" s="1"/>
  <c r="AT50" i="2"/>
  <c r="AU50" i="2" s="1"/>
  <c r="AF73" i="2"/>
  <c r="AG73" i="2" s="1"/>
  <c r="AH73" i="2"/>
  <c r="AI73" i="2" s="1"/>
  <c r="AF76" i="2"/>
  <c r="AG76" i="2" s="1"/>
  <c r="AH76" i="2"/>
  <c r="AI76" i="2" s="1"/>
  <c r="AV54" i="2"/>
  <c r="AW54" i="2" s="1"/>
  <c r="AT54" i="2"/>
  <c r="AU54" i="2" s="1"/>
  <c r="D41" i="2"/>
  <c r="Q43" i="2"/>
  <c r="R43" i="2" s="1"/>
  <c r="S43" i="2" s="1"/>
  <c r="Q41" i="2"/>
  <c r="Q38" i="2"/>
  <c r="Q33" i="2"/>
  <c r="AE67" i="2"/>
  <c r="AE43" i="2"/>
  <c r="AE71" i="2"/>
  <c r="AE69" i="2"/>
  <c r="AE60" i="2"/>
  <c r="AE58" i="2"/>
  <c r="AE56" i="2"/>
  <c r="AE47" i="2"/>
  <c r="AE45" i="2"/>
  <c r="AE41" i="2"/>
  <c r="AE38" i="2"/>
  <c r="AE33" i="2"/>
  <c r="AS43" i="2"/>
  <c r="AS58" i="2"/>
  <c r="AS56" i="2"/>
  <c r="AS47" i="2"/>
  <c r="AS45" i="2"/>
  <c r="AS41" i="2"/>
  <c r="AS38" i="2"/>
  <c r="AS33" i="2"/>
  <c r="AF78" i="2"/>
  <c r="AG78" i="2" s="1"/>
  <c r="AH78" i="2"/>
  <c r="AI78" i="2" s="1"/>
  <c r="AH63" i="2"/>
  <c r="AI63" i="2" s="1"/>
  <c r="AF63" i="2"/>
  <c r="AG63" i="2" s="1"/>
  <c r="AH52" i="2"/>
  <c r="AI52" i="2" s="1"/>
  <c r="AF52" i="2"/>
  <c r="AG52" i="2" s="1"/>
  <c r="AV52" i="2"/>
  <c r="AW52" i="2" s="1"/>
  <c r="AT52" i="2"/>
  <c r="AU52" i="2" s="1"/>
  <c r="C47" i="2"/>
  <c r="D47" i="2" s="1"/>
  <c r="E47" i="2" s="1"/>
  <c r="C40" i="2"/>
  <c r="C36" i="2"/>
  <c r="C32" i="2"/>
  <c r="Q60" i="2"/>
  <c r="R60" i="2" s="1"/>
  <c r="S60" i="2" s="1"/>
  <c r="Q56" i="2"/>
  <c r="R56" i="2" s="1"/>
  <c r="S56" i="2" s="1"/>
  <c r="Q54" i="2"/>
  <c r="R54" i="2" s="1"/>
  <c r="S54" i="2" s="1"/>
  <c r="Q50" i="2"/>
  <c r="R50" i="2" s="1"/>
  <c r="S50" i="2" s="1"/>
  <c r="Q46" i="2"/>
  <c r="R46" i="2" s="1"/>
  <c r="S46" i="2" s="1"/>
  <c r="Q37" i="2"/>
  <c r="Q32" i="2"/>
  <c r="AE61" i="2"/>
  <c r="AF77" i="2"/>
  <c r="AG77" i="2" s="1"/>
  <c r="AH77" i="2"/>
  <c r="AI77" i="2" s="1"/>
  <c r="AF75" i="2"/>
  <c r="AG75" i="2" s="1"/>
  <c r="AH75" i="2"/>
  <c r="AI75" i="2" s="1"/>
  <c r="AH66" i="2"/>
  <c r="AI66" i="2" s="1"/>
  <c r="AF66" i="2"/>
  <c r="AG66" i="2" s="1"/>
  <c r="AH64" i="2"/>
  <c r="AI64" i="2" s="1"/>
  <c r="AF64" i="2"/>
  <c r="AG64" i="2" s="1"/>
  <c r="AH62" i="2"/>
  <c r="AI62" i="2" s="1"/>
  <c r="AF62" i="2"/>
  <c r="AG62" i="2" s="1"/>
  <c r="AH53" i="2"/>
  <c r="AI53" i="2" s="1"/>
  <c r="AF53" i="2"/>
  <c r="AG53" i="2" s="1"/>
  <c r="AH51" i="2"/>
  <c r="AI51" i="2" s="1"/>
  <c r="AF51" i="2"/>
  <c r="AG51" i="2" s="1"/>
  <c r="AH42" i="2"/>
  <c r="AI42" i="2" s="1"/>
  <c r="AF42" i="2"/>
  <c r="AG42" i="2" s="1"/>
  <c r="AE37" i="2"/>
  <c r="AE32" i="2"/>
  <c r="AV53" i="2"/>
  <c r="AW53" i="2" s="1"/>
  <c r="AT53" i="2"/>
  <c r="AU53" i="2" s="1"/>
  <c r="AV51" i="2"/>
  <c r="AW51" i="2" s="1"/>
  <c r="AT51" i="2"/>
  <c r="AU51" i="2" s="1"/>
  <c r="AV42" i="2"/>
  <c r="AW42" i="2" s="1"/>
  <c r="AT42" i="2"/>
  <c r="AU42" i="2" s="1"/>
  <c r="AS37" i="2"/>
  <c r="AS32" i="2"/>
  <c r="BJ103" i="2"/>
  <c r="BJ104" i="2"/>
  <c r="BK41" i="2"/>
  <c r="BK104" i="2" l="1"/>
  <c r="BK103" i="2"/>
  <c r="AV45" i="2"/>
  <c r="AW45" i="2" s="1"/>
  <c r="AT45" i="2"/>
  <c r="AU45" i="2" s="1"/>
  <c r="AH45" i="2"/>
  <c r="AI45" i="2" s="1"/>
  <c r="AF45" i="2"/>
  <c r="AG45" i="2" s="1"/>
  <c r="AH60" i="2"/>
  <c r="AI60" i="2" s="1"/>
  <c r="AF60" i="2"/>
  <c r="AG60" i="2" s="1"/>
  <c r="AH67" i="2"/>
  <c r="AI67" i="2" s="1"/>
  <c r="AF67" i="2"/>
  <c r="AG67" i="2" s="1"/>
  <c r="AV48" i="2"/>
  <c r="AW48" i="2" s="1"/>
  <c r="AT48" i="2"/>
  <c r="AU48" i="2" s="1"/>
  <c r="AV43" i="2"/>
  <c r="AW43" i="2" s="1"/>
  <c r="AT43" i="2"/>
  <c r="AU43" i="2" s="1"/>
  <c r="AH61" i="2"/>
  <c r="AI61" i="2" s="1"/>
  <c r="AF61" i="2"/>
  <c r="AG61" i="2" s="1"/>
  <c r="AV47" i="2"/>
  <c r="AW47" i="2" s="1"/>
  <c r="AT47" i="2"/>
  <c r="AU47" i="2" s="1"/>
  <c r="AH47" i="2"/>
  <c r="AI47" i="2" s="1"/>
  <c r="AF47" i="2"/>
  <c r="AG47" i="2" s="1"/>
  <c r="AH69" i="2"/>
  <c r="AI69" i="2" s="1"/>
  <c r="AF69" i="2"/>
  <c r="AG69" i="2" s="1"/>
  <c r="D52" i="2"/>
  <c r="D53" i="2"/>
  <c r="E41" i="2"/>
  <c r="AH71" i="2"/>
  <c r="AI71" i="2" s="1"/>
  <c r="AF71" i="2"/>
  <c r="AG71" i="2" s="1"/>
  <c r="C52" i="2"/>
  <c r="BI104" i="2"/>
  <c r="BI103" i="2"/>
  <c r="AV56" i="2"/>
  <c r="AW56" i="2" s="1"/>
  <c r="AT56" i="2"/>
  <c r="AU56" i="2" s="1"/>
  <c r="AH56" i="2"/>
  <c r="AI56" i="2" s="1"/>
  <c r="AF56" i="2"/>
  <c r="AG56" i="2" s="1"/>
  <c r="AS61" i="2"/>
  <c r="AS60" i="2"/>
  <c r="AV41" i="2"/>
  <c r="AT41" i="2"/>
  <c r="AV58" i="2"/>
  <c r="AW58" i="2" s="1"/>
  <c r="AT58" i="2"/>
  <c r="AU58" i="2" s="1"/>
  <c r="AE81" i="2"/>
  <c r="AE80" i="2"/>
  <c r="AH41" i="2"/>
  <c r="AF41" i="2"/>
  <c r="AH58" i="2"/>
  <c r="AI58" i="2" s="1"/>
  <c r="AF58" i="2"/>
  <c r="AG58" i="2" s="1"/>
  <c r="AH43" i="2"/>
  <c r="AI43" i="2" s="1"/>
  <c r="AF43" i="2"/>
  <c r="AG43" i="2" s="1"/>
  <c r="Q63" i="2"/>
  <c r="Q62" i="2"/>
  <c r="R41" i="2"/>
  <c r="C53" i="2"/>
  <c r="AF81" i="2" l="1"/>
  <c r="AF80" i="2"/>
  <c r="AG41" i="2"/>
  <c r="AT61" i="2"/>
  <c r="AT60" i="2"/>
  <c r="AU41" i="2"/>
  <c r="R62" i="2"/>
  <c r="R63" i="2"/>
  <c r="S41" i="2"/>
  <c r="AI41" i="2"/>
  <c r="AH80" i="2"/>
  <c r="AH81" i="2"/>
  <c r="AW41" i="2"/>
  <c r="AV61" i="2"/>
  <c r="AV60" i="2"/>
  <c r="E52" i="2"/>
  <c r="E53" i="2"/>
  <c r="AW61" i="2" l="1"/>
  <c r="AW60" i="2"/>
  <c r="AG81" i="2"/>
  <c r="AG80" i="2"/>
  <c r="S62" i="2"/>
  <c r="S63" i="2"/>
  <c r="AI80" i="2"/>
  <c r="AI81" i="2"/>
  <c r="AU61" i="2"/>
  <c r="AU60" i="2"/>
</calcChain>
</file>

<file path=xl/sharedStrings.xml><?xml version="1.0" encoding="utf-8"?>
<sst xmlns="http://schemas.openxmlformats.org/spreadsheetml/2006/main" count="372" uniqueCount="153">
  <si>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</si>
  <si>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</si>
  <si>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</si>
  <si>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</si>
  <si>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</si>
  <si>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</si>
  <si>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</si>
  <si>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</si>
  <si>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</si>
  <si>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</si>
  <si>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mM UAE</t>
  </si>
  <si>
    <t>A</t>
  </si>
  <si>
    <t>B</t>
  </si>
  <si>
    <t>C</t>
  </si>
  <si>
    <t>D</t>
  </si>
  <si>
    <t>E</t>
  </si>
  <si>
    <t>F</t>
  </si>
  <si>
    <t>G</t>
  </si>
  <si>
    <t>H</t>
  </si>
  <si>
    <t>Read:490</t>
  </si>
  <si>
    <t>sample</t>
  </si>
  <si>
    <t>average</t>
  </si>
  <si>
    <t>µM CRE</t>
  </si>
  <si>
    <t>10/24/20-1</t>
  </si>
  <si>
    <t>10/24/20-2</t>
  </si>
  <si>
    <t>THIS CURVE DOESN'T LOOK RIGHT, BUT SAMPLE AVERAGES DO</t>
  </si>
  <si>
    <t>max</t>
  </si>
  <si>
    <t>min</t>
  </si>
  <si>
    <t>good curve (mM)</t>
  </si>
  <si>
    <t>good curve (µM)</t>
  </si>
  <si>
    <t>3.10/16</t>
  </si>
  <si>
    <t>4.10/16</t>
  </si>
  <si>
    <t>11.10/16</t>
  </si>
  <si>
    <t>12.10/16</t>
  </si>
  <si>
    <t>19.10/16</t>
  </si>
  <si>
    <t>20.10/16</t>
  </si>
  <si>
    <t>36.10/16</t>
  </si>
  <si>
    <t>41.10/16</t>
  </si>
  <si>
    <t>42.10/16</t>
  </si>
  <si>
    <t>43.10/16</t>
  </si>
  <si>
    <t>45.10/16</t>
  </si>
  <si>
    <t>46.10/16</t>
  </si>
  <si>
    <t>202.10/16</t>
  </si>
  <si>
    <t>203.10/16</t>
  </si>
  <si>
    <t>204.10/16</t>
  </si>
  <si>
    <t>211.10/16</t>
  </si>
  <si>
    <t>217.10/16</t>
  </si>
  <si>
    <t>218.10/16</t>
  </si>
  <si>
    <t>219.10/16</t>
  </si>
  <si>
    <t>221.10/16</t>
  </si>
  <si>
    <t>230.10/16</t>
  </si>
  <si>
    <t>237.10/16</t>
  </si>
  <si>
    <t>239.10/16</t>
  </si>
  <si>
    <t>240.10/16</t>
  </si>
  <si>
    <t>243.10/16</t>
  </si>
  <si>
    <t>244.10/16</t>
  </si>
  <si>
    <t>247.10/16</t>
  </si>
  <si>
    <t>11.10/30</t>
  </si>
  <si>
    <t>12.10/30</t>
  </si>
  <si>
    <t>19.10/30</t>
  </si>
  <si>
    <t>27.10/30</t>
  </si>
  <si>
    <t>35.10/30</t>
  </si>
  <si>
    <t>36.10/30</t>
  </si>
  <si>
    <t>41.10/30</t>
  </si>
  <si>
    <t>3.10/30</t>
  </si>
  <si>
    <t>42.10/30</t>
  </si>
  <si>
    <t>43.10/30</t>
  </si>
  <si>
    <t>44.10/30</t>
  </si>
  <si>
    <t>45.10/30</t>
  </si>
  <si>
    <t>46.10/30</t>
  </si>
  <si>
    <t>201.10/30</t>
  </si>
  <si>
    <t>202.10/30</t>
  </si>
  <si>
    <t>203.10/30</t>
  </si>
  <si>
    <t>204.10/30</t>
  </si>
  <si>
    <t>209.10/30</t>
  </si>
  <si>
    <t>212.10/30</t>
  </si>
  <si>
    <t>217.10/30</t>
  </si>
  <si>
    <t>218.10/30</t>
  </si>
  <si>
    <t>219.10/30</t>
  </si>
  <si>
    <t>222.10/30</t>
  </si>
  <si>
    <t>229.10/30</t>
  </si>
  <si>
    <t>230.10/30</t>
  </si>
  <si>
    <t>237.10/30</t>
  </si>
  <si>
    <t>238.10/30</t>
  </si>
  <si>
    <t>240.10/30</t>
  </si>
  <si>
    <t>244.10/30</t>
  </si>
  <si>
    <t>4.9/16</t>
  </si>
  <si>
    <t>12.9/16</t>
  </si>
  <si>
    <t>19.9/16</t>
  </si>
  <si>
    <t>20.9/16</t>
  </si>
  <si>
    <t>27.9/16</t>
  </si>
  <si>
    <t>35.9/16</t>
  </si>
  <si>
    <t>36.9/16</t>
  </si>
  <si>
    <t>41.9/16</t>
  </si>
  <si>
    <t>42.9/16</t>
  </si>
  <si>
    <t>43.9/16</t>
  </si>
  <si>
    <t>44.9/16</t>
  </si>
  <si>
    <t>45.9/16</t>
  </si>
  <si>
    <t>46.9/16</t>
  </si>
  <si>
    <t>201.9/16</t>
  </si>
  <si>
    <t>203.9/16</t>
  </si>
  <si>
    <t>204.9/16</t>
  </si>
  <si>
    <t>211.9/16</t>
  </si>
  <si>
    <t>212.9/16</t>
  </si>
  <si>
    <t>217.9/16</t>
  </si>
  <si>
    <t>218.9/16</t>
  </si>
  <si>
    <t>219.9/16</t>
  </si>
  <si>
    <t>220.9/16</t>
  </si>
  <si>
    <t>221.9/16</t>
  </si>
  <si>
    <t>210.9/16</t>
  </si>
  <si>
    <t>230.9/16</t>
  </si>
  <si>
    <t>237.9/16</t>
  </si>
  <si>
    <t>238.9/16</t>
  </si>
  <si>
    <t>240.9/16</t>
  </si>
  <si>
    <t>243.9/16</t>
  </si>
  <si>
    <t>248.9/16</t>
  </si>
  <si>
    <t>3.10/2</t>
  </si>
  <si>
    <t>229.9/16</t>
  </si>
  <si>
    <t>4.10/2</t>
  </si>
  <si>
    <t>11.10/2</t>
  </si>
  <si>
    <t>12.10/2</t>
  </si>
  <si>
    <t>20.10/2</t>
  </si>
  <si>
    <t>26.10/2</t>
  </si>
  <si>
    <t>27.10/2</t>
  </si>
  <si>
    <t>36.10/2</t>
  </si>
  <si>
    <t>41.10/2</t>
  </si>
  <si>
    <t>42.10/2</t>
  </si>
  <si>
    <t>43.10/2</t>
  </si>
  <si>
    <t>46.10/2</t>
  </si>
  <si>
    <t>201.10/2</t>
  </si>
  <si>
    <t>202.10/2</t>
  </si>
  <si>
    <t>203.10/2</t>
  </si>
  <si>
    <t>204.10/2</t>
  </si>
  <si>
    <t>210.10/2</t>
  </si>
  <si>
    <t>211.10/2</t>
  </si>
  <si>
    <t>217.10/2</t>
  </si>
  <si>
    <t>219.10/2</t>
  </si>
  <si>
    <t>218.10/2</t>
  </si>
  <si>
    <t>221.10/2</t>
  </si>
  <si>
    <t>222.10/2</t>
  </si>
  <si>
    <t>229.10/2</t>
  </si>
  <si>
    <t>237.10/2</t>
  </si>
  <si>
    <t>238.10/2</t>
  </si>
  <si>
    <t>240.10/2</t>
  </si>
  <si>
    <t>243.10/2</t>
  </si>
  <si>
    <t>244.10/2</t>
  </si>
  <si>
    <t>248.10/2</t>
  </si>
  <si>
    <t>209.10/2</t>
  </si>
  <si>
    <t>44.10/2</t>
  </si>
  <si>
    <t>212.10/16</t>
  </si>
  <si>
    <t>239.10/2</t>
  </si>
  <si>
    <t>45.9/15</t>
  </si>
  <si>
    <t>201.10/16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</si>
</sst>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2"/>
      <color theme="1"/>
      <name val="Calibri (Body)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/>
    <xf numFmtId="0" fontId="1" fillId="0" borderId="0" xfId="0" applyFont="1"/>
    <xf numFmtId="14" fontId="1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Sheet2!$D$30</c:f>
              <c:strCache>
                <c:ptCount val="1"/>
                <c:pt idx="0">
                  <c:v>mM UAE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431517935258092"/>
                  <c:y val="2.58821813939924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Sheet2!$C$31:$C$40</c:f>
              <c:numCache>
                <c:formatCode>General</c:formatCode>
                <c:ptCount val="10"/>
                <c:pt idx="0">
                  <c:v>1.4223333333333334</c:v>
                </c:pt>
                <c:pt idx="1">
                  <c:v>0.75066666666666659</c:v>
                </c:pt>
                <c:pt idx="2">
                  <c:v>0.41233333333333338</c:v>
                </c:pt>
                <c:pt idx="3">
                  <c:v>0.219</c:v>
                </c:pt>
                <c:pt idx="4">
                  <c:v>0.12066666666666666</c:v>
                </c:pt>
                <c:pt idx="5">
                  <c:v>7.1999999999999995E-2</c:v>
                </c:pt>
                <c:pt idx="6">
                  <c:v>4.766666666666667E-2</c:v>
                </c:pt>
                <c:pt idx="7">
                  <c:v>3.266666666666667E-2</c:v>
                </c:pt>
                <c:pt idx="8">
                  <c:v>2.4666666666666667E-2</c:v>
                </c:pt>
                <c:pt idx="9">
                  <c:v>1.9333333333333331E-2</c:v>
                </c:pt>
              </c:numCache>
            </c:numRef>
          </c:xVal>
          <c:yVal>
            <c:numRef>
              <c:f>Sheet2!$D$31:$D$40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1.5599999999999999E-2</c:v>
                </c:pt>
                <c:pt idx="7">
                  <c:v>7.7999999999999996E-3</c:v>
                </c:pt>
                <c:pt idx="8">
                  <c:v>3.8999999999999998E-3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9-1D43-8C4F-A44C581E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48064"/>
        <c:axId val="2063377792"/>
      </c:scatterChart>
      <c:valAx>
        <c:axId val="20631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77792"/>
        <c:crosses val="autoZero"/>
        <c:crossBetween val="midCat"/>
      </c:valAx>
      <c:valAx>
        <c:axId val="20633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Sheet2!$R$30</c:f>
              <c:strCache>
                <c:ptCount val="1"/>
                <c:pt idx="0">
                  <c:v>mM UAE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209186351706037"/>
                  <c:y val="3.4324876057159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Sheet2!$Q$31:$Q$40</c:f>
              <c:numCache>
                <c:formatCode>General</c:formatCode>
                <c:ptCount val="10"/>
                <c:pt idx="0">
                  <c:v>1.544</c:v>
                </c:pt>
                <c:pt idx="1">
                  <c:v>0.81199999999999994</c:v>
                </c:pt>
                <c:pt idx="2">
                  <c:v>0.38750000000000001</c:v>
                </c:pt>
                <c:pt idx="3">
                  <c:v>0.223</c:v>
                </c:pt>
                <c:pt idx="4">
                  <c:v>0.26333333333333331</c:v>
                </c:pt>
                <c:pt idx="5">
                  <c:v>0.1195</c:v>
                </c:pt>
                <c:pt idx="6">
                  <c:v>6.8000000000000005E-2</c:v>
                </c:pt>
                <c:pt idx="7">
                  <c:v>4.5999999999999999E-2</c:v>
                </c:pt>
                <c:pt idx="8">
                  <c:v>3.2000000000000001E-2</c:v>
                </c:pt>
                <c:pt idx="9">
                  <c:v>2.35E-2</c:v>
                </c:pt>
              </c:numCache>
            </c:numRef>
          </c:xVal>
          <c:yVal>
            <c:numRef>
              <c:f>Sheet2!$R$31:$R$40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1.5599999999999999E-2</c:v>
                </c:pt>
                <c:pt idx="7">
                  <c:v>7.7999999999999996E-3</c:v>
                </c:pt>
                <c:pt idx="8">
                  <c:v>3.8999999999999998E-3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A-3243-9487-0398A684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9360"/>
        <c:axId val="2127400992"/>
      </c:scatterChart>
      <c:valAx>
        <c:axId val="21273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0992"/>
        <c:crosses val="autoZero"/>
        <c:crossBetween val="midCat"/>
      </c:valAx>
      <c:valAx>
        <c:axId val="21274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Sheet2!$AF$30</c:f>
              <c:strCache>
                <c:ptCount val="1"/>
                <c:pt idx="0">
                  <c:v>mM UAE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552865266841643"/>
                  <c:y val="-1.3275371828521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Sheet2!$AE$31:$AE$40</c:f>
              <c:numCache>
                <c:formatCode>General</c:formatCode>
                <c:ptCount val="10"/>
                <c:pt idx="0">
                  <c:v>0.10150000000000001</c:v>
                </c:pt>
                <c:pt idx="1">
                  <c:v>5.7499999999999996E-2</c:v>
                </c:pt>
                <c:pt idx="2">
                  <c:v>3.6499999999999998E-2</c:v>
                </c:pt>
                <c:pt idx="3">
                  <c:v>2.6499999999999996E-2</c:v>
                </c:pt>
                <c:pt idx="4">
                  <c:v>3.0333333333333334E-2</c:v>
                </c:pt>
                <c:pt idx="5">
                  <c:v>1.9499999999999997E-2</c:v>
                </c:pt>
                <c:pt idx="6">
                  <c:v>1.6999999999999998E-2</c:v>
                </c:pt>
                <c:pt idx="7">
                  <c:v>1.6E-2</c:v>
                </c:pt>
                <c:pt idx="8">
                  <c:v>1.55E-2</c:v>
                </c:pt>
                <c:pt idx="9">
                  <c:v>1.6E-2</c:v>
                </c:pt>
              </c:numCache>
            </c:numRef>
          </c:xVal>
          <c:yVal>
            <c:numRef>
              <c:f>Sheet2!$AF$31:$AF$40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1.5599999999999999E-2</c:v>
                </c:pt>
                <c:pt idx="7">
                  <c:v>7.7999999999999996E-3</c:v>
                </c:pt>
                <c:pt idx="8">
                  <c:v>3.8999999999999998E-3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C-634C-80DF-531A7B31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86800"/>
        <c:axId val="2127153872"/>
      </c:scatterChart>
      <c:valAx>
        <c:axId val="21273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53872"/>
        <c:crosses val="autoZero"/>
        <c:crossBetween val="midCat"/>
      </c:valAx>
      <c:valAx>
        <c:axId val="21271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Sheet2!$AT$30</c:f>
              <c:strCache>
                <c:ptCount val="1"/>
                <c:pt idx="0">
                  <c:v>mM UAE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325612423447068"/>
                  <c:y val="-9.565470982793817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Sheet2!$AS$31:$AS$40</c:f>
              <c:numCache>
                <c:formatCode>General</c:formatCode>
                <c:ptCount val="10"/>
                <c:pt idx="0">
                  <c:v>0.16349999999999998</c:v>
                </c:pt>
                <c:pt idx="1">
                  <c:v>9.2999999999999999E-2</c:v>
                </c:pt>
                <c:pt idx="2">
                  <c:v>5.3499999999999992E-2</c:v>
                </c:pt>
                <c:pt idx="3">
                  <c:v>3.5000000000000003E-2</c:v>
                </c:pt>
                <c:pt idx="4">
                  <c:v>3.8666666666666662E-2</c:v>
                </c:pt>
                <c:pt idx="5">
                  <c:v>2.4999999999999998E-2</c:v>
                </c:pt>
                <c:pt idx="6">
                  <c:v>1.9999999999999997E-2</c:v>
                </c:pt>
                <c:pt idx="7">
                  <c:v>1.8499999999999996E-2</c:v>
                </c:pt>
                <c:pt idx="8">
                  <c:v>1.6999999999999998E-2</c:v>
                </c:pt>
                <c:pt idx="9">
                  <c:v>1.4999999999999999E-2</c:v>
                </c:pt>
              </c:numCache>
            </c:numRef>
          </c:xVal>
          <c:yVal>
            <c:numRef>
              <c:f>Sheet2!$AT$31:$AT$40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1.5599999999999999E-2</c:v>
                </c:pt>
                <c:pt idx="7">
                  <c:v>7.7999999999999996E-3</c:v>
                </c:pt>
                <c:pt idx="8">
                  <c:v>3.8999999999999998E-3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2F44-BD76-3063A92D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803232"/>
        <c:axId val="2114741088"/>
      </c:scatterChart>
      <c:valAx>
        <c:axId val="20358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41088"/>
        <c:crosses val="autoZero"/>
        <c:crossBetween val="midCat"/>
      </c:valAx>
      <c:valAx>
        <c:axId val="2114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Sheet2!$BH$30</c:f>
              <c:strCache>
                <c:ptCount val="1"/>
                <c:pt idx="0">
                  <c:v>mM UAE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41804461942257"/>
                  <c:y val="-0.16058034412365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Sheet2!$BG$31:$BG$40</c:f>
              <c:numCache>
                <c:formatCode>General</c:formatCode>
                <c:ptCount val="10"/>
                <c:pt idx="0">
                  <c:v>7.4999999999999997E-2</c:v>
                </c:pt>
                <c:pt idx="1">
                  <c:v>0.08</c:v>
                </c:pt>
                <c:pt idx="2">
                  <c:v>5.2999999999999992E-2</c:v>
                </c:pt>
                <c:pt idx="3">
                  <c:v>3.7000000000000005E-2</c:v>
                </c:pt>
                <c:pt idx="4">
                  <c:v>0.03</c:v>
                </c:pt>
                <c:pt idx="5">
                  <c:v>2.5999999999999995E-2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2.3E-2</c:v>
                </c:pt>
                <c:pt idx="9">
                  <c:v>2.4E-2</c:v>
                </c:pt>
              </c:numCache>
            </c:numRef>
          </c:xVal>
          <c:yVal>
            <c:numRef>
              <c:f>Sheet2!$BH$31:$BH$40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1.5599999999999999E-2</c:v>
                </c:pt>
                <c:pt idx="7">
                  <c:v>7.7999999999999996E-3</c:v>
                </c:pt>
                <c:pt idx="8">
                  <c:v>3.8999999999999998E-3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E-6446-97CF-3B8D3B7CA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35856"/>
        <c:axId val="2059290640"/>
      </c:scatterChart>
      <c:valAx>
        <c:axId val="21269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90640"/>
        <c:crosses val="autoZero"/>
        <c:crossBetween val="midCat"/>
      </c:valAx>
      <c:valAx>
        <c:axId val="20592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29</xdr:row>
      <xdr:rowOff>6350</xdr:rowOff>
    </xdr:from>
    <xdr:to>
      <xdr:col>13</xdr:col>
      <xdr:colOff>6350</xdr:colOff>
      <xdr:row>42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6851F-A67C-8944-8ADF-300FF9B4A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387350</xdr:colOff>
      <xdr:row>29</xdr:row>
      <xdr:rowOff>6350</xdr:rowOff>
    </xdr:from>
    <xdr:to>
      <xdr:col>27</xdr:col>
      <xdr:colOff>6350</xdr:colOff>
      <xdr:row>42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7093B-85BD-7F4D-9E8C-8DD6B1A8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387350</xdr:colOff>
      <xdr:row>29</xdr:row>
      <xdr:rowOff>6350</xdr:rowOff>
    </xdr:from>
    <xdr:to>
      <xdr:col>41</xdr:col>
      <xdr:colOff>6350</xdr:colOff>
      <xdr:row>42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4F7A3-AD54-C445-8FC1-57DB9E16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387350</xdr:colOff>
      <xdr:row>29</xdr:row>
      <xdr:rowOff>6350</xdr:rowOff>
    </xdr:from>
    <xdr:to>
      <xdr:col>55</xdr:col>
      <xdr:colOff>6350</xdr:colOff>
      <xdr:row>42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A818B-A86E-A34E-BD3F-6DEE01888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387350</xdr:colOff>
      <xdr:row>29</xdr:row>
      <xdr:rowOff>6350</xdr:rowOff>
    </xdr:from>
    <xdr:to>
      <xdr:col>69</xdr:col>
      <xdr:colOff>6350</xdr:colOff>
      <xdr:row>42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64631C-D6B7-0A45-B04A-076E005F0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2801-FA03-D348-B11E-BF35F1B79833}">
  <dimension ref="A1:BR104"/>
  <sheetViews>
    <sheetView tabSelected="1" topLeftCell="H29" zoomScaleNormal="100" workbookViewId="0">
      <selection activeCell="S60" sqref="S60"/>
    </sheetView>
  </sheetViews>
  <sheetFormatPr baseColWidth="10" defaultRowHeight="16" x14ac:dyDescent="0.2"/>
  <sheetData>
    <row r="1" spans="1:70" x14ac:dyDescent="0.2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O1" s="19"/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  <c r="Z1" s="3">
        <v>11</v>
      </c>
      <c r="AA1" s="3">
        <v>12</v>
      </c>
      <c r="AC1" s="19"/>
      <c r="AD1" s="3">
        <v>1</v>
      </c>
      <c r="AE1" s="3">
        <v>2</v>
      </c>
      <c r="AF1" s="3">
        <v>3</v>
      </c>
      <c r="AG1" s="3">
        <v>4</v>
      </c>
      <c r="AH1" s="3">
        <v>5</v>
      </c>
      <c r="AI1" s="3">
        <v>6</v>
      </c>
      <c r="AJ1" s="3">
        <v>7</v>
      </c>
      <c r="AK1" s="3">
        <v>8</v>
      </c>
      <c r="AL1" s="3">
        <v>9</v>
      </c>
      <c r="AM1" s="3">
        <v>10</v>
      </c>
      <c r="AN1" s="3">
        <v>11</v>
      </c>
      <c r="AO1" s="3">
        <v>12</v>
      </c>
      <c r="AQ1" s="19"/>
      <c r="AR1" s="3">
        <v>1</v>
      </c>
      <c r="AS1" s="3">
        <v>2</v>
      </c>
      <c r="AT1" s="3">
        <v>3</v>
      </c>
      <c r="AU1" s="3">
        <v>4</v>
      </c>
      <c r="AV1" s="3">
        <v>5</v>
      </c>
      <c r="AW1" s="3">
        <v>6</v>
      </c>
      <c r="AX1" s="3">
        <v>7</v>
      </c>
      <c r="AY1" s="3">
        <v>8</v>
      </c>
      <c r="AZ1" s="3">
        <v>9</v>
      </c>
      <c r="BA1" s="3">
        <v>10</v>
      </c>
      <c r="BB1" s="3">
        <v>11</v>
      </c>
      <c r="BC1" s="3">
        <v>12</v>
      </c>
      <c r="BE1" s="19"/>
      <c r="BF1" s="3">
        <v>1</v>
      </c>
      <c r="BG1" s="3">
        <v>2</v>
      </c>
      <c r="BH1" s="3">
        <v>3</v>
      </c>
      <c r="BI1" s="3">
        <v>4</v>
      </c>
      <c r="BJ1" s="3">
        <v>5</v>
      </c>
      <c r="BK1" s="3">
        <v>6</v>
      </c>
      <c r="BL1" s="3">
        <v>7</v>
      </c>
      <c r="BM1" s="3">
        <v>8</v>
      </c>
      <c r="BN1" s="3">
        <v>9</v>
      </c>
      <c r="BO1" s="3">
        <v>10</v>
      </c>
      <c r="BP1" s="3">
        <v>11</v>
      </c>
      <c r="BQ1" s="3">
        <v>12</v>
      </c>
    </row>
    <row r="2" spans="1:70" x14ac:dyDescent="0.2">
      <c r="A2" s="3" t="s">
        <v>11</v>
      </c>
      <c r="B2" s="4">
        <v>3.4000000000000002E-2</v>
      </c>
      <c r="C2" s="4">
        <v>3.3000000000000002E-2</v>
      </c>
      <c r="D2" s="4">
        <v>3.3000000000000002E-2</v>
      </c>
      <c r="E2" s="4">
        <v>3.3000000000000002E-2</v>
      </c>
      <c r="F2" s="4">
        <v>3.3000000000000002E-2</v>
      </c>
      <c r="G2" s="4">
        <v>3.4000000000000002E-2</v>
      </c>
      <c r="H2" s="4">
        <v>3.4000000000000002E-2</v>
      </c>
      <c r="I2" s="4">
        <v>3.3000000000000002E-2</v>
      </c>
      <c r="J2" s="4">
        <v>3.4000000000000002E-2</v>
      </c>
      <c r="K2" s="4">
        <v>3.3000000000000002E-2</v>
      </c>
      <c r="L2" s="5">
        <v>4.2999999999999997E-2</v>
      </c>
      <c r="M2" s="6">
        <v>4.9000000000000002E-2</v>
      </c>
      <c r="N2" s="7">
        <v>490</v>
      </c>
      <c r="O2" s="3" t="s">
        <v>11</v>
      </c>
      <c r="P2" s="4">
        <v>3.4000000000000002E-2</v>
      </c>
      <c r="Q2" s="4">
        <v>3.3000000000000002E-2</v>
      </c>
      <c r="R2" s="4">
        <v>3.3000000000000002E-2</v>
      </c>
      <c r="S2" s="4">
        <v>3.3000000000000002E-2</v>
      </c>
      <c r="T2" s="4">
        <v>3.3000000000000002E-2</v>
      </c>
      <c r="U2" s="4">
        <v>3.4000000000000002E-2</v>
      </c>
      <c r="V2" s="4">
        <v>3.4000000000000002E-2</v>
      </c>
      <c r="W2" s="4">
        <v>3.4000000000000002E-2</v>
      </c>
      <c r="X2" s="4">
        <v>3.3000000000000002E-2</v>
      </c>
      <c r="Y2" s="4">
        <v>3.3000000000000002E-2</v>
      </c>
      <c r="Z2" s="17">
        <v>4.1000000000000002E-2</v>
      </c>
      <c r="AA2" s="10">
        <v>5.5E-2</v>
      </c>
      <c r="AB2" s="20" t="s">
        <v>19</v>
      </c>
      <c r="AC2" s="3" t="s">
        <v>11</v>
      </c>
      <c r="AD2" s="4">
        <v>3.3000000000000002E-2</v>
      </c>
      <c r="AE2" s="4">
        <v>3.4000000000000002E-2</v>
      </c>
      <c r="AF2" s="4">
        <v>3.4000000000000002E-2</v>
      </c>
      <c r="AG2" s="4">
        <v>3.3000000000000002E-2</v>
      </c>
      <c r="AH2" s="4">
        <v>3.5000000000000003E-2</v>
      </c>
      <c r="AI2" s="4">
        <v>3.4000000000000002E-2</v>
      </c>
      <c r="AJ2" s="4">
        <v>3.4000000000000002E-2</v>
      </c>
      <c r="AK2" s="4">
        <v>3.4000000000000002E-2</v>
      </c>
      <c r="AL2" s="4">
        <v>3.3000000000000002E-2</v>
      </c>
      <c r="AM2" s="4">
        <v>3.5000000000000003E-2</v>
      </c>
      <c r="AN2" s="18">
        <v>0.04</v>
      </c>
      <c r="AO2" s="18">
        <v>0.04</v>
      </c>
      <c r="AP2" s="20" t="s">
        <v>19</v>
      </c>
      <c r="AQ2" s="3" t="s">
        <v>11</v>
      </c>
      <c r="AR2" s="4">
        <v>3.4000000000000002E-2</v>
      </c>
      <c r="AS2" s="4">
        <v>3.5000000000000003E-2</v>
      </c>
      <c r="AT2" s="4">
        <v>3.3000000000000002E-2</v>
      </c>
      <c r="AU2" s="4">
        <v>3.3000000000000002E-2</v>
      </c>
      <c r="AV2" s="4">
        <v>3.4000000000000002E-2</v>
      </c>
      <c r="AW2" s="4">
        <v>3.4000000000000002E-2</v>
      </c>
      <c r="AX2" s="4">
        <v>3.4000000000000002E-2</v>
      </c>
      <c r="AY2" s="4">
        <v>3.3000000000000002E-2</v>
      </c>
      <c r="AZ2" s="4">
        <v>3.4000000000000002E-2</v>
      </c>
      <c r="BA2" s="4">
        <v>3.3000000000000002E-2</v>
      </c>
      <c r="BB2" s="4">
        <v>4.2000000000000003E-2</v>
      </c>
      <c r="BC2" s="4">
        <v>3.9E-2</v>
      </c>
      <c r="BD2" s="20" t="s">
        <v>19</v>
      </c>
      <c r="BE2" s="3" t="s">
        <v>11</v>
      </c>
      <c r="BF2" s="4">
        <v>3.4000000000000002E-2</v>
      </c>
      <c r="BG2" s="4">
        <v>3.5000000000000003E-2</v>
      </c>
      <c r="BH2" s="4">
        <v>3.3000000000000002E-2</v>
      </c>
      <c r="BI2" s="4">
        <v>3.3000000000000002E-2</v>
      </c>
      <c r="BJ2" s="4">
        <v>3.4000000000000002E-2</v>
      </c>
      <c r="BK2" s="4">
        <v>3.4000000000000002E-2</v>
      </c>
      <c r="BL2" s="4">
        <v>3.4000000000000002E-2</v>
      </c>
      <c r="BM2" s="4">
        <v>3.3000000000000002E-2</v>
      </c>
      <c r="BN2" s="4">
        <v>3.4000000000000002E-2</v>
      </c>
      <c r="BO2" s="4">
        <v>3.3000000000000002E-2</v>
      </c>
      <c r="BP2" s="4">
        <v>4.2000000000000003E-2</v>
      </c>
      <c r="BQ2" s="4">
        <v>3.9E-2</v>
      </c>
      <c r="BR2" s="20" t="s">
        <v>19</v>
      </c>
    </row>
    <row r="3" spans="1:70" x14ac:dyDescent="0.2">
      <c r="A3" s="3" t="s">
        <v>12</v>
      </c>
      <c r="B3" s="4">
        <v>3.3000000000000002E-2</v>
      </c>
      <c r="C3" s="4">
        <v>3.3000000000000002E-2</v>
      </c>
      <c r="D3" s="4">
        <v>3.3000000000000002E-2</v>
      </c>
      <c r="E3" s="4">
        <v>3.3000000000000002E-2</v>
      </c>
      <c r="F3" s="4">
        <v>3.3000000000000002E-2</v>
      </c>
      <c r="G3" s="4">
        <v>3.3000000000000002E-2</v>
      </c>
      <c r="H3" s="4">
        <v>3.4000000000000002E-2</v>
      </c>
      <c r="I3" s="4">
        <v>3.3000000000000002E-2</v>
      </c>
      <c r="J3" s="4">
        <v>3.3000000000000002E-2</v>
      </c>
      <c r="K3" s="4">
        <v>3.3000000000000002E-2</v>
      </c>
      <c r="L3" s="5">
        <v>4.2999999999999997E-2</v>
      </c>
      <c r="M3" s="8">
        <v>4.5999999999999999E-2</v>
      </c>
      <c r="N3" s="7">
        <v>490</v>
      </c>
      <c r="O3" s="3" t="s">
        <v>12</v>
      </c>
      <c r="P3" s="4">
        <v>3.3000000000000002E-2</v>
      </c>
      <c r="Q3" s="4">
        <v>3.3000000000000002E-2</v>
      </c>
      <c r="R3" s="4">
        <v>3.3000000000000002E-2</v>
      </c>
      <c r="S3" s="4">
        <v>3.3000000000000002E-2</v>
      </c>
      <c r="T3" s="4">
        <v>3.3000000000000002E-2</v>
      </c>
      <c r="U3" s="4">
        <v>3.3000000000000002E-2</v>
      </c>
      <c r="V3" s="4">
        <v>3.3000000000000002E-2</v>
      </c>
      <c r="W3" s="4">
        <v>3.3000000000000002E-2</v>
      </c>
      <c r="X3" s="4">
        <v>3.3000000000000002E-2</v>
      </c>
      <c r="Y3" s="4">
        <v>3.3000000000000002E-2</v>
      </c>
      <c r="Z3" s="17">
        <v>4.2000000000000003E-2</v>
      </c>
      <c r="AA3" s="10">
        <v>5.5E-2</v>
      </c>
      <c r="AB3" s="20" t="s">
        <v>19</v>
      </c>
      <c r="AC3" s="3" t="s">
        <v>12</v>
      </c>
      <c r="AD3" s="4">
        <v>3.3000000000000002E-2</v>
      </c>
      <c r="AE3" s="4">
        <v>3.4000000000000002E-2</v>
      </c>
      <c r="AF3" s="4">
        <v>3.4000000000000002E-2</v>
      </c>
      <c r="AG3" s="4">
        <v>3.3000000000000002E-2</v>
      </c>
      <c r="AH3" s="4">
        <v>3.4000000000000002E-2</v>
      </c>
      <c r="AI3" s="4">
        <v>3.3000000000000002E-2</v>
      </c>
      <c r="AJ3" s="4">
        <v>3.3000000000000002E-2</v>
      </c>
      <c r="AK3" s="4">
        <v>3.3000000000000002E-2</v>
      </c>
      <c r="AL3" s="4">
        <v>3.3000000000000002E-2</v>
      </c>
      <c r="AM3" s="4">
        <v>3.4000000000000002E-2</v>
      </c>
      <c r="AN3" s="16">
        <v>4.8000000000000001E-2</v>
      </c>
      <c r="AO3" s="12">
        <v>5.2999999999999999E-2</v>
      </c>
      <c r="AP3" s="20" t="s">
        <v>19</v>
      </c>
      <c r="AQ3" s="3" t="s">
        <v>12</v>
      </c>
      <c r="AR3" s="4">
        <v>3.4000000000000002E-2</v>
      </c>
      <c r="AS3" s="4">
        <v>3.3000000000000002E-2</v>
      </c>
      <c r="AT3" s="4">
        <v>3.4000000000000002E-2</v>
      </c>
      <c r="AU3" s="4">
        <v>3.4000000000000002E-2</v>
      </c>
      <c r="AV3" s="4">
        <v>3.3000000000000002E-2</v>
      </c>
      <c r="AW3" s="4">
        <v>3.4000000000000002E-2</v>
      </c>
      <c r="AX3" s="4">
        <v>3.4000000000000002E-2</v>
      </c>
      <c r="AY3" s="4">
        <v>3.5000000000000003E-2</v>
      </c>
      <c r="AZ3" s="4">
        <v>3.3000000000000002E-2</v>
      </c>
      <c r="BA3" s="4">
        <v>3.3000000000000002E-2</v>
      </c>
      <c r="BB3" s="4">
        <v>4.5999999999999999E-2</v>
      </c>
      <c r="BC3" s="4">
        <v>4.7E-2</v>
      </c>
      <c r="BD3" s="20" t="s">
        <v>19</v>
      </c>
      <c r="BE3" s="3" t="s">
        <v>12</v>
      </c>
      <c r="BF3" s="4">
        <v>3.4000000000000002E-2</v>
      </c>
      <c r="BG3" s="4">
        <v>3.3000000000000002E-2</v>
      </c>
      <c r="BH3" s="4">
        <v>3.4000000000000002E-2</v>
      </c>
      <c r="BI3" s="4">
        <v>3.4000000000000002E-2</v>
      </c>
      <c r="BJ3" s="4">
        <v>3.3000000000000002E-2</v>
      </c>
      <c r="BK3" s="4">
        <v>3.4000000000000002E-2</v>
      </c>
      <c r="BL3" s="4">
        <v>3.4000000000000002E-2</v>
      </c>
      <c r="BM3" s="4">
        <v>3.5000000000000003E-2</v>
      </c>
      <c r="BN3" s="4">
        <v>3.3000000000000002E-2</v>
      </c>
      <c r="BO3" s="4">
        <v>3.3000000000000002E-2</v>
      </c>
      <c r="BP3" s="4">
        <v>4.5999999999999999E-2</v>
      </c>
      <c r="BQ3" s="4">
        <v>4.7E-2</v>
      </c>
      <c r="BR3" s="20" t="s">
        <v>19</v>
      </c>
    </row>
    <row r="4" spans="1:70" x14ac:dyDescent="0.2">
      <c r="A4" s="3" t="s">
        <v>13</v>
      </c>
      <c r="B4" s="4">
        <v>3.3000000000000002E-2</v>
      </c>
      <c r="C4" s="4">
        <v>3.4000000000000002E-2</v>
      </c>
      <c r="D4" s="4">
        <v>3.4000000000000002E-2</v>
      </c>
      <c r="E4" s="4">
        <v>3.4000000000000002E-2</v>
      </c>
      <c r="F4" s="9">
        <v>3.5000000000000003E-2</v>
      </c>
      <c r="G4" s="4">
        <v>3.4000000000000002E-2</v>
      </c>
      <c r="H4" s="4">
        <v>3.4000000000000002E-2</v>
      </c>
      <c r="I4" s="4">
        <v>3.4000000000000002E-2</v>
      </c>
      <c r="J4" s="4">
        <v>3.4000000000000002E-2</v>
      </c>
      <c r="K4" s="4">
        <v>3.3000000000000002E-2</v>
      </c>
      <c r="L4" s="10">
        <v>4.3999999999999997E-2</v>
      </c>
      <c r="M4" s="11">
        <v>4.7E-2</v>
      </c>
      <c r="N4" s="7">
        <v>490</v>
      </c>
      <c r="O4" s="3" t="s">
        <v>13</v>
      </c>
      <c r="P4" s="15">
        <v>4.2999999999999997E-2</v>
      </c>
      <c r="Q4" s="15">
        <v>4.3999999999999997E-2</v>
      </c>
      <c r="R4" s="15">
        <v>4.2999999999999997E-2</v>
      </c>
      <c r="S4" s="15">
        <v>4.4999999999999998E-2</v>
      </c>
      <c r="T4" s="14">
        <v>4.9000000000000002E-2</v>
      </c>
      <c r="U4" s="14">
        <v>4.9000000000000002E-2</v>
      </c>
      <c r="V4" s="12">
        <v>5.0999999999999997E-2</v>
      </c>
      <c r="W4" s="14">
        <v>4.8000000000000001E-2</v>
      </c>
      <c r="X4" s="16">
        <v>4.7E-2</v>
      </c>
      <c r="Y4" s="14">
        <v>4.8000000000000001E-2</v>
      </c>
      <c r="Z4" s="10">
        <v>5.5E-2</v>
      </c>
      <c r="AA4" s="16">
        <v>4.5999999999999999E-2</v>
      </c>
      <c r="AB4" s="20" t="s">
        <v>19</v>
      </c>
      <c r="AC4" s="3" t="s">
        <v>13</v>
      </c>
      <c r="AD4" s="9">
        <v>3.7999999999999999E-2</v>
      </c>
      <c r="AE4" s="18">
        <v>3.9E-2</v>
      </c>
      <c r="AF4" s="15">
        <v>4.3999999999999997E-2</v>
      </c>
      <c r="AG4" s="15">
        <v>4.4999999999999998E-2</v>
      </c>
      <c r="AH4" s="6">
        <v>7.0999999999999994E-2</v>
      </c>
      <c r="AI4" s="6">
        <v>6.9000000000000006E-2</v>
      </c>
      <c r="AJ4" s="17">
        <v>4.2000000000000003E-2</v>
      </c>
      <c r="AK4" s="18">
        <v>4.1000000000000002E-2</v>
      </c>
      <c r="AL4" s="15">
        <v>4.3999999999999997E-2</v>
      </c>
      <c r="AM4" s="15">
        <v>4.4999999999999998E-2</v>
      </c>
      <c r="AN4" s="16">
        <v>4.8000000000000001E-2</v>
      </c>
      <c r="AO4" s="15">
        <v>4.5999999999999999E-2</v>
      </c>
      <c r="AP4" s="20" t="s">
        <v>19</v>
      </c>
      <c r="AQ4" s="3" t="s">
        <v>13</v>
      </c>
      <c r="AR4" s="4">
        <v>4.2999999999999997E-2</v>
      </c>
      <c r="AS4" s="4">
        <v>0.04</v>
      </c>
      <c r="AT4" s="4">
        <v>0.04</v>
      </c>
      <c r="AU4" s="4">
        <v>0.04</v>
      </c>
      <c r="AV4" s="4">
        <v>4.1000000000000002E-2</v>
      </c>
      <c r="AW4" s="4">
        <v>4.2000000000000003E-2</v>
      </c>
      <c r="AX4" s="4">
        <v>3.9E-2</v>
      </c>
      <c r="AY4" s="4">
        <v>0.04</v>
      </c>
      <c r="AZ4" s="4">
        <v>4.2000000000000003E-2</v>
      </c>
      <c r="BA4" s="4">
        <v>4.2999999999999997E-2</v>
      </c>
      <c r="BB4" s="4">
        <v>4.2999999999999997E-2</v>
      </c>
      <c r="BC4" s="4">
        <v>4.2999999999999997E-2</v>
      </c>
      <c r="BD4" s="20" t="s">
        <v>19</v>
      </c>
      <c r="BE4" s="3" t="s">
        <v>13</v>
      </c>
      <c r="BF4" s="4">
        <v>4.2999999999999997E-2</v>
      </c>
      <c r="BG4" s="4">
        <v>0.04</v>
      </c>
      <c r="BH4" s="4">
        <v>0.04</v>
      </c>
      <c r="BI4" s="4">
        <v>0.04</v>
      </c>
      <c r="BJ4" s="4">
        <v>4.1000000000000002E-2</v>
      </c>
      <c r="BK4" s="4">
        <v>4.2000000000000003E-2</v>
      </c>
      <c r="BL4" s="4">
        <v>3.9E-2</v>
      </c>
      <c r="BM4" s="4">
        <v>0.04</v>
      </c>
      <c r="BN4" s="4">
        <v>4.2000000000000003E-2</v>
      </c>
      <c r="BO4" s="4">
        <v>4.2999999999999997E-2</v>
      </c>
      <c r="BP4" s="4">
        <v>4.2999999999999997E-2</v>
      </c>
      <c r="BQ4" s="4">
        <v>4.2999999999999997E-2</v>
      </c>
      <c r="BR4" s="20" t="s">
        <v>19</v>
      </c>
    </row>
    <row r="5" spans="1:70" x14ac:dyDescent="0.2">
      <c r="A5" s="3" t="s">
        <v>14</v>
      </c>
      <c r="B5" s="12">
        <v>4.2000000000000003E-2</v>
      </c>
      <c r="C5" s="13">
        <v>4.4999999999999998E-2</v>
      </c>
      <c r="D5" s="14">
        <v>0.04</v>
      </c>
      <c r="E5" s="4">
        <v>3.4000000000000002E-2</v>
      </c>
      <c r="F5" s="5">
        <v>4.2999999999999997E-2</v>
      </c>
      <c r="G5" s="15">
        <v>3.7999999999999999E-2</v>
      </c>
      <c r="H5" s="14">
        <v>0.04</v>
      </c>
      <c r="I5" s="5">
        <v>4.2999999999999997E-2</v>
      </c>
      <c r="J5" s="16">
        <v>3.9E-2</v>
      </c>
      <c r="K5" s="16">
        <v>3.9E-2</v>
      </c>
      <c r="L5" s="16">
        <v>3.9E-2</v>
      </c>
      <c r="M5" s="16">
        <v>3.9E-2</v>
      </c>
      <c r="N5" s="7">
        <v>490</v>
      </c>
      <c r="O5" s="3" t="s">
        <v>14</v>
      </c>
      <c r="P5" s="17">
        <v>4.2000000000000003E-2</v>
      </c>
      <c r="Q5" s="14">
        <v>4.8000000000000001E-2</v>
      </c>
      <c r="R5" s="17">
        <v>4.2000000000000003E-2</v>
      </c>
      <c r="S5" s="15">
        <v>4.3999999999999997E-2</v>
      </c>
      <c r="T5" s="14">
        <v>4.9000000000000002E-2</v>
      </c>
      <c r="U5" s="16">
        <v>4.5999999999999999E-2</v>
      </c>
      <c r="V5" s="6">
        <v>6.7000000000000004E-2</v>
      </c>
      <c r="W5" s="14">
        <v>4.9000000000000002E-2</v>
      </c>
      <c r="X5" s="15">
        <v>4.4999999999999998E-2</v>
      </c>
      <c r="Y5" s="15">
        <v>4.4999999999999998E-2</v>
      </c>
      <c r="Z5" s="5">
        <v>5.3999999999999999E-2</v>
      </c>
      <c r="AA5" s="15">
        <v>4.4999999999999998E-2</v>
      </c>
      <c r="AB5" s="20" t="s">
        <v>19</v>
      </c>
      <c r="AC5" s="3" t="s">
        <v>14</v>
      </c>
      <c r="AD5" s="17">
        <v>4.2999999999999997E-2</v>
      </c>
      <c r="AE5" s="15">
        <v>4.4999999999999998E-2</v>
      </c>
      <c r="AF5" s="17">
        <v>4.2999999999999997E-2</v>
      </c>
      <c r="AG5" s="17">
        <v>4.2999999999999997E-2</v>
      </c>
      <c r="AH5" s="15">
        <v>4.5999999999999999E-2</v>
      </c>
      <c r="AI5" s="16">
        <v>4.7E-2</v>
      </c>
      <c r="AJ5" s="5">
        <v>5.5E-2</v>
      </c>
      <c r="AK5" s="12">
        <v>5.2999999999999999E-2</v>
      </c>
      <c r="AL5" s="17">
        <v>4.2999999999999997E-2</v>
      </c>
      <c r="AM5" s="15">
        <v>4.3999999999999997E-2</v>
      </c>
      <c r="AN5" s="18">
        <v>0.04</v>
      </c>
      <c r="AO5" s="18">
        <v>4.1000000000000002E-2</v>
      </c>
      <c r="AP5" s="20" t="s">
        <v>19</v>
      </c>
      <c r="AQ5" s="3" t="s">
        <v>14</v>
      </c>
      <c r="AR5" s="4">
        <v>0.04</v>
      </c>
      <c r="AS5" s="4">
        <v>0.04</v>
      </c>
      <c r="AT5" s="4">
        <v>3.9E-2</v>
      </c>
      <c r="AU5" s="4">
        <v>0.04</v>
      </c>
      <c r="AV5" s="4">
        <v>3.9E-2</v>
      </c>
      <c r="AW5" s="4">
        <v>3.9E-2</v>
      </c>
      <c r="AX5" s="4">
        <v>3.9E-2</v>
      </c>
      <c r="AY5" s="4">
        <v>4.1000000000000002E-2</v>
      </c>
      <c r="AZ5" s="4">
        <v>4.2000000000000003E-2</v>
      </c>
      <c r="BA5" s="4">
        <v>4.2999999999999997E-2</v>
      </c>
      <c r="BB5" s="4">
        <v>4.5999999999999999E-2</v>
      </c>
      <c r="BC5" s="4">
        <v>4.8000000000000001E-2</v>
      </c>
      <c r="BD5" s="20" t="s">
        <v>19</v>
      </c>
      <c r="BE5" s="3" t="s">
        <v>14</v>
      </c>
      <c r="BF5" s="4">
        <v>0.04</v>
      </c>
      <c r="BG5" s="4">
        <v>0.04</v>
      </c>
      <c r="BH5" s="4">
        <v>3.9E-2</v>
      </c>
      <c r="BI5" s="4">
        <v>0.04</v>
      </c>
      <c r="BJ5" s="4">
        <v>3.9E-2</v>
      </c>
      <c r="BK5" s="4">
        <v>3.9E-2</v>
      </c>
      <c r="BL5" s="4">
        <v>3.9E-2</v>
      </c>
      <c r="BM5" s="4">
        <v>4.1000000000000002E-2</v>
      </c>
      <c r="BN5" s="4">
        <v>4.2000000000000003E-2</v>
      </c>
      <c r="BO5" s="4">
        <v>4.2999999999999997E-2</v>
      </c>
      <c r="BP5" s="4">
        <v>4.5999999999999999E-2</v>
      </c>
      <c r="BQ5" s="4">
        <v>4.8000000000000001E-2</v>
      </c>
      <c r="BR5" s="20" t="s">
        <v>19</v>
      </c>
    </row>
    <row r="6" spans="1:70" x14ac:dyDescent="0.2">
      <c r="A6" s="3" t="s">
        <v>15</v>
      </c>
      <c r="B6" s="12">
        <v>4.2000000000000003E-2</v>
      </c>
      <c r="C6" s="13">
        <v>4.4999999999999998E-2</v>
      </c>
      <c r="D6" s="14">
        <v>4.1000000000000002E-2</v>
      </c>
      <c r="E6" s="9">
        <v>3.5000000000000003E-2</v>
      </c>
      <c r="F6" s="5">
        <v>4.2999999999999997E-2</v>
      </c>
      <c r="G6" s="16">
        <v>3.9E-2</v>
      </c>
      <c r="H6" s="14">
        <v>0.04</v>
      </c>
      <c r="I6" s="5">
        <v>4.2999999999999997E-2</v>
      </c>
      <c r="J6" s="14">
        <v>0.04</v>
      </c>
      <c r="K6" s="16">
        <v>3.9E-2</v>
      </c>
      <c r="L6" s="14">
        <v>0.04</v>
      </c>
      <c r="M6" s="16">
        <v>3.9E-2</v>
      </c>
      <c r="N6" s="7">
        <v>490</v>
      </c>
      <c r="O6" s="3" t="s">
        <v>15</v>
      </c>
      <c r="P6" s="16">
        <v>4.5999999999999999E-2</v>
      </c>
      <c r="Q6" s="16">
        <v>4.5999999999999999E-2</v>
      </c>
      <c r="R6" s="16">
        <v>4.7E-2</v>
      </c>
      <c r="S6" s="12">
        <v>5.1999999999999998E-2</v>
      </c>
      <c r="T6" s="5">
        <v>5.2999999999999999E-2</v>
      </c>
      <c r="U6" s="10">
        <v>5.6000000000000001E-2</v>
      </c>
      <c r="V6" s="4">
        <v>3.3000000000000002E-2</v>
      </c>
      <c r="W6" s="4">
        <v>3.3000000000000002E-2</v>
      </c>
      <c r="X6" s="18">
        <v>0.04</v>
      </c>
      <c r="Y6" s="18">
        <v>0.04</v>
      </c>
      <c r="Z6" s="18">
        <v>0.04</v>
      </c>
      <c r="AA6" s="18">
        <v>3.9E-2</v>
      </c>
      <c r="AB6" s="20" t="s">
        <v>19</v>
      </c>
      <c r="AC6" s="3" t="s">
        <v>15</v>
      </c>
      <c r="AD6" s="9">
        <v>3.7999999999999999E-2</v>
      </c>
      <c r="AE6" s="9">
        <v>3.7999999999999999E-2</v>
      </c>
      <c r="AF6" s="9">
        <v>3.7999999999999999E-2</v>
      </c>
      <c r="AG6" s="9">
        <v>3.7999999999999999E-2</v>
      </c>
      <c r="AH6" s="18">
        <v>0.04</v>
      </c>
      <c r="AI6" s="18">
        <v>0.04</v>
      </c>
      <c r="AJ6" s="14">
        <v>5.0999999999999997E-2</v>
      </c>
      <c r="AK6" s="16">
        <v>4.7E-2</v>
      </c>
      <c r="AL6" s="18">
        <v>3.9E-2</v>
      </c>
      <c r="AM6" s="9">
        <v>3.6999999999999998E-2</v>
      </c>
      <c r="AN6" s="18">
        <v>0.04</v>
      </c>
      <c r="AO6" s="18">
        <v>3.9E-2</v>
      </c>
      <c r="AP6" s="20" t="s">
        <v>19</v>
      </c>
      <c r="AQ6" s="3" t="s">
        <v>15</v>
      </c>
      <c r="AR6" s="4">
        <v>0.05</v>
      </c>
      <c r="AS6" s="4">
        <v>0.05</v>
      </c>
      <c r="AT6" s="4">
        <v>4.2000000000000003E-2</v>
      </c>
      <c r="AU6" s="4">
        <v>4.1000000000000002E-2</v>
      </c>
      <c r="AV6" s="4">
        <v>4.2000000000000003E-2</v>
      </c>
      <c r="AW6" s="4">
        <v>4.2000000000000003E-2</v>
      </c>
      <c r="AX6" s="4">
        <v>5.1999999999999998E-2</v>
      </c>
      <c r="AY6" s="4">
        <v>5.6000000000000001E-2</v>
      </c>
      <c r="AZ6" s="4">
        <v>0.04</v>
      </c>
      <c r="BA6" s="4">
        <v>3.9E-2</v>
      </c>
      <c r="BB6" s="4">
        <v>0.04</v>
      </c>
      <c r="BC6" s="4">
        <v>3.9E-2</v>
      </c>
      <c r="BD6" s="20" t="s">
        <v>19</v>
      </c>
      <c r="BE6" s="3" t="s">
        <v>15</v>
      </c>
      <c r="BF6" s="4">
        <v>0.05</v>
      </c>
      <c r="BG6" s="4">
        <v>0.05</v>
      </c>
      <c r="BH6" s="4">
        <v>4.2000000000000003E-2</v>
      </c>
      <c r="BI6" s="4">
        <v>4.1000000000000002E-2</v>
      </c>
      <c r="BJ6" s="4">
        <v>4.2000000000000003E-2</v>
      </c>
      <c r="BK6" s="4">
        <v>4.2000000000000003E-2</v>
      </c>
      <c r="BL6" s="4">
        <v>5.1999999999999998E-2</v>
      </c>
      <c r="BM6" s="4">
        <v>5.6000000000000001E-2</v>
      </c>
      <c r="BN6" s="4">
        <v>0.04</v>
      </c>
      <c r="BO6" s="4">
        <v>3.9E-2</v>
      </c>
      <c r="BP6" s="4">
        <v>0.04</v>
      </c>
      <c r="BQ6" s="4">
        <v>3.9E-2</v>
      </c>
      <c r="BR6" s="20" t="s">
        <v>19</v>
      </c>
    </row>
    <row r="7" spans="1:70" x14ac:dyDescent="0.2">
      <c r="A7" s="3" t="s">
        <v>16</v>
      </c>
      <c r="B7" s="14">
        <v>4.1000000000000002E-2</v>
      </c>
      <c r="C7" s="10">
        <v>4.3999999999999997E-2</v>
      </c>
      <c r="D7" s="14">
        <v>4.1000000000000002E-2</v>
      </c>
      <c r="E7" s="9">
        <v>3.5000000000000003E-2</v>
      </c>
      <c r="F7" s="5">
        <v>4.2999999999999997E-2</v>
      </c>
      <c r="G7" s="16">
        <v>3.9E-2</v>
      </c>
      <c r="H7" s="12">
        <v>4.2000000000000003E-2</v>
      </c>
      <c r="I7" s="10">
        <v>4.3999999999999997E-2</v>
      </c>
      <c r="J7" s="16">
        <v>3.9E-2</v>
      </c>
      <c r="K7" s="14">
        <v>0.04</v>
      </c>
      <c r="L7" s="16">
        <v>3.9E-2</v>
      </c>
      <c r="M7" s="16">
        <v>3.9E-2</v>
      </c>
      <c r="N7" s="7">
        <v>490</v>
      </c>
      <c r="O7" s="3" t="s">
        <v>16</v>
      </c>
      <c r="P7" s="5">
        <v>5.2999999999999999E-2</v>
      </c>
      <c r="Q7" s="16">
        <v>4.5999999999999999E-2</v>
      </c>
      <c r="R7" s="14">
        <v>4.8000000000000001E-2</v>
      </c>
      <c r="S7" s="5">
        <v>5.3999999999999999E-2</v>
      </c>
      <c r="T7" s="5">
        <v>5.2999999999999999E-2</v>
      </c>
      <c r="U7" s="16">
        <v>4.5999999999999999E-2</v>
      </c>
      <c r="V7" s="4">
        <v>3.3000000000000002E-2</v>
      </c>
      <c r="W7" s="4">
        <v>3.4000000000000002E-2</v>
      </c>
      <c r="X7" s="18">
        <v>0.04</v>
      </c>
      <c r="Y7" s="18">
        <v>3.9E-2</v>
      </c>
      <c r="Z7" s="18">
        <v>3.9E-2</v>
      </c>
      <c r="AA7" s="18">
        <v>3.9E-2</v>
      </c>
      <c r="AB7" s="20" t="s">
        <v>19</v>
      </c>
      <c r="AC7" s="3" t="s">
        <v>16</v>
      </c>
      <c r="AD7" s="14">
        <v>5.0999999999999997E-2</v>
      </c>
      <c r="AE7" s="14">
        <v>5.0999999999999997E-2</v>
      </c>
      <c r="AF7" s="16">
        <v>4.9000000000000002E-2</v>
      </c>
      <c r="AG7" s="16">
        <v>4.8000000000000001E-2</v>
      </c>
      <c r="AH7" s="16">
        <v>4.7E-2</v>
      </c>
      <c r="AI7" s="15">
        <v>4.5999999999999999E-2</v>
      </c>
      <c r="AJ7" s="16">
        <v>4.8000000000000001E-2</v>
      </c>
      <c r="AK7" s="14">
        <v>0.05</v>
      </c>
      <c r="AL7" s="17">
        <v>4.2999999999999997E-2</v>
      </c>
      <c r="AM7" s="17">
        <v>4.2999999999999997E-2</v>
      </c>
      <c r="AN7" s="6">
        <v>6.9000000000000006E-2</v>
      </c>
      <c r="AO7" s="6">
        <v>7.0000000000000007E-2</v>
      </c>
      <c r="AP7" s="20" t="s">
        <v>19</v>
      </c>
      <c r="AQ7" s="3" t="s">
        <v>16</v>
      </c>
      <c r="AR7" s="4">
        <v>3.9E-2</v>
      </c>
      <c r="AS7" s="4">
        <v>3.9E-2</v>
      </c>
      <c r="AT7" s="4">
        <v>3.9E-2</v>
      </c>
      <c r="AU7" s="4">
        <v>3.9E-2</v>
      </c>
      <c r="AV7" s="4">
        <v>3.9E-2</v>
      </c>
      <c r="AW7" s="4">
        <v>3.9E-2</v>
      </c>
      <c r="AX7" s="4">
        <v>3.9E-2</v>
      </c>
      <c r="AY7" s="4">
        <v>3.9E-2</v>
      </c>
      <c r="AZ7" s="4">
        <v>3.9E-2</v>
      </c>
      <c r="BA7" s="4">
        <v>3.9E-2</v>
      </c>
      <c r="BB7" s="4">
        <v>3.9E-2</v>
      </c>
      <c r="BC7" s="4">
        <v>3.9E-2</v>
      </c>
      <c r="BD7" s="20" t="s">
        <v>19</v>
      </c>
      <c r="BE7" s="3" t="s">
        <v>16</v>
      </c>
      <c r="BF7" s="4">
        <v>3.9E-2</v>
      </c>
      <c r="BG7" s="4">
        <v>3.9E-2</v>
      </c>
      <c r="BH7" s="4">
        <v>3.9E-2</v>
      </c>
      <c r="BI7" s="4">
        <v>3.9E-2</v>
      </c>
      <c r="BJ7" s="4">
        <v>3.9E-2</v>
      </c>
      <c r="BK7" s="4">
        <v>3.9E-2</v>
      </c>
      <c r="BL7" s="4">
        <v>3.9E-2</v>
      </c>
      <c r="BM7" s="4">
        <v>3.9E-2</v>
      </c>
      <c r="BN7" s="4">
        <v>3.9E-2</v>
      </c>
      <c r="BO7" s="4">
        <v>3.9E-2</v>
      </c>
      <c r="BP7" s="4">
        <v>3.9E-2</v>
      </c>
      <c r="BQ7" s="4">
        <v>3.9E-2</v>
      </c>
      <c r="BR7" s="20" t="s">
        <v>19</v>
      </c>
    </row>
    <row r="8" spans="1:70" x14ac:dyDescent="0.2">
      <c r="A8" s="3" t="s">
        <v>17</v>
      </c>
      <c r="B8" s="16">
        <v>3.9E-2</v>
      </c>
      <c r="C8" s="16">
        <v>3.9E-2</v>
      </c>
      <c r="D8" s="14">
        <v>4.1000000000000002E-2</v>
      </c>
      <c r="E8" s="16">
        <v>3.9E-2</v>
      </c>
      <c r="F8" s="16">
        <v>3.9E-2</v>
      </c>
      <c r="G8" s="16">
        <v>3.9E-2</v>
      </c>
      <c r="H8" s="16">
        <v>3.9E-2</v>
      </c>
      <c r="I8" s="14">
        <v>0.04</v>
      </c>
      <c r="J8" s="16">
        <v>3.9E-2</v>
      </c>
      <c r="K8" s="16">
        <v>3.9E-2</v>
      </c>
      <c r="L8" s="16">
        <v>3.9E-2</v>
      </c>
      <c r="M8" s="16">
        <v>3.9E-2</v>
      </c>
      <c r="N8" s="7">
        <v>490</v>
      </c>
      <c r="O8" s="3" t="s">
        <v>17</v>
      </c>
      <c r="P8" s="18">
        <v>3.9E-2</v>
      </c>
      <c r="Q8" s="18">
        <v>3.9E-2</v>
      </c>
      <c r="R8" s="18">
        <v>3.9E-2</v>
      </c>
      <c r="S8" s="18">
        <v>0.04</v>
      </c>
      <c r="T8" s="18">
        <v>0.04</v>
      </c>
      <c r="U8" s="18">
        <v>3.9E-2</v>
      </c>
      <c r="V8" s="18">
        <v>3.9E-2</v>
      </c>
      <c r="W8" s="18">
        <v>3.9E-2</v>
      </c>
      <c r="X8" s="18">
        <v>3.9E-2</v>
      </c>
      <c r="Y8" s="18">
        <v>3.9E-2</v>
      </c>
      <c r="Z8" s="18">
        <v>3.9E-2</v>
      </c>
      <c r="AA8" s="15">
        <v>4.3999999999999997E-2</v>
      </c>
      <c r="AB8" s="20" t="s">
        <v>19</v>
      </c>
      <c r="AC8" s="3" t="s">
        <v>17</v>
      </c>
      <c r="AD8" s="5">
        <v>5.6000000000000001E-2</v>
      </c>
      <c r="AE8" s="13">
        <v>6.0999999999999999E-2</v>
      </c>
      <c r="AF8" s="15">
        <v>4.3999999999999997E-2</v>
      </c>
      <c r="AG8" s="17">
        <v>4.2000000000000003E-2</v>
      </c>
      <c r="AH8" s="17">
        <v>4.2999999999999997E-2</v>
      </c>
      <c r="AI8" s="17">
        <v>4.2000000000000003E-2</v>
      </c>
      <c r="AJ8" s="17">
        <v>4.2999999999999997E-2</v>
      </c>
      <c r="AK8" s="17">
        <v>4.2999999999999997E-2</v>
      </c>
      <c r="AL8" s="14">
        <v>0.05</v>
      </c>
      <c r="AM8" s="15">
        <v>4.5999999999999999E-2</v>
      </c>
      <c r="AN8" s="15">
        <v>4.4999999999999998E-2</v>
      </c>
      <c r="AO8" s="16">
        <v>4.8000000000000001E-2</v>
      </c>
      <c r="AP8" s="20" t="s">
        <v>19</v>
      </c>
      <c r="AQ8" s="3" t="s">
        <v>17</v>
      </c>
      <c r="AR8" s="4">
        <v>3.9E-2</v>
      </c>
      <c r="AS8" s="4">
        <v>3.9E-2</v>
      </c>
      <c r="AT8" s="4">
        <v>3.9E-2</v>
      </c>
      <c r="AU8" s="4">
        <v>3.9E-2</v>
      </c>
      <c r="AV8" s="4">
        <v>3.9E-2</v>
      </c>
      <c r="AW8" s="4">
        <v>3.9E-2</v>
      </c>
      <c r="AX8" s="4">
        <v>3.9E-2</v>
      </c>
      <c r="AY8" s="4">
        <v>3.9E-2</v>
      </c>
      <c r="AZ8" s="4">
        <v>3.9E-2</v>
      </c>
      <c r="BA8" s="4">
        <v>3.9E-2</v>
      </c>
      <c r="BB8" s="4">
        <v>3.9E-2</v>
      </c>
      <c r="BC8" s="4">
        <v>3.9E-2</v>
      </c>
      <c r="BD8" s="20" t="s">
        <v>19</v>
      </c>
      <c r="BE8" s="3" t="s">
        <v>17</v>
      </c>
      <c r="BF8" s="4">
        <v>3.9E-2</v>
      </c>
      <c r="BG8" s="4">
        <v>3.9E-2</v>
      </c>
      <c r="BH8" s="4">
        <v>3.9E-2</v>
      </c>
      <c r="BI8" s="4">
        <v>3.9E-2</v>
      </c>
      <c r="BJ8" s="4">
        <v>3.9E-2</v>
      </c>
      <c r="BK8" s="4">
        <v>3.9E-2</v>
      </c>
      <c r="BL8" s="4">
        <v>3.9E-2</v>
      </c>
      <c r="BM8" s="4">
        <v>3.9E-2</v>
      </c>
      <c r="BN8" s="4">
        <v>3.9E-2</v>
      </c>
      <c r="BO8" s="4">
        <v>3.9E-2</v>
      </c>
      <c r="BP8" s="4">
        <v>3.9E-2</v>
      </c>
      <c r="BQ8" s="4">
        <v>3.9E-2</v>
      </c>
      <c r="BR8" s="20" t="s">
        <v>19</v>
      </c>
    </row>
    <row r="9" spans="1:70" x14ac:dyDescent="0.2">
      <c r="A9" s="3" t="s">
        <v>18</v>
      </c>
      <c r="B9" s="12">
        <v>4.2000000000000003E-2</v>
      </c>
      <c r="C9" s="14">
        <v>4.1000000000000002E-2</v>
      </c>
      <c r="D9" s="14">
        <v>4.1000000000000002E-2</v>
      </c>
      <c r="E9" s="14">
        <v>0.04</v>
      </c>
      <c r="F9" s="14">
        <v>4.1000000000000002E-2</v>
      </c>
      <c r="G9" s="12">
        <v>4.2000000000000003E-2</v>
      </c>
      <c r="H9" s="14">
        <v>4.1000000000000002E-2</v>
      </c>
      <c r="I9" s="14">
        <v>0.04</v>
      </c>
      <c r="J9" s="14">
        <v>0.04</v>
      </c>
      <c r="K9" s="14">
        <v>0.04</v>
      </c>
      <c r="L9" s="14">
        <v>0.04</v>
      </c>
      <c r="M9" s="14">
        <v>0.04</v>
      </c>
      <c r="N9" s="7">
        <v>490</v>
      </c>
      <c r="O9" s="3" t="s">
        <v>18</v>
      </c>
      <c r="P9" s="16">
        <v>4.7E-2</v>
      </c>
      <c r="Q9" s="17">
        <v>4.1000000000000002E-2</v>
      </c>
      <c r="R9" s="17">
        <v>4.1000000000000002E-2</v>
      </c>
      <c r="S9" s="17">
        <v>4.1000000000000002E-2</v>
      </c>
      <c r="T9" s="17">
        <v>4.1000000000000002E-2</v>
      </c>
      <c r="U9" s="17">
        <v>4.1000000000000002E-2</v>
      </c>
      <c r="V9" s="17">
        <v>4.1000000000000002E-2</v>
      </c>
      <c r="W9" s="18">
        <v>0.04</v>
      </c>
      <c r="X9" s="18">
        <v>0.04</v>
      </c>
      <c r="Y9" s="18">
        <v>0.04</v>
      </c>
      <c r="Z9" s="18">
        <v>0.04</v>
      </c>
      <c r="AA9" s="18">
        <v>0.04</v>
      </c>
      <c r="AB9" s="20" t="s">
        <v>19</v>
      </c>
      <c r="AC9" s="3" t="s">
        <v>18</v>
      </c>
      <c r="AD9" s="8">
        <v>6.3E-2</v>
      </c>
      <c r="AE9" s="10">
        <v>5.8000000000000003E-2</v>
      </c>
      <c r="AF9" s="13">
        <v>6.0999999999999999E-2</v>
      </c>
      <c r="AG9" s="8">
        <v>6.5000000000000002E-2</v>
      </c>
      <c r="AH9" s="10">
        <v>5.8999999999999997E-2</v>
      </c>
      <c r="AI9" s="11">
        <v>6.6000000000000003E-2</v>
      </c>
      <c r="AJ9" s="5">
        <v>5.6000000000000001E-2</v>
      </c>
      <c r="AK9" s="5">
        <v>5.6000000000000001E-2</v>
      </c>
      <c r="AL9" s="5">
        <v>5.7000000000000002E-2</v>
      </c>
      <c r="AM9" s="8">
        <v>6.3E-2</v>
      </c>
      <c r="AN9" s="14">
        <v>0.05</v>
      </c>
      <c r="AO9" s="16">
        <v>4.8000000000000001E-2</v>
      </c>
      <c r="AP9" s="20" t="s">
        <v>19</v>
      </c>
      <c r="AQ9" s="3" t="s">
        <v>18</v>
      </c>
      <c r="AR9" s="4">
        <v>4.1000000000000002E-2</v>
      </c>
      <c r="AS9" s="4">
        <v>0.04</v>
      </c>
      <c r="AT9" s="4">
        <v>0.04</v>
      </c>
      <c r="AU9" s="4">
        <v>0.04</v>
      </c>
      <c r="AV9" s="4">
        <v>0.04</v>
      </c>
      <c r="AW9" s="4">
        <v>4.1000000000000002E-2</v>
      </c>
      <c r="AX9" s="4">
        <v>4.1000000000000002E-2</v>
      </c>
      <c r="AY9" s="4">
        <v>0.04</v>
      </c>
      <c r="AZ9" s="4">
        <v>0.04</v>
      </c>
      <c r="BA9" s="4">
        <v>0.04</v>
      </c>
      <c r="BB9" s="4">
        <v>0.04</v>
      </c>
      <c r="BC9" s="4">
        <v>0.04</v>
      </c>
      <c r="BD9" s="20" t="s">
        <v>19</v>
      </c>
      <c r="BE9" s="3" t="s">
        <v>18</v>
      </c>
      <c r="BF9" s="4">
        <v>4.1000000000000002E-2</v>
      </c>
      <c r="BG9" s="4">
        <v>0.04</v>
      </c>
      <c r="BH9" s="4">
        <v>0.04</v>
      </c>
      <c r="BI9" s="4">
        <v>0.04</v>
      </c>
      <c r="BJ9" s="4">
        <v>0.04</v>
      </c>
      <c r="BK9" s="4">
        <v>4.1000000000000002E-2</v>
      </c>
      <c r="BL9" s="4">
        <v>4.1000000000000002E-2</v>
      </c>
      <c r="BM9" s="4">
        <v>0.04</v>
      </c>
      <c r="BN9" s="4">
        <v>0.04</v>
      </c>
      <c r="BO9" s="4">
        <v>0.04</v>
      </c>
      <c r="BP9" s="4">
        <v>0.04</v>
      </c>
      <c r="BQ9" s="4">
        <v>0.04</v>
      </c>
      <c r="BR9" s="20" t="s">
        <v>19</v>
      </c>
    </row>
    <row r="11" spans="1:70" x14ac:dyDescent="0.2">
      <c r="A11" s="2"/>
      <c r="B11" s="3">
        <v>1</v>
      </c>
      <c r="C11" s="3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  <c r="L11" s="3">
        <v>11</v>
      </c>
      <c r="M11" s="3">
        <v>12</v>
      </c>
      <c r="O11" s="19"/>
      <c r="P11" s="3">
        <v>1</v>
      </c>
      <c r="Q11" s="3">
        <v>2</v>
      </c>
      <c r="R11" s="3">
        <v>3</v>
      </c>
      <c r="S11" s="3">
        <v>4</v>
      </c>
      <c r="T11" s="3">
        <v>5</v>
      </c>
      <c r="U11" s="3">
        <v>6</v>
      </c>
      <c r="V11" s="3">
        <v>7</v>
      </c>
      <c r="W11" s="3">
        <v>8</v>
      </c>
      <c r="X11" s="3">
        <v>9</v>
      </c>
      <c r="Y11" s="3">
        <v>10</v>
      </c>
      <c r="Z11" s="3">
        <v>11</v>
      </c>
      <c r="AA11" s="3">
        <v>12</v>
      </c>
      <c r="AC11" s="19"/>
      <c r="AD11" s="3">
        <v>1</v>
      </c>
      <c r="AE11" s="3">
        <v>2</v>
      </c>
      <c r="AF11" s="3">
        <v>3</v>
      </c>
      <c r="AG11" s="3">
        <v>4</v>
      </c>
      <c r="AH11" s="3">
        <v>5</v>
      </c>
      <c r="AI11" s="3">
        <v>6</v>
      </c>
      <c r="AJ11" s="3">
        <v>7</v>
      </c>
      <c r="AK11" s="3">
        <v>8</v>
      </c>
      <c r="AL11" s="3">
        <v>9</v>
      </c>
      <c r="AM11" s="3">
        <v>10</v>
      </c>
      <c r="AN11" s="3">
        <v>11</v>
      </c>
      <c r="AO11" s="3">
        <v>12</v>
      </c>
      <c r="AQ11" s="19"/>
      <c r="AR11" s="3">
        <v>1</v>
      </c>
      <c r="AS11" s="3">
        <v>2</v>
      </c>
      <c r="AT11" s="3">
        <v>3</v>
      </c>
      <c r="AU11" s="3">
        <v>4</v>
      </c>
      <c r="AV11" s="3">
        <v>5</v>
      </c>
      <c r="AW11" s="3">
        <v>6</v>
      </c>
      <c r="AX11" s="3">
        <v>7</v>
      </c>
      <c r="AY11" s="3">
        <v>8</v>
      </c>
      <c r="AZ11" s="3">
        <v>9</v>
      </c>
      <c r="BA11" s="3">
        <v>10</v>
      </c>
      <c r="BB11" s="3">
        <v>11</v>
      </c>
      <c r="BC11" s="3">
        <v>12</v>
      </c>
      <c r="BE11" s="19"/>
      <c r="BF11" s="3">
        <v>1</v>
      </c>
      <c r="BG11" s="3">
        <v>2</v>
      </c>
      <c r="BH11" s="3">
        <v>3</v>
      </c>
      <c r="BI11" s="3">
        <v>4</v>
      </c>
      <c r="BJ11" s="3">
        <v>5</v>
      </c>
      <c r="BK11" s="3">
        <v>6</v>
      </c>
      <c r="BL11" s="3">
        <v>7</v>
      </c>
      <c r="BM11" s="3">
        <v>8</v>
      </c>
      <c r="BN11" s="3">
        <v>9</v>
      </c>
      <c r="BO11" s="3">
        <v>10</v>
      </c>
      <c r="BP11" s="3">
        <v>11</v>
      </c>
      <c r="BQ11" s="3">
        <v>12</v>
      </c>
    </row>
    <row r="12" spans="1:70" x14ac:dyDescent="0.2">
      <c r="A12" s="3" t="s">
        <v>11</v>
      </c>
      <c r="B12" s="6">
        <v>1.5469999999999999</v>
      </c>
      <c r="C12" s="14">
        <v>0.78</v>
      </c>
      <c r="D12" s="17">
        <v>0.45400000000000001</v>
      </c>
      <c r="E12" s="18">
        <v>0.26</v>
      </c>
      <c r="F12" s="9">
        <v>0.157</v>
      </c>
      <c r="G12" s="4">
        <v>0.107</v>
      </c>
      <c r="H12" s="4">
        <v>8.2000000000000003E-2</v>
      </c>
      <c r="I12" s="4">
        <v>6.5000000000000002E-2</v>
      </c>
      <c r="J12" s="4">
        <v>5.8000000000000003E-2</v>
      </c>
      <c r="K12" s="4">
        <v>5.1999999999999998E-2</v>
      </c>
      <c r="L12" s="4">
        <v>0.13800000000000001</v>
      </c>
      <c r="M12" s="18">
        <v>0.28199999999999997</v>
      </c>
      <c r="N12" s="7">
        <v>490</v>
      </c>
      <c r="O12" s="3" t="s">
        <v>11</v>
      </c>
      <c r="P12" s="6">
        <v>1.5920000000000001</v>
      </c>
      <c r="Q12" s="12">
        <v>0.84599999999999997</v>
      </c>
      <c r="R12" s="17">
        <v>0.439</v>
      </c>
      <c r="S12" s="9">
        <v>0.25700000000000001</v>
      </c>
      <c r="T12" s="9">
        <v>0.153</v>
      </c>
      <c r="U12" s="4">
        <v>0.10199999999999999</v>
      </c>
      <c r="V12" s="4">
        <v>7.9000000000000001E-2</v>
      </c>
      <c r="W12" s="4">
        <v>6.7000000000000004E-2</v>
      </c>
      <c r="X12" s="4">
        <v>5.7000000000000002E-2</v>
      </c>
      <c r="Y12" s="4">
        <v>5.0999999999999997E-2</v>
      </c>
      <c r="Z12" s="18">
        <v>0.27900000000000003</v>
      </c>
      <c r="AA12" s="4">
        <v>0.111</v>
      </c>
      <c r="AB12" s="20" t="s">
        <v>19</v>
      </c>
      <c r="AC12" s="3" t="s">
        <v>11</v>
      </c>
      <c r="AD12" s="18">
        <v>0.13</v>
      </c>
      <c r="AE12" s="9">
        <v>9.1999999999999998E-2</v>
      </c>
      <c r="AF12" s="4">
        <v>7.1999999999999995E-2</v>
      </c>
      <c r="AG12" s="4">
        <v>5.8999999999999997E-2</v>
      </c>
      <c r="AH12" s="4">
        <v>5.5E-2</v>
      </c>
      <c r="AI12" s="4">
        <v>0.05</v>
      </c>
      <c r="AJ12" s="4">
        <v>0.05</v>
      </c>
      <c r="AK12" s="4">
        <v>4.9000000000000002E-2</v>
      </c>
      <c r="AL12" s="4">
        <v>4.9000000000000002E-2</v>
      </c>
      <c r="AM12" s="4">
        <v>4.8000000000000001E-2</v>
      </c>
      <c r="AN12" s="9">
        <v>8.6999999999999994E-2</v>
      </c>
      <c r="AO12" s="4">
        <v>8.4000000000000005E-2</v>
      </c>
      <c r="AP12" s="20" t="s">
        <v>19</v>
      </c>
      <c r="AQ12" s="3" t="s">
        <v>11</v>
      </c>
      <c r="AR12" s="12">
        <v>0.21299999999999999</v>
      </c>
      <c r="AS12" s="15">
        <v>0.129</v>
      </c>
      <c r="AT12" s="18">
        <v>8.5999999999999993E-2</v>
      </c>
      <c r="AU12" s="9">
        <v>6.7000000000000004E-2</v>
      </c>
      <c r="AV12" s="4">
        <v>5.7000000000000002E-2</v>
      </c>
      <c r="AW12" s="4">
        <v>5.1999999999999998E-2</v>
      </c>
      <c r="AX12" s="4">
        <v>5.0999999999999997E-2</v>
      </c>
      <c r="AY12" s="4">
        <v>4.9000000000000002E-2</v>
      </c>
      <c r="AZ12" s="4">
        <v>4.9000000000000002E-2</v>
      </c>
      <c r="BA12" s="4">
        <v>4.9000000000000002E-2</v>
      </c>
      <c r="BB12" s="16">
        <v>0.153</v>
      </c>
      <c r="BC12" s="16">
        <v>0.157</v>
      </c>
      <c r="BD12" s="20" t="s">
        <v>19</v>
      </c>
      <c r="BE12" s="3" t="s">
        <v>11</v>
      </c>
      <c r="BF12" s="9">
        <v>0.109</v>
      </c>
      <c r="BG12" s="18">
        <v>0.115</v>
      </c>
      <c r="BH12" s="9">
        <v>8.5999999999999993E-2</v>
      </c>
      <c r="BI12" s="4">
        <v>7.0000000000000007E-2</v>
      </c>
      <c r="BJ12" s="4">
        <v>6.4000000000000001E-2</v>
      </c>
      <c r="BK12" s="4">
        <v>0.06</v>
      </c>
      <c r="BL12" s="4">
        <v>5.8000000000000003E-2</v>
      </c>
      <c r="BM12" s="4">
        <v>5.8000000000000003E-2</v>
      </c>
      <c r="BN12" s="4">
        <v>5.7000000000000002E-2</v>
      </c>
      <c r="BO12" s="4">
        <v>5.7000000000000002E-2</v>
      </c>
      <c r="BP12" s="18">
        <v>0.123</v>
      </c>
      <c r="BQ12" s="18">
        <v>0.13500000000000001</v>
      </c>
      <c r="BR12" s="20" t="s">
        <v>19</v>
      </c>
    </row>
    <row r="13" spans="1:70" x14ac:dyDescent="0.2">
      <c r="A13" s="3" t="s">
        <v>12</v>
      </c>
      <c r="B13" s="6">
        <v>1.4630000000000001</v>
      </c>
      <c r="C13" s="14">
        <v>0.77800000000000002</v>
      </c>
      <c r="D13" s="17">
        <v>0.45</v>
      </c>
      <c r="E13" s="9">
        <v>0.24399999999999999</v>
      </c>
      <c r="F13" s="9">
        <v>0.15</v>
      </c>
      <c r="G13" s="4">
        <v>0.106</v>
      </c>
      <c r="H13" s="4">
        <v>8.4000000000000005E-2</v>
      </c>
      <c r="I13" s="4">
        <v>6.9000000000000006E-2</v>
      </c>
      <c r="J13" s="4">
        <v>5.8000000000000003E-2</v>
      </c>
      <c r="K13" s="4">
        <v>5.2999999999999999E-2</v>
      </c>
      <c r="L13" s="4">
        <v>0.13200000000000001</v>
      </c>
      <c r="M13" s="18">
        <v>0.27400000000000002</v>
      </c>
      <c r="N13" s="7">
        <v>490</v>
      </c>
      <c r="O13" s="3" t="s">
        <v>12</v>
      </c>
      <c r="P13" s="6">
        <v>1.5629999999999999</v>
      </c>
      <c r="Q13" s="12">
        <v>0.84399999999999997</v>
      </c>
      <c r="R13" s="17">
        <v>0.40200000000000002</v>
      </c>
      <c r="S13" s="9">
        <v>0.255</v>
      </c>
      <c r="T13" s="9">
        <v>0.152</v>
      </c>
      <c r="U13" s="4">
        <v>0.10100000000000001</v>
      </c>
      <c r="V13" s="4">
        <v>0.08</v>
      </c>
      <c r="W13" s="4">
        <v>6.4000000000000001E-2</v>
      </c>
      <c r="X13" s="4">
        <v>5.6000000000000001E-2</v>
      </c>
      <c r="Y13" s="4">
        <v>0.05</v>
      </c>
      <c r="Z13" s="18">
        <v>0.28399999999999997</v>
      </c>
      <c r="AA13" s="4">
        <v>0.11</v>
      </c>
      <c r="AB13" s="20" t="s">
        <v>19</v>
      </c>
      <c r="AC13" s="3" t="s">
        <v>12</v>
      </c>
      <c r="AD13" s="18">
        <v>0.13900000000000001</v>
      </c>
      <c r="AE13" s="9">
        <v>9.0999999999999998E-2</v>
      </c>
      <c r="AF13" s="4">
        <v>6.9000000000000006E-2</v>
      </c>
      <c r="AG13" s="4">
        <v>0.06</v>
      </c>
      <c r="AH13" s="4">
        <v>5.2999999999999999E-2</v>
      </c>
      <c r="AI13" s="4">
        <v>5.0999999999999997E-2</v>
      </c>
      <c r="AJ13" s="4">
        <v>4.9000000000000002E-2</v>
      </c>
      <c r="AK13" s="4">
        <v>4.9000000000000002E-2</v>
      </c>
      <c r="AL13" s="4">
        <v>4.9000000000000002E-2</v>
      </c>
      <c r="AM13" s="4">
        <v>4.8000000000000001E-2</v>
      </c>
      <c r="AN13" s="9">
        <v>0.12</v>
      </c>
      <c r="AO13" s="18">
        <v>0.13500000000000001</v>
      </c>
      <c r="AP13" s="20" t="s">
        <v>19</v>
      </c>
      <c r="AQ13" s="3" t="s">
        <v>12</v>
      </c>
      <c r="AR13" s="14">
        <v>0.182</v>
      </c>
      <c r="AS13" s="17">
        <v>0.125</v>
      </c>
      <c r="AT13" s="18">
        <v>8.7999999999999995E-2</v>
      </c>
      <c r="AU13" s="9">
        <v>7.0000000000000007E-2</v>
      </c>
      <c r="AV13" s="4">
        <v>0.06</v>
      </c>
      <c r="AW13" s="4">
        <v>5.6000000000000001E-2</v>
      </c>
      <c r="AX13" s="4">
        <v>5.3999999999999999E-2</v>
      </c>
      <c r="AY13" s="4">
        <v>5.2999999999999999E-2</v>
      </c>
      <c r="AZ13" s="4">
        <v>4.8000000000000001E-2</v>
      </c>
      <c r="BA13" s="4">
        <v>4.7E-2</v>
      </c>
      <c r="BB13" s="13">
        <v>0.27600000000000002</v>
      </c>
      <c r="BC13" s="8">
        <v>0.28100000000000003</v>
      </c>
      <c r="BD13" s="20" t="s">
        <v>19</v>
      </c>
      <c r="BE13" s="3" t="s">
        <v>12</v>
      </c>
      <c r="BF13" s="9">
        <v>0.10299999999999999</v>
      </c>
      <c r="BG13" s="9">
        <v>9.9000000000000005E-2</v>
      </c>
      <c r="BH13" s="14">
        <v>0.26800000000000002</v>
      </c>
      <c r="BI13" s="15">
        <v>0.19500000000000001</v>
      </c>
      <c r="BJ13" s="14">
        <v>0.25600000000000001</v>
      </c>
      <c r="BK13" s="12">
        <v>0.318</v>
      </c>
      <c r="BL13" s="12">
        <v>0.312</v>
      </c>
      <c r="BM13" s="10">
        <v>0.38400000000000001</v>
      </c>
      <c r="BN13" s="13">
        <v>0.40400000000000003</v>
      </c>
      <c r="BO13" s="10">
        <v>0.36799999999999999</v>
      </c>
      <c r="BP13" s="8">
        <v>0.438</v>
      </c>
      <c r="BQ13" s="18">
        <v>0.121</v>
      </c>
      <c r="BR13" s="20" t="s">
        <v>19</v>
      </c>
    </row>
    <row r="14" spans="1:70" x14ac:dyDescent="0.2">
      <c r="A14" s="3" t="s">
        <v>13</v>
      </c>
      <c r="B14" s="11">
        <v>1.357</v>
      </c>
      <c r="C14" s="12">
        <v>0.79400000000000004</v>
      </c>
      <c r="D14" s="17">
        <v>0.433</v>
      </c>
      <c r="E14" s="9">
        <v>0.253</v>
      </c>
      <c r="F14" s="9">
        <v>0.156</v>
      </c>
      <c r="G14" s="4">
        <v>0.104</v>
      </c>
      <c r="H14" s="4">
        <v>7.9000000000000001E-2</v>
      </c>
      <c r="I14" s="4">
        <v>6.4000000000000001E-2</v>
      </c>
      <c r="J14" s="4">
        <v>5.8999999999999997E-2</v>
      </c>
      <c r="K14" s="4">
        <v>5.1999999999999998E-2</v>
      </c>
      <c r="L14" s="4">
        <v>0.14399999999999999</v>
      </c>
      <c r="M14" s="18">
        <v>0.28000000000000003</v>
      </c>
      <c r="N14" s="7">
        <v>490</v>
      </c>
      <c r="O14" s="3" t="s">
        <v>13</v>
      </c>
      <c r="P14" s="9">
        <v>0.16900000000000001</v>
      </c>
      <c r="Q14" s="4">
        <v>0.122</v>
      </c>
      <c r="R14" s="18">
        <v>0.28000000000000003</v>
      </c>
      <c r="S14" s="9">
        <v>0.23599999999999999</v>
      </c>
      <c r="T14" s="16">
        <v>0.6</v>
      </c>
      <c r="U14" s="4">
        <v>9.6000000000000002E-2</v>
      </c>
      <c r="V14" s="4">
        <v>0.111</v>
      </c>
      <c r="W14" s="4">
        <v>0.11899999999999999</v>
      </c>
      <c r="X14" s="9">
        <v>0.22500000000000001</v>
      </c>
      <c r="Y14" s="4">
        <v>0.115</v>
      </c>
      <c r="Z14" s="15">
        <v>0.55500000000000005</v>
      </c>
      <c r="AA14" s="17">
        <v>0.40100000000000002</v>
      </c>
      <c r="AB14" s="20" t="s">
        <v>19</v>
      </c>
      <c r="AC14" s="3" t="s">
        <v>13</v>
      </c>
      <c r="AD14" s="4">
        <v>7.8E-2</v>
      </c>
      <c r="AE14" s="4">
        <v>7.6999999999999999E-2</v>
      </c>
      <c r="AF14" s="9">
        <v>0.114</v>
      </c>
      <c r="AG14" s="9">
        <v>0.114</v>
      </c>
      <c r="AH14" s="9">
        <v>0.123</v>
      </c>
      <c r="AI14" s="9">
        <v>0.11799999999999999</v>
      </c>
      <c r="AJ14" s="4">
        <v>7.6999999999999999E-2</v>
      </c>
      <c r="AK14" s="4">
        <v>7.8E-2</v>
      </c>
      <c r="AL14" s="15">
        <v>0.22800000000000001</v>
      </c>
      <c r="AM14" s="15">
        <v>0.222</v>
      </c>
      <c r="AN14" s="16">
        <v>0.27500000000000002</v>
      </c>
      <c r="AO14" s="15">
        <v>0.23200000000000001</v>
      </c>
      <c r="AP14" s="20" t="s">
        <v>19</v>
      </c>
      <c r="AQ14" s="3" t="s">
        <v>13</v>
      </c>
      <c r="AR14" s="15">
        <v>0.13100000000000001</v>
      </c>
      <c r="AS14" s="17">
        <v>0.123</v>
      </c>
      <c r="AT14" s="18">
        <v>9.7000000000000003E-2</v>
      </c>
      <c r="AU14" s="18">
        <v>9.4E-2</v>
      </c>
      <c r="AV14" s="17">
        <v>0.107</v>
      </c>
      <c r="AW14" s="17">
        <v>0.105</v>
      </c>
      <c r="AX14" s="18">
        <v>9.0999999999999998E-2</v>
      </c>
      <c r="AY14" s="18">
        <v>8.6999999999999994E-2</v>
      </c>
      <c r="AZ14" s="18">
        <v>9.0999999999999998E-2</v>
      </c>
      <c r="BA14" s="18">
        <v>9.7000000000000003E-2</v>
      </c>
      <c r="BB14" s="17">
        <v>0.11799999999999999</v>
      </c>
      <c r="BC14" s="17">
        <v>0.125</v>
      </c>
      <c r="BD14" s="20" t="s">
        <v>19</v>
      </c>
      <c r="BE14" s="3" t="s">
        <v>13</v>
      </c>
      <c r="BF14" s="9">
        <v>0.106</v>
      </c>
      <c r="BG14" s="18">
        <v>0.115</v>
      </c>
      <c r="BH14" s="18">
        <v>0.13700000000000001</v>
      </c>
      <c r="BI14" s="18">
        <v>0.113</v>
      </c>
      <c r="BJ14" s="9">
        <v>0.10299999999999999</v>
      </c>
      <c r="BK14" s="9">
        <v>0.11</v>
      </c>
      <c r="BL14" s="18">
        <v>0.11700000000000001</v>
      </c>
      <c r="BM14" s="18">
        <v>0.12</v>
      </c>
      <c r="BN14" s="9">
        <v>9.7000000000000003E-2</v>
      </c>
      <c r="BO14" s="9">
        <v>8.2000000000000003E-2</v>
      </c>
      <c r="BP14" s="17">
        <v>0.17</v>
      </c>
      <c r="BQ14" s="6">
        <v>0.53700000000000003</v>
      </c>
      <c r="BR14" s="20" t="s">
        <v>19</v>
      </c>
    </row>
    <row r="15" spans="1:70" x14ac:dyDescent="0.2">
      <c r="A15" s="3" t="s">
        <v>14</v>
      </c>
      <c r="B15" s="9">
        <v>0.222</v>
      </c>
      <c r="C15" s="9">
        <v>0.159</v>
      </c>
      <c r="D15" s="9">
        <v>0.251</v>
      </c>
      <c r="E15" s="4">
        <v>8.2000000000000003E-2</v>
      </c>
      <c r="F15" s="9">
        <v>0.158</v>
      </c>
      <c r="G15" s="4">
        <v>0.11899999999999999</v>
      </c>
      <c r="H15" s="9">
        <v>0.16</v>
      </c>
      <c r="I15" s="4">
        <v>0.13800000000000001</v>
      </c>
      <c r="J15" s="4">
        <v>3.9E-2</v>
      </c>
      <c r="K15" s="4">
        <v>3.9E-2</v>
      </c>
      <c r="L15" s="4">
        <v>3.9E-2</v>
      </c>
      <c r="M15" s="4">
        <v>3.9E-2</v>
      </c>
      <c r="N15" s="7">
        <v>490</v>
      </c>
      <c r="O15" s="3" t="s">
        <v>14</v>
      </c>
      <c r="P15" s="9">
        <v>0.17199999999999999</v>
      </c>
      <c r="Q15" s="4">
        <v>0.122</v>
      </c>
      <c r="R15" s="18">
        <v>0.28799999999999998</v>
      </c>
      <c r="S15" s="9">
        <v>0.23899999999999999</v>
      </c>
      <c r="T15" s="16">
        <v>0.59399999999999997</v>
      </c>
      <c r="U15" s="4">
        <v>9.7000000000000003E-2</v>
      </c>
      <c r="V15" s="4">
        <v>0.11899999999999999</v>
      </c>
      <c r="W15" s="4">
        <v>0.114</v>
      </c>
      <c r="X15" s="9">
        <v>0.221</v>
      </c>
      <c r="Y15" s="4">
        <v>0.113</v>
      </c>
      <c r="Z15" s="15">
        <v>0.55200000000000005</v>
      </c>
      <c r="AA15" s="17">
        <v>0.39200000000000002</v>
      </c>
      <c r="AB15" s="20" t="s">
        <v>19</v>
      </c>
      <c r="AC15" s="3" t="s">
        <v>14</v>
      </c>
      <c r="AD15" s="15">
        <v>0.20499999999999999</v>
      </c>
      <c r="AE15" s="15">
        <v>0.20399999999999999</v>
      </c>
      <c r="AF15" s="16">
        <v>0.25900000000000001</v>
      </c>
      <c r="AG15" s="16">
        <v>0.245</v>
      </c>
      <c r="AH15" s="16">
        <v>0.26400000000000001</v>
      </c>
      <c r="AI15" s="14">
        <v>0.27800000000000002</v>
      </c>
      <c r="AJ15" s="5">
        <v>0.36499999999999999</v>
      </c>
      <c r="AK15" s="12">
        <v>0.35099999999999998</v>
      </c>
      <c r="AL15" s="9">
        <v>8.7999999999999995E-2</v>
      </c>
      <c r="AM15" s="9">
        <v>8.7999999999999995E-2</v>
      </c>
      <c r="AN15" s="4">
        <v>7.6999999999999999E-2</v>
      </c>
      <c r="AO15" s="4">
        <v>7.5999999999999998E-2</v>
      </c>
      <c r="AP15" s="20" t="s">
        <v>19</v>
      </c>
      <c r="AQ15" s="3" t="s">
        <v>14</v>
      </c>
      <c r="AR15" s="17">
        <v>0.11700000000000001</v>
      </c>
      <c r="AS15" s="17">
        <v>0.121</v>
      </c>
      <c r="AT15" s="17">
        <v>0.105</v>
      </c>
      <c r="AU15" s="17">
        <v>0.107</v>
      </c>
      <c r="AV15" s="18">
        <v>0.1</v>
      </c>
      <c r="AW15" s="18">
        <v>0.10299999999999999</v>
      </c>
      <c r="AX15" s="17">
        <v>0.109</v>
      </c>
      <c r="AY15" s="17">
        <v>0.107</v>
      </c>
      <c r="AZ15" s="16">
        <v>0.16500000000000001</v>
      </c>
      <c r="BA15" s="16">
        <v>0.15</v>
      </c>
      <c r="BB15" s="12">
        <v>0.19900000000000001</v>
      </c>
      <c r="BC15" s="14">
        <v>0.182</v>
      </c>
      <c r="BD15" s="20" t="s">
        <v>19</v>
      </c>
      <c r="BE15" s="3" t="s">
        <v>14</v>
      </c>
      <c r="BF15" s="14">
        <v>0.27100000000000002</v>
      </c>
      <c r="BG15" s="15">
        <v>0.20200000000000001</v>
      </c>
      <c r="BH15" s="14">
        <v>0.27900000000000003</v>
      </c>
      <c r="BI15" s="16">
        <v>0.22800000000000001</v>
      </c>
      <c r="BJ15" s="18">
        <v>0.112</v>
      </c>
      <c r="BK15" s="14">
        <v>0.27800000000000002</v>
      </c>
      <c r="BL15" s="15">
        <v>0.20300000000000001</v>
      </c>
      <c r="BM15" s="18">
        <v>0.124</v>
      </c>
      <c r="BN15" s="17">
        <v>0.151</v>
      </c>
      <c r="BO15" s="9">
        <v>9.7000000000000003E-2</v>
      </c>
      <c r="BP15" s="16">
        <v>0.22800000000000001</v>
      </c>
      <c r="BQ15" s="14">
        <v>0.26900000000000002</v>
      </c>
      <c r="BR15" s="20" t="s">
        <v>19</v>
      </c>
    </row>
    <row r="16" spans="1:70" x14ac:dyDescent="0.2">
      <c r="A16" s="3" t="s">
        <v>15</v>
      </c>
      <c r="B16" s="9">
        <v>0.223</v>
      </c>
      <c r="C16" s="9">
        <v>0.157</v>
      </c>
      <c r="D16" s="9">
        <v>0.254</v>
      </c>
      <c r="E16" s="4">
        <v>8.5000000000000006E-2</v>
      </c>
      <c r="F16" s="9">
        <v>0.155</v>
      </c>
      <c r="G16" s="4">
        <v>0.121</v>
      </c>
      <c r="H16" s="9">
        <v>0.16500000000000001</v>
      </c>
      <c r="I16" s="4">
        <v>0.13300000000000001</v>
      </c>
      <c r="J16" s="4">
        <v>0.04</v>
      </c>
      <c r="K16" s="4">
        <v>3.9E-2</v>
      </c>
      <c r="L16" s="4">
        <v>0.04</v>
      </c>
      <c r="M16" s="4">
        <v>3.9E-2</v>
      </c>
      <c r="N16" s="7">
        <v>490</v>
      </c>
      <c r="O16" s="3" t="s">
        <v>15</v>
      </c>
      <c r="P16" s="18">
        <v>0.35699999999999998</v>
      </c>
      <c r="Q16" s="18">
        <v>0.28399999999999997</v>
      </c>
      <c r="R16" s="15">
        <v>0.49</v>
      </c>
      <c r="S16" s="4">
        <v>0.11</v>
      </c>
      <c r="T16" s="4">
        <v>0.127</v>
      </c>
      <c r="U16" s="4">
        <v>0.112</v>
      </c>
      <c r="V16" s="4">
        <v>5.8999999999999997E-2</v>
      </c>
      <c r="W16" s="4">
        <v>0.06</v>
      </c>
      <c r="X16" s="4">
        <v>3.9E-2</v>
      </c>
      <c r="Y16" s="4">
        <v>0.04</v>
      </c>
      <c r="Z16" s="4">
        <v>4.1000000000000002E-2</v>
      </c>
      <c r="AA16" s="4">
        <v>3.9E-2</v>
      </c>
      <c r="AB16" s="20" t="s">
        <v>19</v>
      </c>
      <c r="AC16" s="3" t="s">
        <v>15</v>
      </c>
      <c r="AD16" s="4">
        <v>8.1000000000000003E-2</v>
      </c>
      <c r="AE16" s="4">
        <v>8.2000000000000003E-2</v>
      </c>
      <c r="AF16" s="4">
        <v>7.4999999999999997E-2</v>
      </c>
      <c r="AG16" s="4">
        <v>7.3999999999999996E-2</v>
      </c>
      <c r="AH16" s="9">
        <v>0.11600000000000001</v>
      </c>
      <c r="AI16" s="9">
        <v>0.122</v>
      </c>
      <c r="AJ16" s="18">
        <v>0.129</v>
      </c>
      <c r="AK16" s="9">
        <v>0.123</v>
      </c>
      <c r="AL16" s="4">
        <v>7.9000000000000001E-2</v>
      </c>
      <c r="AM16" s="4">
        <v>7.3999999999999996E-2</v>
      </c>
      <c r="AN16" s="9">
        <v>8.7999999999999995E-2</v>
      </c>
      <c r="AO16" s="4">
        <v>8.5000000000000006E-2</v>
      </c>
      <c r="AP16" s="20" t="s">
        <v>19</v>
      </c>
      <c r="AQ16" s="3" t="s">
        <v>15</v>
      </c>
      <c r="AR16" s="8">
        <v>0.29299999999999998</v>
      </c>
      <c r="AS16" s="8">
        <v>0.29399999999999998</v>
      </c>
      <c r="AT16" s="14">
        <v>0.187</v>
      </c>
      <c r="AU16" s="14">
        <v>0.17899999999999999</v>
      </c>
      <c r="AV16" s="14">
        <v>0.17199999999999999</v>
      </c>
      <c r="AW16" s="16">
        <v>0.159</v>
      </c>
      <c r="AX16" s="11">
        <v>0.31</v>
      </c>
      <c r="AY16" s="6">
        <v>0.34499999999999997</v>
      </c>
      <c r="AZ16" s="4">
        <v>0.04</v>
      </c>
      <c r="BA16" s="4">
        <v>3.9E-2</v>
      </c>
      <c r="BB16" s="4">
        <v>0.04</v>
      </c>
      <c r="BC16" s="4">
        <v>3.9E-2</v>
      </c>
      <c r="BD16" s="20" t="s">
        <v>19</v>
      </c>
      <c r="BE16" s="3" t="s">
        <v>15</v>
      </c>
      <c r="BF16" s="16">
        <v>0.23599999999999999</v>
      </c>
      <c r="BG16" s="12">
        <v>0.314</v>
      </c>
      <c r="BH16" s="12">
        <v>0.29199999999999998</v>
      </c>
      <c r="BI16" s="11">
        <v>0.48199999999999998</v>
      </c>
      <c r="BJ16" s="13">
        <v>0.41799999999999998</v>
      </c>
      <c r="BK16" s="18">
        <v>0.123</v>
      </c>
      <c r="BL16" s="18">
        <v>0.11799999999999999</v>
      </c>
      <c r="BM16" s="18">
        <v>0.11899999999999999</v>
      </c>
      <c r="BN16" s="18">
        <v>0.13800000000000001</v>
      </c>
      <c r="BO16" s="18">
        <v>0.111</v>
      </c>
      <c r="BP16" s="17">
        <v>0.156</v>
      </c>
      <c r="BQ16" s="18">
        <v>0.122</v>
      </c>
      <c r="BR16" s="20" t="s">
        <v>19</v>
      </c>
    </row>
    <row r="17" spans="1:70" x14ac:dyDescent="0.2">
      <c r="A17" s="3" t="s">
        <v>16</v>
      </c>
      <c r="B17" s="9">
        <v>0.22</v>
      </c>
      <c r="C17" s="9">
        <v>0.16</v>
      </c>
      <c r="D17" s="18">
        <v>0.25600000000000001</v>
      </c>
      <c r="E17" s="4">
        <v>8.3000000000000004E-2</v>
      </c>
      <c r="F17" s="9">
        <v>0.156</v>
      </c>
      <c r="G17" s="4">
        <v>0.11899999999999999</v>
      </c>
      <c r="H17" s="9">
        <v>0.17499999999999999</v>
      </c>
      <c r="I17" s="4">
        <v>0.13500000000000001</v>
      </c>
      <c r="J17" s="4">
        <v>3.9E-2</v>
      </c>
      <c r="K17" s="4">
        <v>3.9E-2</v>
      </c>
      <c r="L17" s="4">
        <v>3.9E-2</v>
      </c>
      <c r="M17" s="4">
        <v>3.9E-2</v>
      </c>
      <c r="N17" s="7">
        <v>490</v>
      </c>
      <c r="O17" s="3" t="s">
        <v>16</v>
      </c>
      <c r="P17" s="18">
        <v>0.35499999999999998</v>
      </c>
      <c r="Q17" s="18">
        <v>0.28299999999999997</v>
      </c>
      <c r="R17" s="17">
        <v>0.48199999999999998</v>
      </c>
      <c r="S17" s="4">
        <v>0.111</v>
      </c>
      <c r="T17" s="4">
        <v>0.125</v>
      </c>
      <c r="U17" s="4">
        <v>0.106</v>
      </c>
      <c r="V17" s="4">
        <v>5.8999999999999997E-2</v>
      </c>
      <c r="W17" s="4">
        <v>0.06</v>
      </c>
      <c r="X17" s="4">
        <v>0.04</v>
      </c>
      <c r="Y17" s="4">
        <v>3.9E-2</v>
      </c>
      <c r="Z17" s="4">
        <v>0.04</v>
      </c>
      <c r="AA17" s="4">
        <v>3.9E-2</v>
      </c>
      <c r="AB17" s="20" t="s">
        <v>19</v>
      </c>
      <c r="AC17" s="3" t="s">
        <v>16</v>
      </c>
      <c r="AD17" s="5">
        <v>0.36499999999999999</v>
      </c>
      <c r="AE17" s="5">
        <v>0.375</v>
      </c>
      <c r="AF17" s="10">
        <v>0.40699999999999997</v>
      </c>
      <c r="AG17" s="10">
        <v>0.39600000000000002</v>
      </c>
      <c r="AH17" s="12">
        <v>0.32800000000000001</v>
      </c>
      <c r="AI17" s="12">
        <v>0.34899999999999998</v>
      </c>
      <c r="AJ17" s="16">
        <v>0.26900000000000002</v>
      </c>
      <c r="AK17" s="16">
        <v>0.27</v>
      </c>
      <c r="AL17" s="15">
        <v>0.22600000000000001</v>
      </c>
      <c r="AM17" s="15">
        <v>0.21199999999999999</v>
      </c>
      <c r="AN17" s="13">
        <v>0.45400000000000001</v>
      </c>
      <c r="AO17" s="10">
        <v>0.42</v>
      </c>
      <c r="AP17" s="20" t="s">
        <v>19</v>
      </c>
      <c r="AQ17" s="3" t="s">
        <v>16</v>
      </c>
      <c r="AR17" s="4">
        <v>3.9E-2</v>
      </c>
      <c r="AS17" s="4">
        <v>3.9E-2</v>
      </c>
      <c r="AT17" s="4">
        <v>3.9E-2</v>
      </c>
      <c r="AU17" s="4">
        <v>3.9E-2</v>
      </c>
      <c r="AV17" s="4">
        <v>3.9E-2</v>
      </c>
      <c r="AW17" s="4">
        <v>3.9E-2</v>
      </c>
      <c r="AX17" s="4">
        <v>3.9E-2</v>
      </c>
      <c r="AY17" s="4">
        <v>3.9E-2</v>
      </c>
      <c r="AZ17" s="4">
        <v>0.04</v>
      </c>
      <c r="BA17" s="4">
        <v>0.04</v>
      </c>
      <c r="BB17" s="4">
        <v>0.04</v>
      </c>
      <c r="BC17" s="4">
        <v>3.9E-2</v>
      </c>
      <c r="BD17" s="20" t="s">
        <v>19</v>
      </c>
      <c r="BE17" s="3" t="s">
        <v>16</v>
      </c>
      <c r="BF17" s="9">
        <v>0.1</v>
      </c>
      <c r="BG17" s="18">
        <v>0.13200000000000001</v>
      </c>
      <c r="BH17" s="18">
        <v>0.13100000000000001</v>
      </c>
      <c r="BI17" s="18">
        <v>0.113</v>
      </c>
      <c r="BJ17" s="14">
        <v>0.26700000000000002</v>
      </c>
      <c r="BK17" s="13">
        <v>0.42799999999999999</v>
      </c>
      <c r="BL17" s="16">
        <v>0.24299999999999999</v>
      </c>
      <c r="BM17" s="15">
        <v>0.21099999999999999</v>
      </c>
      <c r="BN17" s="13">
        <v>0.42499999999999999</v>
      </c>
      <c r="BO17" s="8">
        <v>0.442</v>
      </c>
      <c r="BP17" s="16">
        <v>0.24</v>
      </c>
      <c r="BQ17" s="4">
        <v>6.2E-2</v>
      </c>
      <c r="BR17" s="20" t="s">
        <v>19</v>
      </c>
    </row>
    <row r="18" spans="1:70" x14ac:dyDescent="0.2">
      <c r="A18" s="3" t="s">
        <v>17</v>
      </c>
      <c r="B18" s="4">
        <v>3.9E-2</v>
      </c>
      <c r="C18" s="4">
        <v>3.9E-2</v>
      </c>
      <c r="D18" s="4">
        <v>3.9E-2</v>
      </c>
      <c r="E18" s="4">
        <v>3.9E-2</v>
      </c>
      <c r="F18" s="4">
        <v>3.9E-2</v>
      </c>
      <c r="G18" s="4">
        <v>3.9E-2</v>
      </c>
      <c r="H18" s="4">
        <v>3.9E-2</v>
      </c>
      <c r="I18" s="4">
        <v>3.9E-2</v>
      </c>
      <c r="J18" s="4">
        <v>3.9E-2</v>
      </c>
      <c r="K18" s="4">
        <v>3.9E-2</v>
      </c>
      <c r="L18" s="4">
        <v>3.9E-2</v>
      </c>
      <c r="M18" s="4">
        <v>3.9E-2</v>
      </c>
      <c r="N18" s="7">
        <v>490</v>
      </c>
      <c r="O18" s="3" t="s">
        <v>17</v>
      </c>
      <c r="P18" s="4">
        <v>3.9E-2</v>
      </c>
      <c r="Q18" s="4">
        <v>3.9E-2</v>
      </c>
      <c r="R18" s="4">
        <v>4.3999999999999997E-2</v>
      </c>
      <c r="S18" s="4">
        <v>3.9E-2</v>
      </c>
      <c r="T18" s="4">
        <v>0.04</v>
      </c>
      <c r="U18" s="4">
        <v>3.9E-2</v>
      </c>
      <c r="V18" s="4">
        <v>3.9E-2</v>
      </c>
      <c r="W18" s="4">
        <v>4.1000000000000002E-2</v>
      </c>
      <c r="X18" s="4">
        <v>3.9E-2</v>
      </c>
      <c r="Y18" s="4">
        <v>3.9E-2</v>
      </c>
      <c r="Z18" s="4">
        <v>3.9E-2</v>
      </c>
      <c r="AA18" s="4">
        <v>4.3999999999999997E-2</v>
      </c>
      <c r="AB18" s="20" t="s">
        <v>19</v>
      </c>
      <c r="AC18" s="3" t="s">
        <v>17</v>
      </c>
      <c r="AD18" s="8">
        <v>0.48099999999999998</v>
      </c>
      <c r="AE18" s="6">
        <v>0.58299999999999996</v>
      </c>
      <c r="AF18" s="18">
        <v>0.13200000000000001</v>
      </c>
      <c r="AG18" s="9">
        <v>0.114</v>
      </c>
      <c r="AH18" s="18">
        <v>0.13200000000000001</v>
      </c>
      <c r="AI18" s="18">
        <v>0.13300000000000001</v>
      </c>
      <c r="AJ18" s="9">
        <v>0.107</v>
      </c>
      <c r="AK18" s="9">
        <v>0.108</v>
      </c>
      <c r="AL18" s="15">
        <v>0.215</v>
      </c>
      <c r="AM18" s="15">
        <v>0.22</v>
      </c>
      <c r="AN18" s="15">
        <v>0.20899999999999999</v>
      </c>
      <c r="AO18" s="15">
        <v>0.20499999999999999</v>
      </c>
      <c r="AP18" s="20" t="s">
        <v>19</v>
      </c>
      <c r="AQ18" s="3" t="s">
        <v>17</v>
      </c>
      <c r="AR18" s="4">
        <v>3.9E-2</v>
      </c>
      <c r="AS18" s="4">
        <v>3.9E-2</v>
      </c>
      <c r="AT18" s="4">
        <v>3.9E-2</v>
      </c>
      <c r="AU18" s="4">
        <v>3.9E-2</v>
      </c>
      <c r="AV18" s="4">
        <v>3.9E-2</v>
      </c>
      <c r="AW18" s="4">
        <v>3.9E-2</v>
      </c>
      <c r="AX18" s="4">
        <v>3.9E-2</v>
      </c>
      <c r="AY18" s="4">
        <v>3.9E-2</v>
      </c>
      <c r="AZ18" s="4">
        <v>3.9E-2</v>
      </c>
      <c r="BA18" s="4">
        <v>0.04</v>
      </c>
      <c r="BB18" s="4">
        <v>3.9E-2</v>
      </c>
      <c r="BC18" s="4">
        <v>3.9E-2</v>
      </c>
      <c r="BD18" s="20" t="s">
        <v>19</v>
      </c>
      <c r="BE18" s="3" t="s">
        <v>17</v>
      </c>
      <c r="BF18" s="4">
        <v>3.9E-2</v>
      </c>
      <c r="BG18" s="4">
        <v>3.9E-2</v>
      </c>
      <c r="BH18" s="4">
        <v>3.9E-2</v>
      </c>
      <c r="BI18" s="4">
        <v>3.9E-2</v>
      </c>
      <c r="BJ18" s="4">
        <v>3.9E-2</v>
      </c>
      <c r="BK18" s="4">
        <v>3.9E-2</v>
      </c>
      <c r="BL18" s="4">
        <v>3.9E-2</v>
      </c>
      <c r="BM18" s="4">
        <v>3.9E-2</v>
      </c>
      <c r="BN18" s="4">
        <v>3.9E-2</v>
      </c>
      <c r="BO18" s="4">
        <v>3.9E-2</v>
      </c>
      <c r="BP18" s="4">
        <v>3.9E-2</v>
      </c>
      <c r="BQ18" s="4">
        <v>3.9E-2</v>
      </c>
      <c r="BR18" s="20" t="s">
        <v>19</v>
      </c>
    </row>
    <row r="19" spans="1:70" x14ac:dyDescent="0.2">
      <c r="A19" s="3" t="s">
        <v>18</v>
      </c>
      <c r="B19" s="4">
        <v>4.2999999999999997E-2</v>
      </c>
      <c r="C19" s="4">
        <v>4.1000000000000002E-2</v>
      </c>
      <c r="D19" s="4">
        <v>4.1000000000000002E-2</v>
      </c>
      <c r="E19" s="4">
        <v>0.04</v>
      </c>
      <c r="F19" s="4">
        <v>4.1000000000000002E-2</v>
      </c>
      <c r="G19" s="4">
        <v>4.2000000000000003E-2</v>
      </c>
      <c r="H19" s="4">
        <v>4.1000000000000002E-2</v>
      </c>
      <c r="I19" s="4">
        <v>0.04</v>
      </c>
      <c r="J19" s="4">
        <v>0.04</v>
      </c>
      <c r="K19" s="4">
        <v>0.04</v>
      </c>
      <c r="L19" s="4">
        <v>0.04</v>
      </c>
      <c r="M19" s="4">
        <v>0.04</v>
      </c>
      <c r="N19" s="7">
        <v>490</v>
      </c>
      <c r="O19" s="3" t="s">
        <v>18</v>
      </c>
      <c r="P19" s="4">
        <v>4.7E-2</v>
      </c>
      <c r="Q19" s="4">
        <v>4.1000000000000002E-2</v>
      </c>
      <c r="R19" s="4">
        <v>4.1000000000000002E-2</v>
      </c>
      <c r="S19" s="4">
        <v>4.2000000000000003E-2</v>
      </c>
      <c r="T19" s="4">
        <v>4.1000000000000002E-2</v>
      </c>
      <c r="U19" s="4">
        <v>4.1000000000000002E-2</v>
      </c>
      <c r="V19" s="4">
        <v>4.1000000000000002E-2</v>
      </c>
      <c r="W19" s="4">
        <v>0.04</v>
      </c>
      <c r="X19" s="4">
        <v>0.04</v>
      </c>
      <c r="Y19" s="4">
        <v>0.04</v>
      </c>
      <c r="Z19" s="4">
        <v>0.04</v>
      </c>
      <c r="AA19" s="4">
        <v>0.04</v>
      </c>
      <c r="AB19" s="20" t="s">
        <v>19</v>
      </c>
      <c r="AC19" s="3" t="s">
        <v>18</v>
      </c>
      <c r="AD19" s="16">
        <v>0.27400000000000002</v>
      </c>
      <c r="AE19" s="12">
        <v>0.32</v>
      </c>
      <c r="AF19" s="16">
        <v>0.25600000000000001</v>
      </c>
      <c r="AG19" s="16">
        <v>0.249</v>
      </c>
      <c r="AH19" s="17">
        <v>0.185</v>
      </c>
      <c r="AI19" s="17">
        <v>0.188</v>
      </c>
      <c r="AJ19" s="5">
        <v>0.35899999999999999</v>
      </c>
      <c r="AK19" s="5">
        <v>0.35499999999999998</v>
      </c>
      <c r="AL19" s="5">
        <v>0.36399999999999999</v>
      </c>
      <c r="AM19" s="10">
        <v>0.42</v>
      </c>
      <c r="AN19" s="10">
        <v>0.39600000000000002</v>
      </c>
      <c r="AO19" s="5">
        <v>0.376</v>
      </c>
      <c r="AP19" s="20" t="s">
        <v>19</v>
      </c>
      <c r="AQ19" s="3" t="s">
        <v>18</v>
      </c>
      <c r="AR19" s="4">
        <v>4.1000000000000002E-2</v>
      </c>
      <c r="AS19" s="4">
        <v>0.04</v>
      </c>
      <c r="AT19" s="4">
        <v>0.04</v>
      </c>
      <c r="AU19" s="4">
        <v>0.04</v>
      </c>
      <c r="AV19" s="4">
        <v>0.04</v>
      </c>
      <c r="AW19" s="4">
        <v>4.1000000000000002E-2</v>
      </c>
      <c r="AX19" s="4">
        <v>4.1000000000000002E-2</v>
      </c>
      <c r="AY19" s="4">
        <v>0.04</v>
      </c>
      <c r="AZ19" s="4">
        <v>0.04</v>
      </c>
      <c r="BA19" s="4">
        <v>0.04</v>
      </c>
      <c r="BB19" s="4">
        <v>0.04</v>
      </c>
      <c r="BC19" s="4">
        <v>0.04</v>
      </c>
      <c r="BD19" s="20" t="s">
        <v>19</v>
      </c>
      <c r="BE19" s="3" t="s">
        <v>18</v>
      </c>
      <c r="BF19" s="4">
        <v>0.04</v>
      </c>
      <c r="BG19" s="4">
        <v>4.1000000000000002E-2</v>
      </c>
      <c r="BH19" s="4">
        <v>4.8000000000000001E-2</v>
      </c>
      <c r="BI19" s="4">
        <v>0.04</v>
      </c>
      <c r="BJ19" s="4">
        <v>0.04</v>
      </c>
      <c r="BK19" s="4">
        <v>0.04</v>
      </c>
      <c r="BL19" s="4">
        <v>0.04</v>
      </c>
      <c r="BM19" s="4">
        <v>5.5E-2</v>
      </c>
      <c r="BN19" s="4">
        <v>4.1000000000000002E-2</v>
      </c>
      <c r="BO19" s="4">
        <v>0.04</v>
      </c>
      <c r="BP19" s="4">
        <v>0.04</v>
      </c>
      <c r="BQ19" s="4">
        <v>4.2999999999999997E-2</v>
      </c>
      <c r="BR19" s="20" t="s">
        <v>19</v>
      </c>
    </row>
    <row r="21" spans="1:70" x14ac:dyDescent="0.2">
      <c r="B21">
        <f>B12-B2</f>
        <v>1.5129999999999999</v>
      </c>
      <c r="C21">
        <f t="shared" ref="C21:M21" si="0">C12-C2</f>
        <v>0.747</v>
      </c>
      <c r="D21">
        <f t="shared" si="0"/>
        <v>0.42100000000000004</v>
      </c>
      <c r="E21">
        <f t="shared" si="0"/>
        <v>0.22700000000000001</v>
      </c>
      <c r="F21">
        <f t="shared" si="0"/>
        <v>0.124</v>
      </c>
      <c r="G21">
        <f t="shared" si="0"/>
        <v>7.2999999999999995E-2</v>
      </c>
      <c r="H21">
        <f t="shared" si="0"/>
        <v>4.8000000000000001E-2</v>
      </c>
      <c r="I21">
        <f t="shared" si="0"/>
        <v>3.2000000000000001E-2</v>
      </c>
      <c r="J21">
        <f t="shared" si="0"/>
        <v>2.4E-2</v>
      </c>
      <c r="K21">
        <f t="shared" si="0"/>
        <v>1.8999999999999996E-2</v>
      </c>
      <c r="L21">
        <f t="shared" si="0"/>
        <v>9.5000000000000015E-2</v>
      </c>
      <c r="M21">
        <f t="shared" si="0"/>
        <v>0.23299999999999998</v>
      </c>
      <c r="P21">
        <f>P12-P2</f>
        <v>1.5580000000000001</v>
      </c>
      <c r="Q21">
        <f t="shared" ref="Q21:AA21" si="1">Q12-Q2</f>
        <v>0.81299999999999994</v>
      </c>
      <c r="R21">
        <f t="shared" si="1"/>
        <v>0.40600000000000003</v>
      </c>
      <c r="S21">
        <f t="shared" si="1"/>
        <v>0.224</v>
      </c>
      <c r="T21">
        <f t="shared" si="1"/>
        <v>0.12</v>
      </c>
      <c r="U21">
        <f t="shared" si="1"/>
        <v>6.7999999999999991E-2</v>
      </c>
      <c r="V21">
        <f t="shared" si="1"/>
        <v>4.4999999999999998E-2</v>
      </c>
      <c r="W21">
        <f t="shared" si="1"/>
        <v>3.3000000000000002E-2</v>
      </c>
      <c r="X21">
        <f t="shared" si="1"/>
        <v>2.4E-2</v>
      </c>
      <c r="Y21">
        <f t="shared" si="1"/>
        <v>1.7999999999999995E-2</v>
      </c>
      <c r="Z21">
        <f t="shared" si="1"/>
        <v>0.23800000000000002</v>
      </c>
      <c r="AA21">
        <f t="shared" si="1"/>
        <v>5.6000000000000001E-2</v>
      </c>
      <c r="AD21">
        <f>AD12-AD2</f>
        <v>9.7000000000000003E-2</v>
      </c>
      <c r="AE21">
        <f t="shared" ref="AE21:AO21" si="2">AE12-AE2</f>
        <v>5.7999999999999996E-2</v>
      </c>
      <c r="AF21">
        <f t="shared" si="2"/>
        <v>3.7999999999999992E-2</v>
      </c>
      <c r="AG21">
        <f t="shared" si="2"/>
        <v>2.5999999999999995E-2</v>
      </c>
      <c r="AH21">
        <f t="shared" si="2"/>
        <v>1.9999999999999997E-2</v>
      </c>
      <c r="AI21">
        <f t="shared" si="2"/>
        <v>1.6E-2</v>
      </c>
      <c r="AJ21">
        <f t="shared" si="2"/>
        <v>1.6E-2</v>
      </c>
      <c r="AK21">
        <f t="shared" si="2"/>
        <v>1.4999999999999999E-2</v>
      </c>
      <c r="AL21">
        <f t="shared" si="2"/>
        <v>1.6E-2</v>
      </c>
      <c r="AM21">
        <f t="shared" si="2"/>
        <v>1.2999999999999998E-2</v>
      </c>
      <c r="AN21">
        <f t="shared" si="2"/>
        <v>4.6999999999999993E-2</v>
      </c>
      <c r="AO21">
        <f t="shared" si="2"/>
        <v>4.4000000000000004E-2</v>
      </c>
      <c r="AR21">
        <f>AR12-AR2</f>
        <v>0.17899999999999999</v>
      </c>
      <c r="AS21">
        <f t="shared" ref="AS21:BC21" si="3">AS12-AS2</f>
        <v>9.4E-2</v>
      </c>
      <c r="AT21">
        <f t="shared" si="3"/>
        <v>5.2999999999999992E-2</v>
      </c>
      <c r="AU21">
        <f t="shared" si="3"/>
        <v>3.4000000000000002E-2</v>
      </c>
      <c r="AV21">
        <f t="shared" si="3"/>
        <v>2.3E-2</v>
      </c>
      <c r="AW21">
        <f t="shared" si="3"/>
        <v>1.7999999999999995E-2</v>
      </c>
      <c r="AX21">
        <f t="shared" si="3"/>
        <v>1.6999999999999994E-2</v>
      </c>
      <c r="AY21">
        <f t="shared" si="3"/>
        <v>1.6E-2</v>
      </c>
      <c r="AZ21">
        <f t="shared" si="3"/>
        <v>1.4999999999999999E-2</v>
      </c>
      <c r="BA21">
        <f t="shared" si="3"/>
        <v>1.6E-2</v>
      </c>
      <c r="BB21">
        <f t="shared" si="3"/>
        <v>0.11099999999999999</v>
      </c>
      <c r="BC21">
        <f t="shared" si="3"/>
        <v>0.11799999999999999</v>
      </c>
      <c r="BF21">
        <f>BF12-BF2</f>
        <v>7.4999999999999997E-2</v>
      </c>
      <c r="BG21">
        <f t="shared" ref="BG21:BQ21" si="4">BG12-BG2</f>
        <v>0.08</v>
      </c>
      <c r="BH21">
        <f t="shared" si="4"/>
        <v>5.2999999999999992E-2</v>
      </c>
      <c r="BI21">
        <f t="shared" si="4"/>
        <v>3.7000000000000005E-2</v>
      </c>
      <c r="BJ21">
        <f t="shared" si="4"/>
        <v>0.03</v>
      </c>
      <c r="BK21">
        <f t="shared" si="4"/>
        <v>2.5999999999999995E-2</v>
      </c>
      <c r="BL21">
        <f t="shared" si="4"/>
        <v>2.4E-2</v>
      </c>
      <c r="BM21">
        <f t="shared" si="4"/>
        <v>2.5000000000000001E-2</v>
      </c>
      <c r="BN21">
        <f t="shared" si="4"/>
        <v>2.3E-2</v>
      </c>
      <c r="BO21">
        <f t="shared" si="4"/>
        <v>2.4E-2</v>
      </c>
      <c r="BP21">
        <f t="shared" si="4"/>
        <v>8.0999999999999989E-2</v>
      </c>
      <c r="BQ21">
        <f t="shared" si="4"/>
        <v>9.6000000000000002E-2</v>
      </c>
    </row>
    <row r="22" spans="1:70" x14ac:dyDescent="0.2">
      <c r="B22">
        <f t="shared" ref="B22:M28" si="5">B13-B3</f>
        <v>1.4300000000000002</v>
      </c>
      <c r="C22">
        <f t="shared" si="5"/>
        <v>0.745</v>
      </c>
      <c r="D22">
        <f t="shared" si="5"/>
        <v>0.41700000000000004</v>
      </c>
      <c r="E22">
        <f t="shared" si="5"/>
        <v>0.21099999999999999</v>
      </c>
      <c r="F22">
        <f t="shared" si="5"/>
        <v>0.11699999999999999</v>
      </c>
      <c r="G22">
        <f t="shared" si="5"/>
        <v>7.2999999999999995E-2</v>
      </c>
      <c r="H22">
        <f t="shared" si="5"/>
        <v>0.05</v>
      </c>
      <c r="I22">
        <f t="shared" si="5"/>
        <v>3.6000000000000004E-2</v>
      </c>
      <c r="J22">
        <f t="shared" si="5"/>
        <v>2.5000000000000001E-2</v>
      </c>
      <c r="K22">
        <f t="shared" si="5"/>
        <v>1.9999999999999997E-2</v>
      </c>
      <c r="L22">
        <f t="shared" si="5"/>
        <v>8.900000000000001E-2</v>
      </c>
      <c r="M22">
        <f t="shared" si="5"/>
        <v>0.22800000000000004</v>
      </c>
      <c r="P22">
        <f t="shared" ref="P22:AA28" si="6">P13-P3</f>
        <v>1.53</v>
      </c>
      <c r="Q22">
        <f t="shared" si="6"/>
        <v>0.81099999999999994</v>
      </c>
      <c r="R22">
        <f t="shared" si="6"/>
        <v>0.36899999999999999</v>
      </c>
      <c r="S22">
        <f t="shared" si="6"/>
        <v>0.222</v>
      </c>
      <c r="T22">
        <f t="shared" si="6"/>
        <v>0.11899999999999999</v>
      </c>
      <c r="U22">
        <f t="shared" si="6"/>
        <v>6.8000000000000005E-2</v>
      </c>
      <c r="V22">
        <f t="shared" si="6"/>
        <v>4.7E-2</v>
      </c>
      <c r="W22">
        <f t="shared" si="6"/>
        <v>3.1E-2</v>
      </c>
      <c r="X22">
        <f t="shared" si="6"/>
        <v>2.3E-2</v>
      </c>
      <c r="Y22">
        <f t="shared" si="6"/>
        <v>1.7000000000000001E-2</v>
      </c>
      <c r="Z22">
        <f t="shared" si="6"/>
        <v>0.24199999999999997</v>
      </c>
      <c r="AA22">
        <f t="shared" si="6"/>
        <v>5.5E-2</v>
      </c>
      <c r="AD22">
        <f t="shared" ref="AD22:AO28" si="7">AD13-AD3</f>
        <v>0.10600000000000001</v>
      </c>
      <c r="AE22">
        <f t="shared" si="7"/>
        <v>5.6999999999999995E-2</v>
      </c>
      <c r="AF22">
        <f t="shared" si="7"/>
        <v>3.5000000000000003E-2</v>
      </c>
      <c r="AG22">
        <f t="shared" si="7"/>
        <v>2.6999999999999996E-2</v>
      </c>
      <c r="AH22">
        <f t="shared" si="7"/>
        <v>1.8999999999999996E-2</v>
      </c>
      <c r="AI22">
        <f t="shared" si="7"/>
        <v>1.7999999999999995E-2</v>
      </c>
      <c r="AJ22">
        <f t="shared" si="7"/>
        <v>1.6E-2</v>
      </c>
      <c r="AK22">
        <f t="shared" si="7"/>
        <v>1.6E-2</v>
      </c>
      <c r="AL22">
        <f t="shared" si="7"/>
        <v>1.6E-2</v>
      </c>
      <c r="AM22">
        <f t="shared" si="7"/>
        <v>1.3999999999999999E-2</v>
      </c>
      <c r="AN22">
        <f t="shared" si="7"/>
        <v>7.1999999999999995E-2</v>
      </c>
      <c r="AO22">
        <f t="shared" si="7"/>
        <v>8.2000000000000017E-2</v>
      </c>
      <c r="AR22">
        <f t="shared" ref="AR22:BC28" si="8">AR13-AR3</f>
        <v>0.14799999999999999</v>
      </c>
      <c r="AS22">
        <f t="shared" si="8"/>
        <v>9.1999999999999998E-2</v>
      </c>
      <c r="AT22">
        <f t="shared" si="8"/>
        <v>5.3999999999999992E-2</v>
      </c>
      <c r="AU22">
        <f t="shared" si="8"/>
        <v>3.6000000000000004E-2</v>
      </c>
      <c r="AV22">
        <f t="shared" si="8"/>
        <v>2.6999999999999996E-2</v>
      </c>
      <c r="AW22">
        <f t="shared" si="8"/>
        <v>2.1999999999999999E-2</v>
      </c>
      <c r="AX22">
        <f t="shared" si="8"/>
        <v>1.9999999999999997E-2</v>
      </c>
      <c r="AY22">
        <f t="shared" si="8"/>
        <v>1.7999999999999995E-2</v>
      </c>
      <c r="AZ22">
        <f t="shared" si="8"/>
        <v>1.4999999999999999E-2</v>
      </c>
      <c r="BA22">
        <f t="shared" si="8"/>
        <v>1.3999999999999999E-2</v>
      </c>
      <c r="BB22">
        <f t="shared" si="8"/>
        <v>0.23000000000000004</v>
      </c>
      <c r="BC22">
        <f t="shared" si="8"/>
        <v>0.23400000000000004</v>
      </c>
      <c r="BF22">
        <f t="shared" ref="BF22:BQ22" si="9">BF13-BF3</f>
        <v>6.8999999999999992E-2</v>
      </c>
      <c r="BG22">
        <f t="shared" si="9"/>
        <v>6.6000000000000003E-2</v>
      </c>
      <c r="BH22">
        <f t="shared" si="9"/>
        <v>0.23400000000000001</v>
      </c>
      <c r="BI22">
        <f t="shared" si="9"/>
        <v>0.161</v>
      </c>
      <c r="BJ22">
        <f t="shared" si="9"/>
        <v>0.223</v>
      </c>
      <c r="BK22">
        <f t="shared" si="9"/>
        <v>0.28400000000000003</v>
      </c>
      <c r="BL22">
        <f t="shared" si="9"/>
        <v>0.27800000000000002</v>
      </c>
      <c r="BM22">
        <f t="shared" si="9"/>
        <v>0.34899999999999998</v>
      </c>
      <c r="BN22">
        <f t="shared" si="9"/>
        <v>0.371</v>
      </c>
      <c r="BO22">
        <f t="shared" si="9"/>
        <v>0.33499999999999996</v>
      </c>
      <c r="BP22">
        <f t="shared" si="9"/>
        <v>0.39200000000000002</v>
      </c>
      <c r="BQ22">
        <f t="shared" si="9"/>
        <v>7.3999999999999996E-2</v>
      </c>
    </row>
    <row r="23" spans="1:70" x14ac:dyDescent="0.2">
      <c r="B23">
        <f t="shared" si="5"/>
        <v>1.3240000000000001</v>
      </c>
      <c r="C23">
        <f t="shared" si="5"/>
        <v>0.76</v>
      </c>
      <c r="D23">
        <f t="shared" si="5"/>
        <v>0.39900000000000002</v>
      </c>
      <c r="E23">
        <f t="shared" si="5"/>
        <v>0.219</v>
      </c>
      <c r="F23">
        <f t="shared" si="5"/>
        <v>0.121</v>
      </c>
      <c r="G23">
        <f t="shared" si="5"/>
        <v>6.9999999999999993E-2</v>
      </c>
      <c r="H23">
        <f t="shared" si="5"/>
        <v>4.4999999999999998E-2</v>
      </c>
      <c r="I23">
        <f t="shared" si="5"/>
        <v>0.03</v>
      </c>
      <c r="J23">
        <f t="shared" si="5"/>
        <v>2.4999999999999994E-2</v>
      </c>
      <c r="K23">
        <f t="shared" si="5"/>
        <v>1.8999999999999996E-2</v>
      </c>
      <c r="L23">
        <f t="shared" si="5"/>
        <v>9.9999999999999992E-2</v>
      </c>
      <c r="M23">
        <f t="shared" si="5"/>
        <v>0.23300000000000004</v>
      </c>
      <c r="P23">
        <f t="shared" si="6"/>
        <v>0.126</v>
      </c>
      <c r="Q23">
        <f t="shared" si="6"/>
        <v>7.8E-2</v>
      </c>
      <c r="R23">
        <f t="shared" si="6"/>
        <v>0.23700000000000004</v>
      </c>
      <c r="S23">
        <f t="shared" si="6"/>
        <v>0.191</v>
      </c>
      <c r="T23">
        <f t="shared" si="6"/>
        <v>0.55099999999999993</v>
      </c>
      <c r="U23">
        <f t="shared" si="6"/>
        <v>4.7E-2</v>
      </c>
      <c r="V23">
        <f t="shared" si="6"/>
        <v>6.0000000000000005E-2</v>
      </c>
      <c r="W23">
        <f t="shared" si="6"/>
        <v>7.0999999999999994E-2</v>
      </c>
      <c r="X23">
        <f t="shared" si="6"/>
        <v>0.17799999999999999</v>
      </c>
      <c r="Y23">
        <f t="shared" si="6"/>
        <v>6.7000000000000004E-2</v>
      </c>
      <c r="Z23">
        <f t="shared" si="6"/>
        <v>0.5</v>
      </c>
      <c r="AA23">
        <f t="shared" si="6"/>
        <v>0.35500000000000004</v>
      </c>
      <c r="AD23">
        <f t="shared" si="7"/>
        <v>0.04</v>
      </c>
      <c r="AE23">
        <f t="shared" si="7"/>
        <v>3.7999999999999999E-2</v>
      </c>
      <c r="AF23">
        <f t="shared" si="7"/>
        <v>7.0000000000000007E-2</v>
      </c>
      <c r="AG23">
        <f t="shared" si="7"/>
        <v>6.9000000000000006E-2</v>
      </c>
      <c r="AH23">
        <f t="shared" si="7"/>
        <v>5.2000000000000005E-2</v>
      </c>
      <c r="AI23">
        <f t="shared" si="7"/>
        <v>4.8999999999999988E-2</v>
      </c>
      <c r="AJ23">
        <f t="shared" si="7"/>
        <v>3.4999999999999996E-2</v>
      </c>
      <c r="AK23">
        <f t="shared" si="7"/>
        <v>3.6999999999999998E-2</v>
      </c>
      <c r="AL23">
        <f t="shared" si="7"/>
        <v>0.184</v>
      </c>
      <c r="AM23">
        <f t="shared" si="7"/>
        <v>0.17699999999999999</v>
      </c>
      <c r="AN23">
        <f t="shared" si="7"/>
        <v>0.22700000000000004</v>
      </c>
      <c r="AO23">
        <f t="shared" si="7"/>
        <v>0.186</v>
      </c>
      <c r="AR23">
        <f t="shared" si="8"/>
        <v>8.8000000000000009E-2</v>
      </c>
      <c r="AS23">
        <f t="shared" si="8"/>
        <v>8.299999999999999E-2</v>
      </c>
      <c r="AT23">
        <f t="shared" si="8"/>
        <v>5.7000000000000002E-2</v>
      </c>
      <c r="AU23">
        <f t="shared" si="8"/>
        <v>5.3999999999999999E-2</v>
      </c>
      <c r="AV23">
        <f t="shared" si="8"/>
        <v>6.6000000000000003E-2</v>
      </c>
      <c r="AW23">
        <f t="shared" si="8"/>
        <v>6.3E-2</v>
      </c>
      <c r="AX23">
        <f t="shared" si="8"/>
        <v>5.1999999999999998E-2</v>
      </c>
      <c r="AY23">
        <f t="shared" si="8"/>
        <v>4.6999999999999993E-2</v>
      </c>
      <c r="AZ23">
        <f t="shared" si="8"/>
        <v>4.8999999999999995E-2</v>
      </c>
      <c r="BA23">
        <f t="shared" si="8"/>
        <v>5.4000000000000006E-2</v>
      </c>
      <c r="BB23">
        <f t="shared" si="8"/>
        <v>7.4999999999999997E-2</v>
      </c>
      <c r="BC23">
        <f t="shared" si="8"/>
        <v>8.2000000000000003E-2</v>
      </c>
      <c r="BF23">
        <f t="shared" ref="BF23:BQ23" si="10">BF14-BF4</f>
        <v>6.3E-2</v>
      </c>
      <c r="BG23">
        <f t="shared" si="10"/>
        <v>7.5000000000000011E-2</v>
      </c>
      <c r="BH23">
        <f t="shared" si="10"/>
        <v>9.7000000000000003E-2</v>
      </c>
      <c r="BI23">
        <f t="shared" si="10"/>
        <v>7.3000000000000009E-2</v>
      </c>
      <c r="BJ23">
        <f t="shared" si="10"/>
        <v>6.1999999999999993E-2</v>
      </c>
      <c r="BK23">
        <f t="shared" si="10"/>
        <v>6.8000000000000005E-2</v>
      </c>
      <c r="BL23">
        <f t="shared" si="10"/>
        <v>7.8000000000000014E-2</v>
      </c>
      <c r="BM23">
        <f t="shared" si="10"/>
        <v>7.9999999999999988E-2</v>
      </c>
      <c r="BN23">
        <f t="shared" si="10"/>
        <v>5.5E-2</v>
      </c>
      <c r="BO23">
        <f t="shared" si="10"/>
        <v>3.9000000000000007E-2</v>
      </c>
      <c r="BP23">
        <f t="shared" si="10"/>
        <v>0.127</v>
      </c>
      <c r="BQ23">
        <f t="shared" si="10"/>
        <v>0.49400000000000005</v>
      </c>
    </row>
    <row r="24" spans="1:70" x14ac:dyDescent="0.2">
      <c r="B24">
        <f t="shared" si="5"/>
        <v>0.18</v>
      </c>
      <c r="C24">
        <f t="shared" si="5"/>
        <v>0.114</v>
      </c>
      <c r="D24">
        <f t="shared" si="5"/>
        <v>0.21099999999999999</v>
      </c>
      <c r="E24">
        <f t="shared" si="5"/>
        <v>4.8000000000000001E-2</v>
      </c>
      <c r="F24">
        <f t="shared" si="5"/>
        <v>0.115</v>
      </c>
      <c r="G24">
        <f t="shared" si="5"/>
        <v>8.0999999999999989E-2</v>
      </c>
      <c r="H24">
        <f t="shared" si="5"/>
        <v>0.12</v>
      </c>
      <c r="I24">
        <f t="shared" si="5"/>
        <v>9.5000000000000015E-2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P24">
        <f t="shared" si="6"/>
        <v>0.12999999999999998</v>
      </c>
      <c r="Q24">
        <f t="shared" si="6"/>
        <v>7.3999999999999996E-2</v>
      </c>
      <c r="R24">
        <f t="shared" si="6"/>
        <v>0.24599999999999997</v>
      </c>
      <c r="S24">
        <f t="shared" si="6"/>
        <v>0.19500000000000001</v>
      </c>
      <c r="T24">
        <f t="shared" si="6"/>
        <v>0.54499999999999993</v>
      </c>
      <c r="U24">
        <f t="shared" si="6"/>
        <v>5.1000000000000004E-2</v>
      </c>
      <c r="V24">
        <f t="shared" si="6"/>
        <v>5.1999999999999991E-2</v>
      </c>
      <c r="W24">
        <f t="shared" si="6"/>
        <v>6.5000000000000002E-2</v>
      </c>
      <c r="X24">
        <f t="shared" si="6"/>
        <v>0.17599999999999999</v>
      </c>
      <c r="Y24">
        <f t="shared" si="6"/>
        <v>6.8000000000000005E-2</v>
      </c>
      <c r="Z24">
        <f t="shared" si="6"/>
        <v>0.49800000000000005</v>
      </c>
      <c r="AA24">
        <f t="shared" si="6"/>
        <v>0.34700000000000003</v>
      </c>
      <c r="AD24">
        <f t="shared" si="7"/>
        <v>0.16199999999999998</v>
      </c>
      <c r="AE24">
        <f t="shared" si="7"/>
        <v>0.15899999999999997</v>
      </c>
      <c r="AF24">
        <f t="shared" si="7"/>
        <v>0.21600000000000003</v>
      </c>
      <c r="AG24">
        <f t="shared" si="7"/>
        <v>0.20200000000000001</v>
      </c>
      <c r="AH24">
        <f t="shared" si="7"/>
        <v>0.21800000000000003</v>
      </c>
      <c r="AI24">
        <f t="shared" si="7"/>
        <v>0.23100000000000004</v>
      </c>
      <c r="AJ24">
        <f t="shared" si="7"/>
        <v>0.31</v>
      </c>
      <c r="AK24">
        <f t="shared" si="7"/>
        <v>0.29799999999999999</v>
      </c>
      <c r="AL24">
        <f t="shared" si="7"/>
        <v>4.4999999999999998E-2</v>
      </c>
      <c r="AM24">
        <f t="shared" si="7"/>
        <v>4.3999999999999997E-2</v>
      </c>
      <c r="AN24">
        <f t="shared" si="7"/>
        <v>3.6999999999999998E-2</v>
      </c>
      <c r="AO24">
        <f t="shared" si="7"/>
        <v>3.4999999999999996E-2</v>
      </c>
      <c r="AR24">
        <f t="shared" si="8"/>
        <v>7.7000000000000013E-2</v>
      </c>
      <c r="AS24">
        <f t="shared" si="8"/>
        <v>8.0999999999999989E-2</v>
      </c>
      <c r="AT24">
        <f t="shared" si="8"/>
        <v>6.6000000000000003E-2</v>
      </c>
      <c r="AU24">
        <f t="shared" si="8"/>
        <v>6.7000000000000004E-2</v>
      </c>
      <c r="AV24">
        <f t="shared" si="8"/>
        <v>6.1000000000000006E-2</v>
      </c>
      <c r="AW24">
        <f t="shared" si="8"/>
        <v>6.4000000000000001E-2</v>
      </c>
      <c r="AX24">
        <f t="shared" si="8"/>
        <v>7.0000000000000007E-2</v>
      </c>
      <c r="AY24">
        <f t="shared" si="8"/>
        <v>6.6000000000000003E-2</v>
      </c>
      <c r="AZ24">
        <f t="shared" si="8"/>
        <v>0.123</v>
      </c>
      <c r="BA24">
        <f t="shared" si="8"/>
        <v>0.107</v>
      </c>
      <c r="BB24">
        <f t="shared" si="8"/>
        <v>0.15300000000000002</v>
      </c>
      <c r="BC24">
        <f t="shared" si="8"/>
        <v>0.13400000000000001</v>
      </c>
      <c r="BF24">
        <f t="shared" ref="BF24:BQ24" si="11">BF15-BF5</f>
        <v>0.23100000000000001</v>
      </c>
      <c r="BG24">
        <f t="shared" si="11"/>
        <v>0.16200000000000001</v>
      </c>
      <c r="BH24">
        <f t="shared" si="11"/>
        <v>0.24000000000000002</v>
      </c>
      <c r="BI24">
        <f t="shared" si="11"/>
        <v>0.188</v>
      </c>
      <c r="BJ24">
        <f t="shared" si="11"/>
        <v>7.3000000000000009E-2</v>
      </c>
      <c r="BK24">
        <f t="shared" si="11"/>
        <v>0.23900000000000002</v>
      </c>
      <c r="BL24">
        <f t="shared" si="11"/>
        <v>0.16400000000000001</v>
      </c>
      <c r="BM24">
        <f t="shared" si="11"/>
        <v>8.299999999999999E-2</v>
      </c>
      <c r="BN24">
        <f t="shared" si="11"/>
        <v>0.10899999999999999</v>
      </c>
      <c r="BO24">
        <f t="shared" si="11"/>
        <v>5.4000000000000006E-2</v>
      </c>
      <c r="BP24">
        <f t="shared" si="11"/>
        <v>0.182</v>
      </c>
      <c r="BQ24">
        <f t="shared" si="11"/>
        <v>0.22100000000000003</v>
      </c>
    </row>
    <row r="25" spans="1:70" x14ac:dyDescent="0.2">
      <c r="B25">
        <f t="shared" si="5"/>
        <v>0.18099999999999999</v>
      </c>
      <c r="C25">
        <f t="shared" si="5"/>
        <v>0.112</v>
      </c>
      <c r="D25">
        <f t="shared" si="5"/>
        <v>0.21299999999999999</v>
      </c>
      <c r="E25">
        <f t="shared" si="5"/>
        <v>0.05</v>
      </c>
      <c r="F25">
        <f t="shared" si="5"/>
        <v>0.112</v>
      </c>
      <c r="G25">
        <f t="shared" si="5"/>
        <v>8.199999999999999E-2</v>
      </c>
      <c r="H25">
        <f t="shared" si="5"/>
        <v>0.125</v>
      </c>
      <c r="I25">
        <f t="shared" si="5"/>
        <v>9.0000000000000011E-2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P25">
        <f t="shared" si="6"/>
        <v>0.311</v>
      </c>
      <c r="Q25">
        <f t="shared" si="6"/>
        <v>0.23799999999999999</v>
      </c>
      <c r="R25">
        <f t="shared" si="6"/>
        <v>0.443</v>
      </c>
      <c r="S25">
        <f t="shared" si="6"/>
        <v>5.8000000000000003E-2</v>
      </c>
      <c r="T25">
        <f t="shared" si="6"/>
        <v>7.400000000000001E-2</v>
      </c>
      <c r="U25">
        <f t="shared" si="6"/>
        <v>5.6000000000000001E-2</v>
      </c>
      <c r="V25">
        <f t="shared" si="6"/>
        <v>2.5999999999999995E-2</v>
      </c>
      <c r="W25">
        <f t="shared" si="6"/>
        <v>2.6999999999999996E-2</v>
      </c>
      <c r="X25">
        <f t="shared" si="6"/>
        <v>-1.0000000000000009E-3</v>
      </c>
      <c r="Y25">
        <f t="shared" si="6"/>
        <v>0</v>
      </c>
      <c r="Z25">
        <f t="shared" si="6"/>
        <v>1.0000000000000009E-3</v>
      </c>
      <c r="AA25">
        <f t="shared" si="6"/>
        <v>0</v>
      </c>
      <c r="AD25">
        <f t="shared" si="7"/>
        <v>4.3000000000000003E-2</v>
      </c>
      <c r="AE25">
        <f t="shared" si="7"/>
        <v>4.4000000000000004E-2</v>
      </c>
      <c r="AF25">
        <f t="shared" si="7"/>
        <v>3.6999999999999998E-2</v>
      </c>
      <c r="AG25">
        <f t="shared" si="7"/>
        <v>3.5999999999999997E-2</v>
      </c>
      <c r="AH25">
        <f t="shared" si="7"/>
        <v>7.6000000000000012E-2</v>
      </c>
      <c r="AI25">
        <f t="shared" si="7"/>
        <v>8.199999999999999E-2</v>
      </c>
      <c r="AJ25">
        <f t="shared" si="7"/>
        <v>7.8000000000000014E-2</v>
      </c>
      <c r="AK25">
        <f t="shared" si="7"/>
        <v>7.5999999999999998E-2</v>
      </c>
      <c r="AL25">
        <f t="shared" si="7"/>
        <v>0.04</v>
      </c>
      <c r="AM25">
        <f t="shared" si="7"/>
        <v>3.6999999999999998E-2</v>
      </c>
      <c r="AN25">
        <f t="shared" si="7"/>
        <v>4.7999999999999994E-2</v>
      </c>
      <c r="AO25">
        <f t="shared" si="7"/>
        <v>4.6000000000000006E-2</v>
      </c>
      <c r="AR25">
        <f t="shared" si="8"/>
        <v>0.24299999999999999</v>
      </c>
      <c r="AS25">
        <f t="shared" si="8"/>
        <v>0.24399999999999999</v>
      </c>
      <c r="AT25">
        <f t="shared" si="8"/>
        <v>0.14499999999999999</v>
      </c>
      <c r="AU25">
        <f t="shared" si="8"/>
        <v>0.13799999999999998</v>
      </c>
      <c r="AV25">
        <f t="shared" si="8"/>
        <v>0.12999999999999998</v>
      </c>
      <c r="AW25">
        <f t="shared" si="8"/>
        <v>0.11699999999999999</v>
      </c>
      <c r="AX25">
        <f t="shared" si="8"/>
        <v>0.25800000000000001</v>
      </c>
      <c r="AY25">
        <f t="shared" si="8"/>
        <v>0.28899999999999998</v>
      </c>
      <c r="AZ25">
        <f t="shared" si="8"/>
        <v>0</v>
      </c>
      <c r="BA25">
        <f t="shared" si="8"/>
        <v>0</v>
      </c>
      <c r="BB25">
        <f t="shared" si="8"/>
        <v>0</v>
      </c>
      <c r="BC25">
        <f t="shared" si="8"/>
        <v>0</v>
      </c>
      <c r="BF25">
        <f t="shared" ref="BF25:BQ25" si="12">BF16-BF6</f>
        <v>0.186</v>
      </c>
      <c r="BG25">
        <f t="shared" si="12"/>
        <v>0.26400000000000001</v>
      </c>
      <c r="BH25">
        <f t="shared" si="12"/>
        <v>0.24999999999999997</v>
      </c>
      <c r="BI25">
        <f t="shared" si="12"/>
        <v>0.441</v>
      </c>
      <c r="BJ25">
        <f t="shared" si="12"/>
        <v>0.376</v>
      </c>
      <c r="BK25">
        <f t="shared" si="12"/>
        <v>8.0999999999999989E-2</v>
      </c>
      <c r="BL25">
        <f t="shared" si="12"/>
        <v>6.6000000000000003E-2</v>
      </c>
      <c r="BM25">
        <f t="shared" si="12"/>
        <v>6.3E-2</v>
      </c>
      <c r="BN25">
        <f t="shared" si="12"/>
        <v>9.8000000000000004E-2</v>
      </c>
      <c r="BO25">
        <f t="shared" si="12"/>
        <v>7.2000000000000008E-2</v>
      </c>
      <c r="BP25">
        <f t="shared" si="12"/>
        <v>0.11599999999999999</v>
      </c>
      <c r="BQ25">
        <f t="shared" si="12"/>
        <v>8.299999999999999E-2</v>
      </c>
    </row>
    <row r="26" spans="1:70" x14ac:dyDescent="0.2">
      <c r="B26">
        <f t="shared" si="5"/>
        <v>0.17899999999999999</v>
      </c>
      <c r="C26">
        <f t="shared" si="5"/>
        <v>0.11600000000000001</v>
      </c>
      <c r="D26">
        <f t="shared" si="5"/>
        <v>0.215</v>
      </c>
      <c r="E26">
        <f t="shared" si="5"/>
        <v>4.8000000000000001E-2</v>
      </c>
      <c r="F26">
        <f t="shared" si="5"/>
        <v>0.113</v>
      </c>
      <c r="G26">
        <f t="shared" si="5"/>
        <v>7.9999999999999988E-2</v>
      </c>
      <c r="H26">
        <f t="shared" si="5"/>
        <v>0.13299999999999998</v>
      </c>
      <c r="I26">
        <f t="shared" si="5"/>
        <v>9.1000000000000011E-2</v>
      </c>
      <c r="J26">
        <f t="shared" si="5"/>
        <v>0</v>
      </c>
      <c r="K26">
        <f t="shared" si="5"/>
        <v>-1.0000000000000009E-3</v>
      </c>
      <c r="L26">
        <f t="shared" si="5"/>
        <v>0</v>
      </c>
      <c r="M26">
        <f t="shared" si="5"/>
        <v>0</v>
      </c>
      <c r="P26">
        <f t="shared" si="6"/>
        <v>0.30199999999999999</v>
      </c>
      <c r="Q26">
        <f t="shared" si="6"/>
        <v>0.23699999999999999</v>
      </c>
      <c r="R26">
        <f t="shared" si="6"/>
        <v>0.434</v>
      </c>
      <c r="S26">
        <f t="shared" si="6"/>
        <v>5.7000000000000002E-2</v>
      </c>
      <c r="T26">
        <f t="shared" si="6"/>
        <v>7.2000000000000008E-2</v>
      </c>
      <c r="U26">
        <f t="shared" si="6"/>
        <v>0.06</v>
      </c>
      <c r="V26">
        <f t="shared" si="6"/>
        <v>2.5999999999999995E-2</v>
      </c>
      <c r="W26">
        <f t="shared" si="6"/>
        <v>2.5999999999999995E-2</v>
      </c>
      <c r="X26">
        <f t="shared" si="6"/>
        <v>0</v>
      </c>
      <c r="Y26">
        <f t="shared" si="6"/>
        <v>0</v>
      </c>
      <c r="Z26">
        <f t="shared" si="6"/>
        <v>1.0000000000000009E-3</v>
      </c>
      <c r="AA26">
        <f t="shared" si="6"/>
        <v>0</v>
      </c>
      <c r="AD26">
        <f t="shared" si="7"/>
        <v>0.314</v>
      </c>
      <c r="AE26">
        <f t="shared" si="7"/>
        <v>0.32400000000000001</v>
      </c>
      <c r="AF26">
        <f t="shared" si="7"/>
        <v>0.35799999999999998</v>
      </c>
      <c r="AG26">
        <f t="shared" si="7"/>
        <v>0.34800000000000003</v>
      </c>
      <c r="AH26">
        <f t="shared" si="7"/>
        <v>0.28100000000000003</v>
      </c>
      <c r="AI26">
        <f t="shared" si="7"/>
        <v>0.30299999999999999</v>
      </c>
      <c r="AJ26">
        <f t="shared" si="7"/>
        <v>0.22100000000000003</v>
      </c>
      <c r="AK26">
        <f t="shared" si="7"/>
        <v>0.22000000000000003</v>
      </c>
      <c r="AL26">
        <f t="shared" si="7"/>
        <v>0.183</v>
      </c>
      <c r="AM26">
        <f t="shared" si="7"/>
        <v>0.16899999999999998</v>
      </c>
      <c r="AN26">
        <f t="shared" si="7"/>
        <v>0.38500000000000001</v>
      </c>
      <c r="AO26">
        <f t="shared" si="7"/>
        <v>0.35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8"/>
        <v>0</v>
      </c>
      <c r="AY26">
        <f t="shared" si="8"/>
        <v>0</v>
      </c>
      <c r="AZ26">
        <f t="shared" si="8"/>
        <v>1.0000000000000009E-3</v>
      </c>
      <c r="BA26">
        <f t="shared" si="8"/>
        <v>1.0000000000000009E-3</v>
      </c>
      <c r="BB26">
        <f t="shared" si="8"/>
        <v>1.0000000000000009E-3</v>
      </c>
      <c r="BC26">
        <f t="shared" si="8"/>
        <v>0</v>
      </c>
      <c r="BF26">
        <f t="shared" ref="BF26:BQ26" si="13">BF17-BF7</f>
        <v>6.1000000000000006E-2</v>
      </c>
      <c r="BG26">
        <f t="shared" si="13"/>
        <v>9.2999999999999999E-2</v>
      </c>
      <c r="BH26">
        <f t="shared" si="13"/>
        <v>9.1999999999999998E-2</v>
      </c>
      <c r="BI26">
        <f t="shared" si="13"/>
        <v>7.400000000000001E-2</v>
      </c>
      <c r="BJ26">
        <f t="shared" si="13"/>
        <v>0.22800000000000001</v>
      </c>
      <c r="BK26">
        <f t="shared" si="13"/>
        <v>0.38900000000000001</v>
      </c>
      <c r="BL26">
        <f t="shared" si="13"/>
        <v>0.20399999999999999</v>
      </c>
      <c r="BM26">
        <f t="shared" si="13"/>
        <v>0.17199999999999999</v>
      </c>
      <c r="BN26">
        <f t="shared" si="13"/>
        <v>0.38600000000000001</v>
      </c>
      <c r="BO26">
        <f t="shared" si="13"/>
        <v>0.40300000000000002</v>
      </c>
      <c r="BP26">
        <f t="shared" si="13"/>
        <v>0.20099999999999998</v>
      </c>
      <c r="BQ26">
        <f t="shared" si="13"/>
        <v>2.3E-2</v>
      </c>
    </row>
    <row r="27" spans="1:70" x14ac:dyDescent="0.2">
      <c r="B27">
        <f t="shared" si="5"/>
        <v>0</v>
      </c>
      <c r="C27">
        <f t="shared" si="5"/>
        <v>0</v>
      </c>
      <c r="D27">
        <f t="shared" si="5"/>
        <v>-2.0000000000000018E-3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-1.0000000000000009E-3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P27">
        <f t="shared" si="6"/>
        <v>0</v>
      </c>
      <c r="Q27">
        <f t="shared" si="6"/>
        <v>0</v>
      </c>
      <c r="R27">
        <f t="shared" si="6"/>
        <v>4.9999999999999975E-3</v>
      </c>
      <c r="S27">
        <f t="shared" si="6"/>
        <v>-1.0000000000000009E-3</v>
      </c>
      <c r="T27">
        <f t="shared" si="6"/>
        <v>0</v>
      </c>
      <c r="U27">
        <f t="shared" si="6"/>
        <v>0</v>
      </c>
      <c r="V27">
        <f t="shared" si="6"/>
        <v>0</v>
      </c>
      <c r="W27">
        <f t="shared" si="6"/>
        <v>2.0000000000000018E-3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D27">
        <f t="shared" si="7"/>
        <v>0.42499999999999999</v>
      </c>
      <c r="AE27">
        <f t="shared" si="7"/>
        <v>0.52200000000000002</v>
      </c>
      <c r="AF27">
        <f t="shared" si="7"/>
        <v>8.8000000000000009E-2</v>
      </c>
      <c r="AG27">
        <f t="shared" si="7"/>
        <v>7.2000000000000008E-2</v>
      </c>
      <c r="AH27">
        <f t="shared" si="7"/>
        <v>8.900000000000001E-2</v>
      </c>
      <c r="AI27">
        <f t="shared" si="7"/>
        <v>9.0999999999999998E-2</v>
      </c>
      <c r="AJ27">
        <f t="shared" si="7"/>
        <v>6.4000000000000001E-2</v>
      </c>
      <c r="AK27">
        <f t="shared" si="7"/>
        <v>6.5000000000000002E-2</v>
      </c>
      <c r="AL27">
        <f t="shared" si="7"/>
        <v>0.16499999999999998</v>
      </c>
      <c r="AM27">
        <f t="shared" si="7"/>
        <v>0.17399999999999999</v>
      </c>
      <c r="AN27">
        <f t="shared" si="7"/>
        <v>0.16399999999999998</v>
      </c>
      <c r="AO27">
        <f t="shared" si="7"/>
        <v>0.15699999999999997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  <c r="AY27">
        <f t="shared" si="8"/>
        <v>0</v>
      </c>
      <c r="AZ27">
        <f t="shared" si="8"/>
        <v>0</v>
      </c>
      <c r="BA27">
        <f t="shared" si="8"/>
        <v>1.0000000000000009E-3</v>
      </c>
      <c r="BB27">
        <f t="shared" si="8"/>
        <v>0</v>
      </c>
      <c r="BC27">
        <f t="shared" si="8"/>
        <v>0</v>
      </c>
      <c r="BF27">
        <f t="shared" ref="BF27:BQ27" si="14">BF18-BF8</f>
        <v>0</v>
      </c>
      <c r="BG27">
        <f t="shared" si="14"/>
        <v>0</v>
      </c>
      <c r="BH27">
        <f t="shared" si="14"/>
        <v>0</v>
      </c>
      <c r="BI27">
        <f t="shared" si="14"/>
        <v>0</v>
      </c>
      <c r="BJ27">
        <f t="shared" si="14"/>
        <v>0</v>
      </c>
      <c r="BK27">
        <f t="shared" si="14"/>
        <v>0</v>
      </c>
      <c r="BL27">
        <f t="shared" si="14"/>
        <v>0</v>
      </c>
      <c r="BM27">
        <f t="shared" si="14"/>
        <v>0</v>
      </c>
      <c r="BN27">
        <f t="shared" si="14"/>
        <v>0</v>
      </c>
      <c r="BO27">
        <f t="shared" si="14"/>
        <v>0</v>
      </c>
      <c r="BP27">
        <f t="shared" si="14"/>
        <v>0</v>
      </c>
      <c r="BQ27">
        <f t="shared" si="14"/>
        <v>0</v>
      </c>
    </row>
    <row r="28" spans="1:70" x14ac:dyDescent="0.2">
      <c r="B28">
        <f t="shared" si="5"/>
        <v>9.9999999999999395E-4</v>
      </c>
      <c r="C28">
        <f t="shared" si="5"/>
        <v>0</v>
      </c>
      <c r="D28">
        <f t="shared" si="5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6"/>
        <v>1.0000000000000009E-3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D28">
        <f t="shared" si="7"/>
        <v>0.21100000000000002</v>
      </c>
      <c r="AE28">
        <f t="shared" si="7"/>
        <v>0.26200000000000001</v>
      </c>
      <c r="AF28">
        <f t="shared" si="7"/>
        <v>0.19500000000000001</v>
      </c>
      <c r="AG28">
        <f t="shared" si="7"/>
        <v>0.184</v>
      </c>
      <c r="AH28">
        <f t="shared" si="7"/>
        <v>0.126</v>
      </c>
      <c r="AI28">
        <f t="shared" si="7"/>
        <v>0.122</v>
      </c>
      <c r="AJ28">
        <f t="shared" si="7"/>
        <v>0.30299999999999999</v>
      </c>
      <c r="AK28">
        <f t="shared" si="7"/>
        <v>0.29899999999999999</v>
      </c>
      <c r="AL28">
        <f t="shared" si="7"/>
        <v>0.307</v>
      </c>
      <c r="AM28">
        <f t="shared" si="7"/>
        <v>0.35699999999999998</v>
      </c>
      <c r="AN28">
        <f t="shared" si="7"/>
        <v>0.34600000000000003</v>
      </c>
      <c r="AO28">
        <f t="shared" si="7"/>
        <v>0.32800000000000001</v>
      </c>
      <c r="AR28">
        <f t="shared" si="8"/>
        <v>0</v>
      </c>
      <c r="AS28">
        <f t="shared" si="8"/>
        <v>0</v>
      </c>
      <c r="AT28">
        <f t="shared" si="8"/>
        <v>0</v>
      </c>
      <c r="AU28">
        <f t="shared" si="8"/>
        <v>0</v>
      </c>
      <c r="AV28">
        <f t="shared" si="8"/>
        <v>0</v>
      </c>
      <c r="AW28">
        <f t="shared" si="8"/>
        <v>0</v>
      </c>
      <c r="AX28">
        <f t="shared" si="8"/>
        <v>0</v>
      </c>
      <c r="AY28">
        <f t="shared" si="8"/>
        <v>0</v>
      </c>
      <c r="AZ28">
        <f t="shared" si="8"/>
        <v>0</v>
      </c>
      <c r="BA28">
        <f t="shared" si="8"/>
        <v>0</v>
      </c>
      <c r="BB28">
        <f t="shared" si="8"/>
        <v>0</v>
      </c>
      <c r="BC28">
        <f t="shared" si="8"/>
        <v>0</v>
      </c>
      <c r="BF28">
        <f t="shared" ref="BF28:BQ28" si="15">BF19-BF9</f>
        <v>-1.0000000000000009E-3</v>
      </c>
      <c r="BG28">
        <f t="shared" si="15"/>
        <v>1.0000000000000009E-3</v>
      </c>
      <c r="BH28">
        <f t="shared" si="15"/>
        <v>8.0000000000000002E-3</v>
      </c>
      <c r="BI28">
        <f t="shared" si="15"/>
        <v>0</v>
      </c>
      <c r="BJ28">
        <f t="shared" si="15"/>
        <v>0</v>
      </c>
      <c r="BK28">
        <f t="shared" si="15"/>
        <v>-1.0000000000000009E-3</v>
      </c>
      <c r="BL28">
        <f t="shared" si="15"/>
        <v>-1.0000000000000009E-3</v>
      </c>
      <c r="BM28">
        <f t="shared" si="15"/>
        <v>1.4999999999999999E-2</v>
      </c>
      <c r="BN28">
        <f t="shared" si="15"/>
        <v>1.0000000000000009E-3</v>
      </c>
      <c r="BO28">
        <f t="shared" si="15"/>
        <v>0</v>
      </c>
      <c r="BP28">
        <f t="shared" si="15"/>
        <v>0</v>
      </c>
      <c r="BQ28">
        <f t="shared" si="15"/>
        <v>2.9999999999999957E-3</v>
      </c>
    </row>
    <row r="29" spans="1:70" x14ac:dyDescent="0.2">
      <c r="A29" s="23">
        <v>43867</v>
      </c>
      <c r="O29" s="23">
        <v>43895</v>
      </c>
      <c r="AC29" s="22" t="s">
        <v>23</v>
      </c>
      <c r="AQ29" s="22" t="s">
        <v>24</v>
      </c>
    </row>
    <row r="30" spans="1:70" x14ac:dyDescent="0.2">
      <c r="B30" t="s">
        <v>20</v>
      </c>
      <c r="C30" t="s">
        <v>21</v>
      </c>
      <c r="D30" t="s">
        <v>10</v>
      </c>
      <c r="E30" s="21" t="s">
        <v>22</v>
      </c>
      <c r="P30" t="s">
        <v>20</v>
      </c>
      <c r="Q30" t="s">
        <v>21</v>
      </c>
      <c r="R30" t="s">
        <v>10</v>
      </c>
      <c r="S30" s="21" t="s">
        <v>22</v>
      </c>
      <c r="AD30" t="s">
        <v>20</v>
      </c>
      <c r="AE30" t="s">
        <v>21</v>
      </c>
      <c r="AF30" t="s">
        <v>10</v>
      </c>
      <c r="AG30" s="21" t="s">
        <v>22</v>
      </c>
      <c r="AH30" s="21" t="s">
        <v>28</v>
      </c>
      <c r="AI30" s="21" t="s">
        <v>29</v>
      </c>
      <c r="AR30" t="s">
        <v>20</v>
      </c>
      <c r="AS30" t="s">
        <v>21</v>
      </c>
      <c r="AT30" t="s">
        <v>10</v>
      </c>
      <c r="AU30" s="21" t="s">
        <v>22</v>
      </c>
      <c r="AV30" s="21" t="s">
        <v>28</v>
      </c>
      <c r="AW30" s="21" t="s">
        <v>29</v>
      </c>
      <c r="BF30" t="s">
        <v>20</v>
      </c>
      <c r="BG30" t="s">
        <v>21</v>
      </c>
      <c r="BH30" t="s">
        <v>10</v>
      </c>
      <c r="BI30" s="21" t="s">
        <v>22</v>
      </c>
      <c r="BJ30" s="21" t="s">
        <v>28</v>
      </c>
      <c r="BK30" s="21" t="s">
        <v>29</v>
      </c>
    </row>
    <row r="31" spans="1:70" x14ac:dyDescent="0.2">
      <c r="B31" t="s">
        <v>0</v>
      </c>
      <c r="C31">
        <f>AVERAGE(B21:B23)</f>
        <v>1.4223333333333334</v>
      </c>
      <c r="D31">
        <v>1</v>
      </c>
      <c r="E31">
        <f>D31*2189</f>
        <v>2189</v>
      </c>
      <c r="P31" t="s">
        <v>0</v>
      </c>
      <c r="Q31">
        <f>AVERAGE(P21:P22)</f>
        <v>1.544</v>
      </c>
      <c r="R31">
        <v>1</v>
      </c>
      <c r="S31">
        <f>R31*2189</f>
        <v>2189</v>
      </c>
      <c r="AD31" t="s">
        <v>0</v>
      </c>
      <c r="AE31">
        <f>AVERAGE(AD21:AD22)</f>
        <v>0.10150000000000001</v>
      </c>
      <c r="AF31">
        <v>1</v>
      </c>
      <c r="AG31">
        <f>AF31*2189</f>
        <v>2189</v>
      </c>
      <c r="AR31" t="s">
        <v>0</v>
      </c>
      <c r="AS31">
        <f>AVERAGE(AR21:AR22)</f>
        <v>0.16349999999999998</v>
      </c>
      <c r="AT31">
        <v>1</v>
      </c>
      <c r="AU31">
        <f>AT31*2189</f>
        <v>2189</v>
      </c>
      <c r="BF31" t="s">
        <v>0</v>
      </c>
      <c r="BG31">
        <f>BF21</f>
        <v>7.4999999999999997E-2</v>
      </c>
      <c r="BH31">
        <v>1</v>
      </c>
      <c r="BI31">
        <f>BH31*2189</f>
        <v>2189</v>
      </c>
    </row>
    <row r="32" spans="1:70" x14ac:dyDescent="0.2">
      <c r="B32" t="s">
        <v>1</v>
      </c>
      <c r="C32">
        <f>AVERAGE(C21:C23)</f>
        <v>0.75066666666666659</v>
      </c>
      <c r="D32">
        <v>0.5</v>
      </c>
      <c r="E32">
        <f t="shared" ref="E32:E50" si="16">D32*2189</f>
        <v>1094.5</v>
      </c>
      <c r="P32" t="s">
        <v>1</v>
      </c>
      <c r="Q32">
        <f>AVERAGE(Q21:Q22)</f>
        <v>0.81199999999999994</v>
      </c>
      <c r="R32">
        <v>0.5</v>
      </c>
      <c r="S32">
        <f t="shared" ref="S32:S60" si="17">R32*2189</f>
        <v>1094.5</v>
      </c>
      <c r="AD32" t="s">
        <v>1</v>
      </c>
      <c r="AE32">
        <f>AVERAGE(AE21:AE22)</f>
        <v>5.7499999999999996E-2</v>
      </c>
      <c r="AF32">
        <v>0.5</v>
      </c>
      <c r="AG32">
        <f t="shared" ref="AG32:AG78" si="18">AF32*2189</f>
        <v>1094.5</v>
      </c>
      <c r="AR32" t="s">
        <v>1</v>
      </c>
      <c r="AS32">
        <f>AVERAGE(AS21:AS22)</f>
        <v>9.2999999999999999E-2</v>
      </c>
      <c r="AT32">
        <v>0.5</v>
      </c>
      <c r="AU32">
        <f t="shared" ref="AU32:AU58" si="19">AT32*2189</f>
        <v>1094.5</v>
      </c>
      <c r="BF32" t="s">
        <v>1</v>
      </c>
      <c r="BG32">
        <f>BG21</f>
        <v>0.08</v>
      </c>
      <c r="BH32">
        <v>0.5</v>
      </c>
      <c r="BI32">
        <f t="shared" ref="BI32:BI95" si="20">BH32*2189</f>
        <v>1094.5</v>
      </c>
    </row>
    <row r="33" spans="2:64" x14ac:dyDescent="0.2">
      <c r="B33" t="s">
        <v>2</v>
      </c>
      <c r="C33">
        <f>AVERAGE(D21:D23)</f>
        <v>0.41233333333333338</v>
      </c>
      <c r="D33">
        <v>0.25</v>
      </c>
      <c r="E33">
        <f t="shared" si="16"/>
        <v>547.25</v>
      </c>
      <c r="P33" t="s">
        <v>2</v>
      </c>
      <c r="Q33">
        <f>AVERAGE(R21:R22)</f>
        <v>0.38750000000000001</v>
      </c>
      <c r="R33">
        <v>0.25</v>
      </c>
      <c r="S33">
        <f t="shared" si="17"/>
        <v>547.25</v>
      </c>
      <c r="AD33" t="s">
        <v>2</v>
      </c>
      <c r="AE33">
        <f>AVERAGE(AF21:AF22)</f>
        <v>3.6499999999999998E-2</v>
      </c>
      <c r="AF33">
        <v>0.25</v>
      </c>
      <c r="AG33">
        <f t="shared" si="18"/>
        <v>547.25</v>
      </c>
      <c r="AR33" t="s">
        <v>2</v>
      </c>
      <c r="AS33">
        <f>AVERAGE(AT21:AT22)</f>
        <v>5.3499999999999992E-2</v>
      </c>
      <c r="AT33">
        <v>0.25</v>
      </c>
      <c r="AU33">
        <f t="shared" si="19"/>
        <v>547.25</v>
      </c>
      <c r="BF33" t="s">
        <v>2</v>
      </c>
      <c r="BG33">
        <f>BH21</f>
        <v>5.2999999999999992E-2</v>
      </c>
      <c r="BH33">
        <v>0.25</v>
      </c>
      <c r="BI33">
        <f t="shared" si="20"/>
        <v>547.25</v>
      </c>
    </row>
    <row r="34" spans="2:64" x14ac:dyDescent="0.2">
      <c r="B34" t="s">
        <v>3</v>
      </c>
      <c r="C34">
        <f>AVERAGE(E21:E23)</f>
        <v>0.219</v>
      </c>
      <c r="D34">
        <v>0.125</v>
      </c>
      <c r="E34">
        <f t="shared" si="16"/>
        <v>273.625</v>
      </c>
      <c r="P34" t="s">
        <v>3</v>
      </c>
      <c r="Q34">
        <f>AVERAGE(S21:S22)</f>
        <v>0.223</v>
      </c>
      <c r="R34">
        <v>0.125</v>
      </c>
      <c r="S34">
        <f t="shared" si="17"/>
        <v>273.625</v>
      </c>
      <c r="AD34" t="s">
        <v>3</v>
      </c>
      <c r="AE34">
        <f>AVERAGE(AG21:AG22)</f>
        <v>2.6499999999999996E-2</v>
      </c>
      <c r="AF34">
        <v>0.125</v>
      </c>
      <c r="AG34">
        <f t="shared" si="18"/>
        <v>273.625</v>
      </c>
      <c r="AR34" t="s">
        <v>3</v>
      </c>
      <c r="AS34">
        <f>AVERAGE(AU21:AU22)</f>
        <v>3.5000000000000003E-2</v>
      </c>
      <c r="AT34">
        <v>0.125</v>
      </c>
      <c r="AU34">
        <f t="shared" si="19"/>
        <v>273.625</v>
      </c>
      <c r="BF34" t="s">
        <v>3</v>
      </c>
      <c r="BG34">
        <f>BI21</f>
        <v>3.7000000000000005E-2</v>
      </c>
      <c r="BH34">
        <v>0.125</v>
      </c>
      <c r="BI34">
        <f t="shared" si="20"/>
        <v>273.625</v>
      </c>
    </row>
    <row r="35" spans="2:64" x14ac:dyDescent="0.2">
      <c r="B35" t="s">
        <v>4</v>
      </c>
      <c r="C35">
        <f>AVERAGE(F21:F23)</f>
        <v>0.12066666666666666</v>
      </c>
      <c r="D35">
        <v>6.25E-2</v>
      </c>
      <c r="E35">
        <f t="shared" si="16"/>
        <v>136.8125</v>
      </c>
      <c r="P35" t="s">
        <v>4</v>
      </c>
      <c r="Q35">
        <f>AVERAGE(T21:T23)</f>
        <v>0.26333333333333331</v>
      </c>
      <c r="R35">
        <v>6.25E-2</v>
      </c>
      <c r="S35">
        <f t="shared" si="17"/>
        <v>136.8125</v>
      </c>
      <c r="AD35" t="s">
        <v>4</v>
      </c>
      <c r="AE35">
        <f>AVERAGE(AH21:AH23)</f>
        <v>3.0333333333333334E-2</v>
      </c>
      <c r="AF35">
        <v>6.25E-2</v>
      </c>
      <c r="AG35">
        <f t="shared" si="18"/>
        <v>136.8125</v>
      </c>
      <c r="AR35" t="s">
        <v>4</v>
      </c>
      <c r="AS35">
        <f>AVERAGE(AV21:AV23)</f>
        <v>3.8666666666666662E-2</v>
      </c>
      <c r="AT35">
        <v>6.25E-2</v>
      </c>
      <c r="AU35">
        <f t="shared" si="19"/>
        <v>136.8125</v>
      </c>
      <c r="BF35" t="s">
        <v>4</v>
      </c>
      <c r="BG35">
        <f>BJ21</f>
        <v>0.03</v>
      </c>
      <c r="BH35">
        <v>6.25E-2</v>
      </c>
      <c r="BI35">
        <f t="shared" si="20"/>
        <v>136.8125</v>
      </c>
    </row>
    <row r="36" spans="2:64" x14ac:dyDescent="0.2">
      <c r="B36" t="s">
        <v>5</v>
      </c>
      <c r="C36">
        <f>AVERAGE(G21:G23)</f>
        <v>7.1999999999999995E-2</v>
      </c>
      <c r="D36">
        <v>3.125E-2</v>
      </c>
      <c r="E36">
        <f t="shared" si="16"/>
        <v>68.40625</v>
      </c>
      <c r="P36" t="s">
        <v>5</v>
      </c>
      <c r="Q36">
        <f>AVERAGE(T21:T22)</f>
        <v>0.1195</v>
      </c>
      <c r="R36">
        <v>3.125E-2</v>
      </c>
      <c r="S36">
        <f t="shared" si="17"/>
        <v>68.40625</v>
      </c>
      <c r="AD36" t="s">
        <v>5</v>
      </c>
      <c r="AE36">
        <f>AVERAGE(AH21:AH22)</f>
        <v>1.9499999999999997E-2</v>
      </c>
      <c r="AF36">
        <v>3.125E-2</v>
      </c>
      <c r="AG36">
        <f t="shared" si="18"/>
        <v>68.40625</v>
      </c>
      <c r="AR36" t="s">
        <v>5</v>
      </c>
      <c r="AS36">
        <f>AVERAGE(AV21:AV22)</f>
        <v>2.4999999999999998E-2</v>
      </c>
      <c r="AT36">
        <v>3.125E-2</v>
      </c>
      <c r="AU36">
        <f t="shared" si="19"/>
        <v>68.40625</v>
      </c>
      <c r="BF36" t="s">
        <v>5</v>
      </c>
      <c r="BG36">
        <f>BK21</f>
        <v>2.5999999999999995E-2</v>
      </c>
      <c r="BH36">
        <v>3.125E-2</v>
      </c>
      <c r="BI36">
        <f t="shared" si="20"/>
        <v>68.40625</v>
      </c>
    </row>
    <row r="37" spans="2:64" x14ac:dyDescent="0.2">
      <c r="B37" t="s">
        <v>6</v>
      </c>
      <c r="C37">
        <f>AVERAGE(H21:H23)</f>
        <v>4.766666666666667E-2</v>
      </c>
      <c r="D37">
        <v>1.5599999999999999E-2</v>
      </c>
      <c r="E37">
        <f t="shared" si="16"/>
        <v>34.148399999999995</v>
      </c>
      <c r="P37" t="s">
        <v>6</v>
      </c>
      <c r="Q37">
        <f>AVERAGE(U21:U22)</f>
        <v>6.8000000000000005E-2</v>
      </c>
      <c r="R37">
        <v>1.5599999999999999E-2</v>
      </c>
      <c r="S37">
        <f t="shared" si="17"/>
        <v>34.148399999999995</v>
      </c>
      <c r="AD37" t="s">
        <v>6</v>
      </c>
      <c r="AE37">
        <f>AVERAGE(AI21:AI22)</f>
        <v>1.6999999999999998E-2</v>
      </c>
      <c r="AF37">
        <v>1.5599999999999999E-2</v>
      </c>
      <c r="AG37">
        <f t="shared" si="18"/>
        <v>34.148399999999995</v>
      </c>
      <c r="AR37" t="s">
        <v>6</v>
      </c>
      <c r="AS37">
        <f>AVERAGE(AW21:AW22)</f>
        <v>1.9999999999999997E-2</v>
      </c>
      <c r="AT37">
        <v>1.5599999999999999E-2</v>
      </c>
      <c r="AU37">
        <f t="shared" si="19"/>
        <v>34.148399999999995</v>
      </c>
      <c r="BF37" t="s">
        <v>6</v>
      </c>
      <c r="BG37">
        <f>BL21</f>
        <v>2.4E-2</v>
      </c>
      <c r="BH37">
        <v>1.5599999999999999E-2</v>
      </c>
      <c r="BI37">
        <f t="shared" si="20"/>
        <v>34.148399999999995</v>
      </c>
    </row>
    <row r="38" spans="2:64" x14ac:dyDescent="0.2">
      <c r="B38" t="s">
        <v>7</v>
      </c>
      <c r="C38">
        <f>AVERAGE(I21:I23)</f>
        <v>3.266666666666667E-2</v>
      </c>
      <c r="D38">
        <v>7.7999999999999996E-3</v>
      </c>
      <c r="E38">
        <f t="shared" si="16"/>
        <v>17.074199999999998</v>
      </c>
      <c r="P38" t="s">
        <v>7</v>
      </c>
      <c r="Q38">
        <f>AVERAGE(V21:V22)</f>
        <v>4.5999999999999999E-2</v>
      </c>
      <c r="R38">
        <v>7.7999999999999996E-3</v>
      </c>
      <c r="S38">
        <f t="shared" si="17"/>
        <v>17.074199999999998</v>
      </c>
      <c r="AD38" t="s">
        <v>7</v>
      </c>
      <c r="AE38">
        <f>AVERAGE(AJ21:AJ22)</f>
        <v>1.6E-2</v>
      </c>
      <c r="AF38">
        <v>7.7999999999999996E-3</v>
      </c>
      <c r="AG38">
        <f t="shared" si="18"/>
        <v>17.074199999999998</v>
      </c>
      <c r="AR38" t="s">
        <v>7</v>
      </c>
      <c r="AS38">
        <f>AVERAGE(AX21:AX22)</f>
        <v>1.8499999999999996E-2</v>
      </c>
      <c r="AT38">
        <v>7.7999999999999996E-3</v>
      </c>
      <c r="AU38">
        <f t="shared" si="19"/>
        <v>17.074199999999998</v>
      </c>
      <c r="BF38" t="s">
        <v>7</v>
      </c>
      <c r="BG38">
        <f>BM21</f>
        <v>2.5000000000000001E-2</v>
      </c>
      <c r="BH38">
        <v>7.7999999999999996E-3</v>
      </c>
      <c r="BI38">
        <f t="shared" si="20"/>
        <v>17.074199999999998</v>
      </c>
    </row>
    <row r="39" spans="2:64" x14ac:dyDescent="0.2">
      <c r="B39" t="s">
        <v>8</v>
      </c>
      <c r="C39">
        <f>AVERAGE(J21:J23)</f>
        <v>2.4666666666666667E-2</v>
      </c>
      <c r="D39">
        <v>3.8999999999999998E-3</v>
      </c>
      <c r="E39">
        <f t="shared" si="16"/>
        <v>8.5370999999999988</v>
      </c>
      <c r="P39" t="s">
        <v>8</v>
      </c>
      <c r="Q39">
        <f>AVERAGE(W21:W22)</f>
        <v>3.2000000000000001E-2</v>
      </c>
      <c r="R39">
        <v>3.8999999999999998E-3</v>
      </c>
      <c r="S39">
        <f t="shared" si="17"/>
        <v>8.5370999999999988</v>
      </c>
      <c r="AD39" t="s">
        <v>8</v>
      </c>
      <c r="AE39">
        <f>AVERAGE(AK21:AK22)</f>
        <v>1.55E-2</v>
      </c>
      <c r="AF39">
        <v>3.8999999999999998E-3</v>
      </c>
      <c r="AG39">
        <f t="shared" si="18"/>
        <v>8.5370999999999988</v>
      </c>
      <c r="AR39" t="s">
        <v>8</v>
      </c>
      <c r="AS39">
        <f>AVERAGE(AY21:AY22)</f>
        <v>1.6999999999999998E-2</v>
      </c>
      <c r="AT39">
        <v>3.8999999999999998E-3</v>
      </c>
      <c r="AU39">
        <f t="shared" si="19"/>
        <v>8.5370999999999988</v>
      </c>
      <c r="BF39" t="s">
        <v>8</v>
      </c>
      <c r="BG39">
        <f>BN21</f>
        <v>2.3E-2</v>
      </c>
      <c r="BH39">
        <v>3.8999999999999998E-3</v>
      </c>
      <c r="BI39">
        <f t="shared" si="20"/>
        <v>8.5370999999999988</v>
      </c>
    </row>
    <row r="40" spans="2:64" x14ac:dyDescent="0.2">
      <c r="B40" t="s">
        <v>9</v>
      </c>
      <c r="C40">
        <f>AVERAGE(K21:K23)</f>
        <v>1.9333333333333331E-2</v>
      </c>
      <c r="D40">
        <v>0</v>
      </c>
      <c r="E40">
        <f t="shared" si="16"/>
        <v>0</v>
      </c>
      <c r="P40" t="s">
        <v>9</v>
      </c>
      <c r="Q40">
        <f>AVERAGE(X21:X22)</f>
        <v>2.35E-2</v>
      </c>
      <c r="R40">
        <v>0</v>
      </c>
      <c r="S40">
        <f t="shared" si="17"/>
        <v>0</v>
      </c>
      <c r="AD40" t="s">
        <v>9</v>
      </c>
      <c r="AE40">
        <f>AVERAGE(AL21:AL22)</f>
        <v>1.6E-2</v>
      </c>
      <c r="AF40">
        <v>0</v>
      </c>
      <c r="AG40">
        <f t="shared" si="18"/>
        <v>0</v>
      </c>
      <c r="AR40" t="s">
        <v>9</v>
      </c>
      <c r="AS40">
        <f>AVERAGE(AZ21:AZ22)</f>
        <v>1.4999999999999999E-2</v>
      </c>
      <c r="AT40">
        <v>0</v>
      </c>
      <c r="AU40">
        <f t="shared" si="19"/>
        <v>0</v>
      </c>
      <c r="BF40" t="s">
        <v>9</v>
      </c>
      <c r="BG40">
        <f>BO21</f>
        <v>2.4E-2</v>
      </c>
      <c r="BH40">
        <v>0</v>
      </c>
      <c r="BI40">
        <f t="shared" si="20"/>
        <v>0</v>
      </c>
    </row>
    <row r="41" spans="2:64" x14ac:dyDescent="0.2">
      <c r="C41" s="1">
        <f>AVERAGE(L21:L23)</f>
        <v>9.4666666666666677E-2</v>
      </c>
      <c r="D41">
        <f>0.0566*C41^2+0.6334*C41-0.0141</f>
        <v>4.6369103288888887E-2</v>
      </c>
      <c r="E41">
        <f t="shared" si="16"/>
        <v>101.50196709937778</v>
      </c>
      <c r="P41" t="s">
        <v>114</v>
      </c>
      <c r="Q41" s="1">
        <f>AVERAGE(Z21:Z22)</f>
        <v>0.24</v>
      </c>
      <c r="R41">
        <f>0.0393*Q41^2+0.6061*Q41-0.0268</f>
        <v>0.12092767999999997</v>
      </c>
      <c r="S41">
        <f t="shared" si="17"/>
        <v>264.71069151999995</v>
      </c>
      <c r="AD41" t="s">
        <v>30</v>
      </c>
      <c r="AE41" s="1">
        <f>AVERAGE(AN21:AO21)</f>
        <v>4.5499999999999999E-2</v>
      </c>
      <c r="AF41">
        <f>9.08*AE41^2+10.745*AE41-0.1781</f>
        <v>0.32959536999999994</v>
      </c>
      <c r="AG41">
        <f t="shared" si="18"/>
        <v>721.48426492999988</v>
      </c>
      <c r="AH41">
        <f>0.0566*AE41^2+0.6334*AE41-0.0141</f>
        <v>1.4836876149999996E-2</v>
      </c>
      <c r="AI41">
        <f>AH41*2189</f>
        <v>32.47792189234999</v>
      </c>
      <c r="AR41" t="s">
        <v>68</v>
      </c>
      <c r="AS41" s="1">
        <f>AVERAGE(BB21:BC21)</f>
        <v>0.11449999999999999</v>
      </c>
      <c r="AT41">
        <f>5.4174*AS41^2+5.9005*AS41-0.1063</f>
        <v>0.64033071834999999</v>
      </c>
      <c r="AU41">
        <f t="shared" si="19"/>
        <v>1401.68394246815</v>
      </c>
      <c r="AV41">
        <f>0.0566*AS41^2+0.6334*AS41-0.0141</f>
        <v>5.9166340149999982E-2</v>
      </c>
      <c r="AW41">
        <f>AV41*2189</f>
        <v>129.51511858834996</v>
      </c>
      <c r="BF41" t="s">
        <v>86</v>
      </c>
      <c r="BG41" s="1">
        <f>BP21</f>
        <v>8.0999999999999989E-2</v>
      </c>
      <c r="BH41">
        <f>56.327*BG41^2+7.4969*BG41-0.2112</f>
        <v>0.76561034699999975</v>
      </c>
      <c r="BI41">
        <f t="shared" si="20"/>
        <v>1675.9210495829996</v>
      </c>
      <c r="BJ41">
        <f>0.0566*BG41^2+0.6334*BG41-0.0141</f>
        <v>3.7576752599999985E-2</v>
      </c>
      <c r="BK41">
        <f>BJ41*2189</f>
        <v>82.255511441399975</v>
      </c>
    </row>
    <row r="42" spans="2:64" x14ac:dyDescent="0.2">
      <c r="C42" s="1">
        <f>AVERAGE(M21:M23)</f>
        <v>0.23133333333333336</v>
      </c>
      <c r="D42">
        <f t="shared" ref="D42:D50" si="21">0.0566*C42^2+0.6334*C42-0.0141</f>
        <v>0.13545548862222223</v>
      </c>
      <c r="E42">
        <f t="shared" si="16"/>
        <v>296.51206459404449</v>
      </c>
      <c r="P42" t="s">
        <v>108</v>
      </c>
      <c r="Q42" s="1">
        <f>AVERAGE(AA21:AA22)</f>
        <v>5.5500000000000001E-2</v>
      </c>
      <c r="R42">
        <f t="shared" ref="R42:R60" si="22">0.0393*Q42^2+0.6061*Q42-0.0268</f>
        <v>6.9596038249999971E-3</v>
      </c>
      <c r="S42">
        <f t="shared" si="17"/>
        <v>15.234572772924993</v>
      </c>
      <c r="AD42" t="s">
        <v>31</v>
      </c>
      <c r="AE42" s="1">
        <f>AVERAGE(AN22:AO22)</f>
        <v>7.7000000000000013E-2</v>
      </c>
      <c r="AF42">
        <f t="shared" ref="AF42:AF78" si="23">9.08*AE42^2+10.745*AE42-0.1781</f>
        <v>0.70310032000000011</v>
      </c>
      <c r="AG42">
        <f t="shared" si="18"/>
        <v>1539.0866004800002</v>
      </c>
      <c r="AH42">
        <f t="shared" ref="AH42:AH72" si="24">0.0566*AE42^2+0.6334*AE42-0.0141</f>
        <v>3.5007381400000002E-2</v>
      </c>
      <c r="AI42">
        <f t="shared" ref="AI42:AI78" si="25">AH42*2189</f>
        <v>76.6311578846</v>
      </c>
      <c r="AR42" t="s">
        <v>69</v>
      </c>
      <c r="AS42" s="1">
        <f>AVERAGE(BB22:BC22)</f>
        <v>0.23200000000000004</v>
      </c>
      <c r="AT42">
        <f t="shared" ref="AT42:AT58" si="26">5.4174*AS42^2+5.9005*AS42-0.1063</f>
        <v>1.5542021376000004</v>
      </c>
      <c r="AU42">
        <f t="shared" si="19"/>
        <v>3402.1484792064007</v>
      </c>
      <c r="AV42">
        <f t="shared" ref="AV42:AV58" si="27">0.0566*AS42^2+0.6334*AS42-0.0141</f>
        <v>0.13589523840000001</v>
      </c>
      <c r="AW42">
        <f t="shared" ref="AW42:AW58" si="28">AV42*2189</f>
        <v>297.4746768576</v>
      </c>
      <c r="BF42" t="s">
        <v>87</v>
      </c>
      <c r="BG42" s="1">
        <f>BQ21</f>
        <v>9.6000000000000002E-2</v>
      </c>
      <c r="BH42">
        <f t="shared" ref="BH42:BH101" si="29">56.327*BG42^2+7.4969*BG42-0.2112</f>
        <v>1.0276120320000002</v>
      </c>
      <c r="BI42">
        <f t="shared" si="20"/>
        <v>2249.4427380480006</v>
      </c>
      <c r="BJ42">
        <f t="shared" ref="BJ42:BJ101" si="30">0.0566*BG42^2+0.6334*BG42-0.0141</f>
        <v>4.7228025599999994E-2</v>
      </c>
      <c r="BK42">
        <f t="shared" ref="BK42:BK101" si="31">BJ42*2189</f>
        <v>103.38214803839999</v>
      </c>
    </row>
    <row r="43" spans="2:64" x14ac:dyDescent="0.2">
      <c r="C43" s="1">
        <f>AVERAGE(B24:B26)</f>
        <v>0.18000000000000002</v>
      </c>
      <c r="D43">
        <f t="shared" si="21"/>
        <v>0.10174584</v>
      </c>
      <c r="E43">
        <f t="shared" si="16"/>
        <v>222.72164376000001</v>
      </c>
      <c r="P43" t="s">
        <v>125</v>
      </c>
      <c r="Q43" s="1">
        <f>AVERAGE(P23:P24)</f>
        <v>0.128</v>
      </c>
      <c r="R43">
        <f t="shared" si="22"/>
        <v>5.1424691199999983E-2</v>
      </c>
      <c r="S43">
        <f t="shared" si="17"/>
        <v>112.56864903679997</v>
      </c>
      <c r="AD43" t="s">
        <v>32</v>
      </c>
      <c r="AE43" s="1">
        <f>AVERAGE(AD23:AE23)</f>
        <v>3.9E-2</v>
      </c>
      <c r="AF43">
        <f t="shared" si="23"/>
        <v>0.25476567999999999</v>
      </c>
      <c r="AG43">
        <f t="shared" si="18"/>
        <v>557.68207352000002</v>
      </c>
      <c r="AH43">
        <f t="shared" si="24"/>
        <v>1.0688688599999998E-2</v>
      </c>
      <c r="AI43">
        <f t="shared" si="25"/>
        <v>23.397539345399995</v>
      </c>
      <c r="AR43" t="s">
        <v>70</v>
      </c>
      <c r="AS43" s="1">
        <f>AVERAGE(AR23:AS23)</f>
        <v>8.5499999999999993E-2</v>
      </c>
      <c r="AT43">
        <f t="shared" si="26"/>
        <v>0.43779529834999992</v>
      </c>
      <c r="AU43">
        <f t="shared" si="19"/>
        <v>958.33390808814977</v>
      </c>
      <c r="AV43">
        <f t="shared" si="27"/>
        <v>4.046946014999999E-2</v>
      </c>
      <c r="AW43">
        <f t="shared" si="28"/>
        <v>88.58764826834998</v>
      </c>
      <c r="BF43" t="s">
        <v>88</v>
      </c>
      <c r="BG43" s="1">
        <f>BF22</f>
        <v>6.8999999999999992E-2</v>
      </c>
      <c r="BH43">
        <f t="shared" si="29"/>
        <v>0.57425894699999991</v>
      </c>
      <c r="BI43">
        <f t="shared" si="20"/>
        <v>1257.0528349829999</v>
      </c>
      <c r="BJ43">
        <f t="shared" si="30"/>
        <v>2.9874072599999989E-2</v>
      </c>
      <c r="BK43">
        <f t="shared" si="31"/>
        <v>65.394344921399977</v>
      </c>
    </row>
    <row r="44" spans="2:64" x14ac:dyDescent="0.2">
      <c r="C44" s="1">
        <f>AVERAGE(C24:C26)</f>
        <v>0.114</v>
      </c>
      <c r="D44">
        <f t="shared" si="21"/>
        <v>5.8843173599999993E-2</v>
      </c>
      <c r="E44">
        <f t="shared" si="16"/>
        <v>128.80770701039998</v>
      </c>
      <c r="P44" t="s">
        <v>147</v>
      </c>
      <c r="Q44" s="1">
        <f>AVERAGE(Q23:Q24)</f>
        <v>7.5999999999999998E-2</v>
      </c>
      <c r="R44">
        <f t="shared" si="22"/>
        <v>1.9490596799999992E-2</v>
      </c>
      <c r="S44">
        <f t="shared" si="17"/>
        <v>42.664916395199981</v>
      </c>
      <c r="AD44" t="s">
        <v>33</v>
      </c>
      <c r="AE44" s="1">
        <f>AVERAGE(AF23:AG23)</f>
        <v>6.9500000000000006E-2</v>
      </c>
      <c r="AF44">
        <f t="shared" si="23"/>
        <v>0.61253616999999994</v>
      </c>
      <c r="AG44">
        <f t="shared" si="18"/>
        <v>1340.8416761299998</v>
      </c>
      <c r="AH44">
        <f t="shared" si="24"/>
        <v>3.0194692150000001E-2</v>
      </c>
      <c r="AI44">
        <f t="shared" si="25"/>
        <v>66.096181116349996</v>
      </c>
      <c r="AJ44" s="22" t="s">
        <v>25</v>
      </c>
      <c r="AR44" t="s">
        <v>71</v>
      </c>
      <c r="AS44" s="1">
        <f>AVERAGE(AT23:AU23)</f>
        <v>5.5500000000000001E-2</v>
      </c>
      <c r="AT44">
        <f t="shared" si="26"/>
        <v>0.23786469635000002</v>
      </c>
      <c r="AU44">
        <f t="shared" si="19"/>
        <v>520.68582031015001</v>
      </c>
      <c r="AV44">
        <f t="shared" si="27"/>
        <v>2.1228042149999994E-2</v>
      </c>
      <c r="AW44">
        <f t="shared" si="28"/>
        <v>46.468184266349986</v>
      </c>
      <c r="AX44" s="22" t="s">
        <v>25</v>
      </c>
      <c r="BF44" t="s">
        <v>89</v>
      </c>
      <c r="BG44" s="1">
        <f>BG22</f>
        <v>6.6000000000000003E-2</v>
      </c>
      <c r="BH44">
        <f t="shared" si="29"/>
        <v>0.52895581199999997</v>
      </c>
      <c r="BI44">
        <f t="shared" si="20"/>
        <v>1157.8842724679998</v>
      </c>
      <c r="BJ44">
        <f t="shared" si="30"/>
        <v>2.7950949599999997E-2</v>
      </c>
      <c r="BK44">
        <f t="shared" si="31"/>
        <v>61.184628674399995</v>
      </c>
      <c r="BL44" s="22" t="s">
        <v>25</v>
      </c>
    </row>
    <row r="45" spans="2:64" x14ac:dyDescent="0.2">
      <c r="C45" s="1">
        <f>AVERAGE(D24:D26)</f>
        <v>0.21299999999999999</v>
      </c>
      <c r="D45">
        <f t="shared" si="21"/>
        <v>0.12338208539999998</v>
      </c>
      <c r="E45">
        <f t="shared" si="16"/>
        <v>270.08338494059996</v>
      </c>
      <c r="P45" t="s">
        <v>90</v>
      </c>
      <c r="Q45" s="1">
        <f>AVERAGE(R23:R24)</f>
        <v>0.24149999999999999</v>
      </c>
      <c r="R45">
        <f t="shared" si="22"/>
        <v>0.12186521442499997</v>
      </c>
      <c r="S45">
        <f t="shared" si="17"/>
        <v>266.7629543763249</v>
      </c>
      <c r="AD45" t="s">
        <v>34</v>
      </c>
      <c r="AE45" s="1">
        <f>AVERAGE(AH23:AI23)</f>
        <v>5.0499999999999996E-2</v>
      </c>
      <c r="AF45">
        <f t="shared" si="23"/>
        <v>0.38767876999999984</v>
      </c>
      <c r="AG45">
        <f t="shared" si="18"/>
        <v>848.62882752999963</v>
      </c>
      <c r="AH45">
        <f t="shared" si="24"/>
        <v>1.8031044149999995E-2</v>
      </c>
      <c r="AI45">
        <f t="shared" si="25"/>
        <v>39.469955644349987</v>
      </c>
      <c r="AR45" t="s">
        <v>72</v>
      </c>
      <c r="AS45" s="1">
        <f>AVERAGE(AV23:AW23)</f>
        <v>6.4500000000000002E-2</v>
      </c>
      <c r="AT45">
        <f t="shared" si="26"/>
        <v>0.29681998835000001</v>
      </c>
      <c r="AU45">
        <f t="shared" si="19"/>
        <v>649.73895449815006</v>
      </c>
      <c r="AV45">
        <f t="shared" si="27"/>
        <v>2.6989770149999995E-2</v>
      </c>
      <c r="AW45">
        <f t="shared" si="28"/>
        <v>59.080606858349988</v>
      </c>
      <c r="BF45" t="s">
        <v>90</v>
      </c>
      <c r="BG45" s="1">
        <f>BH22</f>
        <v>0.23400000000000001</v>
      </c>
      <c r="BH45">
        <f t="shared" si="29"/>
        <v>4.6273158120000009</v>
      </c>
      <c r="BI45">
        <f t="shared" si="20"/>
        <v>10129.194312468002</v>
      </c>
      <c r="BJ45">
        <f t="shared" si="30"/>
        <v>0.1372147896</v>
      </c>
      <c r="BK45">
        <f t="shared" si="31"/>
        <v>300.36317443439998</v>
      </c>
    </row>
    <row r="46" spans="2:64" x14ac:dyDescent="0.2">
      <c r="C46" s="1">
        <f>AVERAGE(E24:E26)</f>
        <v>4.8666666666666671E-2</v>
      </c>
      <c r="D46">
        <f t="shared" si="21"/>
        <v>1.6859520622222228E-2</v>
      </c>
      <c r="E46">
        <f t="shared" si="16"/>
        <v>36.905490642044455</v>
      </c>
      <c r="P46" t="s">
        <v>38</v>
      </c>
      <c r="Q46" s="1">
        <f>AVERAGE(S23:S24)</f>
        <v>0.193</v>
      </c>
      <c r="R46">
        <f t="shared" si="22"/>
        <v>9.1641185699999989E-2</v>
      </c>
      <c r="S46">
        <f t="shared" si="17"/>
        <v>200.60255549729999</v>
      </c>
      <c r="AD46" t="s">
        <v>35</v>
      </c>
      <c r="AE46" s="1">
        <f>AVERAGE(AJ23:AK23)</f>
        <v>3.5999999999999997E-2</v>
      </c>
      <c r="AF46">
        <f t="shared" si="23"/>
        <v>0.22048767999999994</v>
      </c>
      <c r="AG46">
        <f t="shared" si="18"/>
        <v>482.64753151999986</v>
      </c>
      <c r="AH46">
        <f t="shared" si="24"/>
        <v>8.7757535999999966E-3</v>
      </c>
      <c r="AI46">
        <f t="shared" si="25"/>
        <v>19.210124630399992</v>
      </c>
      <c r="AR46" t="s">
        <v>73</v>
      </c>
      <c r="AS46" s="1">
        <f>AVERAGE(AX23:AY23)</f>
        <v>4.9499999999999995E-2</v>
      </c>
      <c r="AT46">
        <f t="shared" si="26"/>
        <v>0.19904873434999998</v>
      </c>
      <c r="AU46">
        <f t="shared" si="19"/>
        <v>435.71767949214995</v>
      </c>
      <c r="AV46">
        <f t="shared" si="27"/>
        <v>1.7391984149999991E-2</v>
      </c>
      <c r="AW46">
        <f t="shared" si="28"/>
        <v>38.071053304349981</v>
      </c>
      <c r="BF46" t="s">
        <v>91</v>
      </c>
      <c r="BG46" s="1">
        <f>BI22</f>
        <v>0.161</v>
      </c>
      <c r="BH46">
        <f t="shared" si="29"/>
        <v>2.4558530670000005</v>
      </c>
      <c r="BI46">
        <f t="shared" si="20"/>
        <v>5375.8623636630009</v>
      </c>
      <c r="BJ46">
        <f t="shared" si="30"/>
        <v>8.9344528600000001E-2</v>
      </c>
      <c r="BK46">
        <f t="shared" si="31"/>
        <v>195.57517310540001</v>
      </c>
    </row>
    <row r="47" spans="2:64" x14ac:dyDescent="0.2">
      <c r="C47" s="1">
        <f>AVERAGE(F24:F26)</f>
        <v>0.11333333333333334</v>
      </c>
      <c r="D47">
        <f t="shared" si="21"/>
        <v>5.8412328888888893E-2</v>
      </c>
      <c r="E47">
        <f t="shared" si="16"/>
        <v>127.86458793777778</v>
      </c>
      <c r="P47" t="s">
        <v>148</v>
      </c>
      <c r="Q47" s="1">
        <f>AVERAGE(T23:T24)</f>
        <v>0.54799999999999993</v>
      </c>
      <c r="R47">
        <f t="shared" si="22"/>
        <v>0.31714474719999997</v>
      </c>
      <c r="S47">
        <f t="shared" si="17"/>
        <v>694.22985162079988</v>
      </c>
      <c r="AD47" t="s">
        <v>36</v>
      </c>
      <c r="AE47" s="1">
        <f>AVERAGE(AL23:AM23)</f>
        <v>0.18049999999999999</v>
      </c>
      <c r="AF47">
        <f t="shared" si="23"/>
        <v>2.0572011699999995</v>
      </c>
      <c r="AG47">
        <f t="shared" si="18"/>
        <v>4503.2133611299987</v>
      </c>
      <c r="AH47">
        <f t="shared" si="24"/>
        <v>0.10207274214999999</v>
      </c>
      <c r="AI47">
        <f t="shared" si="25"/>
        <v>223.43723256634999</v>
      </c>
      <c r="AR47" t="s">
        <v>74</v>
      </c>
      <c r="AS47" s="1">
        <f>AVERAGE(AZ23:BA23)</f>
        <v>5.1500000000000004E-2</v>
      </c>
      <c r="AT47">
        <f t="shared" si="26"/>
        <v>0.21194404915000004</v>
      </c>
      <c r="AU47">
        <f t="shared" si="19"/>
        <v>463.9455235893501</v>
      </c>
      <c r="AV47">
        <f t="shared" si="27"/>
        <v>1.8670217349999997E-2</v>
      </c>
      <c r="AW47">
        <f t="shared" si="28"/>
        <v>40.869105779149997</v>
      </c>
      <c r="BF47" t="s">
        <v>92</v>
      </c>
      <c r="BG47" s="1">
        <f>BJ22</f>
        <v>0.223</v>
      </c>
      <c r="BH47">
        <f t="shared" si="29"/>
        <v>4.2616940830000001</v>
      </c>
      <c r="BI47">
        <f t="shared" si="20"/>
        <v>9328.8483476870006</v>
      </c>
      <c r="BJ47">
        <f t="shared" si="30"/>
        <v>0.12996286139999999</v>
      </c>
      <c r="BK47">
        <f t="shared" si="31"/>
        <v>284.4887036046</v>
      </c>
    </row>
    <row r="48" spans="2:64" x14ac:dyDescent="0.2">
      <c r="C48" s="1">
        <f>AVERAGE(G24:G26)</f>
        <v>8.0999999999999989E-2</v>
      </c>
      <c r="D48">
        <f t="shared" si="21"/>
        <v>3.7576752599999985E-2</v>
      </c>
      <c r="E48">
        <f t="shared" si="16"/>
        <v>82.255511441399975</v>
      </c>
      <c r="P48" t="s">
        <v>109</v>
      </c>
      <c r="Q48" s="1">
        <f>AVERAGE(U23:U24)</f>
        <v>4.9000000000000002E-2</v>
      </c>
      <c r="R48">
        <f t="shared" si="22"/>
        <v>2.9932592999999987E-3</v>
      </c>
      <c r="S48">
        <f t="shared" si="17"/>
        <v>6.5522446076999969</v>
      </c>
      <c r="AD48" t="s">
        <v>37</v>
      </c>
      <c r="AE48" s="1">
        <f>AVERAGE(AN23:AO23)</f>
        <v>0.20650000000000002</v>
      </c>
      <c r="AF48">
        <f t="shared" si="23"/>
        <v>2.4279341300000001</v>
      </c>
      <c r="AG48">
        <f t="shared" si="18"/>
        <v>5314.7478105700002</v>
      </c>
      <c r="AH48">
        <f t="shared" si="24"/>
        <v>0.11911065134999999</v>
      </c>
      <c r="AI48">
        <f t="shared" si="25"/>
        <v>260.73321580515</v>
      </c>
      <c r="AR48" t="s">
        <v>75</v>
      </c>
      <c r="AS48" s="1">
        <f>AVERAGE(BB23:BC24)</f>
        <v>0.11100000000000002</v>
      </c>
      <c r="AT48">
        <f t="shared" si="26"/>
        <v>0.61540328540000022</v>
      </c>
      <c r="AU48">
        <f t="shared" si="19"/>
        <v>1347.1177917406005</v>
      </c>
      <c r="AV48">
        <f t="shared" si="27"/>
        <v>5.6904768600000002E-2</v>
      </c>
      <c r="AW48">
        <f t="shared" si="28"/>
        <v>124.56453846540001</v>
      </c>
      <c r="BF48" t="s">
        <v>93</v>
      </c>
      <c r="BG48" s="1">
        <f>BK22</f>
        <v>0.28400000000000003</v>
      </c>
      <c r="BH48">
        <f t="shared" si="29"/>
        <v>6.4610301120000013</v>
      </c>
      <c r="BI48">
        <f t="shared" si="20"/>
        <v>14143.194915168004</v>
      </c>
      <c r="BJ48">
        <f t="shared" si="30"/>
        <v>0.1703507296</v>
      </c>
      <c r="BK48">
        <f t="shared" si="31"/>
        <v>372.89774709440002</v>
      </c>
    </row>
    <row r="49" spans="2:63" x14ac:dyDescent="0.2">
      <c r="C49" s="1">
        <f>AVERAGE(H24:H26)</f>
        <v>0.126</v>
      </c>
      <c r="D49">
        <f t="shared" si="21"/>
        <v>6.6606981600000004E-2</v>
      </c>
      <c r="E49">
        <f t="shared" si="16"/>
        <v>145.80268272240002</v>
      </c>
      <c r="P49" t="s">
        <v>30</v>
      </c>
      <c r="Q49" s="1">
        <f>AVERAGE(V23:V24)</f>
        <v>5.5999999999999994E-2</v>
      </c>
      <c r="R49">
        <f t="shared" si="22"/>
        <v>7.2648447999999928E-3</v>
      </c>
      <c r="S49">
        <f t="shared" si="17"/>
        <v>15.902745267199984</v>
      </c>
      <c r="AD49" t="s">
        <v>38</v>
      </c>
      <c r="AE49" s="1">
        <f>AVERAGE(AD24:AE24)</f>
        <v>0.16049999999999998</v>
      </c>
      <c r="AF49">
        <f t="shared" si="23"/>
        <v>1.7803755699999997</v>
      </c>
      <c r="AG49">
        <f t="shared" si="18"/>
        <v>3897.2421227299992</v>
      </c>
      <c r="AH49">
        <f t="shared" si="24"/>
        <v>8.9018730149999975E-2</v>
      </c>
      <c r="AI49">
        <f t="shared" si="25"/>
        <v>194.86200029834995</v>
      </c>
      <c r="AR49" t="s">
        <v>76</v>
      </c>
      <c r="AS49" s="1">
        <f>AVERAGE(AR24:AS24)</f>
        <v>7.9000000000000001E-2</v>
      </c>
      <c r="AT49">
        <f t="shared" si="26"/>
        <v>0.39364949339999999</v>
      </c>
      <c r="AU49">
        <f t="shared" si="19"/>
        <v>861.69874105259998</v>
      </c>
      <c r="AV49">
        <f t="shared" si="27"/>
        <v>3.6291840599999993E-2</v>
      </c>
      <c r="AW49">
        <f t="shared" si="28"/>
        <v>79.442839073399981</v>
      </c>
      <c r="BF49" t="s">
        <v>94</v>
      </c>
      <c r="BG49" s="1">
        <f>BL22</f>
        <v>0.27800000000000002</v>
      </c>
      <c r="BH49">
        <f t="shared" si="29"/>
        <v>6.2261140680000011</v>
      </c>
      <c r="BI49">
        <f t="shared" si="20"/>
        <v>13628.963694852002</v>
      </c>
      <c r="BJ49">
        <f t="shared" si="30"/>
        <v>0.16635947439999998</v>
      </c>
      <c r="BK49">
        <f t="shared" si="31"/>
        <v>364.16088946159999</v>
      </c>
    </row>
    <row r="50" spans="2:63" x14ac:dyDescent="0.2">
      <c r="C50" s="1">
        <f>AVERAGE(I24:I26)</f>
        <v>9.2000000000000012E-2</v>
      </c>
      <c r="D50">
        <f t="shared" si="21"/>
        <v>4.4651862400000006E-2</v>
      </c>
      <c r="E50">
        <f t="shared" si="16"/>
        <v>97.742926793600006</v>
      </c>
      <c r="P50" t="s">
        <v>149</v>
      </c>
      <c r="Q50" s="1">
        <f>AVERAGE(W23:W24)</f>
        <v>6.8000000000000005E-2</v>
      </c>
      <c r="R50">
        <f t="shared" si="22"/>
        <v>1.4596523199999999E-2</v>
      </c>
      <c r="S50">
        <f t="shared" si="17"/>
        <v>31.9517892848</v>
      </c>
      <c r="AD50" t="s">
        <v>39</v>
      </c>
      <c r="AE50" s="1">
        <f>AVERAGE(AF24:AG24)</f>
        <v>0.20900000000000002</v>
      </c>
      <c r="AF50">
        <f t="shared" si="23"/>
        <v>2.4642284800000001</v>
      </c>
      <c r="AG50">
        <f t="shared" si="18"/>
        <v>5394.1961427200004</v>
      </c>
      <c r="AH50">
        <f t="shared" si="24"/>
        <v>0.12075294460000002</v>
      </c>
      <c r="AI50">
        <f t="shared" si="25"/>
        <v>264.32819572940002</v>
      </c>
      <c r="AR50" t="s">
        <v>77</v>
      </c>
      <c r="AS50" s="1">
        <f>AVERAGE(AT24:AU24)</f>
        <v>6.6500000000000004E-2</v>
      </c>
      <c r="AT50">
        <f t="shared" si="26"/>
        <v>0.31004034715000001</v>
      </c>
      <c r="AU50">
        <f t="shared" si="19"/>
        <v>678.67831991135006</v>
      </c>
      <c r="AV50">
        <f t="shared" si="27"/>
        <v>2.8271399349999997E-2</v>
      </c>
      <c r="AW50">
        <f t="shared" si="28"/>
        <v>61.886093177149995</v>
      </c>
      <c r="BF50" t="s">
        <v>95</v>
      </c>
      <c r="BG50" s="1">
        <f>BM22</f>
        <v>0.34899999999999998</v>
      </c>
      <c r="BH50">
        <f t="shared" si="29"/>
        <v>9.2659030269999985</v>
      </c>
      <c r="BI50">
        <f t="shared" si="20"/>
        <v>20283.061726102998</v>
      </c>
      <c r="BJ50">
        <f t="shared" si="30"/>
        <v>0.21385053659999997</v>
      </c>
      <c r="BK50">
        <f t="shared" si="31"/>
        <v>468.11882461739992</v>
      </c>
    </row>
    <row r="51" spans="2:63" x14ac:dyDescent="0.2">
      <c r="P51" t="s">
        <v>143</v>
      </c>
      <c r="Q51" s="1">
        <f>AVERAGE(X23:X24)</f>
        <v>0.17699999999999999</v>
      </c>
      <c r="R51">
        <f t="shared" si="22"/>
        <v>8.171092969999999E-2</v>
      </c>
      <c r="S51">
        <f t="shared" si="17"/>
        <v>178.86522511329997</v>
      </c>
      <c r="AD51" t="s">
        <v>40</v>
      </c>
      <c r="AE51" s="1">
        <f>AVERAGE(AH24:AI24)</f>
        <v>0.22450000000000003</v>
      </c>
      <c r="AF51">
        <f t="shared" si="23"/>
        <v>2.6917867700000002</v>
      </c>
      <c r="AG51">
        <f t="shared" si="18"/>
        <v>5892.3212395300006</v>
      </c>
      <c r="AH51">
        <f t="shared" si="24"/>
        <v>0.13095095414999999</v>
      </c>
      <c r="AI51">
        <f t="shared" si="25"/>
        <v>286.65163863434998</v>
      </c>
      <c r="AR51" t="s">
        <v>78</v>
      </c>
      <c r="AS51" s="1">
        <f>AVERAGE(AV24:AW24)</f>
        <v>6.25E-2</v>
      </c>
      <c r="AT51">
        <f t="shared" si="26"/>
        <v>0.28364296875</v>
      </c>
      <c r="AU51">
        <f t="shared" si="19"/>
        <v>620.89445859374996</v>
      </c>
      <c r="AV51">
        <f t="shared" si="27"/>
        <v>2.5708593749999994E-2</v>
      </c>
      <c r="AW51">
        <f t="shared" si="28"/>
        <v>56.276111718749988</v>
      </c>
      <c r="BF51" t="s">
        <v>96</v>
      </c>
      <c r="BG51" s="1">
        <f>BN22</f>
        <v>0.371</v>
      </c>
      <c r="BH51">
        <f t="shared" si="29"/>
        <v>10.323054506999998</v>
      </c>
      <c r="BI51">
        <f t="shared" si="20"/>
        <v>22597.166315822997</v>
      </c>
      <c r="BJ51">
        <f t="shared" si="30"/>
        <v>0.2286818806</v>
      </c>
      <c r="BK51">
        <f t="shared" si="31"/>
        <v>500.58463663340001</v>
      </c>
    </row>
    <row r="52" spans="2:63" x14ac:dyDescent="0.2">
      <c r="B52" t="s">
        <v>26</v>
      </c>
      <c r="C52">
        <f>MAX(C41:C50)</f>
        <v>0.23133333333333336</v>
      </c>
      <c r="D52">
        <f t="shared" ref="D52:E52" si="32">MAX(D41:D50)</f>
        <v>0.13545548862222223</v>
      </c>
      <c r="E52">
        <f t="shared" si="32"/>
        <v>296.51206459404449</v>
      </c>
      <c r="P52" t="s">
        <v>139</v>
      </c>
      <c r="Q52" s="1">
        <f>AVERAGE(Y23:Y24)</f>
        <v>6.7500000000000004E-2</v>
      </c>
      <c r="R52">
        <f t="shared" si="22"/>
        <v>1.4290810625000001E-2</v>
      </c>
      <c r="S52">
        <f t="shared" si="17"/>
        <v>31.282584458125001</v>
      </c>
      <c r="AD52" t="s">
        <v>41</v>
      </c>
      <c r="AE52" s="1">
        <f>AVERAGE(AJ24:AK24)</f>
        <v>0.30399999999999999</v>
      </c>
      <c r="AF52">
        <f t="shared" si="23"/>
        <v>3.9275172799999996</v>
      </c>
      <c r="AG52">
        <f t="shared" si="18"/>
        <v>8597.3353259199994</v>
      </c>
      <c r="AH52">
        <f t="shared" si="24"/>
        <v>0.18368434559999999</v>
      </c>
      <c r="AI52">
        <f t="shared" si="25"/>
        <v>402.0850325184</v>
      </c>
      <c r="AR52" t="s">
        <v>79</v>
      </c>
      <c r="AS52" s="1">
        <f>AVERAGE(AX24:AY24)</f>
        <v>6.8000000000000005E-2</v>
      </c>
      <c r="AT52">
        <f t="shared" si="26"/>
        <v>0.31998405760000004</v>
      </c>
      <c r="AU52">
        <f t="shared" si="19"/>
        <v>700.44510208640008</v>
      </c>
      <c r="AV52">
        <f t="shared" si="27"/>
        <v>2.9232918400000002E-2</v>
      </c>
      <c r="AW52">
        <f t="shared" si="28"/>
        <v>63.990858377600006</v>
      </c>
      <c r="BF52" t="s">
        <v>97</v>
      </c>
      <c r="BG52" s="1">
        <f>BO22</f>
        <v>0.33499999999999996</v>
      </c>
      <c r="BH52">
        <f t="shared" si="29"/>
        <v>8.6215590749999986</v>
      </c>
      <c r="BI52">
        <f t="shared" si="20"/>
        <v>18872.592815174998</v>
      </c>
      <c r="BJ52">
        <f t="shared" si="30"/>
        <v>0.20444093499999996</v>
      </c>
      <c r="BK52">
        <f t="shared" si="31"/>
        <v>447.52120671499989</v>
      </c>
    </row>
    <row r="53" spans="2:63" x14ac:dyDescent="0.2">
      <c r="B53" t="s">
        <v>27</v>
      </c>
      <c r="C53">
        <f>MIN(C41:C50)</f>
        <v>4.8666666666666671E-2</v>
      </c>
      <c r="D53">
        <f t="shared" ref="D53:E53" si="33">MIN(D41:D50)</f>
        <v>1.6859520622222228E-2</v>
      </c>
      <c r="E53">
        <f t="shared" si="33"/>
        <v>36.905490642044455</v>
      </c>
      <c r="P53" t="s">
        <v>56</v>
      </c>
      <c r="Q53" s="1">
        <f>AVERAGE(Z23:Z24)</f>
        <v>0.499</v>
      </c>
      <c r="R53">
        <f t="shared" si="22"/>
        <v>0.28542963929999998</v>
      </c>
      <c r="S53">
        <f t="shared" si="17"/>
        <v>624.80548042769999</v>
      </c>
      <c r="AD53" t="s">
        <v>42</v>
      </c>
      <c r="AE53" s="1">
        <f>AVERAGE(AL24:AM24)</f>
        <v>4.4499999999999998E-2</v>
      </c>
      <c r="AF53">
        <f t="shared" si="23"/>
        <v>0.31803316999999987</v>
      </c>
      <c r="AG53">
        <f t="shared" si="18"/>
        <v>696.17460912999968</v>
      </c>
      <c r="AH53">
        <f t="shared" si="24"/>
        <v>1.4198382149999999E-2</v>
      </c>
      <c r="AI53">
        <f t="shared" si="25"/>
        <v>31.080258526349997</v>
      </c>
      <c r="AR53" t="s">
        <v>80</v>
      </c>
      <c r="AS53" s="1">
        <f>AVERAGE(AZ24:BA24)</f>
        <v>0.11499999999999999</v>
      </c>
      <c r="AT53">
        <f t="shared" si="26"/>
        <v>0.64390261499999979</v>
      </c>
      <c r="AU53">
        <f t="shared" si="19"/>
        <v>1409.5028242349995</v>
      </c>
      <c r="AV53">
        <f t="shared" si="27"/>
        <v>5.9489534999999982E-2</v>
      </c>
      <c r="AW53">
        <f t="shared" si="28"/>
        <v>130.22259211499997</v>
      </c>
      <c r="BF53" t="s">
        <v>98</v>
      </c>
      <c r="BG53" s="1">
        <f>BP22</f>
        <v>0.39200000000000002</v>
      </c>
      <c r="BH53">
        <f t="shared" si="29"/>
        <v>11.383016928000002</v>
      </c>
      <c r="BI53">
        <f t="shared" si="20"/>
        <v>24917.424055392003</v>
      </c>
      <c r="BJ53">
        <f t="shared" si="30"/>
        <v>0.24289018239999999</v>
      </c>
      <c r="BK53">
        <f t="shared" si="31"/>
        <v>531.68660927359997</v>
      </c>
    </row>
    <row r="54" spans="2:63" x14ac:dyDescent="0.2">
      <c r="P54" t="s">
        <v>150</v>
      </c>
      <c r="Q54" s="1">
        <f>AVERAGE(AA23:AA24)</f>
        <v>0.35100000000000003</v>
      </c>
      <c r="R54">
        <f t="shared" si="22"/>
        <v>0.19078289930000003</v>
      </c>
      <c r="S54">
        <f t="shared" si="17"/>
        <v>417.62376656770005</v>
      </c>
      <c r="AD54" t="s">
        <v>43</v>
      </c>
      <c r="AE54" s="1">
        <f>AVERAGE(AN24:AO24)</f>
        <v>3.5999999999999997E-2</v>
      </c>
      <c r="AF54">
        <f t="shared" si="23"/>
        <v>0.22048767999999994</v>
      </c>
      <c r="AG54">
        <f t="shared" si="18"/>
        <v>482.64753151999986</v>
      </c>
      <c r="AH54">
        <f t="shared" si="24"/>
        <v>8.7757535999999966E-3</v>
      </c>
      <c r="AI54">
        <f t="shared" si="25"/>
        <v>19.210124630399992</v>
      </c>
      <c r="AR54" t="s">
        <v>81</v>
      </c>
      <c r="AS54" s="1">
        <f>AVERAGE(BB24:BC24)</f>
        <v>0.14350000000000002</v>
      </c>
      <c r="AT54">
        <f t="shared" si="26"/>
        <v>0.85197820515000022</v>
      </c>
      <c r="AU54">
        <f t="shared" si="19"/>
        <v>1864.9802910733506</v>
      </c>
      <c r="AV54">
        <f t="shared" si="27"/>
        <v>7.7958421350000001E-2</v>
      </c>
      <c r="AW54">
        <f t="shared" si="28"/>
        <v>170.65098433515001</v>
      </c>
      <c r="BF54" t="s">
        <v>99</v>
      </c>
      <c r="BG54" s="1">
        <f>BQ22</f>
        <v>7.3999999999999996E-2</v>
      </c>
      <c r="BH54">
        <f t="shared" si="29"/>
        <v>0.65201725199999983</v>
      </c>
      <c r="BI54">
        <f t="shared" si="20"/>
        <v>1427.2657646279997</v>
      </c>
      <c r="BJ54">
        <f t="shared" si="30"/>
        <v>3.3081541599999993E-2</v>
      </c>
      <c r="BK54">
        <f t="shared" si="31"/>
        <v>72.415494562399985</v>
      </c>
    </row>
    <row r="55" spans="2:63" x14ac:dyDescent="0.2">
      <c r="P55" t="s">
        <v>95</v>
      </c>
      <c r="Q55" s="1">
        <f>AVERAGE(P25:P26)</f>
        <v>0.30649999999999999</v>
      </c>
      <c r="R55">
        <f t="shared" si="22"/>
        <v>0.16266158042499998</v>
      </c>
      <c r="S55">
        <f t="shared" si="17"/>
        <v>356.06619955032494</v>
      </c>
      <c r="AD55" t="s">
        <v>44</v>
      </c>
      <c r="AE55" s="1">
        <f>AVERAGE(AD25:AE25)</f>
        <v>4.3500000000000004E-2</v>
      </c>
      <c r="AF55">
        <f t="shared" si="23"/>
        <v>0.30648913</v>
      </c>
      <c r="AG55">
        <f t="shared" si="18"/>
        <v>670.90470557000003</v>
      </c>
      <c r="AH55">
        <f t="shared" si="24"/>
        <v>1.3560001350000002E-2</v>
      </c>
      <c r="AI55">
        <f t="shared" si="25"/>
        <v>29.682842955150004</v>
      </c>
      <c r="AR55" t="s">
        <v>82</v>
      </c>
      <c r="AS55" s="1">
        <f>AVERAGE(AR25:AS25)</f>
        <v>0.24349999999999999</v>
      </c>
      <c r="AT55">
        <f t="shared" si="26"/>
        <v>1.6516815851499997</v>
      </c>
      <c r="AU55">
        <f t="shared" si="19"/>
        <v>3615.5309898933492</v>
      </c>
      <c r="AV55">
        <f t="shared" si="27"/>
        <v>0.14348884134999998</v>
      </c>
      <c r="AW55">
        <f t="shared" si="28"/>
        <v>314.09707371514997</v>
      </c>
      <c r="BF55" t="s">
        <v>100</v>
      </c>
      <c r="BG55" s="1">
        <f>BF23</f>
        <v>6.3E-2</v>
      </c>
      <c r="BH55">
        <f t="shared" si="29"/>
        <v>0.48466656300000005</v>
      </c>
      <c r="BI55">
        <f t="shared" si="20"/>
        <v>1060.9351064070001</v>
      </c>
      <c r="BJ55">
        <f t="shared" si="30"/>
        <v>2.60288454E-2</v>
      </c>
      <c r="BK55">
        <f t="shared" si="31"/>
        <v>56.977142580600002</v>
      </c>
    </row>
    <row r="56" spans="2:63" x14ac:dyDescent="0.2">
      <c r="P56" t="s">
        <v>37</v>
      </c>
      <c r="Q56" s="1">
        <f>AVERAGE(Q25:Q26)</f>
        <v>0.23749999999999999</v>
      </c>
      <c r="R56">
        <f t="shared" si="22"/>
        <v>0.11936551562499999</v>
      </c>
      <c r="S56">
        <f t="shared" si="17"/>
        <v>261.29111370312495</v>
      </c>
      <c r="AD56" t="s">
        <v>45</v>
      </c>
      <c r="AE56" s="1">
        <f>AVERAGE(AF25:AG25)</f>
        <v>3.6499999999999998E-2</v>
      </c>
      <c r="AF56">
        <f t="shared" si="23"/>
        <v>0.22618932999999994</v>
      </c>
      <c r="AG56">
        <f t="shared" si="18"/>
        <v>495.12844336999984</v>
      </c>
      <c r="AH56">
        <f t="shared" si="24"/>
        <v>9.0945053499999953E-3</v>
      </c>
      <c r="AI56">
        <f t="shared" si="25"/>
        <v>19.907872211149989</v>
      </c>
      <c r="AR56" t="s">
        <v>83</v>
      </c>
      <c r="AS56" s="1">
        <f>AVERAGE(AT25:AU25)</f>
        <v>0.14149999999999999</v>
      </c>
      <c r="AT56">
        <f t="shared" si="26"/>
        <v>0.83708928714999975</v>
      </c>
      <c r="AU56">
        <f t="shared" si="19"/>
        <v>1832.3884495713494</v>
      </c>
      <c r="AV56">
        <f t="shared" si="27"/>
        <v>7.6659359349999984E-2</v>
      </c>
      <c r="AW56">
        <f t="shared" si="28"/>
        <v>167.80733761714995</v>
      </c>
      <c r="BF56" t="s">
        <v>101</v>
      </c>
      <c r="BG56" s="1">
        <f>BG23</f>
        <v>7.5000000000000011E-2</v>
      </c>
      <c r="BH56">
        <f t="shared" si="29"/>
        <v>0.66790687500000012</v>
      </c>
      <c r="BI56">
        <f t="shared" si="20"/>
        <v>1462.0481493750003</v>
      </c>
      <c r="BJ56">
        <f t="shared" si="30"/>
        <v>3.3723375000000007E-2</v>
      </c>
      <c r="BK56">
        <f t="shared" si="31"/>
        <v>73.82046787500002</v>
      </c>
    </row>
    <row r="57" spans="2:63" x14ac:dyDescent="0.2">
      <c r="P57" t="s">
        <v>151</v>
      </c>
      <c r="Q57" s="1">
        <f>AVERAGE(R25:R26)</f>
        <v>0.4385</v>
      </c>
      <c r="R57">
        <f t="shared" si="22"/>
        <v>0.24653154242500003</v>
      </c>
      <c r="S57">
        <f t="shared" si="17"/>
        <v>539.65754636832503</v>
      </c>
      <c r="AD57" t="s">
        <v>46</v>
      </c>
      <c r="AE57" s="1">
        <f>AVERAGE(AH25:AI25)</f>
        <v>7.9000000000000001E-2</v>
      </c>
      <c r="AF57">
        <f t="shared" si="23"/>
        <v>0.72742327999999989</v>
      </c>
      <c r="AG57">
        <f t="shared" si="18"/>
        <v>1592.3295599199998</v>
      </c>
      <c r="AH57">
        <f t="shared" si="24"/>
        <v>3.6291840599999993E-2</v>
      </c>
      <c r="AI57">
        <f t="shared" si="25"/>
        <v>79.442839073399981</v>
      </c>
      <c r="AR57" t="s">
        <v>84</v>
      </c>
      <c r="AS57" s="1">
        <f>AVERAGE(AV25:AW25)</f>
        <v>0.12349999999999998</v>
      </c>
      <c r="AT57">
        <f t="shared" si="26"/>
        <v>0.70503928914999991</v>
      </c>
      <c r="AU57">
        <f t="shared" si="19"/>
        <v>1543.3310039493499</v>
      </c>
      <c r="AV57">
        <f t="shared" si="27"/>
        <v>6.4988177349999982E-2</v>
      </c>
      <c r="AW57">
        <f t="shared" si="28"/>
        <v>142.25912021914996</v>
      </c>
      <c r="BF57" t="s">
        <v>102</v>
      </c>
      <c r="BG57" s="1">
        <f>BH23</f>
        <v>9.7000000000000003E-2</v>
      </c>
      <c r="BH57">
        <f t="shared" si="29"/>
        <v>1.0459800429999999</v>
      </c>
      <c r="BI57">
        <f t="shared" si="20"/>
        <v>2289.650314127</v>
      </c>
      <c r="BJ57">
        <f t="shared" si="30"/>
        <v>4.7872349399999993E-2</v>
      </c>
      <c r="BK57">
        <f t="shared" si="31"/>
        <v>104.79257283659999</v>
      </c>
    </row>
    <row r="58" spans="2:63" x14ac:dyDescent="0.2">
      <c r="P58" t="s">
        <v>89</v>
      </c>
      <c r="Q58" s="1">
        <f>AVERAGE(S25:S26)</f>
        <v>5.7500000000000002E-2</v>
      </c>
      <c r="R58">
        <f t="shared" si="22"/>
        <v>8.1806856249999997E-3</v>
      </c>
      <c r="S58">
        <f t="shared" si="17"/>
        <v>17.907520833124998</v>
      </c>
      <c r="AD58" t="s">
        <v>47</v>
      </c>
      <c r="AE58" s="1">
        <f>AVERAGE(AJ25:AK25)</f>
        <v>7.7000000000000013E-2</v>
      </c>
      <c r="AF58">
        <f t="shared" si="23"/>
        <v>0.70310032000000011</v>
      </c>
      <c r="AG58">
        <f t="shared" si="18"/>
        <v>1539.0866004800002</v>
      </c>
      <c r="AH58">
        <f t="shared" si="24"/>
        <v>3.5007381400000002E-2</v>
      </c>
      <c r="AI58">
        <f t="shared" si="25"/>
        <v>76.6311578846</v>
      </c>
      <c r="AR58" t="s">
        <v>85</v>
      </c>
      <c r="AS58" s="1">
        <f>AVERAGE(AX25:AY25)</f>
        <v>0.27349999999999997</v>
      </c>
      <c r="AT58">
        <f t="shared" si="26"/>
        <v>1.9127204591499996</v>
      </c>
      <c r="AU58">
        <f t="shared" si="19"/>
        <v>4186.9450850793492</v>
      </c>
      <c r="AV58">
        <f t="shared" si="27"/>
        <v>0.16336870734999998</v>
      </c>
      <c r="AW58">
        <f t="shared" si="28"/>
        <v>357.61410038914994</v>
      </c>
      <c r="BF58" t="s">
        <v>103</v>
      </c>
      <c r="BG58" s="1">
        <f>BI23</f>
        <v>7.3000000000000009E-2</v>
      </c>
      <c r="BH58">
        <f t="shared" si="29"/>
        <v>0.63624028300000002</v>
      </c>
      <c r="BI58">
        <f t="shared" si="20"/>
        <v>1392.729979487</v>
      </c>
      <c r="BJ58">
        <f t="shared" si="30"/>
        <v>3.2439821399999999E-2</v>
      </c>
      <c r="BK58">
        <f t="shared" si="31"/>
        <v>71.010769044599996</v>
      </c>
    </row>
    <row r="59" spans="2:63" x14ac:dyDescent="0.2">
      <c r="P59" t="s">
        <v>135</v>
      </c>
      <c r="Q59" s="1">
        <f>AVERAGE(T25:T26)</f>
        <v>7.3000000000000009E-2</v>
      </c>
      <c r="R59">
        <f t="shared" si="22"/>
        <v>1.76547297E-2</v>
      </c>
      <c r="S59">
        <f t="shared" si="17"/>
        <v>38.646203313299999</v>
      </c>
      <c r="AD59" t="s">
        <v>48</v>
      </c>
      <c r="AE59" s="1">
        <f>AVERAGE(AL25:AM25)</f>
        <v>3.85E-2</v>
      </c>
      <c r="AF59">
        <f t="shared" si="23"/>
        <v>0.24904132999999992</v>
      </c>
      <c r="AG59">
        <f t="shared" si="18"/>
        <v>545.15147136999985</v>
      </c>
      <c r="AH59">
        <f t="shared" si="24"/>
        <v>1.0369795350000001E-2</v>
      </c>
      <c r="AI59">
        <f t="shared" si="25"/>
        <v>22.699482021150001</v>
      </c>
      <c r="BF59" t="s">
        <v>104</v>
      </c>
      <c r="BG59" s="1">
        <f>BJ23</f>
        <v>6.1999999999999993E-2</v>
      </c>
      <c r="BH59">
        <f t="shared" si="29"/>
        <v>0.47012878799999985</v>
      </c>
      <c r="BI59">
        <f t="shared" si="20"/>
        <v>1029.1119169319998</v>
      </c>
      <c r="BJ59">
        <f t="shared" si="30"/>
        <v>2.5388370399999992E-2</v>
      </c>
      <c r="BK59">
        <f t="shared" si="31"/>
        <v>55.575142805599981</v>
      </c>
    </row>
    <row r="60" spans="2:63" x14ac:dyDescent="0.2">
      <c r="P60" t="s">
        <v>152</v>
      </c>
      <c r="Q60" s="1">
        <f>AVERAGE(U25:U26)</f>
        <v>5.7999999999999996E-2</v>
      </c>
      <c r="R60">
        <f t="shared" si="22"/>
        <v>8.4860051999999971E-3</v>
      </c>
      <c r="S60">
        <f t="shared" si="17"/>
        <v>18.575865382799993</v>
      </c>
      <c r="AD60" t="s">
        <v>49</v>
      </c>
      <c r="AE60" s="1">
        <f>AVERAGE(AN25:AO25)</f>
        <v>4.7E-2</v>
      </c>
      <c r="AF60">
        <f t="shared" si="23"/>
        <v>0.34697272000000001</v>
      </c>
      <c r="AG60">
        <f t="shared" si="18"/>
        <v>759.52328408000005</v>
      </c>
      <c r="AH60">
        <f t="shared" si="24"/>
        <v>1.5794829400000002E-2</v>
      </c>
      <c r="AI60">
        <f t="shared" si="25"/>
        <v>34.574881556600005</v>
      </c>
      <c r="AR60" t="s">
        <v>26</v>
      </c>
      <c r="AS60">
        <f>MAX(AS41:AS58)</f>
        <v>0.27349999999999997</v>
      </c>
      <c r="AT60">
        <f t="shared" ref="AT60:AW60" si="34">MAX(AT41:AT58)</f>
        <v>1.9127204591499996</v>
      </c>
      <c r="AU60">
        <f t="shared" si="34"/>
        <v>4186.9450850793492</v>
      </c>
      <c r="AV60">
        <f t="shared" si="34"/>
        <v>0.16336870734999998</v>
      </c>
      <c r="AW60">
        <f t="shared" si="34"/>
        <v>357.61410038914994</v>
      </c>
      <c r="BF60" t="s">
        <v>105</v>
      </c>
      <c r="BG60" s="1">
        <f>BK23</f>
        <v>6.8000000000000005E-2</v>
      </c>
      <c r="BH60">
        <f t="shared" si="29"/>
        <v>0.55904524800000011</v>
      </c>
      <c r="BI60">
        <f t="shared" si="20"/>
        <v>1223.7500478720003</v>
      </c>
      <c r="BJ60">
        <f t="shared" si="30"/>
        <v>2.9232918400000002E-2</v>
      </c>
      <c r="BK60">
        <f t="shared" si="31"/>
        <v>63.990858377600006</v>
      </c>
    </row>
    <row r="61" spans="2:63" x14ac:dyDescent="0.2">
      <c r="AD61" t="s">
        <v>50</v>
      </c>
      <c r="AE61" s="1">
        <f>AVERAGE(AD26:AE26)</f>
        <v>0.31900000000000001</v>
      </c>
      <c r="AF61">
        <f t="shared" si="23"/>
        <v>4.1735448799999997</v>
      </c>
      <c r="AG61">
        <f t="shared" si="18"/>
        <v>9135.8897423199996</v>
      </c>
      <c r="AH61">
        <f t="shared" si="24"/>
        <v>0.19371427259999999</v>
      </c>
      <c r="AI61">
        <f t="shared" si="25"/>
        <v>424.04054272139996</v>
      </c>
      <c r="AR61" t="s">
        <v>27</v>
      </c>
      <c r="AS61">
        <f>MIN(AS41:AS58)</f>
        <v>4.9499999999999995E-2</v>
      </c>
      <c r="AT61">
        <f t="shared" ref="AT61:AW61" si="35">MIN(AT41:AT58)</f>
        <v>0.19904873434999998</v>
      </c>
      <c r="AU61">
        <f t="shared" si="35"/>
        <v>435.71767949214995</v>
      </c>
      <c r="AV61">
        <f t="shared" si="35"/>
        <v>1.7391984149999991E-2</v>
      </c>
      <c r="AW61">
        <f t="shared" si="35"/>
        <v>38.071053304349981</v>
      </c>
      <c r="BF61" t="s">
        <v>106</v>
      </c>
      <c r="BG61" s="1">
        <f>BL23</f>
        <v>7.8000000000000014E-2</v>
      </c>
      <c r="BH61">
        <f t="shared" si="29"/>
        <v>0.71625166800000017</v>
      </c>
      <c r="BI61">
        <f t="shared" si="20"/>
        <v>1567.8749012520004</v>
      </c>
      <c r="BJ61">
        <f t="shared" si="30"/>
        <v>3.5649554400000005E-2</v>
      </c>
      <c r="BK61">
        <f t="shared" si="31"/>
        <v>78.036874581600017</v>
      </c>
    </row>
    <row r="62" spans="2:63" x14ac:dyDescent="0.2">
      <c r="P62" t="s">
        <v>26</v>
      </c>
      <c r="Q62">
        <f>MAX(Q41:Q60)</f>
        <v>0.54799999999999993</v>
      </c>
      <c r="R62">
        <f t="shared" ref="R62:S62" si="36">MAX(R41:R60)</f>
        <v>0.31714474719999997</v>
      </c>
      <c r="S62">
        <f t="shared" si="36"/>
        <v>694.22985162079988</v>
      </c>
      <c r="AD62" t="s">
        <v>51</v>
      </c>
      <c r="AE62" s="1">
        <f>AVERAGE(AF26:AG26)</f>
        <v>0.35299999999999998</v>
      </c>
      <c r="AF62">
        <f t="shared" si="23"/>
        <v>4.7463347199999992</v>
      </c>
      <c r="AG62">
        <f t="shared" si="18"/>
        <v>10389.726702079999</v>
      </c>
      <c r="AH62">
        <f t="shared" si="24"/>
        <v>0.21654306939999995</v>
      </c>
      <c r="AI62">
        <f t="shared" si="25"/>
        <v>474.01277891659993</v>
      </c>
      <c r="BF62" t="s">
        <v>107</v>
      </c>
      <c r="BG62" s="1">
        <f>BM23</f>
        <v>7.9999999999999988E-2</v>
      </c>
      <c r="BH62">
        <f t="shared" si="29"/>
        <v>0.74904479999999984</v>
      </c>
      <c r="BI62">
        <f t="shared" si="20"/>
        <v>1639.6590671999998</v>
      </c>
      <c r="BJ62">
        <f t="shared" si="30"/>
        <v>3.6934239999999986E-2</v>
      </c>
      <c r="BK62">
        <f t="shared" si="31"/>
        <v>80.849051359999976</v>
      </c>
    </row>
    <row r="63" spans="2:63" x14ac:dyDescent="0.2">
      <c r="P63" t="s">
        <v>27</v>
      </c>
      <c r="Q63">
        <f>MIN(Q41:Q60)</f>
        <v>4.9000000000000002E-2</v>
      </c>
      <c r="R63">
        <f t="shared" ref="R63:S63" si="37">MIN(R41:R60)</f>
        <v>2.9932592999999987E-3</v>
      </c>
      <c r="S63">
        <f t="shared" si="37"/>
        <v>6.5522446076999969</v>
      </c>
      <c r="AD63" t="s">
        <v>52</v>
      </c>
      <c r="AE63" s="1">
        <f>AVERAGE(AH26:AI26)</f>
        <v>0.29200000000000004</v>
      </c>
      <c r="AF63">
        <f t="shared" si="23"/>
        <v>3.73363712</v>
      </c>
      <c r="AG63">
        <f t="shared" si="18"/>
        <v>8172.9316556800004</v>
      </c>
      <c r="AH63">
        <f t="shared" si="24"/>
        <v>0.1756787424</v>
      </c>
      <c r="AI63">
        <f t="shared" si="25"/>
        <v>384.56076711360004</v>
      </c>
      <c r="BF63" t="s">
        <v>108</v>
      </c>
      <c r="BG63" s="1">
        <f>BN23</f>
        <v>5.5E-2</v>
      </c>
      <c r="BH63">
        <f t="shared" si="29"/>
        <v>0.37151867499999996</v>
      </c>
      <c r="BI63">
        <f t="shared" si="20"/>
        <v>813.25437957499992</v>
      </c>
      <c r="BJ63">
        <f t="shared" si="30"/>
        <v>2.0908215000000001E-2</v>
      </c>
      <c r="BK63">
        <f t="shared" si="31"/>
        <v>45.768082634999999</v>
      </c>
    </row>
    <row r="64" spans="2:63" x14ac:dyDescent="0.2">
      <c r="AD64" t="s">
        <v>53</v>
      </c>
      <c r="AE64" s="1">
        <f>AVERAGE(AJ26:AK26)</f>
        <v>0.22050000000000003</v>
      </c>
      <c r="AF64">
        <f t="shared" si="23"/>
        <v>2.63264437</v>
      </c>
      <c r="AG64">
        <f t="shared" si="18"/>
        <v>5762.8585259299998</v>
      </c>
      <c r="AH64">
        <f t="shared" si="24"/>
        <v>0.12831660615000001</v>
      </c>
      <c r="AI64">
        <f t="shared" si="25"/>
        <v>280.88505086235</v>
      </c>
      <c r="BF64" t="s">
        <v>109</v>
      </c>
      <c r="BG64" s="1">
        <f>BO23</f>
        <v>3.9000000000000007E-2</v>
      </c>
      <c r="BH64">
        <f t="shared" si="29"/>
        <v>0.16685246700000006</v>
      </c>
      <c r="BI64">
        <f t="shared" si="20"/>
        <v>365.24005026300011</v>
      </c>
      <c r="BJ64">
        <f t="shared" si="30"/>
        <v>1.0688688600000001E-2</v>
      </c>
      <c r="BK64">
        <f t="shared" si="31"/>
        <v>23.397539345400002</v>
      </c>
    </row>
    <row r="65" spans="30:63" x14ac:dyDescent="0.2">
      <c r="AD65" t="s">
        <v>54</v>
      </c>
      <c r="AE65" s="1">
        <f>AVERAGE(AL26:AM26)</f>
        <v>0.17599999999999999</v>
      </c>
      <c r="AF65">
        <f t="shared" si="23"/>
        <v>1.9942820799999998</v>
      </c>
      <c r="AG65">
        <f t="shared" si="18"/>
        <v>4365.4834731199999</v>
      </c>
      <c r="AH65">
        <f t="shared" si="24"/>
        <v>9.9131641599999987E-2</v>
      </c>
      <c r="AI65">
        <f t="shared" si="25"/>
        <v>216.99916346239996</v>
      </c>
      <c r="BF65" t="s">
        <v>110</v>
      </c>
      <c r="BG65" s="1">
        <f>BP23</f>
        <v>0.127</v>
      </c>
      <c r="BH65">
        <f t="shared" si="29"/>
        <v>1.6494044830000001</v>
      </c>
      <c r="BI65">
        <f t="shared" si="20"/>
        <v>3610.5464132870002</v>
      </c>
      <c r="BJ65">
        <f t="shared" si="30"/>
        <v>6.7254701399999992E-2</v>
      </c>
      <c r="BK65">
        <f t="shared" si="31"/>
        <v>147.2205413646</v>
      </c>
    </row>
    <row r="66" spans="30:63" x14ac:dyDescent="0.2">
      <c r="AD66" t="s">
        <v>55</v>
      </c>
      <c r="AE66" s="1">
        <f>AVERAGE(AN26:AO26)</f>
        <v>0.36749999999999999</v>
      </c>
      <c r="AF66">
        <f t="shared" si="23"/>
        <v>4.9969982499999999</v>
      </c>
      <c r="AG66">
        <f t="shared" si="18"/>
        <v>10938.429169249999</v>
      </c>
      <c r="AH66">
        <f t="shared" si="24"/>
        <v>0.22631868375</v>
      </c>
      <c r="AI66">
        <f t="shared" si="25"/>
        <v>495.41159872874999</v>
      </c>
      <c r="BF66" t="s">
        <v>111</v>
      </c>
      <c r="BG66" s="1">
        <f>BQ23</f>
        <v>0.49400000000000005</v>
      </c>
      <c r="BH66">
        <f t="shared" si="29"/>
        <v>17.238084371999999</v>
      </c>
      <c r="BI66">
        <f t="shared" si="20"/>
        <v>37734.166690307997</v>
      </c>
      <c r="BJ66">
        <f t="shared" si="30"/>
        <v>0.3126120376</v>
      </c>
      <c r="BK66">
        <f t="shared" si="31"/>
        <v>684.30775030639995</v>
      </c>
    </row>
    <row r="67" spans="30:63" x14ac:dyDescent="0.2">
      <c r="AD67" t="s">
        <v>56</v>
      </c>
      <c r="AE67" s="1">
        <f>AVERAGE(AD27:AE27)</f>
        <v>0.47350000000000003</v>
      </c>
      <c r="AF67">
        <f t="shared" si="23"/>
        <v>6.9454139300000008</v>
      </c>
      <c r="AG67">
        <f t="shared" si="18"/>
        <v>15203.511092770003</v>
      </c>
      <c r="AH67">
        <f t="shared" si="24"/>
        <v>0.29850474734999999</v>
      </c>
      <c r="AI67">
        <f t="shared" si="25"/>
        <v>653.42689194914999</v>
      </c>
      <c r="BF67" t="s">
        <v>112</v>
      </c>
      <c r="BG67" s="1">
        <f>BF24</f>
        <v>0.23100000000000001</v>
      </c>
      <c r="BH67">
        <f t="shared" si="29"/>
        <v>4.5262489470000009</v>
      </c>
      <c r="BI67">
        <f t="shared" si="20"/>
        <v>9907.9589449830019</v>
      </c>
      <c r="BJ67">
        <f t="shared" si="30"/>
        <v>0.13523563260000002</v>
      </c>
      <c r="BK67">
        <f t="shared" si="31"/>
        <v>296.03079976140003</v>
      </c>
    </row>
    <row r="68" spans="30:63" x14ac:dyDescent="0.2">
      <c r="AD68" t="s">
        <v>57</v>
      </c>
      <c r="AE68" s="1">
        <f>AVERAGE(AF27:AG27)</f>
        <v>8.0000000000000016E-2</v>
      </c>
      <c r="AF68">
        <f t="shared" si="23"/>
        <v>0.73961200000000016</v>
      </c>
      <c r="AG68">
        <f t="shared" si="18"/>
        <v>1619.0106680000004</v>
      </c>
      <c r="AH68">
        <f t="shared" si="24"/>
        <v>3.6934240000000007E-2</v>
      </c>
      <c r="AI68">
        <f t="shared" si="25"/>
        <v>80.849051360000018</v>
      </c>
      <c r="BF68" t="s">
        <v>113</v>
      </c>
      <c r="BG68" s="1">
        <f>BG24</f>
        <v>0.16200000000000001</v>
      </c>
      <c r="BH68">
        <f t="shared" si="29"/>
        <v>2.4815435880000001</v>
      </c>
      <c r="BI68">
        <f t="shared" si="20"/>
        <v>5432.0989141320006</v>
      </c>
      <c r="BJ68">
        <f t="shared" si="30"/>
        <v>8.9996210399999998E-2</v>
      </c>
      <c r="BK68">
        <f t="shared" si="31"/>
        <v>197.00170456559999</v>
      </c>
    </row>
    <row r="69" spans="30:63" x14ac:dyDescent="0.2">
      <c r="AD69" t="s">
        <v>58</v>
      </c>
      <c r="AE69" s="1">
        <f>AVERAGE(AH27:AI27)</f>
        <v>0.09</v>
      </c>
      <c r="AF69">
        <f t="shared" si="23"/>
        <v>0.86249799999999988</v>
      </c>
      <c r="AG69">
        <f t="shared" si="18"/>
        <v>1888.0081219999997</v>
      </c>
      <c r="AH69">
        <f t="shared" si="24"/>
        <v>4.3364459999999994E-2</v>
      </c>
      <c r="AI69">
        <f t="shared" si="25"/>
        <v>94.924802939999992</v>
      </c>
      <c r="BF69" t="s">
        <v>114</v>
      </c>
      <c r="BG69" s="1">
        <f>BH24</f>
        <v>0.24000000000000002</v>
      </c>
      <c r="BH69">
        <f t="shared" si="29"/>
        <v>4.8324912000000015</v>
      </c>
      <c r="BI69">
        <f t="shared" si="20"/>
        <v>10578.323236800003</v>
      </c>
      <c r="BJ69">
        <f t="shared" si="30"/>
        <v>0.14117616000000002</v>
      </c>
      <c r="BK69">
        <f t="shared" si="31"/>
        <v>309.03461424000005</v>
      </c>
    </row>
    <row r="70" spans="30:63" x14ac:dyDescent="0.2">
      <c r="AD70" t="s">
        <v>59</v>
      </c>
      <c r="AE70" s="1">
        <f>AVERAGE(AJ27:AK27)</f>
        <v>6.4500000000000002E-2</v>
      </c>
      <c r="AF70">
        <f t="shared" si="23"/>
        <v>0.55272756999999995</v>
      </c>
      <c r="AG70">
        <f t="shared" si="18"/>
        <v>1209.9206507299998</v>
      </c>
      <c r="AH70">
        <f t="shared" si="24"/>
        <v>2.6989770149999995E-2</v>
      </c>
      <c r="AI70">
        <f t="shared" si="25"/>
        <v>59.080606858349988</v>
      </c>
      <c r="BF70" t="s">
        <v>115</v>
      </c>
      <c r="BG70" s="1">
        <f>BI24</f>
        <v>0.188</v>
      </c>
      <c r="BH70">
        <f t="shared" si="29"/>
        <v>3.1890386880000001</v>
      </c>
      <c r="BI70">
        <f t="shared" si="20"/>
        <v>6980.805688032</v>
      </c>
      <c r="BJ70">
        <f t="shared" si="30"/>
        <v>0.10697967039999999</v>
      </c>
      <c r="BK70">
        <f t="shared" si="31"/>
        <v>234.17849850559998</v>
      </c>
    </row>
    <row r="71" spans="30:63" x14ac:dyDescent="0.2">
      <c r="AD71" t="s">
        <v>60</v>
      </c>
      <c r="AE71" s="1">
        <f>AVERAGE(AL27:AM27)</f>
        <v>0.16949999999999998</v>
      </c>
      <c r="AF71">
        <f t="shared" si="23"/>
        <v>1.9040481699999996</v>
      </c>
      <c r="AG71">
        <f t="shared" si="18"/>
        <v>4167.9614441299991</v>
      </c>
      <c r="AH71">
        <f t="shared" si="24"/>
        <v>9.4887432149999978E-2</v>
      </c>
      <c r="AI71">
        <f t="shared" si="25"/>
        <v>207.70858897634994</v>
      </c>
      <c r="BF71" t="s">
        <v>116</v>
      </c>
      <c r="BG71" s="1">
        <f>BJ24</f>
        <v>7.3000000000000009E-2</v>
      </c>
      <c r="BH71">
        <f t="shared" si="29"/>
        <v>0.63624028300000002</v>
      </c>
      <c r="BI71">
        <f t="shared" si="20"/>
        <v>1392.729979487</v>
      </c>
      <c r="BJ71">
        <f t="shared" si="30"/>
        <v>3.2439821399999999E-2</v>
      </c>
      <c r="BK71">
        <f t="shared" si="31"/>
        <v>71.010769044599996</v>
      </c>
    </row>
    <row r="72" spans="30:63" x14ac:dyDescent="0.2">
      <c r="AD72" t="s">
        <v>61</v>
      </c>
      <c r="AE72" s="1">
        <f>AVERAGE(AN27:AO27)</f>
        <v>0.16049999999999998</v>
      </c>
      <c r="AF72">
        <f t="shared" si="23"/>
        <v>1.7803755699999997</v>
      </c>
      <c r="AG72">
        <f t="shared" si="18"/>
        <v>3897.2421227299992</v>
      </c>
      <c r="AH72">
        <f t="shared" si="24"/>
        <v>8.9018730149999975E-2</v>
      </c>
      <c r="AI72">
        <f t="shared" si="25"/>
        <v>194.86200029834995</v>
      </c>
      <c r="BF72" t="s">
        <v>117</v>
      </c>
      <c r="BG72" s="1">
        <f>BK24</f>
        <v>0.23900000000000002</v>
      </c>
      <c r="BH72">
        <f t="shared" si="29"/>
        <v>4.7980136670000011</v>
      </c>
      <c r="BI72">
        <f t="shared" si="20"/>
        <v>10502.851917063002</v>
      </c>
      <c r="BJ72">
        <f t="shared" si="30"/>
        <v>0.14051564860000001</v>
      </c>
      <c r="BK72">
        <f t="shared" si="31"/>
        <v>307.58875478540006</v>
      </c>
    </row>
    <row r="73" spans="30:63" x14ac:dyDescent="0.2">
      <c r="AD73" t="s">
        <v>62</v>
      </c>
      <c r="AE73" s="1">
        <f>AVERAGE(AD28:AE28)</f>
        <v>0.23650000000000002</v>
      </c>
      <c r="AF73">
        <f t="shared" si="23"/>
        <v>2.87095733</v>
      </c>
      <c r="AG73">
        <f t="shared" si="18"/>
        <v>6284.5255953699998</v>
      </c>
      <c r="AH73">
        <f t="shared" ref="AH73:AH78" si="38">0.0566*AE73^2+0.6334*AE73-0.0141</f>
        <v>0.13886486534999998</v>
      </c>
      <c r="AI73">
        <f t="shared" si="25"/>
        <v>303.97519025114997</v>
      </c>
      <c r="BF73" t="s">
        <v>118</v>
      </c>
      <c r="BG73" s="1">
        <f>BL24</f>
        <v>0.16400000000000001</v>
      </c>
      <c r="BH73">
        <f t="shared" si="29"/>
        <v>2.5332625920000003</v>
      </c>
      <c r="BI73">
        <f t="shared" si="20"/>
        <v>5545.3118138880009</v>
      </c>
      <c r="BJ73">
        <f t="shared" si="30"/>
        <v>9.1299913600000004E-2</v>
      </c>
      <c r="BK73">
        <f t="shared" si="31"/>
        <v>199.8555108704</v>
      </c>
    </row>
    <row r="74" spans="30:63" x14ac:dyDescent="0.2">
      <c r="AD74" t="s">
        <v>63</v>
      </c>
      <c r="AE74" s="1">
        <f>AVERAGE(AF28:AG28)</f>
        <v>0.1895</v>
      </c>
      <c r="AF74">
        <f t="shared" si="23"/>
        <v>2.1841425699999997</v>
      </c>
      <c r="AG74">
        <f t="shared" si="18"/>
        <v>4781.088085729999</v>
      </c>
      <c r="AH74">
        <f t="shared" si="38"/>
        <v>0.10796182014999998</v>
      </c>
      <c r="AI74">
        <f t="shared" si="25"/>
        <v>236.32842430834998</v>
      </c>
      <c r="BF74" t="s">
        <v>119</v>
      </c>
      <c r="BG74" s="1">
        <f>BM24</f>
        <v>8.299999999999999E-2</v>
      </c>
      <c r="BH74">
        <f t="shared" si="29"/>
        <v>0.79907940299999969</v>
      </c>
      <c r="BI74">
        <f t="shared" si="20"/>
        <v>1749.1848131669992</v>
      </c>
      <c r="BJ74">
        <f t="shared" si="30"/>
        <v>3.8862117399999993E-2</v>
      </c>
      <c r="BK74">
        <f t="shared" si="31"/>
        <v>85.069174988599983</v>
      </c>
    </row>
    <row r="75" spans="30:63" x14ac:dyDescent="0.2">
      <c r="AD75" t="s">
        <v>64</v>
      </c>
      <c r="AE75" s="1">
        <f>AVERAGE(AH28:AI28)</f>
        <v>0.124</v>
      </c>
      <c r="AF75">
        <f t="shared" si="23"/>
        <v>1.2938940800000001</v>
      </c>
      <c r="AG75">
        <f t="shared" si="18"/>
        <v>2832.3341411199999</v>
      </c>
      <c r="AH75">
        <f t="shared" si="38"/>
        <v>6.5311881599999982E-2</v>
      </c>
      <c r="AI75">
        <f t="shared" si="25"/>
        <v>142.96770882239997</v>
      </c>
      <c r="BF75" t="s">
        <v>120</v>
      </c>
      <c r="BG75" s="1">
        <f>BN24</f>
        <v>0.10899999999999999</v>
      </c>
      <c r="BH75">
        <f t="shared" si="29"/>
        <v>1.2751831869999997</v>
      </c>
      <c r="BI75">
        <f t="shared" si="20"/>
        <v>2791.3759963429993</v>
      </c>
      <c r="BJ75">
        <f t="shared" si="30"/>
        <v>5.5613064599999998E-2</v>
      </c>
      <c r="BK75">
        <f t="shared" si="31"/>
        <v>121.7369984094</v>
      </c>
    </row>
    <row r="76" spans="30:63" x14ac:dyDescent="0.2">
      <c r="AD76" t="s">
        <v>65</v>
      </c>
      <c r="AE76" s="1">
        <f>AVERAGE(AJ28:AK28)</f>
        <v>0.30099999999999999</v>
      </c>
      <c r="AF76">
        <f t="shared" si="23"/>
        <v>3.8788020799999994</v>
      </c>
      <c r="AG76">
        <f t="shared" si="18"/>
        <v>8490.6977531199991</v>
      </c>
      <c r="AH76">
        <f t="shared" si="38"/>
        <v>0.18168141659999998</v>
      </c>
      <c r="AI76">
        <f t="shared" si="25"/>
        <v>397.70062093739995</v>
      </c>
      <c r="BF76" t="s">
        <v>121</v>
      </c>
      <c r="BG76" s="1">
        <f>BO24</f>
        <v>5.4000000000000006E-2</v>
      </c>
      <c r="BH76">
        <f t="shared" si="29"/>
        <v>0.35788213200000013</v>
      </c>
      <c r="BI76">
        <f t="shared" si="20"/>
        <v>783.40398694800024</v>
      </c>
      <c r="BJ76">
        <f t="shared" si="30"/>
        <v>2.0268645599999996E-2</v>
      </c>
      <c r="BK76">
        <f t="shared" si="31"/>
        <v>44.368065218399991</v>
      </c>
    </row>
    <row r="77" spans="30:63" x14ac:dyDescent="0.2">
      <c r="AD77" t="s">
        <v>66</v>
      </c>
      <c r="AE77" s="1">
        <f>AVERAGE(AL28:AM28)</f>
        <v>0.33199999999999996</v>
      </c>
      <c r="AF77">
        <f t="shared" si="23"/>
        <v>4.3900739199999999</v>
      </c>
      <c r="AG77">
        <f t="shared" si="18"/>
        <v>9609.8718108800003</v>
      </c>
      <c r="AH77">
        <f t="shared" si="38"/>
        <v>0.20242747839999997</v>
      </c>
      <c r="AI77">
        <f t="shared" si="25"/>
        <v>443.11375021759994</v>
      </c>
      <c r="BF77" t="s">
        <v>122</v>
      </c>
      <c r="BG77" s="1">
        <f>BP24</f>
        <v>0.182</v>
      </c>
      <c r="BH77">
        <f t="shared" si="29"/>
        <v>3.0190113480000003</v>
      </c>
      <c r="BI77">
        <f t="shared" si="20"/>
        <v>6608.6158407720004</v>
      </c>
      <c r="BJ77">
        <f t="shared" si="30"/>
        <v>0.10305361839999999</v>
      </c>
      <c r="BK77">
        <f t="shared" si="31"/>
        <v>225.58437067759999</v>
      </c>
    </row>
    <row r="78" spans="30:63" x14ac:dyDescent="0.2">
      <c r="AD78" t="s">
        <v>67</v>
      </c>
      <c r="AE78" s="1">
        <f>AVERAGE(AN28:AO28)</f>
        <v>0.33700000000000002</v>
      </c>
      <c r="AF78">
        <f t="shared" si="23"/>
        <v>4.4741715200000005</v>
      </c>
      <c r="AG78">
        <f t="shared" si="18"/>
        <v>9793.9614572800019</v>
      </c>
      <c r="AH78">
        <f t="shared" si="38"/>
        <v>0.20578380539999999</v>
      </c>
      <c r="AI78">
        <f t="shared" si="25"/>
        <v>450.46075002059996</v>
      </c>
      <c r="BF78" t="s">
        <v>123</v>
      </c>
      <c r="BG78" s="1">
        <f>BQ24</f>
        <v>0.22100000000000003</v>
      </c>
      <c r="BH78">
        <f t="shared" si="29"/>
        <v>4.1966819070000012</v>
      </c>
      <c r="BI78">
        <f t="shared" si="20"/>
        <v>9186.5366944230027</v>
      </c>
      <c r="BJ78">
        <f t="shared" si="30"/>
        <v>0.1286458006</v>
      </c>
      <c r="BK78">
        <f t="shared" si="31"/>
        <v>281.60565751339999</v>
      </c>
    </row>
    <row r="79" spans="30:63" x14ac:dyDescent="0.2">
      <c r="BF79" t="s">
        <v>124</v>
      </c>
      <c r="BG79" s="1">
        <f>BF25</f>
        <v>0.186</v>
      </c>
      <c r="BH79">
        <f t="shared" si="29"/>
        <v>3.131912292</v>
      </c>
      <c r="BI79">
        <f t="shared" si="20"/>
        <v>6855.7560071879998</v>
      </c>
      <c r="BJ79">
        <f t="shared" si="30"/>
        <v>0.10567053359999999</v>
      </c>
      <c r="BK79">
        <f t="shared" si="31"/>
        <v>231.31279805039998</v>
      </c>
    </row>
    <row r="80" spans="30:63" x14ac:dyDescent="0.2">
      <c r="AD80" t="s">
        <v>26</v>
      </c>
      <c r="AE80">
        <f>MAX(AE41:AE78)</f>
        <v>0.47350000000000003</v>
      </c>
      <c r="AF80">
        <f t="shared" ref="AF80:AI80" si="39">MAX(AF41:AF78)</f>
        <v>6.9454139300000008</v>
      </c>
      <c r="AG80">
        <f t="shared" si="39"/>
        <v>15203.511092770003</v>
      </c>
      <c r="AH80">
        <f t="shared" si="39"/>
        <v>0.29850474734999999</v>
      </c>
      <c r="AI80">
        <f t="shared" si="39"/>
        <v>653.42689194914999</v>
      </c>
      <c r="BF80" t="s">
        <v>125</v>
      </c>
      <c r="BG80" s="1">
        <f>BG25</f>
        <v>0.26400000000000001</v>
      </c>
      <c r="BH80">
        <f t="shared" si="29"/>
        <v>5.693748192000001</v>
      </c>
      <c r="BI80">
        <f t="shared" si="20"/>
        <v>12463.614792288003</v>
      </c>
      <c r="BJ80">
        <f t="shared" si="30"/>
        <v>0.15706239359999999</v>
      </c>
      <c r="BK80">
        <f t="shared" si="31"/>
        <v>343.80957959039995</v>
      </c>
    </row>
    <row r="81" spans="30:63" x14ac:dyDescent="0.2">
      <c r="AD81" t="s">
        <v>27</v>
      </c>
      <c r="AE81">
        <f>MIN(AE41:AE78)</f>
        <v>3.5999999999999997E-2</v>
      </c>
      <c r="AF81">
        <f t="shared" ref="AF81:AI81" si="40">MIN(AF41:AF78)</f>
        <v>0.22048767999999994</v>
      </c>
      <c r="AG81">
        <f t="shared" si="40"/>
        <v>482.64753151999986</v>
      </c>
      <c r="AH81">
        <f t="shared" si="40"/>
        <v>8.7757535999999966E-3</v>
      </c>
      <c r="AI81">
        <f t="shared" si="40"/>
        <v>19.210124630399992</v>
      </c>
      <c r="BF81" t="s">
        <v>126</v>
      </c>
      <c r="BG81" s="1">
        <f>BH25</f>
        <v>0.24999999999999997</v>
      </c>
      <c r="BH81">
        <f t="shared" si="29"/>
        <v>5.1834624999999992</v>
      </c>
      <c r="BI81">
        <f t="shared" si="20"/>
        <v>11346.599412499998</v>
      </c>
      <c r="BJ81">
        <f t="shared" si="30"/>
        <v>0.14778749999999996</v>
      </c>
      <c r="BK81">
        <f t="shared" si="31"/>
        <v>323.5068374999999</v>
      </c>
    </row>
    <row r="82" spans="30:63" x14ac:dyDescent="0.2">
      <c r="BF82" t="s">
        <v>127</v>
      </c>
      <c r="BG82" s="1">
        <f>BI25</f>
        <v>0.441</v>
      </c>
      <c r="BH82">
        <f t="shared" si="29"/>
        <v>14.049464187</v>
      </c>
      <c r="BI82">
        <f t="shared" si="20"/>
        <v>30754.277105343001</v>
      </c>
      <c r="BJ82">
        <f t="shared" si="30"/>
        <v>0.27623702459999999</v>
      </c>
      <c r="BK82">
        <f t="shared" si="31"/>
        <v>604.68284684939999</v>
      </c>
    </row>
    <row r="83" spans="30:63" x14ac:dyDescent="0.2">
      <c r="BF83" t="s">
        <v>128</v>
      </c>
      <c r="BG83" s="1">
        <f>BJ25</f>
        <v>0.376</v>
      </c>
      <c r="BH83">
        <f t="shared" si="29"/>
        <v>10.570920352</v>
      </c>
      <c r="BI83">
        <f t="shared" si="20"/>
        <v>23139.744650527999</v>
      </c>
      <c r="BJ83">
        <f t="shared" si="30"/>
        <v>0.2320602816</v>
      </c>
      <c r="BK83">
        <f t="shared" si="31"/>
        <v>507.97995642239999</v>
      </c>
    </row>
    <row r="84" spans="30:63" x14ac:dyDescent="0.2">
      <c r="BF84" t="s">
        <v>129</v>
      </c>
      <c r="BG84" s="1">
        <f>BK25</f>
        <v>8.0999999999999989E-2</v>
      </c>
      <c r="BH84">
        <f t="shared" si="29"/>
        <v>0.76561034699999975</v>
      </c>
      <c r="BI84">
        <f t="shared" si="20"/>
        <v>1675.9210495829996</v>
      </c>
      <c r="BJ84">
        <f t="shared" si="30"/>
        <v>3.7576752599999985E-2</v>
      </c>
      <c r="BK84">
        <f t="shared" si="31"/>
        <v>82.255511441399975</v>
      </c>
    </row>
    <row r="85" spans="30:63" x14ac:dyDescent="0.2">
      <c r="BF85" t="s">
        <v>130</v>
      </c>
      <c r="BG85" s="1">
        <f>BL25</f>
        <v>6.6000000000000003E-2</v>
      </c>
      <c r="BH85">
        <f t="shared" si="29"/>
        <v>0.52895581199999997</v>
      </c>
      <c r="BI85">
        <f t="shared" si="20"/>
        <v>1157.8842724679998</v>
      </c>
      <c r="BJ85">
        <f t="shared" si="30"/>
        <v>2.7950949599999997E-2</v>
      </c>
      <c r="BK85">
        <f t="shared" si="31"/>
        <v>61.184628674399995</v>
      </c>
    </row>
    <row r="86" spans="30:63" x14ac:dyDescent="0.2">
      <c r="BF86" t="s">
        <v>131</v>
      </c>
      <c r="BG86" s="1">
        <f>BM25</f>
        <v>6.3E-2</v>
      </c>
      <c r="BH86">
        <f t="shared" si="29"/>
        <v>0.48466656300000005</v>
      </c>
      <c r="BI86">
        <f t="shared" si="20"/>
        <v>1060.9351064070001</v>
      </c>
      <c r="BJ86">
        <f t="shared" si="30"/>
        <v>2.60288454E-2</v>
      </c>
      <c r="BK86">
        <f t="shared" si="31"/>
        <v>56.977142580600002</v>
      </c>
    </row>
    <row r="87" spans="30:63" x14ac:dyDescent="0.2">
      <c r="BF87" t="s">
        <v>132</v>
      </c>
      <c r="BG87" s="1">
        <f>BN25</f>
        <v>9.8000000000000004E-2</v>
      </c>
      <c r="BH87">
        <f t="shared" si="29"/>
        <v>1.0644607080000001</v>
      </c>
      <c r="BI87">
        <f t="shared" si="20"/>
        <v>2330.1044898120003</v>
      </c>
      <c r="BJ87">
        <f t="shared" si="30"/>
        <v>4.8516786399999998E-2</v>
      </c>
      <c r="BK87">
        <f t="shared" si="31"/>
        <v>106.20324542959999</v>
      </c>
    </row>
    <row r="88" spans="30:63" x14ac:dyDescent="0.2">
      <c r="BF88" t="s">
        <v>133</v>
      </c>
      <c r="BG88" s="1">
        <f>BO25</f>
        <v>7.2000000000000008E-2</v>
      </c>
      <c r="BH88">
        <f t="shared" si="29"/>
        <v>0.62057596800000003</v>
      </c>
      <c r="BI88">
        <f t="shared" si="20"/>
        <v>1358.4407939520001</v>
      </c>
      <c r="BJ88">
        <f t="shared" si="30"/>
        <v>3.1798214399999997E-2</v>
      </c>
      <c r="BK88">
        <f t="shared" si="31"/>
        <v>69.606291321599997</v>
      </c>
    </row>
    <row r="89" spans="30:63" x14ac:dyDescent="0.2">
      <c r="BF89" t="s">
        <v>134</v>
      </c>
      <c r="BG89" s="1">
        <f>BP25</f>
        <v>0.11599999999999999</v>
      </c>
      <c r="BH89">
        <f t="shared" si="29"/>
        <v>1.4163765119999998</v>
      </c>
      <c r="BI89">
        <f t="shared" si="20"/>
        <v>3100.4481847679995</v>
      </c>
      <c r="BJ89">
        <f t="shared" si="30"/>
        <v>6.0136009599999998E-2</v>
      </c>
      <c r="BK89">
        <f t="shared" si="31"/>
        <v>131.63772501439999</v>
      </c>
    </row>
    <row r="90" spans="30:63" x14ac:dyDescent="0.2">
      <c r="BF90" t="s">
        <v>135</v>
      </c>
      <c r="BG90" s="1">
        <f>BQ25</f>
        <v>8.299999999999999E-2</v>
      </c>
      <c r="BH90">
        <f t="shared" si="29"/>
        <v>0.79907940299999969</v>
      </c>
      <c r="BI90">
        <f t="shared" si="20"/>
        <v>1749.1848131669992</v>
      </c>
      <c r="BJ90">
        <f t="shared" si="30"/>
        <v>3.8862117399999993E-2</v>
      </c>
      <c r="BK90">
        <f t="shared" si="31"/>
        <v>85.069174988599983</v>
      </c>
    </row>
    <row r="91" spans="30:63" x14ac:dyDescent="0.2">
      <c r="BF91" t="s">
        <v>136</v>
      </c>
      <c r="BG91" s="1">
        <f>BF26</f>
        <v>6.1000000000000006E-2</v>
      </c>
      <c r="BH91">
        <f t="shared" si="29"/>
        <v>0.45570366700000015</v>
      </c>
      <c r="BI91">
        <f t="shared" si="20"/>
        <v>997.5353270630003</v>
      </c>
      <c r="BJ91">
        <f t="shared" si="30"/>
        <v>2.4748008600000003E-2</v>
      </c>
      <c r="BK91">
        <f t="shared" si="31"/>
        <v>54.173390825400006</v>
      </c>
    </row>
    <row r="92" spans="30:63" x14ac:dyDescent="0.2">
      <c r="BF92" t="s">
        <v>137</v>
      </c>
      <c r="BG92" s="1">
        <f>BG26</f>
        <v>9.2999999999999999E-2</v>
      </c>
      <c r="BH92">
        <f t="shared" si="29"/>
        <v>0.9731839229999999</v>
      </c>
      <c r="BI92">
        <f t="shared" si="20"/>
        <v>2130.2996074469997</v>
      </c>
      <c r="BJ92">
        <f t="shared" si="30"/>
        <v>4.5295733399999996E-2</v>
      </c>
      <c r="BK92">
        <f t="shared" si="31"/>
        <v>99.15236041259999</v>
      </c>
    </row>
    <row r="93" spans="30:63" x14ac:dyDescent="0.2">
      <c r="BF93" t="s">
        <v>138</v>
      </c>
      <c r="BG93" s="1">
        <f>BH26</f>
        <v>9.1999999999999998E-2</v>
      </c>
      <c r="BH93">
        <f t="shared" si="29"/>
        <v>0.95526652799999989</v>
      </c>
      <c r="BI93">
        <f t="shared" si="20"/>
        <v>2091.078429792</v>
      </c>
      <c r="BJ93">
        <f t="shared" si="30"/>
        <v>4.4651862399999992E-2</v>
      </c>
      <c r="BK93">
        <f t="shared" si="31"/>
        <v>97.742926793599977</v>
      </c>
    </row>
    <row r="94" spans="30:63" x14ac:dyDescent="0.2">
      <c r="BF94" t="s">
        <v>139</v>
      </c>
      <c r="BG94" s="1">
        <f>BI26</f>
        <v>7.400000000000001E-2</v>
      </c>
      <c r="BH94">
        <f t="shared" si="29"/>
        <v>0.65201725200000027</v>
      </c>
      <c r="BI94">
        <f t="shared" si="20"/>
        <v>1427.2657646280006</v>
      </c>
      <c r="BJ94">
        <f t="shared" si="30"/>
        <v>3.3081541600000007E-2</v>
      </c>
      <c r="BK94">
        <f t="shared" si="31"/>
        <v>72.415494562400013</v>
      </c>
    </row>
    <row r="95" spans="30:63" x14ac:dyDescent="0.2">
      <c r="BF95" t="s">
        <v>140</v>
      </c>
      <c r="BG95" s="1">
        <f>BJ26</f>
        <v>0.22800000000000001</v>
      </c>
      <c r="BH95">
        <f t="shared" si="29"/>
        <v>4.426195968</v>
      </c>
      <c r="BI95">
        <f t="shared" si="20"/>
        <v>9688.9429739520001</v>
      </c>
      <c r="BJ95">
        <f t="shared" si="30"/>
        <v>0.13325749439999998</v>
      </c>
      <c r="BK95">
        <f t="shared" si="31"/>
        <v>291.70065524159997</v>
      </c>
    </row>
    <row r="96" spans="30:63" x14ac:dyDescent="0.2">
      <c r="BF96" t="s">
        <v>141</v>
      </c>
      <c r="BG96" s="1">
        <f>BK26</f>
        <v>0.38900000000000001</v>
      </c>
      <c r="BH96">
        <f t="shared" si="29"/>
        <v>11.228552067000001</v>
      </c>
      <c r="BI96">
        <f t="shared" ref="BI96:BI101" si="41">BH96*2189</f>
        <v>24579.300474663003</v>
      </c>
      <c r="BJ96">
        <f t="shared" si="30"/>
        <v>0.24085736860000001</v>
      </c>
      <c r="BK96">
        <f t="shared" si="31"/>
        <v>527.23677986539997</v>
      </c>
    </row>
    <row r="97" spans="58:63" x14ac:dyDescent="0.2">
      <c r="BF97" t="s">
        <v>142</v>
      </c>
      <c r="BG97" s="1">
        <f>BL26</f>
        <v>0.20399999999999999</v>
      </c>
      <c r="BH97">
        <f t="shared" si="29"/>
        <v>3.6622720319999997</v>
      </c>
      <c r="BI97">
        <f t="shared" si="41"/>
        <v>8016.7134780479992</v>
      </c>
      <c r="BJ97">
        <f t="shared" si="30"/>
        <v>0.11746906559999998</v>
      </c>
      <c r="BK97">
        <f t="shared" si="31"/>
        <v>257.13978459839996</v>
      </c>
    </row>
    <row r="98" spans="58:63" x14ac:dyDescent="0.2">
      <c r="BF98" t="s">
        <v>143</v>
      </c>
      <c r="BG98" s="1">
        <f>BM26</f>
        <v>0.17199999999999999</v>
      </c>
      <c r="BH98">
        <f t="shared" si="29"/>
        <v>2.7446447679999997</v>
      </c>
      <c r="BI98">
        <f t="shared" si="41"/>
        <v>6008.0273971519991</v>
      </c>
      <c r="BJ98">
        <f t="shared" si="30"/>
        <v>9.6519254399999976E-2</v>
      </c>
      <c r="BK98">
        <f t="shared" si="31"/>
        <v>211.28064788159995</v>
      </c>
    </row>
    <row r="99" spans="58:63" x14ac:dyDescent="0.2">
      <c r="BF99" t="s">
        <v>144</v>
      </c>
      <c r="BG99" s="1">
        <f>BN26</f>
        <v>0.38600000000000001</v>
      </c>
      <c r="BH99">
        <f t="shared" si="29"/>
        <v>11.075101092000001</v>
      </c>
      <c r="BI99">
        <f t="shared" si="41"/>
        <v>24243.396290388002</v>
      </c>
      <c r="BJ99">
        <f t="shared" si="30"/>
        <v>0.23882557360000001</v>
      </c>
      <c r="BK99">
        <f t="shared" si="31"/>
        <v>522.78918061039997</v>
      </c>
    </row>
    <row r="100" spans="58:63" x14ac:dyDescent="0.2">
      <c r="BF100" t="s">
        <v>145</v>
      </c>
      <c r="BG100" s="1">
        <f>BO26</f>
        <v>0.40300000000000002</v>
      </c>
      <c r="BH100">
        <f t="shared" si="29"/>
        <v>11.958062443000001</v>
      </c>
      <c r="BI100">
        <f t="shared" si="41"/>
        <v>26176.198687727003</v>
      </c>
      <c r="BJ100">
        <f t="shared" si="30"/>
        <v>0.25035254940000001</v>
      </c>
      <c r="BK100">
        <f t="shared" si="31"/>
        <v>548.02173063660007</v>
      </c>
    </row>
    <row r="101" spans="58:63" x14ac:dyDescent="0.2">
      <c r="BF101" t="s">
        <v>146</v>
      </c>
      <c r="BG101" s="1">
        <f>BP26</f>
        <v>0.20099999999999998</v>
      </c>
      <c r="BH101">
        <f t="shared" si="29"/>
        <v>3.5713440269999994</v>
      </c>
      <c r="BI101">
        <f t="shared" si="41"/>
        <v>7817.6720751029989</v>
      </c>
      <c r="BJ101">
        <f t="shared" si="30"/>
        <v>0.11550009659999999</v>
      </c>
      <c r="BK101">
        <f t="shared" si="31"/>
        <v>252.82971145739998</v>
      </c>
    </row>
    <row r="102" spans="58:63" x14ac:dyDescent="0.2">
      <c r="BG102" s="24"/>
      <c r="BH102" s="24"/>
      <c r="BI102" s="24"/>
      <c r="BJ102" s="24"/>
      <c r="BK102" s="24"/>
    </row>
    <row r="103" spans="58:63" x14ac:dyDescent="0.2">
      <c r="BF103" t="s">
        <v>26</v>
      </c>
      <c r="BG103">
        <f t="shared" ref="BG103:BJ103" si="42">MAX(BG41:BG101)</f>
        <v>0.49400000000000005</v>
      </c>
      <c r="BH103">
        <f t="shared" si="42"/>
        <v>17.238084371999999</v>
      </c>
      <c r="BI103">
        <f t="shared" si="42"/>
        <v>37734.166690307997</v>
      </c>
      <c r="BJ103">
        <f t="shared" si="42"/>
        <v>0.3126120376</v>
      </c>
      <c r="BK103">
        <f>MAX(BK41:BK101)</f>
        <v>684.30775030639995</v>
      </c>
    </row>
    <row r="104" spans="58:63" x14ac:dyDescent="0.2">
      <c r="BF104" t="s">
        <v>27</v>
      </c>
      <c r="BG104">
        <f t="shared" ref="BG104:BJ104" si="43">MIN(BG41:BG101)</f>
        <v>3.9000000000000007E-2</v>
      </c>
      <c r="BH104">
        <f t="shared" si="43"/>
        <v>0.16685246700000006</v>
      </c>
      <c r="BI104">
        <f t="shared" si="43"/>
        <v>365.24005026300011</v>
      </c>
      <c r="BJ104">
        <f t="shared" si="43"/>
        <v>1.0688688600000001E-2</v>
      </c>
      <c r="BK104">
        <f>MIN(BK41:BK101)</f>
        <v>23.397539345400002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2020-10-28T13:46:14Z</dcterms:created>
  <dcterms:modified xsi:type="dcterms:W3CDTF">2020-11-01T19:02:08Z</dcterms:modified>
</cp:coreProperties>
</file>