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A0A2FE80-0163-C845-B717-236125177EAD}" xr6:coauthVersionLast="45" xr6:coauthVersionMax="45" xr10:uidLastSave="{00000000-0000-0000-0000-000000000000}"/>
  <bookViews>
    <workbookView xWindow="0" yWindow="460" windowWidth="10460" windowHeight="15920" xr2:uid="{00000000-000D-0000-FFFF-FFFF00000000}"/>
  </bookViews>
  <sheets>
    <sheet name="Plate 1 - Sheet1" sheetId="1" r:id="rId1"/>
  </sheets>
  <definedNames>
    <definedName name="MethodPointer1">284534144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<sst xmlns="http://schemas.openxmlformats.org/spreadsheetml/2006/main" count="74" uniqueCount="66">
  <si>
    <t>Software Version</t>
  </si>
  <si>
    <t>3.03.14</t>
  </si>
  <si>
    <t>Experiment File Path:</t>
  </si>
  <si>
    <t>C:\Users\barottlab\Desktop\Teegan\KBayBleach19\Total Protein\2020-02-14.xpt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</si>
  <si>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</si>
  <si>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</si>
  <si>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</si>
  <si>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</si>
  <si>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</si>
  <si>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</si>
  <si>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</si>
  <si>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</si>
  <si>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</si>
  <si>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</si>
  <si>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</si>
  <si>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</si>
  <si>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</si>
  <si>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</si>
  <si>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</si>
  <si>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</si>
  <si>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</si>
  <si>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</si>
  <si>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</si>
  <si>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</si>
  <si>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</si>
  <si>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</si>
  <si>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</si>
  <si>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</si>
  <si>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</si>
  <si>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</si>
  <si>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</si>
  <si>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</si>
  <si>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</si>
  <si>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</si>
  <si>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</si>
  <si>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</si>
  <si>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</si>
  <si>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</si>
  <si>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</si>
  <si>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</si>
  <si>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>Sample </t>
  </si>
  <si>
    <t>Average</t>
  </si>
  <si>
    <t>Concentration (µg/mL)</t>
  </si>
  <si>
    <t>Concentration (mg/mL)</t>
  </si>
  <si>
    <t>Concentration * 2 (Dilution)</t>
  </si>
  <si>
    <t>I</t>
  </si>
  <si>
    <t>221.10/30</t>
  </si>
  <si>
    <t>248.10/30</t>
  </si>
  <si>
    <t>20.10/30</t>
  </si>
  <si>
    <t>210.10/30</t>
  </si>
  <si>
    <t>211.10/30</t>
  </si>
  <si>
    <t>220.10/30</t>
  </si>
  <si>
    <t>4.10/30</t>
  </si>
  <si>
    <t>26.10/30</t>
  </si>
  <si>
    <t>239.10/30</t>
  </si>
  <si>
    <t>243.10/30</t>
  </si>
  <si>
    <t>221.10/30.host</t>
  </si>
  <si>
    <t>248.10/30.host</t>
  </si>
  <si>
    <t>20.10/30.host</t>
  </si>
  <si>
    <t>210.10/30.host</t>
  </si>
  <si>
    <t>211.10/30.host</t>
  </si>
  <si>
    <t>220.10/30.host</t>
  </si>
  <si>
    <t>4.10/30.host</t>
  </si>
  <si>
    <t>26.10/30.host</t>
  </si>
  <si>
    <t>239.10/30.host</t>
  </si>
  <si>
    <t>243.10/30.host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</si>
</sst>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Helvetica"/>
      <family val="2"/>
    </font>
    <font>
      <b/>
      <u/>
      <sz val="10"/>
      <name val="Helvetica"/>
      <family val="2"/>
    </font>
    <font>
      <sz val="10"/>
      <color rgb="FF339966"/>
      <name val="Helvetica"/>
      <family val="2"/>
    </font>
    <font>
      <b/>
      <sz val="10"/>
      <color rgb="FF339966"/>
      <name val="Helvetica"/>
      <family val="2"/>
    </font>
    <font>
      <b/>
      <sz val="10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474125109361332"/>
                  <c:y val="-1.4829396325459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1.3190000000000002</c:v>
                </c:pt>
                <c:pt idx="1">
                  <c:v>1.0956666666666666</c:v>
                </c:pt>
                <c:pt idx="2">
                  <c:v>1.0003333333333331</c:v>
                </c:pt>
                <c:pt idx="3">
                  <c:v>0.9966666666666667</c:v>
                </c:pt>
                <c:pt idx="4">
                  <c:v>0.83533333333333337</c:v>
                </c:pt>
                <c:pt idx="5">
                  <c:v>0.63266666666666671</c:v>
                </c:pt>
                <c:pt idx="6">
                  <c:v>0.47766666666666663</c:v>
                </c:pt>
                <c:pt idx="7">
                  <c:v>0.37333333333333335</c:v>
                </c:pt>
                <c:pt idx="8">
                  <c:v>0.36066666666666664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B-0F40-8C37-1FB0E362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0303"/>
        <c:axId val="463131935"/>
      </c:scatterChart>
      <c:valAx>
        <c:axId val="4631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1935"/>
        <c:crosses val="autoZero"/>
        <c:crossBetween val="midCat"/>
      </c:valAx>
      <c:valAx>
        <c:axId val="4631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950459317585301"/>
                  <c:y val="-3.01582093904928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0.63266666666666671</c:v>
                </c:pt>
                <c:pt idx="1">
                  <c:v>0.47766666666666663</c:v>
                </c:pt>
                <c:pt idx="2">
                  <c:v>0.37333333333333335</c:v>
                </c:pt>
                <c:pt idx="3">
                  <c:v>0.36066666666666664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6-6D46-ADD4-B3CFB5E7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29999"/>
        <c:axId val="467004623"/>
      </c:scatterChart>
      <c:valAx>
        <c:axId val="467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4623"/>
        <c:crosses val="autoZero"/>
        <c:crossBetween val="midCat"/>
      </c:valAx>
      <c:valAx>
        <c:axId val="4670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36</xdr:row>
      <xdr:rowOff>6350</xdr:rowOff>
    </xdr:from>
    <xdr:to>
      <xdr:col>14</xdr:col>
      <xdr:colOff>539750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6A925-2C39-DA43-B5FE-8CC5B039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54</xdr:row>
      <xdr:rowOff>6350</xdr:rowOff>
    </xdr:from>
    <xdr:to>
      <xdr:col>14</xdr:col>
      <xdr:colOff>539750</xdr:colOff>
      <xdr:row>70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0B478-D546-344F-8132-FFAECCF9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6"/>
  <sheetViews>
    <sheetView tabSelected="1" topLeftCell="A30" workbookViewId="0">
      <selection activeCell="F66" sqref="F66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43875</v>
      </c>
    </row>
    <row r="8" spans="1:2" x14ac:dyDescent="0.15">
      <c r="A8" t="s">
        <v>9</v>
      </c>
      <c r="B8" s="2">
        <v>0.41210648148148149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25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1.3120000000000001</v>
      </c>
      <c r="D28" s="8">
        <v>1.135</v>
      </c>
      <c r="E28" s="9">
        <v>1.0189999999999999</v>
      </c>
      <c r="F28" s="9">
        <v>0.96499999999999997</v>
      </c>
      <c r="G28" s="10">
        <v>0.83399999999999996</v>
      </c>
      <c r="H28" s="11">
        <v>0.629</v>
      </c>
      <c r="I28" s="12">
        <v>0.47599999999999998</v>
      </c>
      <c r="J28" s="13">
        <v>0.378</v>
      </c>
      <c r="K28" s="13">
        <v>0.35699999999999998</v>
      </c>
      <c r="L28" s="13">
        <v>0.39900000000000002</v>
      </c>
      <c r="M28" s="12">
        <v>0.434</v>
      </c>
      <c r="N28" s="13">
        <v>0.40699999999999997</v>
      </c>
      <c r="O28" s="14">
        <v>595</v>
      </c>
    </row>
    <row r="29" spans="1:15" ht="14" x14ac:dyDescent="0.15">
      <c r="B29" s="6" t="s">
        <v>32</v>
      </c>
      <c r="C29" s="15">
        <v>1.226</v>
      </c>
      <c r="D29" s="16">
        <v>1.0549999999999999</v>
      </c>
      <c r="E29" s="9">
        <v>1.0089999999999999</v>
      </c>
      <c r="F29" s="17">
        <v>0.91800000000000004</v>
      </c>
      <c r="G29" s="18">
        <v>0.80100000000000005</v>
      </c>
      <c r="H29" s="11">
        <v>0.61499999999999999</v>
      </c>
      <c r="I29" s="12">
        <v>0.48099999999999998</v>
      </c>
      <c r="J29" s="13">
        <v>0.36699999999999999</v>
      </c>
      <c r="K29" s="13">
        <v>0.35799999999999998</v>
      </c>
      <c r="L29" s="13">
        <v>0.40799999999999997</v>
      </c>
      <c r="M29" s="12">
        <v>0.47799999999999998</v>
      </c>
      <c r="N29" s="12">
        <v>0.47499999999999998</v>
      </c>
      <c r="O29" s="14">
        <v>595</v>
      </c>
    </row>
    <row r="30" spans="1:15" ht="14" x14ac:dyDescent="0.15">
      <c r="B30" s="6" t="s">
        <v>33</v>
      </c>
      <c r="C30" s="19">
        <v>1.419</v>
      </c>
      <c r="D30" s="16">
        <v>1.097</v>
      </c>
      <c r="E30" s="9">
        <v>0.97299999999999998</v>
      </c>
      <c r="F30" s="16">
        <v>1.107</v>
      </c>
      <c r="G30" s="10">
        <v>0.871</v>
      </c>
      <c r="H30" s="11">
        <v>0.65400000000000003</v>
      </c>
      <c r="I30" s="12">
        <v>0.47599999999999998</v>
      </c>
      <c r="J30" s="13">
        <v>0.375</v>
      </c>
      <c r="K30" s="13">
        <v>0.36699999999999999</v>
      </c>
      <c r="L30" s="12">
        <v>0.43</v>
      </c>
      <c r="M30" s="12">
        <v>0.42899999999999999</v>
      </c>
      <c r="N30" s="13">
        <v>0.379</v>
      </c>
      <c r="O30" s="14">
        <v>595</v>
      </c>
    </row>
    <row r="31" spans="1:15" ht="14" x14ac:dyDescent="0.15">
      <c r="B31" s="6" t="s">
        <v>34</v>
      </c>
      <c r="C31" s="12">
        <v>0.437</v>
      </c>
      <c r="D31" s="13">
        <v>0.41799999999999998</v>
      </c>
      <c r="E31" s="13">
        <v>0.42199999999999999</v>
      </c>
      <c r="F31" s="13">
        <v>0.38900000000000001</v>
      </c>
      <c r="G31" s="13">
        <v>0.38700000000000001</v>
      </c>
      <c r="H31" s="13">
        <v>0.38400000000000001</v>
      </c>
      <c r="I31" s="12">
        <v>0.42899999999999999</v>
      </c>
      <c r="J31" s="13">
        <v>0.40500000000000003</v>
      </c>
      <c r="K31" s="13">
        <v>0.40200000000000002</v>
      </c>
      <c r="L31" s="13">
        <v>0.36599999999999999</v>
      </c>
      <c r="M31" s="13">
        <v>0.377</v>
      </c>
      <c r="N31" s="13">
        <v>0.375</v>
      </c>
      <c r="O31" s="14">
        <v>595</v>
      </c>
    </row>
    <row r="32" spans="1:15" ht="14" x14ac:dyDescent="0.15">
      <c r="B32" s="6" t="s">
        <v>35</v>
      </c>
      <c r="C32" s="13">
        <v>0.41599999999999998</v>
      </c>
      <c r="D32" s="13">
        <v>0.41099999999999998</v>
      </c>
      <c r="E32" s="13">
        <v>0.40899999999999997</v>
      </c>
      <c r="F32" s="13">
        <v>0.374</v>
      </c>
      <c r="G32" s="13">
        <v>0.36899999999999999</v>
      </c>
      <c r="H32" s="13">
        <v>0.36799999999999999</v>
      </c>
      <c r="I32" s="13">
        <v>0.38600000000000001</v>
      </c>
      <c r="J32" s="13">
        <v>0.40100000000000002</v>
      </c>
      <c r="K32" s="13">
        <v>0.38600000000000001</v>
      </c>
      <c r="L32" s="12">
        <v>0.43</v>
      </c>
      <c r="M32" s="13">
        <v>0.36899999999999999</v>
      </c>
      <c r="N32" s="13">
        <v>0.371</v>
      </c>
      <c r="O32" s="14">
        <v>595</v>
      </c>
    </row>
    <row r="33" spans="1:15" ht="14" x14ac:dyDescent="0.15">
      <c r="B33" s="6" t="s">
        <v>36</v>
      </c>
      <c r="C33" s="20">
        <v>0.52100000000000002</v>
      </c>
      <c r="D33" s="20">
        <v>0.52900000000000003</v>
      </c>
      <c r="E33" s="20">
        <v>0.52</v>
      </c>
      <c r="F33" s="13">
        <v>0.39100000000000001</v>
      </c>
      <c r="G33" s="13">
        <v>0.38500000000000001</v>
      </c>
      <c r="H33" s="13">
        <v>0.40100000000000002</v>
      </c>
      <c r="I33" s="13">
        <v>0.40200000000000002</v>
      </c>
      <c r="J33" s="12">
        <v>0.43099999999999999</v>
      </c>
      <c r="K33" s="12">
        <v>0.443</v>
      </c>
      <c r="L33" s="13">
        <v>0.41699999999999998</v>
      </c>
      <c r="M33" s="12">
        <v>0.42699999999999999</v>
      </c>
      <c r="N33" s="13">
        <v>0.38600000000000001</v>
      </c>
      <c r="O33" s="14">
        <v>595</v>
      </c>
    </row>
    <row r="34" spans="1:15" ht="14" x14ac:dyDescent="0.15">
      <c r="B34" s="6" t="s">
        <v>37</v>
      </c>
      <c r="C34" s="13">
        <v>0.39900000000000002</v>
      </c>
      <c r="D34" s="13">
        <v>0.39100000000000001</v>
      </c>
      <c r="E34" s="13">
        <v>0.39</v>
      </c>
      <c r="F34" s="13">
        <v>0.372</v>
      </c>
      <c r="G34" s="13">
        <v>0.371</v>
      </c>
      <c r="H34" s="13">
        <v>0.372</v>
      </c>
      <c r="I34" s="13">
        <v>0.39600000000000002</v>
      </c>
      <c r="J34" s="13">
        <v>0.42</v>
      </c>
      <c r="K34" s="13">
        <v>0.38400000000000001</v>
      </c>
      <c r="L34" s="13">
        <v>0.35699999999999998</v>
      </c>
      <c r="M34" s="13">
        <v>0.35399999999999998</v>
      </c>
      <c r="N34" s="13">
        <v>0.38500000000000001</v>
      </c>
      <c r="O34" s="14">
        <v>595</v>
      </c>
    </row>
    <row r="35" spans="1:15" ht="14" x14ac:dyDescent="0.15">
      <c r="B35" s="6" t="s">
        <v>38</v>
      </c>
      <c r="C35" s="13">
        <v>0.39400000000000002</v>
      </c>
      <c r="D35" s="13">
        <v>0.39200000000000002</v>
      </c>
      <c r="E35" s="13">
        <v>0.38900000000000001</v>
      </c>
      <c r="F35" s="13">
        <v>0.36199999999999999</v>
      </c>
      <c r="G35" s="13">
        <v>0.35699999999999998</v>
      </c>
      <c r="H35" s="13">
        <v>0.36299999999999999</v>
      </c>
      <c r="I35" s="13">
        <v>0.38600000000000001</v>
      </c>
      <c r="J35" s="13">
        <v>0.378</v>
      </c>
      <c r="K35" s="13">
        <v>0.38</v>
      </c>
      <c r="L35" s="13">
        <v>0.374</v>
      </c>
      <c r="M35" s="13">
        <v>0.371</v>
      </c>
      <c r="N35" s="13">
        <v>0.34899999999999998</v>
      </c>
      <c r="O35" s="14">
        <v>595</v>
      </c>
    </row>
    <row r="37" spans="1:15" x14ac:dyDescent="0.15">
      <c r="A37" s="21" t="s">
        <v>39</v>
      </c>
      <c r="B37" s="22" t="s">
        <v>40</v>
      </c>
      <c r="C37" s="23" t="s">
        <v>41</v>
      </c>
      <c r="D37" s="23" t="s">
        <v>42</v>
      </c>
      <c r="E37" s="23" t="s">
        <v>43</v>
      </c>
      <c r="F37" s="23" t="s">
        <v>44</v>
      </c>
    </row>
    <row r="38" spans="1:15" x14ac:dyDescent="0.15">
      <c r="A38" s="24"/>
      <c r="B38" s="25" t="s">
        <v>31</v>
      </c>
      <c r="C38" s="24">
        <f>AVERAGE(C28:C30)</f>
        <v>1.3190000000000002</v>
      </c>
      <c r="D38" s="24">
        <v>2000</v>
      </c>
      <c r="E38" s="24">
        <v>2</v>
      </c>
      <c r="F38" s="24"/>
    </row>
    <row r="39" spans="1:15" x14ac:dyDescent="0.15">
      <c r="A39" s="24"/>
      <c r="B39" s="25" t="s">
        <v>32</v>
      </c>
      <c r="C39" s="24">
        <f>AVERAGE(D28:D30)</f>
        <v>1.0956666666666666</v>
      </c>
      <c r="D39" s="24">
        <v>1500</v>
      </c>
      <c r="E39" s="24">
        <v>1.5</v>
      </c>
      <c r="F39" s="24"/>
    </row>
    <row r="40" spans="1:15" x14ac:dyDescent="0.15">
      <c r="A40" s="24"/>
      <c r="B40" s="25" t="s">
        <v>33</v>
      </c>
      <c r="C40" s="24">
        <f>AVERAGE(E28:E30)</f>
        <v>1.0003333333333331</v>
      </c>
      <c r="D40" s="24">
        <v>1000</v>
      </c>
      <c r="E40" s="24">
        <v>1</v>
      </c>
      <c r="F40" s="24"/>
    </row>
    <row r="41" spans="1:15" x14ac:dyDescent="0.15">
      <c r="A41" s="24"/>
      <c r="B41" s="25" t="s">
        <v>34</v>
      </c>
      <c r="C41" s="24">
        <f>AVERAGE(F28:F30)</f>
        <v>0.9966666666666667</v>
      </c>
      <c r="D41" s="24">
        <v>750</v>
      </c>
      <c r="E41" s="24">
        <v>0.75</v>
      </c>
      <c r="F41" s="24"/>
    </row>
    <row r="42" spans="1:15" x14ac:dyDescent="0.15">
      <c r="A42" s="24"/>
      <c r="B42" s="25" t="s">
        <v>35</v>
      </c>
      <c r="C42" s="24">
        <f>AVERAGE(G28:G30)</f>
        <v>0.83533333333333337</v>
      </c>
      <c r="D42" s="24">
        <v>500</v>
      </c>
      <c r="E42" s="24">
        <v>0.5</v>
      </c>
      <c r="F42" s="24"/>
    </row>
    <row r="43" spans="1:15" x14ac:dyDescent="0.15">
      <c r="A43" s="24"/>
      <c r="B43" s="25" t="s">
        <v>36</v>
      </c>
      <c r="C43" s="24">
        <f>AVERAGE(H28:H30)</f>
        <v>0.63266666666666671</v>
      </c>
      <c r="D43" s="24">
        <v>250</v>
      </c>
      <c r="E43" s="24">
        <v>0.25</v>
      </c>
      <c r="F43" s="24"/>
    </row>
    <row r="44" spans="1:15" x14ac:dyDescent="0.15">
      <c r="A44" s="24"/>
      <c r="B44" s="25" t="s">
        <v>37</v>
      </c>
      <c r="C44" s="24">
        <f>AVERAGE(I28:I30)</f>
        <v>0.47766666666666663</v>
      </c>
      <c r="D44" s="24">
        <v>125</v>
      </c>
      <c r="E44" s="24">
        <v>0.125</v>
      </c>
      <c r="F44" s="24"/>
    </row>
    <row r="45" spans="1:15" x14ac:dyDescent="0.15">
      <c r="A45" s="24"/>
      <c r="B45" s="25" t="s">
        <v>38</v>
      </c>
      <c r="C45" s="24">
        <f>AVERAGE(J28:J30)</f>
        <v>0.37333333333333335</v>
      </c>
      <c r="D45" s="24">
        <v>25</v>
      </c>
      <c r="E45" s="24">
        <v>2.5000000000000001E-2</v>
      </c>
      <c r="F45" s="24"/>
    </row>
    <row r="46" spans="1:15" x14ac:dyDescent="0.15">
      <c r="A46" s="24"/>
      <c r="B46" s="25" t="s">
        <v>45</v>
      </c>
      <c r="C46" s="24">
        <f>AVERAGE(K28:K30)</f>
        <v>0.36066666666666664</v>
      </c>
      <c r="D46" s="24">
        <v>0</v>
      </c>
      <c r="E46" s="24">
        <v>0</v>
      </c>
      <c r="F46" s="24"/>
    </row>
    <row r="47" spans="1:15" x14ac:dyDescent="0.15">
      <c r="B47" s="25" t="s">
        <v>46</v>
      </c>
      <c r="C47">
        <f>AVERAGE(L28:N28)</f>
        <v>0.41333333333333333</v>
      </c>
      <c r="D47">
        <f>-870.19*C47^2+1764.7*C47-518.34</f>
        <v>62.402206222222276</v>
      </c>
      <c r="E47">
        <f>D47*10^-3</f>
        <v>6.2402206222222277E-2</v>
      </c>
      <c r="F47">
        <f>E47*2</f>
        <v>0.12480441244444455</v>
      </c>
    </row>
    <row r="48" spans="1:15" x14ac:dyDescent="0.15">
      <c r="B48" s="25" t="s">
        <v>47</v>
      </c>
      <c r="C48">
        <f>AVERAGE(L29:N29)</f>
        <v>0.45366666666666661</v>
      </c>
      <c r="D48">
        <f t="shared" ref="D48:D66" si="0">-870.19*C48^2+1764.7*C48-518.34</f>
        <v>103.14876544555557</v>
      </c>
      <c r="E48">
        <f t="shared" ref="E48:E66" si="1">D48*10^-3</f>
        <v>0.10314876544555557</v>
      </c>
      <c r="F48">
        <f t="shared" ref="F48:F66" si="2">E48*2</f>
        <v>0.20629753089111114</v>
      </c>
    </row>
    <row r="49" spans="2:6" x14ac:dyDescent="0.15">
      <c r="B49" s="25" t="s">
        <v>48</v>
      </c>
      <c r="C49">
        <f>AVERAGE(L30:N30)</f>
        <v>0.41266666666666668</v>
      </c>
      <c r="D49">
        <f t="shared" si="0"/>
        <v>61.704924182222271</v>
      </c>
      <c r="E49">
        <f t="shared" si="1"/>
        <v>6.1704924182222273E-2</v>
      </c>
      <c r="F49">
        <f t="shared" si="2"/>
        <v>0.12340984836444455</v>
      </c>
    </row>
    <row r="50" spans="2:6" x14ac:dyDescent="0.15">
      <c r="B50" s="25" t="s">
        <v>49</v>
      </c>
      <c r="C50">
        <f>AVERAGE(C31:E31)</f>
        <v>0.42566666666666664</v>
      </c>
      <c r="D50">
        <f t="shared" si="0"/>
        <v>75.162403498888807</v>
      </c>
      <c r="E50">
        <f t="shared" si="1"/>
        <v>7.5162403498888808E-2</v>
      </c>
      <c r="F50">
        <f t="shared" si="2"/>
        <v>0.15032480699777762</v>
      </c>
    </row>
    <row r="51" spans="2:6" x14ac:dyDescent="0.15">
      <c r="B51" s="25" t="s">
        <v>50</v>
      </c>
      <c r="C51">
        <f>AVERAGE(F31:H31)</f>
        <v>0.38666666666666671</v>
      </c>
      <c r="D51">
        <f t="shared" si="0"/>
        <v>33.907592888888871</v>
      </c>
      <c r="E51">
        <f t="shared" si="1"/>
        <v>3.3907592888888873E-2</v>
      </c>
      <c r="F51">
        <f t="shared" si="2"/>
        <v>6.7815185777777745E-2</v>
      </c>
    </row>
    <row r="52" spans="2:6" x14ac:dyDescent="0.15">
      <c r="B52" s="25" t="s">
        <v>51</v>
      </c>
      <c r="C52">
        <f>AVERAGE(I31:K31)</f>
        <v>0.41200000000000009</v>
      </c>
      <c r="D52">
        <f t="shared" si="0"/>
        <v>61.006868640000107</v>
      </c>
      <c r="E52">
        <f t="shared" si="1"/>
        <v>6.1006868640000107E-2</v>
      </c>
      <c r="F52">
        <f t="shared" si="2"/>
        <v>0.12201373728000021</v>
      </c>
    </row>
    <row r="53" spans="2:6" x14ac:dyDescent="0.15">
      <c r="B53" s="25" t="s">
        <v>52</v>
      </c>
      <c r="C53">
        <f>AVERAGE(L31:N31)</f>
        <v>0.37266666666666665</v>
      </c>
      <c r="D53">
        <f t="shared" si="0"/>
        <v>18.452492715555536</v>
      </c>
      <c r="E53">
        <f t="shared" si="1"/>
        <v>1.8452492715555536E-2</v>
      </c>
      <c r="F53">
        <f t="shared" si="2"/>
        <v>3.6904985431111072E-2</v>
      </c>
    </row>
    <row r="54" spans="2:6" x14ac:dyDescent="0.15">
      <c r="B54" s="25" t="s">
        <v>53</v>
      </c>
      <c r="C54">
        <f>AVERAGE(C32:E32)</f>
        <v>0.41199999999999998</v>
      </c>
      <c r="D54">
        <f t="shared" si="0"/>
        <v>61.00686863999988</v>
      </c>
      <c r="E54">
        <f t="shared" si="1"/>
        <v>6.1006868639999878E-2</v>
      </c>
      <c r="F54">
        <f t="shared" si="2"/>
        <v>0.12201373727999976</v>
      </c>
    </row>
    <row r="55" spans="2:6" x14ac:dyDescent="0.15">
      <c r="B55" s="25" t="s">
        <v>54</v>
      </c>
      <c r="C55">
        <f>AVERAGE(F32:H32)</f>
        <v>0.37033333333333335</v>
      </c>
      <c r="D55">
        <f t="shared" si="0"/>
        <v>15.84347877888888</v>
      </c>
      <c r="E55">
        <f t="shared" si="1"/>
        <v>1.5843478778888882E-2</v>
      </c>
      <c r="F55">
        <f t="shared" si="2"/>
        <v>3.1686957557777763E-2</v>
      </c>
    </row>
    <row r="56" spans="2:6" x14ac:dyDescent="0.15">
      <c r="B56" s="25" t="s">
        <v>55</v>
      </c>
      <c r="C56">
        <f>AVERAGE(I32:K32)</f>
        <v>0.39100000000000001</v>
      </c>
      <c r="D56">
        <f t="shared" si="0"/>
        <v>38.622182609999982</v>
      </c>
      <c r="E56">
        <f t="shared" si="1"/>
        <v>3.8622182609999979E-2</v>
      </c>
      <c r="F56">
        <f t="shared" si="2"/>
        <v>7.7244365219999958E-2</v>
      </c>
    </row>
    <row r="57" spans="2:6" x14ac:dyDescent="0.15">
      <c r="B57" s="25" t="s">
        <v>56</v>
      </c>
      <c r="C57">
        <f>AVERAGE(L32:N32)</f>
        <v>0.38999999999999996</v>
      </c>
      <c r="D57">
        <f t="shared" si="0"/>
        <v>37.537101000000007</v>
      </c>
      <c r="E57">
        <f t="shared" si="1"/>
        <v>3.753710100000001E-2</v>
      </c>
      <c r="F57">
        <f t="shared" si="2"/>
        <v>7.507420200000002E-2</v>
      </c>
    </row>
    <row r="58" spans="2:6" x14ac:dyDescent="0.15">
      <c r="B58" s="25" t="s">
        <v>57</v>
      </c>
      <c r="C58">
        <f>AVERAGE(C33:E33)</f>
        <v>0.52333333333333332</v>
      </c>
      <c r="D58">
        <f t="shared" si="0"/>
        <v>166.86062988888887</v>
      </c>
      <c r="E58">
        <f t="shared" si="1"/>
        <v>0.16686062988888886</v>
      </c>
      <c r="F58">
        <f t="shared" si="2"/>
        <v>0.33372125977777772</v>
      </c>
    </row>
    <row r="59" spans="2:6" x14ac:dyDescent="0.15">
      <c r="B59" s="25" t="s">
        <v>58</v>
      </c>
      <c r="C59">
        <f>AVERAGE(F33:H33)</f>
        <v>0.39233333333333337</v>
      </c>
      <c r="D59">
        <f t="shared" si="0"/>
        <v>40.066250832222295</v>
      </c>
      <c r="E59">
        <f t="shared" si="1"/>
        <v>4.0066250832222296E-2</v>
      </c>
      <c r="F59">
        <f t="shared" si="2"/>
        <v>8.0132501664444591E-2</v>
      </c>
    </row>
    <row r="60" spans="2:6" x14ac:dyDescent="0.15">
      <c r="B60" s="25" t="s">
        <v>59</v>
      </c>
      <c r="C60">
        <f>AVERAGE(I33:K33)</f>
        <v>0.42533333333333334</v>
      </c>
      <c r="D60">
        <f t="shared" si="0"/>
        <v>74.821014062222162</v>
      </c>
      <c r="E60">
        <f t="shared" si="1"/>
        <v>7.4821014062222163E-2</v>
      </c>
      <c r="F60">
        <f t="shared" si="2"/>
        <v>0.14964202812444433</v>
      </c>
    </row>
    <row r="61" spans="2:6" x14ac:dyDescent="0.15">
      <c r="B61" s="25" t="s">
        <v>60</v>
      </c>
      <c r="C61">
        <f>AVERAGE(L33:N33)</f>
        <v>0.41</v>
      </c>
      <c r="D61">
        <f t="shared" si="0"/>
        <v>58.908060999999975</v>
      </c>
      <c r="E61">
        <f t="shared" si="1"/>
        <v>5.8908060999999977E-2</v>
      </c>
      <c r="F61">
        <f t="shared" si="2"/>
        <v>0.11781612199999995</v>
      </c>
    </row>
    <row r="62" spans="2:6" x14ac:dyDescent="0.15">
      <c r="B62" s="25" t="s">
        <v>61</v>
      </c>
      <c r="C62">
        <f>AVERAGE(C34:E34)</f>
        <v>0.39333333333333337</v>
      </c>
      <c r="D62">
        <f t="shared" si="0"/>
        <v>41.147271555555562</v>
      </c>
      <c r="E62">
        <f t="shared" si="1"/>
        <v>4.1147271555555566E-2</v>
      </c>
      <c r="F62">
        <f t="shared" si="2"/>
        <v>8.2294543111111132E-2</v>
      </c>
    </row>
    <row r="63" spans="2:6" x14ac:dyDescent="0.15">
      <c r="B63" s="25" t="s">
        <v>62</v>
      </c>
      <c r="C63">
        <f>AVERAGE(F34:H34)</f>
        <v>0.37166666666666665</v>
      </c>
      <c r="D63">
        <f t="shared" si="0"/>
        <v>17.33550413888895</v>
      </c>
      <c r="E63">
        <f t="shared" si="1"/>
        <v>1.7335504138888951E-2</v>
      </c>
      <c r="F63">
        <f t="shared" si="2"/>
        <v>3.4671008277777901E-2</v>
      </c>
    </row>
    <row r="64" spans="2:6" x14ac:dyDescent="0.15">
      <c r="B64" s="25" t="s">
        <v>63</v>
      </c>
      <c r="C64">
        <f>AVERAGE(I34:K34)</f>
        <v>0.40000000000000008</v>
      </c>
      <c r="D64">
        <f t="shared" si="0"/>
        <v>48.309600000000046</v>
      </c>
      <c r="E64">
        <f t="shared" si="1"/>
        <v>4.830960000000005E-2</v>
      </c>
      <c r="F64">
        <f t="shared" si="2"/>
        <v>9.6619200000000099E-2</v>
      </c>
    </row>
    <row r="65" spans="2:6" x14ac:dyDescent="0.15">
      <c r="B65" s="25" t="s">
        <v>64</v>
      </c>
      <c r="C65">
        <f>AVERAGE(L34:N34)</f>
        <v>0.36533333333333334</v>
      </c>
      <c r="D65">
        <f t="shared" si="0"/>
        <v>10.220827662222177</v>
      </c>
      <c r="E65">
        <f t="shared" si="1"/>
        <v>1.0220827662222178E-2</v>
      </c>
      <c r="F65">
        <f t="shared" si="2"/>
        <v>2.0441655324444356E-2</v>
      </c>
    </row>
    <row r="66" spans="2:6" x14ac:dyDescent="0.15">
      <c r="B66" s="25" t="s">
        <v>65</v>
      </c>
      <c r="C66">
        <f>AVERAGE(C35:E35)</f>
        <v>0.39166666666666666</v>
      </c>
      <c r="D66">
        <f t="shared" si="0"/>
        <v>39.344603472222161</v>
      </c>
      <c r="E66">
        <f t="shared" si="1"/>
        <v>3.9344603472222163E-2</v>
      </c>
      <c r="F66">
        <f t="shared" si="2"/>
        <v>7.8689206944444326E-2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2020-10-12T19:41:27Z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