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6F11022B-2276-894C-B7AF-51A142E1C202}" xr6:coauthVersionLast="45" xr6:coauthVersionMax="45" xr10:uidLastSave="{00000000-0000-0000-0000-000000000000}"/>
  <bookViews>
    <workbookView xWindow="120" yWindow="460" windowWidth="28680" windowHeight="15920" xr2:uid="{00000000-000D-0000-FFFF-FFFF00000000}"/>
  </bookViews>
  <sheets>
    <sheet name="Plate 1 - Sheet1" sheetId="1" r:id="rId1"/>
  </sheets>
  <definedNames>
    <definedName name="MethodPointer1">288124080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47" i="1"/>
  <c r="D53" i="1"/>
  <c r="C53" i="1"/>
  <c r="F52" i="1"/>
  <c r="G52" i="1" s="1"/>
  <c r="D52" i="1"/>
  <c r="C52" i="1"/>
  <c r="F51" i="1"/>
  <c r="G51" i="1" s="1"/>
  <c r="D51" i="1"/>
  <c r="C51" i="1"/>
  <c r="D50" i="1"/>
  <c r="C50" i="1"/>
  <c r="F50" i="1" s="1"/>
  <c r="G50" i="1" s="1"/>
  <c r="D49" i="1"/>
  <c r="C49" i="1"/>
  <c r="F48" i="1"/>
  <c r="G48" i="1" s="1"/>
  <c r="D48" i="1"/>
  <c r="C48" i="1"/>
  <c r="F47" i="1"/>
  <c r="G47" i="1" s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49" i="1" l="1"/>
  <c r="G49" i="1" s="1"/>
  <c r="F53" i="1"/>
  <c r="G53" i="1" s="1"/>
</calcChain>
</file>

<file path=xl/sharedStrings.xml><?xml version="1.0" encoding="utf-8"?>
<sst xmlns="http://schemas.openxmlformats.org/spreadsheetml/2006/main" count="55" uniqueCount="47">
  <si>
    <t>Software Version</t>
  </si>
  <si>
    <t>3.03.14</t>
  </si>
  <si>
    <t>Experiment File Path:</t>
  </si>
  <si>
    <t>C:\Users\barottlab\Desktop\Teegan\KBayBleach19\Total Protein\2020-03-04.xpt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</si>
  <si>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</si>
  <si>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</si>
  <si>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</si>
  <si>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</si>
  <si>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</si>
  <si>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</si>
  <si>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</si>
  <si>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</si>
  <si>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</si>
  <si>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</si>
  <si>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</si>
  <si>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</si>
  <si>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</si>
  <si>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</si>
  <si>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</si>
  <si>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</si>
  <si>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</si>
  <si>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</si>
  <si>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</si>
  <si>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</si>
  <si>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</si>
  <si>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</si>
  <si>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</si>
  <si>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</si>
  <si>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</si>
  <si>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</si>
  <si>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</si>
  <si>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</si>
  <si>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</si>
  <si>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</si>
  <si>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</si>
  <si>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</si>
  <si>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</si>
  <si>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</si>
  <si>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</si>
  <si>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</si>
  <si>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</si>
  <si>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</si>
  <si>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</si>
  <si>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</si>
  <si>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</si>
  <si>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Concentration * 2 (dilution)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</si>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</sst>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06627296587928"/>
                  <c:y val="-8.760279965004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1.2686666666666666</c:v>
                </c:pt>
                <c:pt idx="1">
                  <c:v>1.2030000000000001</c:v>
                </c:pt>
                <c:pt idx="2">
                  <c:v>1.1453333333333333</c:v>
                </c:pt>
                <c:pt idx="3">
                  <c:v>0.91933333333333334</c:v>
                </c:pt>
                <c:pt idx="4">
                  <c:v>0.78966666666666663</c:v>
                </c:pt>
                <c:pt idx="5">
                  <c:v>0.54566666666666663</c:v>
                </c:pt>
                <c:pt idx="6">
                  <c:v>0.4363333333333333</c:v>
                </c:pt>
                <c:pt idx="7">
                  <c:v>0.34600000000000003</c:v>
                </c:pt>
                <c:pt idx="8">
                  <c:v>0.34333333333333332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8-294C-AB40-2DE19F2D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9535"/>
        <c:axId val="1182714319"/>
      </c:scatterChart>
      <c:valAx>
        <c:axId val="11825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14319"/>
        <c:crosses val="autoZero"/>
        <c:crossBetween val="midCat"/>
      </c:valAx>
      <c:valAx>
        <c:axId val="1182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43153980752405"/>
                  <c:y val="-2.86708953047535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0.54566666666666663</c:v>
                </c:pt>
                <c:pt idx="1">
                  <c:v>0.4363333333333333</c:v>
                </c:pt>
                <c:pt idx="2">
                  <c:v>0.34600000000000003</c:v>
                </c:pt>
                <c:pt idx="3">
                  <c:v>0.34333333333333332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8-4546-BC31-DBD5B46F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12719"/>
        <c:axId val="1214752239"/>
      </c:scatterChart>
      <c:valAx>
        <c:axId val="12659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52239"/>
        <c:crosses val="autoZero"/>
        <c:crossBetween val="midCat"/>
      </c:valAx>
      <c:valAx>
        <c:axId val="12147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1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36</xdr:row>
      <xdr:rowOff>6350</xdr:rowOff>
    </xdr:from>
    <xdr:to>
      <xdr:col>15</xdr:col>
      <xdr:colOff>539750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2A0BE-7857-8F48-9287-38C6FA641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53</xdr:row>
      <xdr:rowOff>6350</xdr:rowOff>
    </xdr:from>
    <xdr:to>
      <xdr:col>15</xdr:col>
      <xdr:colOff>539750</xdr:colOff>
      <xdr:row>69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E7335-D910-BB4E-AF96-2315BA50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4"/>
  <sheetViews>
    <sheetView tabSelected="1" topLeftCell="A32" workbookViewId="0">
      <selection activeCell="C53" sqref="C5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43894</v>
      </c>
    </row>
    <row r="8" spans="1:2" x14ac:dyDescent="0.15">
      <c r="A8" t="s">
        <v>9</v>
      </c>
      <c r="B8" s="2">
        <v>0.6366666666666666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24.9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1.4219999999999999</v>
      </c>
      <c r="D28" s="8">
        <v>1.1850000000000001</v>
      </c>
      <c r="E28" s="8">
        <v>1.141</v>
      </c>
      <c r="F28" s="9">
        <v>0.88300000000000001</v>
      </c>
      <c r="G28" s="10">
        <v>0.76700000000000002</v>
      </c>
      <c r="H28" s="11">
        <v>0.56499999999999995</v>
      </c>
      <c r="I28" s="12">
        <v>0.433</v>
      </c>
      <c r="J28" s="12">
        <v>0.36699999999999999</v>
      </c>
      <c r="K28" s="12">
        <v>0.35499999999999998</v>
      </c>
      <c r="L28" s="12">
        <v>0.379</v>
      </c>
      <c r="M28" s="12">
        <v>0.377</v>
      </c>
      <c r="N28" s="12">
        <v>0.376</v>
      </c>
      <c r="O28" s="13">
        <v>595</v>
      </c>
    </row>
    <row r="29" spans="1:15" ht="14" x14ac:dyDescent="0.15">
      <c r="B29" s="6" t="s">
        <v>32</v>
      </c>
      <c r="C29" s="8">
        <v>1.2230000000000001</v>
      </c>
      <c r="D29" s="8">
        <v>1.196</v>
      </c>
      <c r="E29" s="14">
        <v>1.0660000000000001</v>
      </c>
      <c r="F29" s="9">
        <v>0.89400000000000002</v>
      </c>
      <c r="G29" s="10">
        <v>0.82299999999999995</v>
      </c>
      <c r="H29" s="11">
        <v>0.55200000000000005</v>
      </c>
      <c r="I29" s="15">
        <v>0.439</v>
      </c>
      <c r="J29" s="16">
        <v>0.33600000000000002</v>
      </c>
      <c r="K29" s="12">
        <v>0.34200000000000003</v>
      </c>
      <c r="L29" s="12">
        <v>0.36799999999999999</v>
      </c>
      <c r="M29" s="12">
        <v>0.38500000000000001</v>
      </c>
      <c r="N29" s="12">
        <v>0.38800000000000001</v>
      </c>
      <c r="O29" s="13">
        <v>595</v>
      </c>
    </row>
    <row r="30" spans="1:15" ht="14" x14ac:dyDescent="0.15">
      <c r="B30" s="6" t="s">
        <v>33</v>
      </c>
      <c r="C30" s="8">
        <v>1.161</v>
      </c>
      <c r="D30" s="17">
        <v>1.228</v>
      </c>
      <c r="E30" s="17">
        <v>1.2290000000000001</v>
      </c>
      <c r="F30" s="18">
        <v>0.98099999999999998</v>
      </c>
      <c r="G30" s="10">
        <v>0.77900000000000003</v>
      </c>
      <c r="H30" s="15">
        <v>0.52</v>
      </c>
      <c r="I30" s="15">
        <v>0.437</v>
      </c>
      <c r="J30" s="16">
        <v>0.33500000000000002</v>
      </c>
      <c r="K30" s="16">
        <v>0.33300000000000002</v>
      </c>
      <c r="L30" s="12">
        <v>0.38500000000000001</v>
      </c>
      <c r="M30" s="12">
        <v>0.4</v>
      </c>
      <c r="N30" s="12">
        <v>0.39600000000000002</v>
      </c>
      <c r="O30" s="13">
        <v>595</v>
      </c>
    </row>
    <row r="31" spans="1:15" ht="14" x14ac:dyDescent="0.15">
      <c r="B31" s="6" t="s">
        <v>34</v>
      </c>
      <c r="C31" s="12">
        <v>0.39</v>
      </c>
      <c r="D31" s="12">
        <v>0.40600000000000003</v>
      </c>
      <c r="E31" s="12">
        <v>0.41299999999999998</v>
      </c>
      <c r="F31" s="12">
        <v>0.38500000000000001</v>
      </c>
      <c r="G31" s="12">
        <v>0.39200000000000002</v>
      </c>
      <c r="H31" s="12">
        <v>0.379</v>
      </c>
      <c r="I31" s="12">
        <v>0.39600000000000002</v>
      </c>
      <c r="J31" s="12">
        <v>0.38100000000000001</v>
      </c>
      <c r="K31" s="12">
        <v>0.39</v>
      </c>
      <c r="L31" s="12">
        <v>0.377</v>
      </c>
      <c r="M31" s="12">
        <v>0.41</v>
      </c>
      <c r="N31" s="12">
        <v>0.36799999999999999</v>
      </c>
      <c r="O31" s="13">
        <v>595</v>
      </c>
    </row>
    <row r="32" spans="1:15" ht="14" x14ac:dyDescent="0.15">
      <c r="B32" s="6" t="s">
        <v>35</v>
      </c>
      <c r="C32" s="19">
        <v>4.2999999999999997E-2</v>
      </c>
      <c r="D32" s="19">
        <v>4.1000000000000002E-2</v>
      </c>
      <c r="E32" s="19">
        <v>4.2000000000000003E-2</v>
      </c>
      <c r="F32" s="19">
        <v>4.2000000000000003E-2</v>
      </c>
      <c r="G32" s="19">
        <v>4.2000000000000003E-2</v>
      </c>
      <c r="H32" s="19">
        <v>4.4999999999999998E-2</v>
      </c>
      <c r="I32" s="19">
        <v>4.2000000000000003E-2</v>
      </c>
      <c r="J32" s="19">
        <v>4.2000000000000003E-2</v>
      </c>
      <c r="K32" s="19">
        <v>4.2000000000000003E-2</v>
      </c>
      <c r="L32" s="19">
        <v>4.2000000000000003E-2</v>
      </c>
      <c r="M32" s="19">
        <v>4.2000000000000003E-2</v>
      </c>
      <c r="N32" s="19">
        <v>4.1000000000000002E-2</v>
      </c>
      <c r="O32" s="13">
        <v>595</v>
      </c>
    </row>
    <row r="33" spans="1:15" ht="14" x14ac:dyDescent="0.15">
      <c r="B33" s="6" t="s">
        <v>36</v>
      </c>
      <c r="C33" s="19">
        <v>4.1000000000000002E-2</v>
      </c>
      <c r="D33" s="19">
        <v>4.1000000000000002E-2</v>
      </c>
      <c r="E33" s="19">
        <v>4.1000000000000002E-2</v>
      </c>
      <c r="F33" s="19">
        <v>4.1000000000000002E-2</v>
      </c>
      <c r="G33" s="19">
        <v>4.1000000000000002E-2</v>
      </c>
      <c r="H33" s="19">
        <v>4.1000000000000002E-2</v>
      </c>
      <c r="I33" s="19">
        <v>4.1000000000000002E-2</v>
      </c>
      <c r="J33" s="19">
        <v>4.1000000000000002E-2</v>
      </c>
      <c r="K33" s="19">
        <v>4.1000000000000002E-2</v>
      </c>
      <c r="L33" s="19">
        <v>4.2000000000000003E-2</v>
      </c>
      <c r="M33" s="19">
        <v>4.1000000000000002E-2</v>
      </c>
      <c r="N33" s="19">
        <v>4.1000000000000002E-2</v>
      </c>
      <c r="O33" s="13">
        <v>595</v>
      </c>
    </row>
    <row r="34" spans="1:15" ht="14" x14ac:dyDescent="0.15">
      <c r="B34" s="6" t="s">
        <v>37</v>
      </c>
      <c r="C34" s="19">
        <v>4.1000000000000002E-2</v>
      </c>
      <c r="D34" s="19">
        <v>4.2000000000000003E-2</v>
      </c>
      <c r="E34" s="19">
        <v>4.1000000000000002E-2</v>
      </c>
      <c r="F34" s="19">
        <v>4.1000000000000002E-2</v>
      </c>
      <c r="G34" s="19">
        <v>4.1000000000000002E-2</v>
      </c>
      <c r="H34" s="19">
        <v>4.1000000000000002E-2</v>
      </c>
      <c r="I34" s="19">
        <v>4.1000000000000002E-2</v>
      </c>
      <c r="J34" s="19">
        <v>4.1000000000000002E-2</v>
      </c>
      <c r="K34" s="19">
        <v>4.1000000000000002E-2</v>
      </c>
      <c r="L34" s="19">
        <v>4.1000000000000002E-2</v>
      </c>
      <c r="M34" s="19">
        <v>4.1000000000000002E-2</v>
      </c>
      <c r="N34" s="19">
        <v>4.1000000000000002E-2</v>
      </c>
      <c r="O34" s="13">
        <v>595</v>
      </c>
    </row>
    <row r="35" spans="1:15" ht="14" x14ac:dyDescent="0.15">
      <c r="B35" s="6" t="s">
        <v>38</v>
      </c>
      <c r="C35" s="19">
        <v>5.5E-2</v>
      </c>
      <c r="D35" s="19">
        <v>4.2000000000000003E-2</v>
      </c>
      <c r="E35" s="19">
        <v>4.2000000000000003E-2</v>
      </c>
      <c r="F35" s="19">
        <v>4.2000000000000003E-2</v>
      </c>
      <c r="G35" s="19">
        <v>4.2000000000000003E-2</v>
      </c>
      <c r="H35" s="19">
        <v>4.2000000000000003E-2</v>
      </c>
      <c r="I35" s="19">
        <v>4.2000000000000003E-2</v>
      </c>
      <c r="J35" s="19">
        <v>4.2000000000000003E-2</v>
      </c>
      <c r="K35" s="19">
        <v>4.2000000000000003E-2</v>
      </c>
      <c r="L35" s="19">
        <v>4.2000000000000003E-2</v>
      </c>
      <c r="M35" s="19">
        <v>4.2999999999999997E-2</v>
      </c>
      <c r="N35" s="19">
        <v>4.2000000000000003E-2</v>
      </c>
      <c r="O35" s="13">
        <v>595</v>
      </c>
    </row>
    <row r="37" spans="1:15" ht="14" x14ac:dyDescent="0.15">
      <c r="A37" s="20" t="s">
        <v>39</v>
      </c>
      <c r="B37" s="21" t="s">
        <v>40</v>
      </c>
      <c r="C37" s="22" t="s">
        <v>41</v>
      </c>
      <c r="D37" s="22" t="s">
        <v>42</v>
      </c>
      <c r="E37" s="22" t="s">
        <v>43</v>
      </c>
      <c r="F37" s="22" t="s">
        <v>44</v>
      </c>
      <c r="G37" s="22" t="s">
        <v>45</v>
      </c>
    </row>
    <row r="38" spans="1:15" ht="14" x14ac:dyDescent="0.15">
      <c r="B38" s="23" t="s">
        <v>31</v>
      </c>
      <c r="C38">
        <f>AVERAGE(C28:C30)</f>
        <v>1.2686666666666666</v>
      </c>
      <c r="D38">
        <f>STDEV(C28:C30)</f>
        <v>0.1363610403793302</v>
      </c>
      <c r="E38" s="24">
        <v>2000</v>
      </c>
      <c r="F38">
        <f>E38*10^-3</f>
        <v>2</v>
      </c>
    </row>
    <row r="39" spans="1:15" ht="14" x14ac:dyDescent="0.15">
      <c r="B39" s="23" t="s">
        <v>32</v>
      </c>
      <c r="C39">
        <f>AVERAGE(D28:D30)</f>
        <v>1.2030000000000001</v>
      </c>
      <c r="D39">
        <f>STDEV(D28:D30)</f>
        <v>2.2338307903688653E-2</v>
      </c>
      <c r="E39" s="24">
        <v>1500</v>
      </c>
      <c r="F39">
        <f t="shared" ref="F39:F64" si="0">E39*10^-3</f>
        <v>1.5</v>
      </c>
    </row>
    <row r="40" spans="1:15" ht="14" x14ac:dyDescent="0.15">
      <c r="B40" s="23" t="s">
        <v>33</v>
      </c>
      <c r="C40">
        <f>AVERAGE(E28:E30)</f>
        <v>1.1453333333333333</v>
      </c>
      <c r="D40">
        <f>STDEV(E28:E30)</f>
        <v>8.1586355068316033E-2</v>
      </c>
      <c r="E40" s="24">
        <v>1000</v>
      </c>
      <c r="F40">
        <f t="shared" si="0"/>
        <v>1</v>
      </c>
    </row>
    <row r="41" spans="1:15" ht="14" x14ac:dyDescent="0.15">
      <c r="B41" s="23" t="s">
        <v>34</v>
      </c>
      <c r="C41">
        <f>AVERAGE(F28:F30)</f>
        <v>0.91933333333333334</v>
      </c>
      <c r="D41">
        <f>STDEV(F28:F30)</f>
        <v>5.3687366608293721E-2</v>
      </c>
      <c r="E41" s="24">
        <v>750</v>
      </c>
      <c r="F41">
        <f t="shared" si="0"/>
        <v>0.75</v>
      </c>
    </row>
    <row r="42" spans="1:15" ht="14" x14ac:dyDescent="0.15">
      <c r="B42" s="23" t="s">
        <v>35</v>
      </c>
      <c r="C42">
        <f>AVERAGE(G28:G30)</f>
        <v>0.78966666666666663</v>
      </c>
      <c r="D42">
        <f>STDEV(G28:G30)</f>
        <v>2.9484459183327937E-2</v>
      </c>
      <c r="E42" s="24">
        <v>500</v>
      </c>
      <c r="F42">
        <f t="shared" si="0"/>
        <v>0.5</v>
      </c>
    </row>
    <row r="43" spans="1:15" ht="14" x14ac:dyDescent="0.15">
      <c r="B43" s="23" t="s">
        <v>36</v>
      </c>
      <c r="C43">
        <f>AVERAGE(H28:H30)</f>
        <v>0.54566666666666663</v>
      </c>
      <c r="D43">
        <f>STDEV(H28:H30)</f>
        <v>2.3158871590242304E-2</v>
      </c>
      <c r="E43" s="24">
        <v>250</v>
      </c>
      <c r="F43">
        <f t="shared" si="0"/>
        <v>0.25</v>
      </c>
    </row>
    <row r="44" spans="1:15" ht="14" x14ac:dyDescent="0.15">
      <c r="B44" s="23" t="s">
        <v>37</v>
      </c>
      <c r="C44">
        <f>AVERAGE(I28:I30)</f>
        <v>0.4363333333333333</v>
      </c>
      <c r="D44">
        <f>STDEV(I28:I30)</f>
        <v>3.0550504633038962E-3</v>
      </c>
      <c r="E44" s="24">
        <v>125</v>
      </c>
      <c r="F44">
        <f t="shared" si="0"/>
        <v>0.125</v>
      </c>
    </row>
    <row r="45" spans="1:15" ht="14" x14ac:dyDescent="0.15">
      <c r="B45" s="23" t="s">
        <v>38</v>
      </c>
      <c r="C45">
        <f>AVERAGE(J28:J30)</f>
        <v>0.34600000000000003</v>
      </c>
      <c r="D45">
        <f>STDEV(J28:J30)</f>
        <v>1.8193405398660236E-2</v>
      </c>
      <c r="E45" s="24">
        <v>25</v>
      </c>
      <c r="F45">
        <f t="shared" si="0"/>
        <v>2.5000000000000001E-2</v>
      </c>
    </row>
    <row r="46" spans="1:15" ht="14" x14ac:dyDescent="0.15">
      <c r="B46" s="23" t="s">
        <v>46</v>
      </c>
      <c r="C46">
        <f>AVERAGE(K28:K30)</f>
        <v>0.34333333333333332</v>
      </c>
      <c r="D46">
        <f>STDEV(K28:K30)</f>
        <v>1.106044001535802E-2</v>
      </c>
      <c r="E46" s="24">
        <v>0</v>
      </c>
      <c r="F46">
        <f t="shared" si="0"/>
        <v>0</v>
      </c>
    </row>
    <row r="47" spans="1:15" x14ac:dyDescent="0.15">
      <c r="B47" s="23"/>
      <c r="C47">
        <f>AVERAGE(L28:N28)</f>
        <v>0.37733333333333335</v>
      </c>
      <c r="D47">
        <f>STDEV(L28:N28)</f>
        <v>1.5275252316519481E-3</v>
      </c>
      <c r="E47">
        <f>-493.21*C47^2+1621.2*C47-487.93</f>
        <v>53.579340995555583</v>
      </c>
      <c r="F47">
        <f t="shared" si="0"/>
        <v>5.3579340995555585E-2</v>
      </c>
      <c r="G47">
        <f>F47*2</f>
        <v>0.10715868199111117</v>
      </c>
    </row>
    <row r="48" spans="1:15" x14ac:dyDescent="0.15">
      <c r="B48" s="23"/>
      <c r="C48">
        <f>AVERAGE(L29:N29)</f>
        <v>0.38033333333333336</v>
      </c>
      <c r="D48">
        <f>STDEV(L29:N29)</f>
        <v>1.0785793124908967E-2</v>
      </c>
      <c r="E48">
        <f t="shared" ref="E48:E53" si="1">-493.21*C48^2+1621.2*C48-487.93</f>
        <v>57.321874665555526</v>
      </c>
      <c r="F48">
        <f>E48*10^-3</f>
        <v>5.7321874665555529E-2</v>
      </c>
      <c r="G48">
        <f t="shared" ref="G48:G64" si="2">F48*2</f>
        <v>0.11464374933111106</v>
      </c>
    </row>
    <row r="49" spans="2:7" x14ac:dyDescent="0.15">
      <c r="B49" s="23"/>
      <c r="C49">
        <f>AVERAGE(L30:N30)</f>
        <v>0.39366666666666666</v>
      </c>
      <c r="D49">
        <f>STDEV(L30:N30)</f>
        <v>7.7674534651540365E-3</v>
      </c>
      <c r="E49">
        <f t="shared" si="1"/>
        <v>73.847947465555592</v>
      </c>
      <c r="F49">
        <f t="shared" si="0"/>
        <v>7.3847947465555591E-2</v>
      </c>
      <c r="G49">
        <f t="shared" si="2"/>
        <v>0.14769589493111118</v>
      </c>
    </row>
    <row r="50" spans="2:7" x14ac:dyDescent="0.15">
      <c r="B50" s="23"/>
      <c r="C50">
        <f>AVERAGE(C31:E32)</f>
        <v>0.2225</v>
      </c>
      <c r="D50">
        <f>STDEV(C31:E31)</f>
        <v>1.1789826122551583E-2</v>
      </c>
      <c r="E50">
        <f t="shared" si="1"/>
        <v>-151.62997756249996</v>
      </c>
      <c r="F50">
        <f t="shared" si="0"/>
        <v>-0.15162997756249996</v>
      </c>
      <c r="G50">
        <f t="shared" si="2"/>
        <v>-0.30325995512499992</v>
      </c>
    </row>
    <row r="51" spans="2:7" x14ac:dyDescent="0.15">
      <c r="B51" s="23"/>
      <c r="C51">
        <f>AVERAGE(F31:H31)</f>
        <v>0.38533333333333336</v>
      </c>
      <c r="D51">
        <f>STDEV(F31:H31)</f>
        <v>6.5064070986477172E-3</v>
      </c>
      <c r="E51">
        <f t="shared" si="1"/>
        <v>63.539702382222174</v>
      </c>
      <c r="F51">
        <f t="shared" si="0"/>
        <v>6.3539702382222174E-2</v>
      </c>
      <c r="G51">
        <f t="shared" si="2"/>
        <v>0.12707940476444435</v>
      </c>
    </row>
    <row r="52" spans="2:7" x14ac:dyDescent="0.15">
      <c r="B52" s="23"/>
      <c r="C52">
        <f>AVERAGE(I31:K31)</f>
        <v>0.38900000000000001</v>
      </c>
      <c r="D52">
        <f>STDEV(I31:K31)</f>
        <v>7.5498344352707561E-3</v>
      </c>
      <c r="E52">
        <f t="shared" si="1"/>
        <v>68.083769590000031</v>
      </c>
      <c r="F52">
        <f t="shared" si="0"/>
        <v>6.8083769590000037E-2</v>
      </c>
      <c r="G52">
        <f t="shared" si="2"/>
        <v>0.13616753918000007</v>
      </c>
    </row>
    <row r="53" spans="2:7" x14ac:dyDescent="0.15">
      <c r="B53" s="23"/>
      <c r="C53">
        <f>AVERAGE(L31:N31)</f>
        <v>0.38499999999999995</v>
      </c>
      <c r="D53">
        <f>STDEV(L31:N31)</f>
        <v>2.2113344387495969E-2</v>
      </c>
      <c r="E53">
        <f t="shared" si="1"/>
        <v>63.125947749999966</v>
      </c>
      <c r="F53">
        <f t="shared" si="0"/>
        <v>6.3125947749999967E-2</v>
      </c>
      <c r="G53">
        <f t="shared" si="2"/>
        <v>0.12625189549999993</v>
      </c>
    </row>
    <row r="54" spans="2:7" x14ac:dyDescent="0.15">
      <c r="B54" s="23"/>
    </row>
    <row r="55" spans="2:7" x14ac:dyDescent="0.15">
      <c r="B55" s="23"/>
    </row>
    <row r="56" spans="2:7" x14ac:dyDescent="0.15">
      <c r="B56" s="23"/>
    </row>
    <row r="57" spans="2:7" x14ac:dyDescent="0.15">
      <c r="B57" s="23"/>
    </row>
    <row r="58" spans="2:7" x14ac:dyDescent="0.15">
      <c r="B58" s="23"/>
    </row>
    <row r="59" spans="2:7" x14ac:dyDescent="0.15">
      <c r="B59" s="23"/>
    </row>
    <row r="60" spans="2:7" x14ac:dyDescent="0.15">
      <c r="B60" s="23"/>
    </row>
    <row r="61" spans="2:7" x14ac:dyDescent="0.15">
      <c r="B61" s="23"/>
    </row>
    <row r="62" spans="2:7" x14ac:dyDescent="0.15">
      <c r="B62" s="23"/>
    </row>
    <row r="63" spans="2:7" x14ac:dyDescent="0.15">
      <c r="B63" s="23"/>
    </row>
    <row r="64" spans="2:7" x14ac:dyDescent="0.15">
      <c r="B64" s="2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2020-09-14T18:16:39Z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