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D4B9CF0F-220E-A247-8637-156C01FF2F07}" xr6:coauthVersionLast="45" xr6:coauthVersionMax="45" xr10:uidLastSave="{00000000-0000-0000-0000-000000000000}"/>
  <bookViews>
    <workbookView xWindow="120" yWindow="460" windowWidth="15320" windowHeight="15920" xr2:uid="{00000000-000D-0000-FFFF-FFFF00000000}"/>
  </bookViews>
  <sheets>
    <sheet name="Plate 1 - Sheet1" sheetId="1" r:id="rId1"/>
  </sheets>
  <definedNames>
    <definedName name="MethodPointer1">282384256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47" i="1"/>
  <c r="E48" i="1" l="1"/>
  <c r="E49" i="1"/>
  <c r="E50" i="1"/>
  <c r="E51" i="1"/>
  <c r="E52" i="1"/>
  <c r="E53" i="1"/>
  <c r="E54" i="1"/>
  <c r="E55" i="1"/>
  <c r="E56" i="1"/>
  <c r="E47" i="1"/>
  <c r="D56" i="1"/>
  <c r="C56" i="1"/>
  <c r="D55" i="1"/>
  <c r="C55" i="1"/>
  <c r="F55" i="1" s="1"/>
  <c r="D54" i="1"/>
  <c r="C54" i="1"/>
  <c r="F54" i="1" s="1"/>
  <c r="D53" i="1"/>
  <c r="C53" i="1"/>
  <c r="F53" i="1" s="1"/>
  <c r="D52" i="1"/>
  <c r="C52" i="1"/>
  <c r="D51" i="1"/>
  <c r="C51" i="1"/>
  <c r="F51" i="1" s="1"/>
  <c r="D50" i="1"/>
  <c r="C50" i="1"/>
  <c r="F50" i="1" s="1"/>
  <c r="D49" i="1"/>
  <c r="C49" i="1"/>
  <c r="F49" i="1" s="1"/>
  <c r="D48" i="1"/>
  <c r="C48" i="1"/>
  <c r="D47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  <c r="F48" i="1" l="1"/>
  <c r="F52" i="1"/>
  <c r="F56" i="1"/>
  <c r="F47" i="1"/>
</calcChain>
</file>

<file path=xl/sharedStrings.xml><?xml version="1.0" encoding="utf-8"?>
<sst xmlns="http://schemas.openxmlformats.org/spreadsheetml/2006/main" count="65" uniqueCount="57">
  <si>
    <t>Software Version</t>
  </si>
  <si>
    <t>3.03.14</t>
  </si>
  <si>
    <t>Experiment File Path:</t>
  </si>
  <si>
    <t>C:\Users\barottlab\Desktop\Teegan\KBayBleach19\Total Protein\2020-09-11.xpt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</si>
  <si>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</si>
  <si>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</si>
  <si>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</si>
  <si>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</si>
  <si>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</si>
  <si>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</si>
  <si>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</si>
  <si>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</si>
  <si>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</si>
  <si>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</si>
  <si>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</si>
  <si>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</si>
  <si>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</si>
  <si>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</si>
  <si>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</si>
  <si>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</si>
  <si>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</si>
  <si>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</si>
  <si>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</si>
  <si>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</si>
  <si>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</si>
  <si>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</si>
  <si>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</si>
  <si>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</si>
  <si>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</si>
  <si>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</si>
  <si>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</si>
  <si>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</si>
  <si>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</si>
  <si>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</si>
  <si>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</si>
  <si>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</si>
  <si>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</si>
  <si>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</si>
  <si>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</si>
  <si>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</si>
  <si>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</si>
  <si>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</si>
  <si>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Standard Deviation</t>
  </si>
  <si>
    <t>Concentration (µg/mL)</t>
  </si>
  <si>
    <t>Concentration (mg/mL)</t>
  </si>
  <si>
    <t>I</t>
  </si>
  <si>
    <t>4.9/16.host</t>
  </si>
  <si>
    <t>27.10/2.host</t>
  </si>
  <si>
    <t>244.10/16.host</t>
  </si>
  <si>
    <t>218.10/16.host</t>
  </si>
  <si>
    <t>46.9/16.host</t>
  </si>
  <si>
    <t>219.9/16.host</t>
  </si>
  <si>
    <t>20.10/2.host</t>
  </si>
  <si>
    <t>203.10/16.host</t>
  </si>
  <si>
    <t>217.9/16.host</t>
  </si>
  <si>
    <t>12.10/16.host</t>
  </si>
  <si>
    <t>Concentration * 2 (Dilution)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</si>
</sst>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168635170603673"/>
                  <c:y val="-0.11709426946631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1.1506666666666667</c:v>
                </c:pt>
                <c:pt idx="1">
                  <c:v>1.1226666666666667</c:v>
                </c:pt>
                <c:pt idx="2">
                  <c:v>0.78433333333333322</c:v>
                </c:pt>
                <c:pt idx="3">
                  <c:v>1.0016666666666667</c:v>
                </c:pt>
                <c:pt idx="4">
                  <c:v>0.90499999999999992</c:v>
                </c:pt>
                <c:pt idx="5">
                  <c:v>0.68933333333333335</c:v>
                </c:pt>
                <c:pt idx="6">
                  <c:v>0.60499999999999998</c:v>
                </c:pt>
                <c:pt idx="7">
                  <c:v>0.40433333333333338</c:v>
                </c:pt>
                <c:pt idx="8">
                  <c:v>0.35966666666666663</c:v>
                </c:pt>
              </c:numCache>
            </c:numRef>
          </c:xVal>
          <c:yVal>
            <c:numRef>
              <c:f>'Plate 1 -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D-094C-9ADE-56ED79268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68559"/>
        <c:axId val="896890559"/>
      </c:scatterChart>
      <c:valAx>
        <c:axId val="83436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0559"/>
        <c:crosses val="autoZero"/>
        <c:crossBetween val="midCat"/>
      </c:valAx>
      <c:valAx>
        <c:axId val="8968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419728783902013"/>
                  <c:y val="1.3988772236803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0.68933333333333335</c:v>
                </c:pt>
                <c:pt idx="1">
                  <c:v>0.60499999999999998</c:v>
                </c:pt>
                <c:pt idx="2">
                  <c:v>0.40433333333333338</c:v>
                </c:pt>
                <c:pt idx="3">
                  <c:v>0.35966666666666663</c:v>
                </c:pt>
              </c:numCache>
            </c:numRef>
          </c:xVal>
          <c:yVal>
            <c:numRef>
              <c:f>'Plate 1 -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4-9444-B5BD-E1EC62EB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55567"/>
        <c:axId val="902034543"/>
      </c:scatterChart>
      <c:valAx>
        <c:axId val="8981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4543"/>
        <c:crosses val="autoZero"/>
        <c:crossBetween val="midCat"/>
      </c:valAx>
      <c:valAx>
        <c:axId val="9020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36</xdr:row>
      <xdr:rowOff>6350</xdr:rowOff>
    </xdr:from>
    <xdr:to>
      <xdr:col>14</xdr:col>
      <xdr:colOff>539750</xdr:colOff>
      <xdr:row>49</xdr:row>
      <xdr:rowOff>260350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99036-D195-0248-9057-2EB87C98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51</xdr:row>
      <xdr:rowOff>6350</xdr:rowOff>
    </xdr:from>
    <xdr:to>
      <xdr:col>14</xdr:col>
      <xdr:colOff>539750</xdr:colOff>
      <xdr:row>66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E8884-EB4B-E846-BEBC-16088DF7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7"/>
  <sheetViews>
    <sheetView tabSelected="1" topLeftCell="A35" workbookViewId="0">
      <selection activeCell="G47" sqref="G47:G56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44085</v>
      </c>
    </row>
    <row r="8" spans="1:2" x14ac:dyDescent="0.15">
      <c r="A8" t="s">
        <v>9</v>
      </c>
      <c r="B8" s="2">
        <v>0.46537037037037038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24.7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1.1499999999999999</v>
      </c>
      <c r="D28" s="8">
        <v>1.5369999999999999</v>
      </c>
      <c r="E28" s="9">
        <v>0.89100000000000001</v>
      </c>
      <c r="F28" s="7">
        <v>1.1240000000000001</v>
      </c>
      <c r="G28" s="10">
        <v>0.94399999999999995</v>
      </c>
      <c r="H28" s="11">
        <v>0.70699999999999996</v>
      </c>
      <c r="I28" s="11">
        <v>0.78100000000000003</v>
      </c>
      <c r="J28" s="12">
        <v>0.40100000000000002</v>
      </c>
      <c r="K28" s="9">
        <v>0.35299999999999998</v>
      </c>
      <c r="L28" s="12">
        <v>0.437</v>
      </c>
      <c r="M28" s="12">
        <v>0.42</v>
      </c>
      <c r="N28" s="12">
        <v>0.435</v>
      </c>
      <c r="O28" s="13">
        <v>595</v>
      </c>
    </row>
    <row r="29" spans="1:15" ht="14" x14ac:dyDescent="0.15">
      <c r="B29" s="6" t="s">
        <v>32</v>
      </c>
      <c r="C29" s="14">
        <v>1.2390000000000001</v>
      </c>
      <c r="D29" s="10">
        <v>0.92900000000000005</v>
      </c>
      <c r="E29" s="9">
        <v>0.80700000000000005</v>
      </c>
      <c r="F29" s="10">
        <v>0.996</v>
      </c>
      <c r="G29" s="10">
        <v>0.93300000000000005</v>
      </c>
      <c r="H29" s="11">
        <v>0.69699999999999995</v>
      </c>
      <c r="I29" s="15">
        <v>0.51800000000000002</v>
      </c>
      <c r="J29" s="12">
        <v>0.42</v>
      </c>
      <c r="K29" s="12">
        <v>0.36199999999999999</v>
      </c>
      <c r="L29" s="12">
        <v>0.41199999999999998</v>
      </c>
      <c r="M29" s="12">
        <v>0.438</v>
      </c>
      <c r="N29" s="12">
        <v>0.42499999999999999</v>
      </c>
      <c r="O29" s="13">
        <v>595</v>
      </c>
    </row>
    <row r="30" spans="1:15" ht="14" x14ac:dyDescent="0.15">
      <c r="B30" s="6" t="s">
        <v>33</v>
      </c>
      <c r="C30" s="16">
        <v>1.0629999999999999</v>
      </c>
      <c r="D30" s="10">
        <v>0.90200000000000002</v>
      </c>
      <c r="E30" s="17">
        <v>0.65500000000000003</v>
      </c>
      <c r="F30" s="9">
        <v>0.88500000000000001</v>
      </c>
      <c r="G30" s="9">
        <v>0.83799999999999997</v>
      </c>
      <c r="H30" s="17">
        <v>0.66400000000000003</v>
      </c>
      <c r="I30" s="15">
        <v>0.51600000000000001</v>
      </c>
      <c r="J30" s="12">
        <v>0.39200000000000002</v>
      </c>
      <c r="K30" s="12">
        <v>0.36399999999999999</v>
      </c>
      <c r="L30" s="12">
        <v>0.443</v>
      </c>
      <c r="M30" s="12">
        <v>0.44</v>
      </c>
      <c r="N30" s="12">
        <v>0.44</v>
      </c>
      <c r="O30" s="13">
        <v>595</v>
      </c>
    </row>
    <row r="31" spans="1:15" ht="14" x14ac:dyDescent="0.15">
      <c r="B31" s="6" t="s">
        <v>34</v>
      </c>
      <c r="C31" s="12">
        <v>0.41499999999999998</v>
      </c>
      <c r="D31" s="12">
        <v>0.41699999999999998</v>
      </c>
      <c r="E31" s="12">
        <v>0.41499999999999998</v>
      </c>
      <c r="F31" s="12">
        <v>0.39300000000000002</v>
      </c>
      <c r="G31" s="12">
        <v>0.39100000000000001</v>
      </c>
      <c r="H31" s="12">
        <v>0.40200000000000002</v>
      </c>
      <c r="I31" s="12">
        <v>0.40400000000000003</v>
      </c>
      <c r="J31" s="12">
        <v>0.39900000000000002</v>
      </c>
      <c r="K31" s="12">
        <v>0.40699999999999997</v>
      </c>
      <c r="L31" s="12">
        <v>0.436</v>
      </c>
      <c r="M31" s="12">
        <v>0.44400000000000001</v>
      </c>
      <c r="N31" s="12">
        <v>0.40699999999999997</v>
      </c>
      <c r="O31" s="13">
        <v>595</v>
      </c>
    </row>
    <row r="32" spans="1:15" ht="14" x14ac:dyDescent="0.15">
      <c r="B32" s="6" t="s">
        <v>35</v>
      </c>
      <c r="C32" s="12">
        <v>0.39300000000000002</v>
      </c>
      <c r="D32" s="12">
        <v>0.39200000000000002</v>
      </c>
      <c r="E32" s="12">
        <v>0.39300000000000002</v>
      </c>
      <c r="F32" s="12">
        <v>0.38900000000000001</v>
      </c>
      <c r="G32" s="12">
        <v>0.38400000000000001</v>
      </c>
      <c r="H32" s="12">
        <v>0.38200000000000001</v>
      </c>
      <c r="I32" s="12">
        <v>0.42499999999999999</v>
      </c>
      <c r="J32" s="12">
        <v>0.43099999999999999</v>
      </c>
      <c r="K32" s="12">
        <v>0.42599999999999999</v>
      </c>
      <c r="L32" s="18">
        <v>4.2000000000000003E-2</v>
      </c>
      <c r="M32" s="18">
        <v>4.2000000000000003E-2</v>
      </c>
      <c r="N32" s="18">
        <v>4.2000000000000003E-2</v>
      </c>
      <c r="O32" s="13">
        <v>595</v>
      </c>
    </row>
    <row r="33" spans="1:15" ht="14" x14ac:dyDescent="0.15">
      <c r="B33" s="6" t="s">
        <v>36</v>
      </c>
      <c r="C33" s="18">
        <v>4.2000000000000003E-2</v>
      </c>
      <c r="D33" s="18">
        <v>4.1000000000000002E-2</v>
      </c>
      <c r="E33" s="18">
        <v>4.2000000000000003E-2</v>
      </c>
      <c r="F33" s="18">
        <v>4.1000000000000002E-2</v>
      </c>
      <c r="G33" s="18">
        <v>4.2000000000000003E-2</v>
      </c>
      <c r="H33" s="18">
        <v>4.1000000000000002E-2</v>
      </c>
      <c r="I33" s="18">
        <v>4.1000000000000002E-2</v>
      </c>
      <c r="J33" s="18">
        <v>4.2999999999999997E-2</v>
      </c>
      <c r="K33" s="18">
        <v>4.1000000000000002E-2</v>
      </c>
      <c r="L33" s="18">
        <v>4.1000000000000002E-2</v>
      </c>
      <c r="M33" s="18">
        <v>4.1000000000000002E-2</v>
      </c>
      <c r="N33" s="18">
        <v>4.1000000000000002E-2</v>
      </c>
      <c r="O33" s="13">
        <v>595</v>
      </c>
    </row>
    <row r="34" spans="1:15" ht="14" x14ac:dyDescent="0.15">
      <c r="B34" s="6" t="s">
        <v>37</v>
      </c>
      <c r="C34" s="18">
        <v>4.1000000000000002E-2</v>
      </c>
      <c r="D34" s="18">
        <v>4.1000000000000002E-2</v>
      </c>
      <c r="E34" s="18">
        <v>4.1000000000000002E-2</v>
      </c>
      <c r="F34" s="18">
        <v>4.1000000000000002E-2</v>
      </c>
      <c r="G34" s="18">
        <v>4.1000000000000002E-2</v>
      </c>
      <c r="H34" s="18">
        <v>4.1000000000000002E-2</v>
      </c>
      <c r="I34" s="18">
        <v>4.1000000000000002E-2</v>
      </c>
      <c r="J34" s="18">
        <v>4.1000000000000002E-2</v>
      </c>
      <c r="K34" s="18">
        <v>4.3999999999999997E-2</v>
      </c>
      <c r="L34" s="18">
        <v>4.2000000000000003E-2</v>
      </c>
      <c r="M34" s="18">
        <v>4.1000000000000002E-2</v>
      </c>
      <c r="N34" s="18">
        <v>4.1000000000000002E-2</v>
      </c>
      <c r="O34" s="13">
        <v>595</v>
      </c>
    </row>
    <row r="35" spans="1:15" ht="14" x14ac:dyDescent="0.15">
      <c r="B35" s="6" t="s">
        <v>38</v>
      </c>
      <c r="C35" s="18">
        <v>4.2000000000000003E-2</v>
      </c>
      <c r="D35" s="18">
        <v>4.2000000000000003E-2</v>
      </c>
      <c r="E35" s="18">
        <v>4.2999999999999997E-2</v>
      </c>
      <c r="F35" s="18">
        <v>4.4999999999999998E-2</v>
      </c>
      <c r="G35" s="18">
        <v>4.2000000000000003E-2</v>
      </c>
      <c r="H35" s="18">
        <v>4.2000000000000003E-2</v>
      </c>
      <c r="I35" s="18">
        <v>4.2000000000000003E-2</v>
      </c>
      <c r="J35" s="18">
        <v>4.2999999999999997E-2</v>
      </c>
      <c r="K35" s="18">
        <v>4.2000000000000003E-2</v>
      </c>
      <c r="L35" s="18">
        <v>4.2000000000000003E-2</v>
      </c>
      <c r="M35" s="18">
        <v>4.2000000000000003E-2</v>
      </c>
      <c r="N35" s="18">
        <v>4.2000000000000003E-2</v>
      </c>
      <c r="O35" s="13">
        <v>595</v>
      </c>
    </row>
    <row r="37" spans="1:15" ht="14" x14ac:dyDescent="0.15">
      <c r="A37" s="19" t="s">
        <v>39</v>
      </c>
      <c r="B37" s="20" t="s">
        <v>40</v>
      </c>
      <c r="C37" s="21" t="s">
        <v>41</v>
      </c>
      <c r="D37" s="21" t="s">
        <v>42</v>
      </c>
      <c r="E37" s="21" t="s">
        <v>43</v>
      </c>
      <c r="F37" s="21" t="s">
        <v>44</v>
      </c>
      <c r="G37" s="21" t="s">
        <v>56</v>
      </c>
    </row>
    <row r="38" spans="1:15" ht="14" x14ac:dyDescent="0.15">
      <c r="B38" s="22" t="s">
        <v>31</v>
      </c>
      <c r="C38">
        <f>AVERAGE(C28:C30)</f>
        <v>1.1506666666666667</v>
      </c>
      <c r="D38">
        <f>STDEV(C28:C30)</f>
        <v>8.8001893919013738E-2</v>
      </c>
      <c r="E38" s="23">
        <v>2000</v>
      </c>
      <c r="F38">
        <f>E38*10^-3</f>
        <v>2</v>
      </c>
    </row>
    <row r="39" spans="1:15" ht="14" x14ac:dyDescent="0.15">
      <c r="B39" s="22" t="s">
        <v>32</v>
      </c>
      <c r="C39">
        <f>AVERAGE(D28:D30)</f>
        <v>1.1226666666666667</v>
      </c>
      <c r="D39">
        <f>STDEV(D28:D30)</f>
        <v>0.3590770576538313</v>
      </c>
      <c r="E39" s="23">
        <v>1500</v>
      </c>
      <c r="F39">
        <f t="shared" ref="F39:F56" si="0">E39*10^-3</f>
        <v>1.5</v>
      </c>
    </row>
    <row r="40" spans="1:15" ht="14" x14ac:dyDescent="0.15">
      <c r="B40" s="22" t="s">
        <v>33</v>
      </c>
      <c r="C40">
        <f>AVERAGE(E28:E30)</f>
        <v>0.78433333333333322</v>
      </c>
      <c r="D40">
        <f>STDEV(E28:E30)</f>
        <v>0.1196216256925717</v>
      </c>
      <c r="E40" s="23">
        <v>1000</v>
      </c>
      <c r="F40">
        <f t="shared" si="0"/>
        <v>1</v>
      </c>
    </row>
    <row r="41" spans="1:15" ht="14" x14ac:dyDescent="0.15">
      <c r="B41" s="22" t="s">
        <v>34</v>
      </c>
      <c r="C41">
        <f>AVERAGE(F28:F30)</f>
        <v>1.0016666666666667</v>
      </c>
      <c r="D41">
        <f>STDEV(F28:F30)</f>
        <v>0.11960072463548599</v>
      </c>
      <c r="E41" s="23">
        <v>750</v>
      </c>
      <c r="F41">
        <f t="shared" si="0"/>
        <v>0.75</v>
      </c>
    </row>
    <row r="42" spans="1:15" ht="14" x14ac:dyDescent="0.15">
      <c r="B42" s="22" t="s">
        <v>35</v>
      </c>
      <c r="C42">
        <f>AVERAGE(G28:G30)</f>
        <v>0.90499999999999992</v>
      </c>
      <c r="D42">
        <f>STDEV(G28:G30)</f>
        <v>5.8283788483591226E-2</v>
      </c>
      <c r="E42" s="23">
        <v>500</v>
      </c>
      <c r="F42">
        <f t="shared" si="0"/>
        <v>0.5</v>
      </c>
    </row>
    <row r="43" spans="1:15" ht="14" x14ac:dyDescent="0.15">
      <c r="B43" s="22" t="s">
        <v>36</v>
      </c>
      <c r="C43">
        <f>AVERAGE(H28:H30)</f>
        <v>0.68933333333333335</v>
      </c>
      <c r="D43">
        <f>STDEV(H28:H30)</f>
        <v>2.2501851775650186E-2</v>
      </c>
      <c r="E43" s="23">
        <v>250</v>
      </c>
      <c r="F43">
        <f t="shared" si="0"/>
        <v>0.25</v>
      </c>
    </row>
    <row r="44" spans="1:15" ht="14" x14ac:dyDescent="0.15">
      <c r="B44" s="22" t="s">
        <v>37</v>
      </c>
      <c r="C44">
        <f>AVERAGE(I28:I30)</f>
        <v>0.60499999999999998</v>
      </c>
      <c r="D44">
        <f>STDEV(I28:I30)</f>
        <v>0.15242375143001846</v>
      </c>
      <c r="E44" s="23">
        <v>125</v>
      </c>
      <c r="F44">
        <f t="shared" si="0"/>
        <v>0.125</v>
      </c>
    </row>
    <row r="45" spans="1:15" ht="14" x14ac:dyDescent="0.15">
      <c r="B45" s="22" t="s">
        <v>38</v>
      </c>
      <c r="C45">
        <f>AVERAGE(J28:J30)</f>
        <v>0.40433333333333338</v>
      </c>
      <c r="D45">
        <f>STDEV(J28:J30)</f>
        <v>1.4294521094927693E-2</v>
      </c>
      <c r="E45" s="23">
        <v>25</v>
      </c>
      <c r="F45">
        <f t="shared" si="0"/>
        <v>2.5000000000000001E-2</v>
      </c>
    </row>
    <row r="46" spans="1:15" ht="14" x14ac:dyDescent="0.15">
      <c r="B46" s="22" t="s">
        <v>45</v>
      </c>
      <c r="C46">
        <f>AVERAGE(K28:K30)</f>
        <v>0.35966666666666663</v>
      </c>
      <c r="D46">
        <f>STDEV(K28:K30)</f>
        <v>5.8594652770823201E-3</v>
      </c>
      <c r="E46" s="23">
        <v>0</v>
      </c>
      <c r="F46">
        <f t="shared" si="0"/>
        <v>0</v>
      </c>
    </row>
    <row r="47" spans="1:15" ht="14" x14ac:dyDescent="0.15">
      <c r="B47" s="22" t="s">
        <v>46</v>
      </c>
      <c r="C47">
        <f>AVERAGE(L28:N28)</f>
        <v>0.4306666666666667</v>
      </c>
      <c r="D47">
        <f>STDEV(L28:N28)</f>
        <v>9.2915732431775779E-3</v>
      </c>
      <c r="E47">
        <f>2478.9*C47^2-1887.3*C47+368.34</f>
        <v>15.313747733333287</v>
      </c>
      <c r="F47">
        <f t="shared" si="0"/>
        <v>1.5313747733333287E-2</v>
      </c>
      <c r="G47">
        <f>F47*2</f>
        <v>3.0627495466666575E-2</v>
      </c>
    </row>
    <row r="48" spans="1:15" ht="14" x14ac:dyDescent="0.15">
      <c r="B48" s="22" t="s">
        <v>47</v>
      </c>
      <c r="C48">
        <f>AVERAGE(L29:N29)</f>
        <v>0.42499999999999999</v>
      </c>
      <c r="D48">
        <f>STDEV(L29:N29)</f>
        <v>1.3000000000000012E-2</v>
      </c>
      <c r="E48">
        <f t="shared" ref="E48:E56" si="1">2478.9*C48^2-1887.3*C48+368.34</f>
        <v>13.988812499999995</v>
      </c>
      <c r="F48">
        <f t="shared" si="0"/>
        <v>1.3988812499999994E-2</v>
      </c>
      <c r="G48">
        <f t="shared" ref="G48:G56" si="2">F48*2</f>
        <v>2.7977624999999989E-2</v>
      </c>
    </row>
    <row r="49" spans="2:7" ht="28" x14ac:dyDescent="0.15">
      <c r="B49" s="22" t="s">
        <v>48</v>
      </c>
      <c r="C49">
        <f>AVERAGE(L30:N30)</f>
        <v>0.441</v>
      </c>
      <c r="D49">
        <f>STDEV(L30:N30)</f>
        <v>1.7320508075688791E-3</v>
      </c>
      <c r="E49">
        <f t="shared" si="1"/>
        <v>18.139650899999992</v>
      </c>
      <c r="F49">
        <f t="shared" si="0"/>
        <v>1.8139650899999991E-2</v>
      </c>
      <c r="G49">
        <f t="shared" si="2"/>
        <v>3.6279301799999983E-2</v>
      </c>
    </row>
    <row r="50" spans="2:7" ht="28" x14ac:dyDescent="0.15">
      <c r="B50" s="22" t="s">
        <v>49</v>
      </c>
      <c r="C50">
        <f>AVERAGE(C31:E31)</f>
        <v>0.41566666666666663</v>
      </c>
      <c r="D50">
        <f>STDEV(C31:E31)</f>
        <v>1.1547005383792527E-3</v>
      </c>
      <c r="E50">
        <f t="shared" si="1"/>
        <v>12.153612233333376</v>
      </c>
      <c r="F50">
        <f t="shared" si="0"/>
        <v>1.2153612233333376E-2</v>
      </c>
      <c r="G50">
        <f t="shared" si="2"/>
        <v>2.4307224466666753E-2</v>
      </c>
    </row>
    <row r="51" spans="2:7" ht="14" x14ac:dyDescent="0.15">
      <c r="B51" s="22" t="s">
        <v>50</v>
      </c>
      <c r="C51">
        <f>AVERAGE(F31:H31)</f>
        <v>0.39533333333333331</v>
      </c>
      <c r="D51">
        <f>STDEV(F31:H31)</f>
        <v>5.8594652770823201E-3</v>
      </c>
      <c r="E51">
        <f t="shared" si="1"/>
        <v>9.6508249333333538</v>
      </c>
      <c r="F51">
        <f t="shared" si="0"/>
        <v>9.6508249333333539E-3</v>
      </c>
      <c r="G51">
        <f t="shared" si="2"/>
        <v>1.9301649866666708E-2</v>
      </c>
    </row>
    <row r="52" spans="2:7" ht="14" x14ac:dyDescent="0.15">
      <c r="B52" s="22" t="s">
        <v>51</v>
      </c>
      <c r="C52">
        <f>AVERAGE(I31:K31)</f>
        <v>0.40333333333333332</v>
      </c>
      <c r="D52">
        <f>STDEV(I31:K31)</f>
        <v>4.0414518843273585E-3</v>
      </c>
      <c r="E52">
        <f t="shared" si="1"/>
        <v>10.390943333333269</v>
      </c>
      <c r="F52">
        <f t="shared" si="0"/>
        <v>1.0390943333333269E-2</v>
      </c>
      <c r="G52">
        <f t="shared" si="2"/>
        <v>2.0781886666666537E-2</v>
      </c>
    </row>
    <row r="53" spans="2:7" ht="14" x14ac:dyDescent="0.15">
      <c r="B53" s="22" t="s">
        <v>52</v>
      </c>
      <c r="C53">
        <f>AVERAGE(L31:N31)</f>
        <v>0.42899999999999999</v>
      </c>
      <c r="D53">
        <f>STDEV(L31:N31)</f>
        <v>1.9467922333931801E-2</v>
      </c>
      <c r="E53">
        <f t="shared" si="1"/>
        <v>14.907534899999916</v>
      </c>
      <c r="F53">
        <f t="shared" si="0"/>
        <v>1.4907534899999917E-2</v>
      </c>
      <c r="G53">
        <f t="shared" si="2"/>
        <v>2.9815069799999833E-2</v>
      </c>
    </row>
    <row r="54" spans="2:7" ht="28" x14ac:dyDescent="0.15">
      <c r="B54" s="22" t="s">
        <v>53</v>
      </c>
      <c r="C54">
        <f>AVERAGE(C32:E32)</f>
        <v>0.39266666666666666</v>
      </c>
      <c r="D54">
        <f>STDEV(C32:E32)</f>
        <v>5.7735026918962634E-4</v>
      </c>
      <c r="E54">
        <f t="shared" si="1"/>
        <v>9.4746297333333587</v>
      </c>
      <c r="F54">
        <f t="shared" si="0"/>
        <v>9.4746297333333594E-3</v>
      </c>
      <c r="G54">
        <f t="shared" si="2"/>
        <v>1.8949259466666719E-2</v>
      </c>
    </row>
    <row r="55" spans="2:7" ht="14" x14ac:dyDescent="0.15">
      <c r="B55" s="22" t="s">
        <v>54</v>
      </c>
      <c r="C55">
        <f>AVERAGE(F32:H32)</f>
        <v>0.38500000000000001</v>
      </c>
      <c r="D55">
        <f>STDEV(F32:H32)</f>
        <v>3.6055512754639926E-3</v>
      </c>
      <c r="E55">
        <f t="shared" si="1"/>
        <v>9.1644524999999817</v>
      </c>
      <c r="F55">
        <f t="shared" si="0"/>
        <v>9.1644524999999824E-3</v>
      </c>
      <c r="G55">
        <f t="shared" si="2"/>
        <v>1.8328904999999965E-2</v>
      </c>
    </row>
    <row r="56" spans="2:7" ht="14" x14ac:dyDescent="0.15">
      <c r="B56" s="22" t="s">
        <v>55</v>
      </c>
      <c r="C56">
        <f>AVERAGE(I32:K32)</f>
        <v>0.42733333333333334</v>
      </c>
      <c r="D56">
        <f>STDEV(I32:K32)</f>
        <v>3.2145502536643214E-3</v>
      </c>
      <c r="E56">
        <f t="shared" si="1"/>
        <v>14.515093733333345</v>
      </c>
      <c r="F56">
        <f t="shared" si="0"/>
        <v>1.4515093733333345E-2</v>
      </c>
      <c r="G56">
        <f t="shared" si="2"/>
        <v>2.903018746666669E-2</v>
      </c>
    </row>
    <row r="57" spans="2:7" x14ac:dyDescent="0.15">
      <c r="B57" s="22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2020-09-14T17:31:57Z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