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6D7A7765-372C-7841-BA05-C5B986B9D77B}" xr6:coauthVersionLast="45" xr6:coauthVersionMax="45" xr10:uidLastSave="{00000000-0000-0000-0000-000000000000}"/>
  <bookViews>
    <workbookView xWindow="120" yWindow="460" windowWidth="19100" windowHeight="15920" xr2:uid="{00000000-000D-0000-FFFF-FFFF00000000}"/>
  </bookViews>
  <sheets>
    <sheet name="Plate 1 - Sheet1" sheetId="1" r:id="rId1"/>
  </sheets>
  <definedNames>
    <definedName name="MethodPointer1">292873472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7" i="1"/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7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  <c r="F47" i="1" l="1"/>
</calcChain>
</file>

<file path=xl/sharedStrings.xml><?xml version="1.0" encoding="utf-8"?>
<sst xmlns="http://schemas.openxmlformats.org/spreadsheetml/2006/main" count="70" uniqueCount="62">
  <si>
    <t>Software Version</t>
  </si>
  <si>
    <t>3.03.14</t>
  </si>
  <si>
    <t>Experiment File Path:</t>
  </si>
  <si>
    <t>C:\Users\barottlab\Desktop\Teegan\KBayBleach19\Total Protein\2020-09-12.xpt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</si>
  <si>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</si>
  <si>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</si>
  <si>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</si>
  <si>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</si>
  <si>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</si>
  <si>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</si>
  <si>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</si>
  <si>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</si>
  <si>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</si>
  <si>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</si>
  <si>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</si>
  <si>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</si>
  <si>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</si>
  <si>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</si>
  <si>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</si>
  <si>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</si>
  <si>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</si>
  <si>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</si>
  <si>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</si>
  <si>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</si>
  <si>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</si>
  <si>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</si>
  <si>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</si>
  <si>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</si>
  <si>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</si>
  <si>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</si>
  <si>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</si>
  <si>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</si>
  <si>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</si>
  <si>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</si>
  <si>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</si>
  <si>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</si>
  <si>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</si>
  <si>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</si>
  <si>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</si>
  <si>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</si>
  <si>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</si>
  <si>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</si>
  <si>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Standard Deviation</t>
  </si>
  <si>
    <t>Concentration (µg/mL)</t>
  </si>
  <si>
    <t>Concentration (mg/mL)</t>
  </si>
  <si>
    <t>I</t>
  </si>
  <si>
    <t>12.9/16.host</t>
  </si>
  <si>
    <t>41.9/16.host</t>
  </si>
  <si>
    <t>44.9/16.host</t>
  </si>
  <si>
    <t>203.9/16.host</t>
  </si>
  <si>
    <t>209.9/16.host</t>
  </si>
  <si>
    <t>212.9/16.host</t>
  </si>
  <si>
    <t>3.10/2.host</t>
  </si>
  <si>
    <t>4.10/2.host</t>
  </si>
  <si>
    <t>36.10/2.host</t>
  </si>
  <si>
    <t>202.10/2.host</t>
  </si>
  <si>
    <t>218.10/2.host</t>
  </si>
  <si>
    <t>219.10/2.host</t>
  </si>
  <si>
    <t>243.10/2.host</t>
  </si>
  <si>
    <t>19.10/16.host</t>
  </si>
  <si>
    <t>46.10/16.host</t>
  </si>
  <si>
    <t>Concentration * 2 (dilution)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</si>
</sst>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2878390201225"/>
                  <c:y val="-7.2244823563721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1.0723333333333331</c:v>
                </c:pt>
                <c:pt idx="1">
                  <c:v>1.2716666666666665</c:v>
                </c:pt>
                <c:pt idx="2">
                  <c:v>0.78600000000000003</c:v>
                </c:pt>
                <c:pt idx="3">
                  <c:v>0.84633333333333338</c:v>
                </c:pt>
                <c:pt idx="4">
                  <c:v>0.77733333333333332</c:v>
                </c:pt>
                <c:pt idx="5">
                  <c:v>0.59</c:v>
                </c:pt>
                <c:pt idx="6">
                  <c:v>0.47899999999999993</c:v>
                </c:pt>
                <c:pt idx="7">
                  <c:v>0.3833333333333333</c:v>
                </c:pt>
                <c:pt idx="8">
                  <c:v>0.36400000000000005</c:v>
                </c:pt>
              </c:numCache>
            </c:numRef>
          </c:xVal>
          <c:yVal>
            <c:numRef>
              <c:f>'Plate 1 -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1348-BECF-B7739779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84144"/>
        <c:axId val="890926512"/>
      </c:scatterChart>
      <c:valAx>
        <c:axId val="8908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6512"/>
        <c:crosses val="autoZero"/>
        <c:crossBetween val="midCat"/>
      </c:valAx>
      <c:valAx>
        <c:axId val="890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386176727909012"/>
                  <c:y val="-2.1550743657042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0.59</c:v>
                </c:pt>
                <c:pt idx="1">
                  <c:v>0.47899999999999993</c:v>
                </c:pt>
                <c:pt idx="2">
                  <c:v>0.3833333333333333</c:v>
                </c:pt>
                <c:pt idx="3">
                  <c:v>0.36400000000000005</c:v>
                </c:pt>
              </c:numCache>
            </c:numRef>
          </c:xVal>
          <c:yVal>
            <c:numRef>
              <c:f>'Plate 1 -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7-CD4B-A9F3-0868AF86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1040"/>
        <c:axId val="890343136"/>
      </c:scatterChart>
      <c:valAx>
        <c:axId val="9066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3136"/>
        <c:crosses val="autoZero"/>
        <c:crossBetween val="midCat"/>
      </c:valAx>
      <c:valAx>
        <c:axId val="8903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36</xdr:row>
      <xdr:rowOff>6350</xdr:rowOff>
    </xdr:from>
    <xdr:to>
      <xdr:col>14</xdr:col>
      <xdr:colOff>539750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B0FFC-D921-E04B-AF67-C0B52F92C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52</xdr:row>
      <xdr:rowOff>6350</xdr:rowOff>
    </xdr:from>
    <xdr:to>
      <xdr:col>14</xdr:col>
      <xdr:colOff>533400</xdr:colOff>
      <xdr:row>67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1A56A-1265-064C-8852-814E9FD8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1"/>
  <sheetViews>
    <sheetView tabSelected="1" topLeftCell="A28" workbookViewId="0">
      <selection activeCell="H57" sqref="H5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3" max="3" width="12.1640625" bestFit="1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44086</v>
      </c>
    </row>
    <row r="8" spans="1:2" x14ac:dyDescent="0.15">
      <c r="A8" t="s">
        <v>9</v>
      </c>
      <c r="B8" s="2">
        <v>0.46660879629629631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24.4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1.0229999999999999</v>
      </c>
      <c r="D28" s="8">
        <v>1.4159999999999999</v>
      </c>
      <c r="E28" s="9">
        <v>0.78500000000000003</v>
      </c>
      <c r="F28" s="9">
        <v>0.78300000000000003</v>
      </c>
      <c r="G28" s="9">
        <v>0.82</v>
      </c>
      <c r="H28" s="10">
        <v>0.58499999999999996</v>
      </c>
      <c r="I28" s="11">
        <v>0.48399999999999999</v>
      </c>
      <c r="J28" s="12">
        <v>0.375</v>
      </c>
      <c r="K28" s="12">
        <v>0.36599999999999999</v>
      </c>
      <c r="L28" s="12">
        <v>0.40400000000000003</v>
      </c>
      <c r="M28" s="12">
        <v>0.39600000000000002</v>
      </c>
      <c r="N28" s="12">
        <v>0.4</v>
      </c>
      <c r="O28" s="13">
        <v>595</v>
      </c>
    </row>
    <row r="29" spans="1:15" ht="14" x14ac:dyDescent="0.15">
      <c r="B29" s="6" t="s">
        <v>32</v>
      </c>
      <c r="C29" s="7">
        <v>0.95899999999999996</v>
      </c>
      <c r="D29" s="14">
        <v>1.1870000000000001</v>
      </c>
      <c r="E29" s="15">
        <v>0.71299999999999997</v>
      </c>
      <c r="F29" s="16">
        <v>0.87</v>
      </c>
      <c r="G29" s="9">
        <v>0.75600000000000001</v>
      </c>
      <c r="H29" s="10">
        <v>0.56999999999999995</v>
      </c>
      <c r="I29" s="11">
        <v>0.47599999999999998</v>
      </c>
      <c r="J29" s="12">
        <v>0.38500000000000001</v>
      </c>
      <c r="K29" s="12">
        <v>0.36399999999999999</v>
      </c>
      <c r="L29" s="11">
        <v>0.442</v>
      </c>
      <c r="M29" s="11">
        <v>0.438</v>
      </c>
      <c r="N29" s="12">
        <v>0.42399999999999999</v>
      </c>
      <c r="O29" s="13">
        <v>595</v>
      </c>
    </row>
    <row r="30" spans="1:15" ht="14" x14ac:dyDescent="0.15">
      <c r="B30" s="6" t="s">
        <v>33</v>
      </c>
      <c r="C30" s="17">
        <v>1.2350000000000001</v>
      </c>
      <c r="D30" s="14">
        <v>1.212</v>
      </c>
      <c r="E30" s="16">
        <v>0.86</v>
      </c>
      <c r="F30" s="16">
        <v>0.88600000000000001</v>
      </c>
      <c r="G30" s="9">
        <v>0.75600000000000001</v>
      </c>
      <c r="H30" s="10">
        <v>0.61499999999999999</v>
      </c>
      <c r="I30" s="11">
        <v>0.47699999999999998</v>
      </c>
      <c r="J30" s="12">
        <v>0.39</v>
      </c>
      <c r="K30" s="12">
        <v>0.36199999999999999</v>
      </c>
      <c r="L30" s="12">
        <v>0.39200000000000002</v>
      </c>
      <c r="M30" s="12">
        <v>0.39100000000000001</v>
      </c>
      <c r="N30" s="12">
        <v>0.377</v>
      </c>
      <c r="O30" s="13">
        <v>595</v>
      </c>
    </row>
    <row r="31" spans="1:15" ht="14" x14ac:dyDescent="0.15">
      <c r="B31" s="6" t="s">
        <v>34</v>
      </c>
      <c r="C31" s="12">
        <v>0.40799999999999997</v>
      </c>
      <c r="D31" s="12">
        <v>0.40200000000000002</v>
      </c>
      <c r="E31" s="12">
        <v>0.40799999999999997</v>
      </c>
      <c r="F31" s="11">
        <v>0.44600000000000001</v>
      </c>
      <c r="G31" s="11">
        <v>0.45200000000000001</v>
      </c>
      <c r="H31" s="11">
        <v>0.44900000000000001</v>
      </c>
      <c r="I31" s="11">
        <v>0.442</v>
      </c>
      <c r="J31" s="11">
        <v>0.437</v>
      </c>
      <c r="K31" s="11">
        <v>0.44400000000000001</v>
      </c>
      <c r="L31" s="12">
        <v>0.41899999999999998</v>
      </c>
      <c r="M31" s="12">
        <v>0.42299999999999999</v>
      </c>
      <c r="N31" s="12">
        <v>0.42099999999999999</v>
      </c>
      <c r="O31" s="13">
        <v>595</v>
      </c>
    </row>
    <row r="32" spans="1:15" ht="14" x14ac:dyDescent="0.15">
      <c r="B32" s="6" t="s">
        <v>35</v>
      </c>
      <c r="C32" s="11">
        <v>0.51600000000000001</v>
      </c>
      <c r="D32" s="11">
        <v>0.51800000000000002</v>
      </c>
      <c r="E32" s="11">
        <v>0.496</v>
      </c>
      <c r="F32" s="11">
        <v>0.436</v>
      </c>
      <c r="G32" s="12">
        <v>0.42699999999999999</v>
      </c>
      <c r="H32" s="10">
        <v>0.53400000000000003</v>
      </c>
      <c r="I32" s="12">
        <v>0.42</v>
      </c>
      <c r="J32" s="12">
        <v>0.42499999999999999</v>
      </c>
      <c r="K32" s="12">
        <v>0.43099999999999999</v>
      </c>
      <c r="L32" s="12">
        <v>0.42599999999999999</v>
      </c>
      <c r="M32" s="12">
        <v>0.43</v>
      </c>
      <c r="N32" s="12">
        <v>0.43099999999999999</v>
      </c>
      <c r="O32" s="13">
        <v>595</v>
      </c>
    </row>
    <row r="33" spans="1:15" ht="14" x14ac:dyDescent="0.15">
      <c r="B33" s="6" t="s">
        <v>36</v>
      </c>
      <c r="C33" s="10">
        <v>0.58199999999999996</v>
      </c>
      <c r="D33" s="12">
        <v>0.42399999999999999</v>
      </c>
      <c r="E33" s="12">
        <v>0.42599999999999999</v>
      </c>
      <c r="F33" s="12">
        <v>0.41699999999999998</v>
      </c>
      <c r="G33" s="12">
        <v>0.432</v>
      </c>
      <c r="H33" s="12">
        <v>0.42299999999999999</v>
      </c>
      <c r="I33" s="12">
        <v>0.42599999999999999</v>
      </c>
      <c r="J33" s="12">
        <v>0.42599999999999999</v>
      </c>
      <c r="K33" s="12">
        <v>0.42699999999999999</v>
      </c>
      <c r="L33" s="12">
        <v>0.40699999999999997</v>
      </c>
      <c r="M33" s="12">
        <v>0.40200000000000002</v>
      </c>
      <c r="N33" s="12">
        <v>0.41099999999999998</v>
      </c>
      <c r="O33" s="13">
        <v>595</v>
      </c>
    </row>
    <row r="34" spans="1:15" ht="14" x14ac:dyDescent="0.15">
      <c r="B34" s="6" t="s">
        <v>37</v>
      </c>
      <c r="C34" s="18">
        <v>5.7000000000000002E-2</v>
      </c>
      <c r="D34" s="18">
        <v>4.2000000000000003E-2</v>
      </c>
      <c r="E34" s="18">
        <v>4.2000000000000003E-2</v>
      </c>
      <c r="F34" s="18">
        <v>4.2999999999999997E-2</v>
      </c>
      <c r="G34" s="18">
        <v>4.2000000000000003E-2</v>
      </c>
      <c r="H34" s="18">
        <v>4.3999999999999997E-2</v>
      </c>
      <c r="I34" s="18">
        <v>4.2000000000000003E-2</v>
      </c>
      <c r="J34" s="18">
        <v>4.2000000000000003E-2</v>
      </c>
      <c r="K34" s="18">
        <v>4.2000000000000003E-2</v>
      </c>
      <c r="L34" s="18">
        <v>4.2000000000000003E-2</v>
      </c>
      <c r="M34" s="18">
        <v>4.2000000000000003E-2</v>
      </c>
      <c r="N34" s="18">
        <v>4.2000000000000003E-2</v>
      </c>
      <c r="O34" s="13">
        <v>595</v>
      </c>
    </row>
    <row r="35" spans="1:15" ht="14" x14ac:dyDescent="0.15">
      <c r="B35" s="6" t="s">
        <v>38</v>
      </c>
      <c r="C35" s="18">
        <v>4.2000000000000003E-2</v>
      </c>
      <c r="D35" s="18">
        <v>4.2000000000000003E-2</v>
      </c>
      <c r="E35" s="18">
        <v>4.2999999999999997E-2</v>
      </c>
      <c r="F35" s="18">
        <v>4.2000000000000003E-2</v>
      </c>
      <c r="G35" s="18">
        <v>4.2000000000000003E-2</v>
      </c>
      <c r="H35" s="18">
        <v>4.2000000000000003E-2</v>
      </c>
      <c r="I35" s="18">
        <v>4.2000000000000003E-2</v>
      </c>
      <c r="J35" s="18">
        <v>4.2000000000000003E-2</v>
      </c>
      <c r="K35" s="18">
        <v>4.2000000000000003E-2</v>
      </c>
      <c r="L35" s="18">
        <v>4.2000000000000003E-2</v>
      </c>
      <c r="M35" s="18">
        <v>4.2000000000000003E-2</v>
      </c>
      <c r="N35" s="18">
        <v>4.2000000000000003E-2</v>
      </c>
      <c r="O35" s="13">
        <v>595</v>
      </c>
    </row>
    <row r="37" spans="1:15" ht="14" x14ac:dyDescent="0.15">
      <c r="A37" s="19" t="s">
        <v>39</v>
      </c>
      <c r="B37" s="20" t="s">
        <v>40</v>
      </c>
      <c r="C37" s="21" t="s">
        <v>41</v>
      </c>
      <c r="D37" s="21" t="s">
        <v>42</v>
      </c>
      <c r="E37" s="21" t="s">
        <v>43</v>
      </c>
      <c r="F37" s="21" t="s">
        <v>44</v>
      </c>
      <c r="G37" s="21" t="s">
        <v>61</v>
      </c>
    </row>
    <row r="38" spans="1:15" ht="14" x14ac:dyDescent="0.15">
      <c r="B38" s="22" t="s">
        <v>31</v>
      </c>
      <c r="C38">
        <f>AVERAGE(C28:C30)</f>
        <v>1.0723333333333331</v>
      </c>
      <c r="D38">
        <f>STDEV(C28:C30)</f>
        <v>0.14446222112834153</v>
      </c>
      <c r="E38" s="23">
        <v>2000</v>
      </c>
      <c r="F38">
        <f>E38*10^-3</f>
        <v>2</v>
      </c>
    </row>
    <row r="39" spans="1:15" ht="14" x14ac:dyDescent="0.15">
      <c r="B39" s="22" t="s">
        <v>32</v>
      </c>
      <c r="C39">
        <f>AVERAGE(D28:D30)</f>
        <v>1.2716666666666665</v>
      </c>
      <c r="D39">
        <f>STDEV(D28:D30)</f>
        <v>0.12561979674133103</v>
      </c>
      <c r="E39" s="23">
        <v>1500</v>
      </c>
      <c r="F39">
        <f t="shared" ref="F39:F61" si="0">E39*10^-3</f>
        <v>1.5</v>
      </c>
    </row>
    <row r="40" spans="1:15" ht="14" x14ac:dyDescent="0.15">
      <c r="B40" s="22" t="s">
        <v>33</v>
      </c>
      <c r="C40">
        <f>AVERAGE(E28:E30)</f>
        <v>0.78600000000000003</v>
      </c>
      <c r="D40">
        <f>STDEV(E28:E30)</f>
        <v>7.3505101863748215E-2</v>
      </c>
      <c r="E40" s="23">
        <v>1000</v>
      </c>
      <c r="F40">
        <f t="shared" si="0"/>
        <v>1</v>
      </c>
    </row>
    <row r="41" spans="1:15" ht="14" x14ac:dyDescent="0.15">
      <c r="B41" s="22" t="s">
        <v>34</v>
      </c>
      <c r="C41">
        <f>AVERAGE(F28:F30)</f>
        <v>0.84633333333333338</v>
      </c>
      <c r="D41">
        <f>STDEV(F28:F30)</f>
        <v>5.5428632793289537E-2</v>
      </c>
      <c r="E41" s="23">
        <v>750</v>
      </c>
      <c r="F41">
        <f t="shared" si="0"/>
        <v>0.75</v>
      </c>
    </row>
    <row r="42" spans="1:15" ht="14" x14ac:dyDescent="0.15">
      <c r="B42" s="22" t="s">
        <v>35</v>
      </c>
      <c r="C42">
        <f>AVERAGE(G28:G30)</f>
        <v>0.77733333333333332</v>
      </c>
      <c r="D42">
        <f>STDEV(G28:G30)</f>
        <v>3.6950417228136016E-2</v>
      </c>
      <c r="E42" s="23">
        <v>500</v>
      </c>
      <c r="F42">
        <f t="shared" si="0"/>
        <v>0.5</v>
      </c>
    </row>
    <row r="43" spans="1:15" ht="14" x14ac:dyDescent="0.15">
      <c r="B43" s="22" t="s">
        <v>36</v>
      </c>
      <c r="C43">
        <f>AVERAGE(H28:H30)</f>
        <v>0.59</v>
      </c>
      <c r="D43">
        <f>STDEV(H28:H30)</f>
        <v>2.2912878474779221E-2</v>
      </c>
      <c r="E43" s="23">
        <v>250</v>
      </c>
      <c r="F43">
        <f t="shared" si="0"/>
        <v>0.25</v>
      </c>
    </row>
    <row r="44" spans="1:15" ht="14" x14ac:dyDescent="0.15">
      <c r="B44" s="22" t="s">
        <v>37</v>
      </c>
      <c r="C44">
        <f>AVERAGE(I28:I30)</f>
        <v>0.47899999999999993</v>
      </c>
      <c r="D44">
        <f>STDEV(I28:I30)</f>
        <v>4.3588989435406778E-3</v>
      </c>
      <c r="E44" s="23">
        <v>125</v>
      </c>
      <c r="F44">
        <f t="shared" si="0"/>
        <v>0.125</v>
      </c>
    </row>
    <row r="45" spans="1:15" ht="14" x14ac:dyDescent="0.15">
      <c r="B45" s="22" t="s">
        <v>38</v>
      </c>
      <c r="C45">
        <f>AVERAGE(J28:J30)</f>
        <v>0.3833333333333333</v>
      </c>
      <c r="D45">
        <f>STDEV(J28:J30)</f>
        <v>7.6376261582597402E-3</v>
      </c>
      <c r="E45" s="23">
        <v>25</v>
      </c>
      <c r="F45">
        <f t="shared" si="0"/>
        <v>2.5000000000000001E-2</v>
      </c>
    </row>
    <row r="46" spans="1:15" ht="14" x14ac:dyDescent="0.15">
      <c r="B46" s="22" t="s">
        <v>45</v>
      </c>
      <c r="C46">
        <f>AVERAGE(K28:K30)</f>
        <v>0.36400000000000005</v>
      </c>
      <c r="D46">
        <f>STDEV(K28:K30)</f>
        <v>2.0000000000000018E-3</v>
      </c>
      <c r="E46" s="23">
        <v>0</v>
      </c>
      <c r="F46">
        <f t="shared" si="0"/>
        <v>0</v>
      </c>
    </row>
    <row r="47" spans="1:15" ht="14" x14ac:dyDescent="0.15">
      <c r="B47" s="22" t="s">
        <v>46</v>
      </c>
      <c r="C47">
        <f>AVERAGE(L28:N28)</f>
        <v>0.40000000000000008</v>
      </c>
      <c r="D47">
        <f>STDEV(L28:N28)</f>
        <v>4.0000000000000036E-3</v>
      </c>
      <c r="E47">
        <f>177.95*C47^2+926.98*C47-359.05</f>
        <v>40.214000000000112</v>
      </c>
      <c r="F47">
        <f t="shared" si="0"/>
        <v>4.0214000000000111E-2</v>
      </c>
      <c r="G47">
        <f>F47*2</f>
        <v>8.0428000000000222E-2</v>
      </c>
    </row>
    <row r="48" spans="1:15" ht="14" x14ac:dyDescent="0.15">
      <c r="B48" s="22" t="s">
        <v>47</v>
      </c>
      <c r="C48">
        <f>AVERAGE(L29:N29)</f>
        <v>0.4346666666666667</v>
      </c>
      <c r="D48">
        <f>STDEV(L29:N29)</f>
        <v>9.4516312525052253E-3</v>
      </c>
      <c r="E48">
        <f t="shared" ref="E48:E61" si="1">177.95*C48^2+926.98*C48-359.05</f>
        <v>77.498309688888924</v>
      </c>
      <c r="F48">
        <f>E48*10^-3</f>
        <v>7.7498309688888919E-2</v>
      </c>
      <c r="G48">
        <f t="shared" ref="G48:G61" si="2">F48*2</f>
        <v>0.15499661937777784</v>
      </c>
    </row>
    <row r="49" spans="2:7" ht="14" x14ac:dyDescent="0.15">
      <c r="B49" s="22" t="s">
        <v>48</v>
      </c>
      <c r="C49">
        <f>AVERAGE(L30:N30)</f>
        <v>0.38666666666666671</v>
      </c>
      <c r="D49">
        <f>STDEV(L30:N30)</f>
        <v>8.3864970836060905E-3</v>
      </c>
      <c r="E49">
        <f t="shared" si="1"/>
        <v>25.987768888888922</v>
      </c>
      <c r="F49">
        <f t="shared" si="0"/>
        <v>2.5987768888888922E-2</v>
      </c>
      <c r="G49">
        <f t="shared" si="2"/>
        <v>5.1975537777777844E-2</v>
      </c>
    </row>
    <row r="50" spans="2:7" ht="14" x14ac:dyDescent="0.15">
      <c r="B50" s="22" t="s">
        <v>49</v>
      </c>
      <c r="C50">
        <f>AVERAGE(C31:E32)</f>
        <v>0.45799999999999996</v>
      </c>
      <c r="D50">
        <f>STDEV(C31:E31)</f>
        <v>3.4641016151377257E-3</v>
      </c>
      <c r="E50">
        <f t="shared" si="1"/>
        <v>102.83434379999994</v>
      </c>
      <c r="F50">
        <f t="shared" si="0"/>
        <v>0.10283434379999995</v>
      </c>
      <c r="G50">
        <f t="shared" si="2"/>
        <v>0.2056686875999999</v>
      </c>
    </row>
    <row r="51" spans="2:7" ht="14" x14ac:dyDescent="0.15">
      <c r="B51" s="22" t="s">
        <v>50</v>
      </c>
      <c r="C51">
        <f>AVERAGE(F31:H31)</f>
        <v>0.44900000000000001</v>
      </c>
      <c r="D51">
        <f>STDEV(F31:H31)</f>
        <v>3.0000000000000027E-3</v>
      </c>
      <c r="E51">
        <f t="shared" si="1"/>
        <v>93.038917949999984</v>
      </c>
      <c r="F51">
        <f t="shared" si="0"/>
        <v>9.303891794999998E-2</v>
      </c>
      <c r="G51">
        <f t="shared" si="2"/>
        <v>0.18607783589999996</v>
      </c>
    </row>
    <row r="52" spans="2:7" ht="14" x14ac:dyDescent="0.15">
      <c r="B52" s="22" t="s">
        <v>51</v>
      </c>
      <c r="C52">
        <f>AVERAGE(I31:K31)</f>
        <v>0.441</v>
      </c>
      <c r="D52">
        <f>STDEV(I31:K31)</f>
        <v>3.6055512754639926E-3</v>
      </c>
      <c r="E52">
        <f t="shared" si="1"/>
        <v>84.356073949999995</v>
      </c>
      <c r="F52">
        <f t="shared" si="0"/>
        <v>8.4356073949999999E-2</v>
      </c>
      <c r="G52">
        <f t="shared" si="2"/>
        <v>0.1687121479</v>
      </c>
    </row>
    <row r="53" spans="2:7" ht="14" x14ac:dyDescent="0.15">
      <c r="B53" s="22" t="s">
        <v>52</v>
      </c>
      <c r="C53">
        <f>AVERAGE(L31:N31)</f>
        <v>0.42099999999999999</v>
      </c>
      <c r="D53">
        <f>STDEV(L31:N31)</f>
        <v>2.0000000000000018E-3</v>
      </c>
      <c r="E53">
        <f t="shared" si="1"/>
        <v>62.748615949999987</v>
      </c>
      <c r="F53">
        <f t="shared" si="0"/>
        <v>6.2748615949999989E-2</v>
      </c>
      <c r="G53">
        <f t="shared" si="2"/>
        <v>0.12549723189999998</v>
      </c>
    </row>
    <row r="54" spans="2:7" ht="14" x14ac:dyDescent="0.15">
      <c r="B54" s="22" t="s">
        <v>53</v>
      </c>
      <c r="C54">
        <f>AVERAGE(C32:E32)</f>
        <v>0.51</v>
      </c>
      <c r="D54">
        <f>STDEV(C32:E32)</f>
        <v>1.216552506059645E-2</v>
      </c>
      <c r="E54">
        <f t="shared" si="1"/>
        <v>159.99459500000006</v>
      </c>
      <c r="F54">
        <f t="shared" si="0"/>
        <v>0.15999459500000007</v>
      </c>
      <c r="G54">
        <f t="shared" si="2"/>
        <v>0.31998919000000015</v>
      </c>
    </row>
    <row r="55" spans="2:7" ht="14" x14ac:dyDescent="0.15">
      <c r="B55" s="22" t="s">
        <v>54</v>
      </c>
      <c r="C55">
        <f>AVERAGE(F32:H32)</f>
        <v>0.46566666666666667</v>
      </c>
      <c r="D55">
        <f>STDEV(F32:H32)</f>
        <v>5.93492488017607E-2</v>
      </c>
      <c r="E55">
        <f t="shared" si="1"/>
        <v>111.20133350555557</v>
      </c>
      <c r="F55">
        <f t="shared" si="0"/>
        <v>0.11120133350555557</v>
      </c>
      <c r="G55">
        <f t="shared" si="2"/>
        <v>0.22240266701111114</v>
      </c>
    </row>
    <row r="56" spans="2:7" ht="14" x14ac:dyDescent="0.15">
      <c r="B56" s="22" t="s">
        <v>55</v>
      </c>
      <c r="C56">
        <f>AVERAGE(I32:K32)</f>
        <v>0.42533333333333334</v>
      </c>
      <c r="D56">
        <f>STDEV(I32:K32)</f>
        <v>5.5075705472861069E-3</v>
      </c>
      <c r="E56">
        <f t="shared" si="1"/>
        <v>67.418151022222276</v>
      </c>
      <c r="F56">
        <f t="shared" si="0"/>
        <v>6.7418151022222275E-2</v>
      </c>
      <c r="G56">
        <f t="shared" si="2"/>
        <v>0.13483630204444455</v>
      </c>
    </row>
    <row r="57" spans="2:7" ht="14" x14ac:dyDescent="0.15">
      <c r="B57" s="22" t="s">
        <v>56</v>
      </c>
      <c r="C57">
        <f>AVERAGE(L32:N32)</f>
        <v>0.42899999999999999</v>
      </c>
      <c r="D57">
        <f>STDEV(L32:N32)</f>
        <v>2.6457513110645929E-3</v>
      </c>
      <c r="E57">
        <f t="shared" si="1"/>
        <v>71.374515949999989</v>
      </c>
      <c r="F57">
        <f t="shared" si="0"/>
        <v>7.1374515949999995E-2</v>
      </c>
      <c r="G57">
        <f t="shared" si="2"/>
        <v>0.14274903189999999</v>
      </c>
    </row>
    <row r="58" spans="2:7" ht="14" x14ac:dyDescent="0.15">
      <c r="B58" s="22" t="s">
        <v>57</v>
      </c>
      <c r="C58">
        <f>AVERAGE(C33:E33)</f>
        <v>0.47733333333333333</v>
      </c>
      <c r="D58">
        <f>STDEV(C33:E33)</f>
        <v>9.0649508180316668E-2</v>
      </c>
      <c r="E58">
        <f t="shared" si="1"/>
        <v>123.97384675555554</v>
      </c>
      <c r="F58">
        <f t="shared" si="0"/>
        <v>0.12397384675555555</v>
      </c>
      <c r="G58">
        <f t="shared" si="2"/>
        <v>0.24794769351111109</v>
      </c>
    </row>
    <row r="59" spans="2:7" ht="14" x14ac:dyDescent="0.15">
      <c r="B59" s="22" t="s">
        <v>58</v>
      </c>
      <c r="C59">
        <f>AVERAGE(F33:H33)</f>
        <v>0.42399999999999999</v>
      </c>
      <c r="D59">
        <f>STDEV(F33:H33)</f>
        <v>7.5498344352707561E-3</v>
      </c>
      <c r="E59">
        <f t="shared" si="1"/>
        <v>65.980659199999991</v>
      </c>
      <c r="F59">
        <f t="shared" si="0"/>
        <v>6.5980659199999986E-2</v>
      </c>
      <c r="G59">
        <f t="shared" si="2"/>
        <v>0.13196131839999997</v>
      </c>
    </row>
    <row r="60" spans="2:7" ht="14" x14ac:dyDescent="0.15">
      <c r="B60" s="22" t="s">
        <v>59</v>
      </c>
      <c r="C60">
        <f>AVERAGE(I33:K33)</f>
        <v>0.42633333333333329</v>
      </c>
      <c r="D60">
        <f>STDEV(I33:K33)</f>
        <v>5.7735026918962634E-4</v>
      </c>
      <c r="E60">
        <f t="shared" si="1"/>
        <v>68.496685105555457</v>
      </c>
      <c r="F60">
        <f t="shared" si="0"/>
        <v>6.8496685105555455E-2</v>
      </c>
      <c r="G60">
        <f t="shared" si="2"/>
        <v>0.13699337021111091</v>
      </c>
    </row>
    <row r="61" spans="2:7" ht="14" x14ac:dyDescent="0.15">
      <c r="B61" s="22" t="s">
        <v>60</v>
      </c>
      <c r="C61">
        <f>AVERAGE(L33:N33)</f>
        <v>0.40666666666666668</v>
      </c>
      <c r="D61">
        <f>STDEV(L33:N33)</f>
        <v>4.5092497528228699E-3</v>
      </c>
      <c r="E61">
        <f t="shared" si="1"/>
        <v>47.350842222222241</v>
      </c>
      <c r="F61">
        <f t="shared" si="0"/>
        <v>4.7350842222222245E-2</v>
      </c>
      <c r="G61">
        <f t="shared" si="2"/>
        <v>9.4701684444444489E-2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2020-09-14T17:31:03Z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