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A1911401-A6F9-FE47-A371-84D4FBF2B24C}" xr6:coauthVersionLast="45" xr6:coauthVersionMax="45" xr10:uidLastSave="{00000000-0000-0000-0000-000000000000}"/>
  <bookViews>
    <workbookView xWindow="120" yWindow="460" windowWidth="26880" windowHeight="15920" xr2:uid="{00000000-000D-0000-FFFF-FFFF00000000}"/>
  </bookViews>
  <sheets>
    <sheet name="Plate 1 - Sheet1" sheetId="1" r:id="rId1"/>
  </sheets>
  <definedNames>
    <definedName name="MethodPointer1">288798464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7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47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F46" i="1"/>
  <c r="D46" i="1"/>
  <c r="C46" i="1"/>
  <c r="F45" i="1"/>
  <c r="D45" i="1"/>
  <c r="C45" i="1"/>
  <c r="F44" i="1"/>
  <c r="D44" i="1"/>
  <c r="C44" i="1"/>
  <c r="F43" i="1"/>
  <c r="D43" i="1"/>
  <c r="C43" i="1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D38" i="1"/>
  <c r="C38" i="1"/>
</calcChain>
</file>

<file path=xl/sharedStrings.xml><?xml version="1.0" encoding="utf-8"?>
<sst xmlns="http://schemas.openxmlformats.org/spreadsheetml/2006/main" count="79" uniqueCount="71">
  <si>
    <t>Software Version</t>
  </si>
  <si>
    <t>3.03.14</t>
  </si>
  <si>
    <t>Experiment File Path:</t>
  </si>
  <si>
    <t>C:\Users\barottlab\Desktop\Teegan\KBayBleach19\Total Protein\2020-09-20.xpt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</si>
  <si>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</si>
  <si>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</si>
  <si>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</si>
  <si>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</si>
  <si>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</si>
  <si>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</si>
  <si>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</si>
  <si>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</si>
  <si>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</si>
  <si>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</si>
  <si>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</si>
  <si>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</si>
  <si>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</si>
  <si>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</si>
  <si>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</si>
  <si>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</si>
  <si>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</si>
  <si>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</si>
  <si>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</si>
  <si>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</si>
  <si>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</si>
  <si>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</si>
  <si>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</si>
  <si>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</si>
  <si>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</si>
  <si>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</si>
  <si>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</si>
  <si>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</si>
  <si>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</si>
  <si>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</si>
  <si>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</si>
  <si>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</si>
  <si>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</si>
  <si>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</si>
  <si>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</si>
  <si>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</si>
  <si>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 xml:space="preserve">Sample </t>
  </si>
  <si>
    <t>Average</t>
  </si>
  <si>
    <t>Standard Deviation</t>
  </si>
  <si>
    <t>Concentration (µg/mL)</t>
  </si>
  <si>
    <t>Concentration (mg/mL)</t>
  </si>
  <si>
    <t>Concentration * 2 (Dilution)</t>
  </si>
  <si>
    <t>I</t>
  </si>
  <si>
    <t>46.10/2</t>
  </si>
  <si>
    <t>219.10/16</t>
  </si>
  <si>
    <t>201.9/16</t>
  </si>
  <si>
    <t>43.10/16</t>
  </si>
  <si>
    <t>42.9/16</t>
  </si>
  <si>
    <t>19.9/16</t>
  </si>
  <si>
    <t>36.10/16</t>
  </si>
  <si>
    <t>229.9/16</t>
  </si>
  <si>
    <t>26.10/2</t>
  </si>
  <si>
    <t>11.10/16</t>
  </si>
  <si>
    <t>204.10/2</t>
  </si>
  <si>
    <t>11.10/2</t>
  </si>
  <si>
    <t>239.10/16</t>
  </si>
  <si>
    <t>221.10/16</t>
  </si>
  <si>
    <t>42.10/2</t>
  </si>
  <si>
    <t>211.9/16</t>
  </si>
  <si>
    <t>248.9/16</t>
  </si>
  <si>
    <t>12.10/2</t>
  </si>
  <si>
    <t>211.10/2</t>
  </si>
  <si>
    <t>45.10/16</t>
  </si>
  <si>
    <t>12.9/16</t>
  </si>
  <si>
    <t>237.10/16.host</t>
  </si>
  <si>
    <t>230.10/16.host</t>
  </si>
  <si>
    <t>220.9/16.host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</si>
</sst>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Arial"/>
      <family val="2"/>
    </font>
    <font>
      <b/>
      <sz val="10"/>
      <color rgb="FF27413E"/>
      <name val="Arial"/>
      <family val="2"/>
    </font>
    <font>
      <b/>
      <sz val="10"/>
      <name val="Arial"/>
      <family val="2"/>
    </font>
    <font>
      <sz val="1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Sheet1'!$E$37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8462379702537"/>
                  <c:y val="-2.6124963546223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1.5650000000000002</c:v>
                </c:pt>
                <c:pt idx="1">
                  <c:v>1.3626666666666667</c:v>
                </c:pt>
                <c:pt idx="2">
                  <c:v>0.93633333333333335</c:v>
                </c:pt>
                <c:pt idx="3">
                  <c:v>0.96666666666666679</c:v>
                </c:pt>
                <c:pt idx="4">
                  <c:v>0.82266666666666666</c:v>
                </c:pt>
                <c:pt idx="5">
                  <c:v>0.62466666666666659</c:v>
                </c:pt>
                <c:pt idx="6">
                  <c:v>0.48533333333333334</c:v>
                </c:pt>
                <c:pt idx="7">
                  <c:v>0.38100000000000001</c:v>
                </c:pt>
                <c:pt idx="8">
                  <c:v>0.36566666666666664</c:v>
                </c:pt>
              </c:numCache>
            </c:numRef>
          </c:xVal>
          <c:yVal>
            <c:numRef>
              <c:f>'Plate 1 - Sheet1'!$E$38:$E$46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014C-8078-0BE08298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51295"/>
        <c:axId val="597552927"/>
      </c:scatterChart>
      <c:valAx>
        <c:axId val="59755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927"/>
        <c:crosses val="autoZero"/>
        <c:crossBetween val="midCat"/>
      </c:valAx>
      <c:valAx>
        <c:axId val="5975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40048118985125"/>
                  <c:y val="-2.1595581802274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0.62466666666666659</c:v>
                </c:pt>
                <c:pt idx="1">
                  <c:v>0.48533333333333334</c:v>
                </c:pt>
                <c:pt idx="2">
                  <c:v>0.38100000000000001</c:v>
                </c:pt>
                <c:pt idx="3">
                  <c:v>0.36566666666666664</c:v>
                </c:pt>
              </c:numCache>
            </c:numRef>
          </c:xVal>
          <c:yVal>
            <c:numRef>
              <c:f>'Plate 1 - Sheet1'!$E$43:$E$46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D-854C-B289-3CE4AF63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29871"/>
        <c:axId val="624431503"/>
      </c:scatterChart>
      <c:valAx>
        <c:axId val="6244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31503"/>
        <c:crosses val="autoZero"/>
        <c:crossBetween val="midCat"/>
      </c:valAx>
      <c:valAx>
        <c:axId val="6244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36</xdr:row>
      <xdr:rowOff>6350</xdr:rowOff>
    </xdr:from>
    <xdr:to>
      <xdr:col>15</xdr:col>
      <xdr:colOff>539750</xdr:colOff>
      <xdr:row>51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EE0C-B452-E94E-90DF-CC86636C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52</xdr:row>
      <xdr:rowOff>6350</xdr:rowOff>
    </xdr:from>
    <xdr:to>
      <xdr:col>15</xdr:col>
      <xdr:colOff>539750</xdr:colOff>
      <xdr:row>67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6D27C-A891-A447-96DA-D5D8C5F7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0"/>
  <sheetViews>
    <sheetView tabSelected="1" topLeftCell="A34" workbookViewId="0">
      <selection activeCell="G59" sqref="G59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44094</v>
      </c>
    </row>
    <row r="8" spans="1:2" x14ac:dyDescent="0.15">
      <c r="A8" t="s">
        <v>9</v>
      </c>
      <c r="B8" s="2">
        <v>0.5349652777777778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24.9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1.3979999999999999</v>
      </c>
      <c r="D28" s="8">
        <v>1.45</v>
      </c>
      <c r="E28" s="9">
        <v>0.91200000000000003</v>
      </c>
      <c r="F28" s="10">
        <v>0.98399999999999999</v>
      </c>
      <c r="G28" s="11">
        <v>0.82299999999999995</v>
      </c>
      <c r="H28" s="12">
        <v>0.63</v>
      </c>
      <c r="I28" s="13">
        <v>0.495</v>
      </c>
      <c r="J28" s="14">
        <v>0.38100000000000001</v>
      </c>
      <c r="K28" s="14">
        <v>0.36299999999999999</v>
      </c>
      <c r="L28" s="13">
        <v>0.497</v>
      </c>
      <c r="M28" s="13">
        <v>0.51300000000000001</v>
      </c>
      <c r="N28" s="13">
        <v>0.51300000000000001</v>
      </c>
      <c r="O28" s="15">
        <v>595</v>
      </c>
    </row>
    <row r="29" spans="1:15" ht="14" x14ac:dyDescent="0.15">
      <c r="B29" s="6" t="s">
        <v>32</v>
      </c>
      <c r="C29" s="16">
        <v>1.7430000000000001</v>
      </c>
      <c r="D29" s="17">
        <v>1.2969999999999999</v>
      </c>
      <c r="E29" s="9">
        <v>0.91400000000000003</v>
      </c>
      <c r="F29" s="10">
        <v>0.99099999999999999</v>
      </c>
      <c r="G29" s="18">
        <v>0.749</v>
      </c>
      <c r="H29" s="12">
        <v>0.61699999999999999</v>
      </c>
      <c r="I29" s="13">
        <v>0.47799999999999998</v>
      </c>
      <c r="J29" s="14">
        <v>0.38100000000000001</v>
      </c>
      <c r="K29" s="14">
        <v>0.36699999999999999</v>
      </c>
      <c r="L29" s="14">
        <v>0.44600000000000001</v>
      </c>
      <c r="M29" s="14">
        <v>0.45700000000000002</v>
      </c>
      <c r="N29" s="14">
        <v>0.45900000000000002</v>
      </c>
      <c r="O29" s="15">
        <v>595</v>
      </c>
    </row>
    <row r="30" spans="1:15" ht="14" x14ac:dyDescent="0.15">
      <c r="B30" s="6" t="s">
        <v>33</v>
      </c>
      <c r="C30" s="19">
        <v>1.554</v>
      </c>
      <c r="D30" s="17">
        <v>1.341</v>
      </c>
      <c r="E30" s="10">
        <v>0.98299999999999998</v>
      </c>
      <c r="F30" s="9">
        <v>0.92500000000000004</v>
      </c>
      <c r="G30" s="9">
        <v>0.89600000000000002</v>
      </c>
      <c r="H30" s="12">
        <v>0.627</v>
      </c>
      <c r="I30" s="13">
        <v>0.48299999999999998</v>
      </c>
      <c r="J30" s="14">
        <v>0.38100000000000001</v>
      </c>
      <c r="K30" s="14">
        <v>0.36699999999999999</v>
      </c>
      <c r="L30" s="14">
        <v>0.42799999999999999</v>
      </c>
      <c r="M30" s="14">
        <v>0.41799999999999998</v>
      </c>
      <c r="N30" s="14">
        <v>0.44500000000000001</v>
      </c>
      <c r="O30" s="15">
        <v>595</v>
      </c>
    </row>
    <row r="31" spans="1:15" ht="14" x14ac:dyDescent="0.15">
      <c r="B31" s="6" t="s">
        <v>34</v>
      </c>
      <c r="C31" s="13">
        <v>0.49299999999999999</v>
      </c>
      <c r="D31" s="13">
        <v>0.47599999999999998</v>
      </c>
      <c r="E31" s="14">
        <v>0.45900000000000002</v>
      </c>
      <c r="F31" s="13">
        <v>0.48899999999999999</v>
      </c>
      <c r="G31" s="13">
        <v>0.47599999999999998</v>
      </c>
      <c r="H31" s="13">
        <v>0.46899999999999997</v>
      </c>
      <c r="I31" s="13">
        <v>0.47199999999999998</v>
      </c>
      <c r="J31" s="13">
        <v>0.48399999999999999</v>
      </c>
      <c r="K31" s="13">
        <v>0.49399999999999999</v>
      </c>
      <c r="L31" s="14">
        <v>0.45700000000000002</v>
      </c>
      <c r="M31" s="13">
        <v>0.47099999999999997</v>
      </c>
      <c r="N31" s="13">
        <v>0.47</v>
      </c>
      <c r="O31" s="15">
        <v>595</v>
      </c>
    </row>
    <row r="32" spans="1:15" ht="14" x14ac:dyDescent="0.15">
      <c r="B32" s="6" t="s">
        <v>35</v>
      </c>
      <c r="C32" s="13">
        <v>0.47399999999999998</v>
      </c>
      <c r="D32" s="13">
        <v>0.46400000000000002</v>
      </c>
      <c r="E32" s="14">
        <v>0.44</v>
      </c>
      <c r="F32" s="14">
        <v>0.44500000000000001</v>
      </c>
      <c r="G32" s="14">
        <v>0.45500000000000002</v>
      </c>
      <c r="H32" s="14">
        <v>0.434</v>
      </c>
      <c r="I32" s="14">
        <v>0.43099999999999999</v>
      </c>
      <c r="J32" s="14">
        <v>0.441</v>
      </c>
      <c r="K32" s="14">
        <v>0.42899999999999999</v>
      </c>
      <c r="L32" s="13">
        <v>0.49099999999999999</v>
      </c>
      <c r="M32" s="13">
        <v>0.46500000000000002</v>
      </c>
      <c r="N32" s="13">
        <v>0.504</v>
      </c>
      <c r="O32" s="15">
        <v>595</v>
      </c>
    </row>
    <row r="33" spans="1:15" ht="14" x14ac:dyDescent="0.15">
      <c r="B33" s="6" t="s">
        <v>36</v>
      </c>
      <c r="C33" s="14">
        <v>0.45900000000000002</v>
      </c>
      <c r="D33" s="13">
        <v>0.46500000000000002</v>
      </c>
      <c r="E33" s="13">
        <v>0.47199999999999998</v>
      </c>
      <c r="F33" s="13">
        <v>0.47899999999999998</v>
      </c>
      <c r="G33" s="13">
        <v>0.46899999999999997</v>
      </c>
      <c r="H33" s="14">
        <v>0.45500000000000002</v>
      </c>
      <c r="I33" s="13">
        <v>0.48199999999999998</v>
      </c>
      <c r="J33" s="13">
        <v>0.504</v>
      </c>
      <c r="K33" s="13">
        <v>0.495</v>
      </c>
      <c r="L33" s="13">
        <v>0.499</v>
      </c>
      <c r="M33" s="13">
        <v>0.47</v>
      </c>
      <c r="N33" s="13">
        <v>0.5</v>
      </c>
      <c r="O33" s="15">
        <v>595</v>
      </c>
    </row>
    <row r="34" spans="1:15" ht="14" x14ac:dyDescent="0.15">
      <c r="B34" s="6" t="s">
        <v>37</v>
      </c>
      <c r="C34" s="13">
        <v>0.50700000000000001</v>
      </c>
      <c r="D34" s="13">
        <v>0.51200000000000001</v>
      </c>
      <c r="E34" s="13">
        <v>0.49399999999999999</v>
      </c>
      <c r="F34" s="13">
        <v>0.51300000000000001</v>
      </c>
      <c r="G34" s="13">
        <v>0.47699999999999998</v>
      </c>
      <c r="H34" s="13">
        <v>0.497</v>
      </c>
      <c r="I34" s="13">
        <v>0.53600000000000003</v>
      </c>
      <c r="J34" s="13">
        <v>0.49199999999999999</v>
      </c>
      <c r="K34" s="13">
        <v>0.5</v>
      </c>
      <c r="L34" s="13">
        <v>0.52500000000000002</v>
      </c>
      <c r="M34" s="13">
        <v>0.505</v>
      </c>
      <c r="N34" s="13">
        <v>0.53100000000000003</v>
      </c>
      <c r="O34" s="15">
        <v>595</v>
      </c>
    </row>
    <row r="35" spans="1:15" ht="14" x14ac:dyDescent="0.15">
      <c r="B35" s="6" t="s">
        <v>38</v>
      </c>
      <c r="C35" s="13">
        <v>0.495</v>
      </c>
      <c r="D35" s="13">
        <v>0.48499999999999999</v>
      </c>
      <c r="E35" s="13">
        <v>0.48699999999999999</v>
      </c>
      <c r="F35" s="14">
        <v>0.44600000000000001</v>
      </c>
      <c r="G35" s="14">
        <v>0.443</v>
      </c>
      <c r="H35" s="14">
        <v>0.44400000000000001</v>
      </c>
      <c r="I35" s="14">
        <v>0.44400000000000001</v>
      </c>
      <c r="J35" s="14">
        <v>0.443</v>
      </c>
      <c r="K35" s="13">
        <v>0.46400000000000002</v>
      </c>
      <c r="L35" s="13">
        <v>0.46300000000000002</v>
      </c>
      <c r="M35" s="14">
        <v>0.41299999999999998</v>
      </c>
      <c r="N35" s="14">
        <v>0.44500000000000001</v>
      </c>
      <c r="O35" s="15">
        <v>595</v>
      </c>
    </row>
    <row r="37" spans="1:15" ht="14" x14ac:dyDescent="0.15">
      <c r="A37" s="20" t="s">
        <v>39</v>
      </c>
      <c r="B37" s="21" t="s">
        <v>40</v>
      </c>
      <c r="C37" s="22" t="s">
        <v>41</v>
      </c>
      <c r="D37" s="22" t="s">
        <v>42</v>
      </c>
      <c r="E37" s="22" t="s">
        <v>43</v>
      </c>
      <c r="F37" s="22" t="s">
        <v>44</v>
      </c>
      <c r="G37" s="22" t="s">
        <v>45</v>
      </c>
    </row>
    <row r="38" spans="1:15" ht="14" x14ac:dyDescent="0.15">
      <c r="B38" s="23" t="s">
        <v>31</v>
      </c>
      <c r="C38">
        <f>AVERAGE(C28:C30)</f>
        <v>1.5650000000000002</v>
      </c>
      <c r="D38">
        <f>STDEV(C28:C30)</f>
        <v>0.17276284322735613</v>
      </c>
      <c r="E38" s="24">
        <v>2000</v>
      </c>
      <c r="F38">
        <f>E38*10^-3</f>
        <v>2</v>
      </c>
    </row>
    <row r="39" spans="1:15" ht="14" x14ac:dyDescent="0.15">
      <c r="B39" s="23" t="s">
        <v>32</v>
      </c>
      <c r="C39">
        <f>AVERAGE(D28:D30)</f>
        <v>1.3626666666666667</v>
      </c>
      <c r="D39">
        <f>STDEV(D28:D30)</f>
        <v>7.8767590627956463E-2</v>
      </c>
      <c r="E39" s="24">
        <v>1500</v>
      </c>
      <c r="F39">
        <f t="shared" ref="F39:F70" si="0">E39*10^-3</f>
        <v>1.5</v>
      </c>
    </row>
    <row r="40" spans="1:15" ht="14" x14ac:dyDescent="0.15">
      <c r="B40" s="23" t="s">
        <v>33</v>
      </c>
      <c r="C40">
        <f>AVERAGE(E28:E30)</f>
        <v>0.93633333333333335</v>
      </c>
      <c r="D40">
        <f>STDEV(E28:E30)</f>
        <v>4.0426888741694318E-2</v>
      </c>
      <c r="E40" s="24">
        <v>1000</v>
      </c>
      <c r="F40">
        <f t="shared" si="0"/>
        <v>1</v>
      </c>
    </row>
    <row r="41" spans="1:15" ht="14" x14ac:dyDescent="0.15">
      <c r="B41" s="23" t="s">
        <v>34</v>
      </c>
      <c r="C41">
        <f>AVERAGE(F28:F30)</f>
        <v>0.96666666666666679</v>
      </c>
      <c r="D41">
        <f>STDEV(F28:F30)</f>
        <v>3.6253735439721671E-2</v>
      </c>
      <c r="E41" s="24">
        <v>750</v>
      </c>
      <c r="F41">
        <f t="shared" si="0"/>
        <v>0.75</v>
      </c>
    </row>
    <row r="42" spans="1:15" ht="14" x14ac:dyDescent="0.15">
      <c r="B42" s="23" t="s">
        <v>35</v>
      </c>
      <c r="C42">
        <f>AVERAGE(G28:G30)</f>
        <v>0.82266666666666666</v>
      </c>
      <c r="D42">
        <f>STDEV(G28:G30)</f>
        <v>7.3500566891237892E-2</v>
      </c>
      <c r="E42" s="24">
        <v>500</v>
      </c>
      <c r="F42">
        <f t="shared" si="0"/>
        <v>0.5</v>
      </c>
    </row>
    <row r="43" spans="1:15" ht="14" x14ac:dyDescent="0.15">
      <c r="B43" s="23" t="s">
        <v>36</v>
      </c>
      <c r="C43">
        <f>AVERAGE(H28:H30)</f>
        <v>0.62466666666666659</v>
      </c>
      <c r="D43">
        <f>STDEV(H28:H30)</f>
        <v>6.8068592855540519E-3</v>
      </c>
      <c r="E43" s="24">
        <v>250</v>
      </c>
      <c r="F43">
        <f t="shared" si="0"/>
        <v>0.25</v>
      </c>
    </row>
    <row r="44" spans="1:15" ht="14" x14ac:dyDescent="0.15">
      <c r="B44" s="23" t="s">
        <v>37</v>
      </c>
      <c r="C44">
        <f>AVERAGE(I28:I30)</f>
        <v>0.48533333333333334</v>
      </c>
      <c r="D44">
        <f>STDEV(I28:I30)</f>
        <v>8.7368949480541129E-3</v>
      </c>
      <c r="E44" s="24">
        <v>125</v>
      </c>
      <c r="F44">
        <f t="shared" si="0"/>
        <v>0.125</v>
      </c>
    </row>
    <row r="45" spans="1:15" ht="14" x14ac:dyDescent="0.15">
      <c r="B45" s="23" t="s">
        <v>38</v>
      </c>
      <c r="C45">
        <f>AVERAGE(J28:J30)</f>
        <v>0.38100000000000001</v>
      </c>
      <c r="D45">
        <f>STDEV(J28:J30)</f>
        <v>0</v>
      </c>
      <c r="E45" s="24">
        <v>25</v>
      </c>
      <c r="F45">
        <f t="shared" si="0"/>
        <v>2.5000000000000001E-2</v>
      </c>
    </row>
    <row r="46" spans="1:15" ht="14" x14ac:dyDescent="0.15">
      <c r="B46" s="23" t="s">
        <v>46</v>
      </c>
      <c r="C46">
        <f>AVERAGE(K28:K30)</f>
        <v>0.36566666666666664</v>
      </c>
      <c r="D46">
        <f>STDEV(K28:K30)</f>
        <v>2.3094010767585054E-3</v>
      </c>
      <c r="E46" s="24">
        <v>0</v>
      </c>
      <c r="F46">
        <f t="shared" si="0"/>
        <v>0</v>
      </c>
    </row>
    <row r="47" spans="1:15" ht="14" x14ac:dyDescent="0.15">
      <c r="B47" s="23" t="s">
        <v>47</v>
      </c>
      <c r="C47">
        <f>AVERAGE(L28:N28)</f>
        <v>0.50766666666666671</v>
      </c>
      <c r="D47">
        <f>STDEV(L28:N28)</f>
        <v>9.2376043070340214E-3</v>
      </c>
      <c r="E47">
        <f>-514.05*C47^2+1458.7*C47-460.83</f>
        <v>147.21960195000014</v>
      </c>
      <c r="F47">
        <f t="shared" si="0"/>
        <v>0.14721960195000014</v>
      </c>
      <c r="G47">
        <f>F47*2</f>
        <v>0.29443920390000028</v>
      </c>
    </row>
    <row r="48" spans="1:15" ht="14" x14ac:dyDescent="0.15">
      <c r="B48" s="23" t="s">
        <v>48</v>
      </c>
      <c r="C48">
        <f>AVERAGE(L29:N29)</f>
        <v>0.45400000000000001</v>
      </c>
      <c r="D48">
        <f>STDEV(L29:N29)</f>
        <v>7.0000000000000071E-3</v>
      </c>
      <c r="E48">
        <f t="shared" ref="E48:E70" si="1">-514.05*C48^2+1458.7*C48-460.83</f>
        <v>95.465870200000097</v>
      </c>
      <c r="F48">
        <f t="shared" si="0"/>
        <v>9.5465870200000094E-2</v>
      </c>
      <c r="G48">
        <f t="shared" ref="G48:G70" si="2">F48*2</f>
        <v>0.19093174040000019</v>
      </c>
    </row>
    <row r="49" spans="2:7" ht="14" x14ac:dyDescent="0.15">
      <c r="B49" s="23" t="s">
        <v>49</v>
      </c>
      <c r="C49">
        <f>AVERAGE(L30:N30)</f>
        <v>0.43033333333333329</v>
      </c>
      <c r="D49">
        <f>STDEV(L30:N30)</f>
        <v>1.3650396819628858E-2</v>
      </c>
      <c r="E49">
        <f t="shared" si="1"/>
        <v>71.701970216666666</v>
      </c>
      <c r="F49">
        <f t="shared" si="0"/>
        <v>7.1701970216666674E-2</v>
      </c>
      <c r="G49">
        <f t="shared" si="2"/>
        <v>0.14340394043333335</v>
      </c>
    </row>
    <row r="50" spans="2:7" ht="14" x14ac:dyDescent="0.15">
      <c r="B50" s="23" t="s">
        <v>50</v>
      </c>
      <c r="C50">
        <f>AVERAGE(C31:E31)</f>
        <v>0.47599999999999998</v>
      </c>
      <c r="D50">
        <f>STDEV(C31:E31)</f>
        <v>1.6999999999999987E-2</v>
      </c>
      <c r="E50">
        <f t="shared" si="1"/>
        <v>117.03980719999998</v>
      </c>
      <c r="F50">
        <f t="shared" si="0"/>
        <v>0.11703980719999998</v>
      </c>
      <c r="G50">
        <f t="shared" si="2"/>
        <v>0.23407961439999997</v>
      </c>
    </row>
    <row r="51" spans="2:7" ht="14" x14ac:dyDescent="0.15">
      <c r="B51" s="23" t="s">
        <v>51</v>
      </c>
      <c r="C51">
        <f>AVERAGE(F31:H31)</f>
        <v>0.47799999999999998</v>
      </c>
      <c r="D51">
        <f>STDEV(F31:H31)</f>
        <v>1.0148891565092228E-2</v>
      </c>
      <c r="E51">
        <f t="shared" si="1"/>
        <v>118.97639980000002</v>
      </c>
      <c r="F51">
        <f t="shared" si="0"/>
        <v>0.11897639980000002</v>
      </c>
      <c r="G51">
        <f t="shared" si="2"/>
        <v>0.23795279960000004</v>
      </c>
    </row>
    <row r="52" spans="2:7" ht="14" x14ac:dyDescent="0.15">
      <c r="B52" s="23" t="s">
        <v>52</v>
      </c>
      <c r="C52">
        <f>AVERAGE(I31:K31)</f>
        <v>0.48333333333333334</v>
      </c>
      <c r="D52">
        <f>STDEV(I31:K31)</f>
        <v>1.1015141094572214E-2</v>
      </c>
      <c r="E52">
        <f t="shared" si="1"/>
        <v>124.12054166666684</v>
      </c>
      <c r="F52">
        <f t="shared" si="0"/>
        <v>0.12412054166666685</v>
      </c>
      <c r="G52">
        <f t="shared" si="2"/>
        <v>0.2482410833333337</v>
      </c>
    </row>
    <row r="53" spans="2:7" ht="14" x14ac:dyDescent="0.15">
      <c r="B53" s="23" t="s">
        <v>53</v>
      </c>
      <c r="C53">
        <f>AVERAGE(L31:N31)</f>
        <v>0.46599999999999997</v>
      </c>
      <c r="D53">
        <f>STDEV(L31:N31)</f>
        <v>7.8102496759066293E-3</v>
      </c>
      <c r="E53">
        <f t="shared" si="1"/>
        <v>107.2951582</v>
      </c>
      <c r="F53">
        <f t="shared" si="0"/>
        <v>0.1072951582</v>
      </c>
      <c r="G53">
        <f t="shared" si="2"/>
        <v>0.21459031640000001</v>
      </c>
    </row>
    <row r="54" spans="2:7" ht="14" x14ac:dyDescent="0.15">
      <c r="B54" s="23" t="s">
        <v>54</v>
      </c>
      <c r="C54">
        <f>AVERAGE(C32:E32)</f>
        <v>0.45933333333333332</v>
      </c>
      <c r="D54">
        <f>STDEV(C32:E32)</f>
        <v>1.7473789896108202E-2</v>
      </c>
      <c r="E54">
        <f t="shared" si="1"/>
        <v>100.7416088666667</v>
      </c>
      <c r="F54">
        <f t="shared" si="0"/>
        <v>0.10074160886666669</v>
      </c>
      <c r="G54">
        <f t="shared" si="2"/>
        <v>0.20148321773333339</v>
      </c>
    </row>
    <row r="55" spans="2:7" ht="14" x14ac:dyDescent="0.15">
      <c r="B55" s="23" t="s">
        <v>55</v>
      </c>
      <c r="C55">
        <f>AVERAGE(F32:H32)</f>
        <v>0.44466666666666671</v>
      </c>
      <c r="D55">
        <f>STDEV(F32:H32)</f>
        <v>1.0503967504392496E-2</v>
      </c>
      <c r="E55">
        <f t="shared" si="1"/>
        <v>86.162959800000124</v>
      </c>
      <c r="F55">
        <f t="shared" si="0"/>
        <v>8.6162959800000119E-2</v>
      </c>
      <c r="G55">
        <f t="shared" si="2"/>
        <v>0.17232591960000024</v>
      </c>
    </row>
    <row r="56" spans="2:7" ht="14" x14ac:dyDescent="0.15">
      <c r="B56" s="23" t="s">
        <v>56</v>
      </c>
      <c r="C56">
        <f>AVERAGE(I32:K32)</f>
        <v>0.43366666666666664</v>
      </c>
      <c r="D56">
        <f>STDEV(I32:K32)</f>
        <v>6.4291005073286427E-3</v>
      </c>
      <c r="E56">
        <f t="shared" si="1"/>
        <v>75.08383955000005</v>
      </c>
      <c r="F56">
        <f t="shared" si="0"/>
        <v>7.5083839550000045E-2</v>
      </c>
      <c r="G56">
        <f t="shared" si="2"/>
        <v>0.15016767910000009</v>
      </c>
    </row>
    <row r="57" spans="2:7" ht="14" x14ac:dyDescent="0.15">
      <c r="B57" s="23" t="s">
        <v>57</v>
      </c>
      <c r="C57">
        <f>AVERAGE(L32:N32)</f>
        <v>0.48666666666666664</v>
      </c>
      <c r="D57">
        <f>STDEV(L32:N32)</f>
        <v>1.9857828011475294E-2</v>
      </c>
      <c r="E57">
        <f t="shared" si="1"/>
        <v>127.32078000000007</v>
      </c>
      <c r="F57">
        <f t="shared" si="0"/>
        <v>0.12732078000000008</v>
      </c>
      <c r="G57">
        <f t="shared" si="2"/>
        <v>0.25464156000000016</v>
      </c>
    </row>
    <row r="58" spans="2:7" ht="14" x14ac:dyDescent="0.15">
      <c r="B58" s="23" t="s">
        <v>58</v>
      </c>
      <c r="C58">
        <f>AVERAGE(C33:E33)</f>
        <v>0.46533333333333332</v>
      </c>
      <c r="D58">
        <f>STDEV(C33:E33)</f>
        <v>6.5064070986476886E-3</v>
      </c>
      <c r="E58">
        <f t="shared" si="1"/>
        <v>106.64185946666674</v>
      </c>
      <c r="F58">
        <f t="shared" si="0"/>
        <v>0.10664185946666675</v>
      </c>
      <c r="G58">
        <f t="shared" si="2"/>
        <v>0.2132837189333335</v>
      </c>
    </row>
    <row r="59" spans="2:7" ht="14" x14ac:dyDescent="0.15">
      <c r="B59" s="23" t="s">
        <v>59</v>
      </c>
      <c r="C59">
        <f>AVERAGE(F33:H33)</f>
        <v>0.46766666666666667</v>
      </c>
      <c r="D59">
        <f>STDEV(F33:H33)</f>
        <v>1.2055427546683397E-2</v>
      </c>
      <c r="E59">
        <f t="shared" si="1"/>
        <v>108.92640595000006</v>
      </c>
      <c r="F59">
        <f t="shared" si="0"/>
        <v>0.10892640595000007</v>
      </c>
      <c r="G59">
        <f t="shared" si="2"/>
        <v>0.21785281190000014</v>
      </c>
    </row>
    <row r="60" spans="2:7" ht="14" x14ac:dyDescent="0.15">
      <c r="B60" s="23" t="s">
        <v>60</v>
      </c>
      <c r="C60">
        <f>AVERAGE(I33:K33)</f>
        <v>0.49366666666666664</v>
      </c>
      <c r="D60">
        <f>STDEV(I33:K33)</f>
        <v>1.1060440015358049E-2</v>
      </c>
      <c r="E60">
        <f t="shared" si="1"/>
        <v>134.00409755000004</v>
      </c>
      <c r="F60">
        <f t="shared" si="0"/>
        <v>0.13400409755000003</v>
      </c>
      <c r="G60">
        <f t="shared" si="2"/>
        <v>0.26800819510000007</v>
      </c>
    </row>
    <row r="61" spans="2:7" ht="14" x14ac:dyDescent="0.15">
      <c r="B61" s="23" t="s">
        <v>61</v>
      </c>
      <c r="C61">
        <f>AVERAGE(L33:N33)</f>
        <v>0.48966666666666664</v>
      </c>
      <c r="D61">
        <f>STDEV(L33:N33)</f>
        <v>1.703917055884276E-2</v>
      </c>
      <c r="E61">
        <f t="shared" si="1"/>
        <v>130.19122754999995</v>
      </c>
      <c r="F61">
        <f t="shared" si="0"/>
        <v>0.13019122754999995</v>
      </c>
      <c r="G61">
        <f t="shared" si="2"/>
        <v>0.26038245509999991</v>
      </c>
    </row>
    <row r="62" spans="2:7" ht="14" x14ac:dyDescent="0.15">
      <c r="B62" s="23" t="s">
        <v>62</v>
      </c>
      <c r="C62">
        <f>AVERAGE(C34:E34)</f>
        <v>0.50433333333333341</v>
      </c>
      <c r="D62">
        <f>STDEV(C34:E34)</f>
        <v>9.2915732431775779E-3</v>
      </c>
      <c r="E62">
        <f t="shared" si="1"/>
        <v>144.09133061666688</v>
      </c>
      <c r="F62">
        <f t="shared" si="0"/>
        <v>0.14409133061666687</v>
      </c>
      <c r="G62">
        <f t="shared" si="2"/>
        <v>0.28818266123333375</v>
      </c>
    </row>
    <row r="63" spans="2:7" ht="14" x14ac:dyDescent="0.15">
      <c r="B63" s="23" t="s">
        <v>63</v>
      </c>
      <c r="C63">
        <f>AVERAGE(F34:H34)</f>
        <v>0.4956666666666667</v>
      </c>
      <c r="D63">
        <f>STDEV(F34:H34)</f>
        <v>1.8036999011291594E-2</v>
      </c>
      <c r="E63">
        <f t="shared" si="1"/>
        <v>135.90436395000012</v>
      </c>
      <c r="F63">
        <f t="shared" si="0"/>
        <v>0.13590436395000013</v>
      </c>
      <c r="G63">
        <f t="shared" si="2"/>
        <v>0.27180872790000027</v>
      </c>
    </row>
    <row r="64" spans="2:7" ht="14" x14ac:dyDescent="0.15">
      <c r="B64" s="23" t="s">
        <v>64</v>
      </c>
      <c r="C64">
        <f>AVERAGE(I34:K34)</f>
        <v>0.5093333333333333</v>
      </c>
      <c r="D64">
        <f>STDEV(I34:K34)</f>
        <v>2.343786110832928E-2</v>
      </c>
      <c r="E64">
        <f t="shared" si="1"/>
        <v>148.77945386666664</v>
      </c>
      <c r="F64">
        <f t="shared" si="0"/>
        <v>0.14877945386666663</v>
      </c>
      <c r="G64">
        <f t="shared" si="2"/>
        <v>0.29755890773333327</v>
      </c>
    </row>
    <row r="65" spans="2:7" ht="14" x14ac:dyDescent="0.15">
      <c r="B65" s="23" t="s">
        <v>65</v>
      </c>
      <c r="C65">
        <f>AVERAGE(L34:N34)</f>
        <v>0.52033333333333331</v>
      </c>
      <c r="D65">
        <f>STDEV(L34:N34)</f>
        <v>1.3613718571108104E-2</v>
      </c>
      <c r="E65">
        <f t="shared" si="1"/>
        <v>159.00285221666667</v>
      </c>
      <c r="F65">
        <f t="shared" si="0"/>
        <v>0.15900285221666668</v>
      </c>
      <c r="G65">
        <f t="shared" si="2"/>
        <v>0.31800570443333337</v>
      </c>
    </row>
    <row r="66" spans="2:7" ht="14" x14ac:dyDescent="0.15">
      <c r="B66" s="23" t="s">
        <v>66</v>
      </c>
      <c r="C66">
        <f>AVERAGE(C35:E35)</f>
        <v>0.48900000000000005</v>
      </c>
      <c r="D66">
        <f>STDEV(C35:E35)</f>
        <v>5.2915026221291859E-3</v>
      </c>
      <c r="E66">
        <f t="shared" si="1"/>
        <v>129.55414995000018</v>
      </c>
      <c r="F66">
        <f t="shared" si="0"/>
        <v>0.1295541499500002</v>
      </c>
      <c r="G66">
        <f t="shared" si="2"/>
        <v>0.25910829990000039</v>
      </c>
    </row>
    <row r="67" spans="2:7" ht="14" x14ac:dyDescent="0.15">
      <c r="B67" s="23" t="s">
        <v>67</v>
      </c>
      <c r="C67">
        <f>AVERAGE(F35:H35)</f>
        <v>0.4443333333333333</v>
      </c>
      <c r="D67">
        <f>STDEV(F35:H35)</f>
        <v>1.5275252316519479E-3</v>
      </c>
      <c r="E67">
        <f t="shared" si="1"/>
        <v>85.829056616666719</v>
      </c>
      <c r="F67">
        <f t="shared" si="0"/>
        <v>8.5829056616666718E-2</v>
      </c>
      <c r="G67">
        <f t="shared" si="2"/>
        <v>0.17165811323333344</v>
      </c>
    </row>
    <row r="68" spans="2:7" ht="28" x14ac:dyDescent="0.15">
      <c r="B68" s="23" t="s">
        <v>68</v>
      </c>
      <c r="C68">
        <f>AVERAGE(I35:J35)</f>
        <v>0.44350000000000001</v>
      </c>
      <c r="D68">
        <f>STDEV(I35:J35)</f>
        <v>7.0710678118654816E-4</v>
      </c>
      <c r="E68">
        <f t="shared" si="1"/>
        <v>84.993798887499963</v>
      </c>
      <c r="F68">
        <f t="shared" si="0"/>
        <v>8.4993798887499972E-2</v>
      </c>
      <c r="G68">
        <f t="shared" si="2"/>
        <v>0.16998759777499994</v>
      </c>
    </row>
    <row r="69" spans="2:7" ht="28" x14ac:dyDescent="0.15">
      <c r="B69" s="23" t="s">
        <v>69</v>
      </c>
      <c r="C69">
        <f>AVERAGE(K35:L35)</f>
        <v>0.46350000000000002</v>
      </c>
      <c r="D69">
        <f>STDEV(K35:L35)</f>
        <v>7.0710678118654816E-4</v>
      </c>
      <c r="E69">
        <f t="shared" si="1"/>
        <v>104.84293188750013</v>
      </c>
      <c r="F69">
        <f t="shared" si="0"/>
        <v>0.10484293188750013</v>
      </c>
      <c r="G69">
        <f t="shared" si="2"/>
        <v>0.20968586377500026</v>
      </c>
    </row>
    <row r="70" spans="2:7" ht="14" x14ac:dyDescent="0.15">
      <c r="B70" s="23" t="s">
        <v>70</v>
      </c>
      <c r="C70">
        <f>AVERAGE(M35:N35)</f>
        <v>0.42899999999999999</v>
      </c>
      <c r="D70">
        <f>STDEV(M35:N35)</f>
        <v>2.2627416997969541E-2</v>
      </c>
      <c r="E70">
        <f t="shared" si="1"/>
        <v>70.34602394999996</v>
      </c>
      <c r="F70">
        <f t="shared" si="0"/>
        <v>7.0346023949999961E-2</v>
      </c>
      <c r="G70">
        <f t="shared" si="2"/>
        <v>0.14069204789999992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2020-09-21T12:40:39Z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