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0C52CBF0-BC09-0546-A51C-7F34FB03EF81}" xr6:coauthVersionLast="45" xr6:coauthVersionMax="45" xr10:uidLastSave="{00000000-0000-0000-0000-000000000000}"/>
  <bookViews>
    <workbookView xWindow="120" yWindow="460" windowWidth="20300" windowHeight="15920" xr2:uid="{00000000-000D-0000-FFFF-FFFF00000000}"/>
  </bookViews>
  <sheets>
    <sheet name="Plate 1 - Sheet1" sheetId="1" r:id="rId1"/>
  </sheets>
  <definedNames>
    <definedName name="MethodPointer1">289325712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7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F47" i="1" s="1"/>
  <c r="G47" i="1" s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</calcChain>
</file>

<file path=xl/sharedStrings.xml><?xml version="1.0" encoding="utf-8"?>
<sst xmlns="http://schemas.openxmlformats.org/spreadsheetml/2006/main" count="77" uniqueCount="69">
  <si>
    <t>Software Version</t>
  </si>
  <si>
    <t>3.03.14</t>
  </si>
  <si>
    <t>Experiment File Path:</t>
  </si>
  <si>
    <t>C:\Users\barottlab\Desktop\Teegan\KBayBleach19\Total Protein\2020-09-29-1.xpt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</si>
  <si>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</si>
  <si>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</si>
  <si>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</si>
  <si>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</si>
  <si>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</si>
  <si>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</si>
  <si>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</si>
  <si>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</si>
  <si>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</si>
  <si>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</si>
  <si>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</si>
  <si>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</si>
  <si>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</si>
  <si>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</si>
  <si>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</si>
  <si>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</si>
  <si>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</si>
  <si>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</si>
  <si>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</si>
  <si>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</si>
  <si>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</si>
  <si>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</si>
  <si>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</si>
  <si>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</si>
  <si>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</si>
  <si>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</si>
  <si>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</si>
  <si>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</si>
  <si>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</si>
  <si>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</si>
  <si>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</si>
  <si>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</si>
  <si>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</si>
  <si>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</si>
  <si>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</si>
  <si>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</si>
  <si>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>Average</t>
  </si>
  <si>
    <t xml:space="preserve">Sample </t>
  </si>
  <si>
    <t>Standard Deviation</t>
  </si>
  <si>
    <t>Concentration (µg/mL)</t>
  </si>
  <si>
    <t>Concentration (mg/mL)</t>
  </si>
  <si>
    <t>Concentration * 2 (Dilution)</t>
  </si>
  <si>
    <t>I</t>
  </si>
  <si>
    <t>217.10/30</t>
  </si>
  <si>
    <t>219.10/30</t>
  </si>
  <si>
    <t>44.10/30</t>
  </si>
  <si>
    <t>201.10/30</t>
  </si>
  <si>
    <t>222.10/30</t>
  </si>
  <si>
    <t>204.10/30</t>
  </si>
  <si>
    <t>203.10/30</t>
  </si>
  <si>
    <t>12.10/30</t>
  </si>
  <si>
    <t>212.10/30</t>
  </si>
  <si>
    <t>42.10/30</t>
  </si>
  <si>
    <t>230.10/30</t>
  </si>
  <si>
    <t>46.10/30</t>
  </si>
  <si>
    <t>19.10/30</t>
  </si>
  <si>
    <t>202.10/30</t>
  </si>
  <si>
    <t>3.10/30</t>
  </si>
  <si>
    <t>43.10/30</t>
  </si>
  <si>
    <t>41.10/30</t>
  </si>
  <si>
    <t>244.10/30</t>
  </si>
  <si>
    <t>43.9/16</t>
  </si>
  <si>
    <t>3.10/16</t>
  </si>
  <si>
    <t>45.9/16</t>
  </si>
  <si>
    <t>42.10/16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</si>
</sst>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945078740157482"/>
                  <c:y val="-8.0452026829979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1.4500000000000002</c:v>
                </c:pt>
                <c:pt idx="1">
                  <c:v>1.3660000000000003</c:v>
                </c:pt>
                <c:pt idx="2">
                  <c:v>1.1566666666666667</c:v>
                </c:pt>
                <c:pt idx="3">
                  <c:v>1.0690000000000002</c:v>
                </c:pt>
                <c:pt idx="4">
                  <c:v>0.87133333333333329</c:v>
                </c:pt>
                <c:pt idx="5">
                  <c:v>0.61866666666666659</c:v>
                </c:pt>
                <c:pt idx="6">
                  <c:v>0.5013333333333333</c:v>
                </c:pt>
                <c:pt idx="7">
                  <c:v>0.40266666666666673</c:v>
                </c:pt>
                <c:pt idx="8">
                  <c:v>0.37666666666666665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B-7A49-8F49-A54825BB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75056"/>
        <c:axId val="721276688"/>
      </c:scatterChart>
      <c:valAx>
        <c:axId val="7212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6688"/>
        <c:crosses val="autoZero"/>
        <c:crossBetween val="midCat"/>
      </c:valAx>
      <c:valAx>
        <c:axId val="721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11417322834647"/>
                  <c:y val="-7.32210557013706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0.61866666666666659</c:v>
                </c:pt>
                <c:pt idx="1">
                  <c:v>0.5013333333333333</c:v>
                </c:pt>
                <c:pt idx="2">
                  <c:v>0.40266666666666673</c:v>
                </c:pt>
                <c:pt idx="3">
                  <c:v>0.37666666666666665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7-3245-AB89-73823B64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36720"/>
        <c:axId val="618611552"/>
      </c:scatterChart>
      <c:valAx>
        <c:axId val="7213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1552"/>
        <c:crosses val="autoZero"/>
        <c:crossBetween val="midCat"/>
      </c:valAx>
      <c:valAx>
        <c:axId val="618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36</xdr:row>
      <xdr:rowOff>6350</xdr:rowOff>
    </xdr:from>
    <xdr:to>
      <xdr:col>15</xdr:col>
      <xdr:colOff>546100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70C90-6E33-7444-AEF2-BF580D8C0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52</xdr:row>
      <xdr:rowOff>6350</xdr:rowOff>
    </xdr:from>
    <xdr:to>
      <xdr:col>15</xdr:col>
      <xdr:colOff>546100</xdr:colOff>
      <xdr:row>67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B05ED-B589-3D40-A419-7978427F1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abSelected="1" topLeftCell="A34" workbookViewId="0">
      <selection activeCell="G47" sqref="G47:G6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44103</v>
      </c>
    </row>
    <row r="8" spans="1:2" x14ac:dyDescent="0.15">
      <c r="A8" t="s">
        <v>9</v>
      </c>
      <c r="B8" s="2">
        <v>0.51123842592592594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24.9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1.399</v>
      </c>
      <c r="D28" s="8">
        <v>1.361</v>
      </c>
      <c r="E28" s="9">
        <v>1.153</v>
      </c>
      <c r="F28" s="10">
        <v>1.0640000000000001</v>
      </c>
      <c r="G28" s="11">
        <v>0.88500000000000001</v>
      </c>
      <c r="H28" s="12">
        <v>0.621</v>
      </c>
      <c r="I28" s="13">
        <v>0.501</v>
      </c>
      <c r="J28" s="14">
        <v>0.40100000000000002</v>
      </c>
      <c r="K28" s="14">
        <v>0.377</v>
      </c>
      <c r="L28" s="13">
        <v>0.45800000000000002</v>
      </c>
      <c r="M28" s="13">
        <v>0.46800000000000003</v>
      </c>
      <c r="N28" s="13">
        <v>0.48899999999999999</v>
      </c>
      <c r="O28" s="15">
        <v>595</v>
      </c>
    </row>
    <row r="29" spans="1:15" ht="14" x14ac:dyDescent="0.15">
      <c r="B29" s="6" t="s">
        <v>32</v>
      </c>
      <c r="C29" s="16">
        <v>1.538</v>
      </c>
      <c r="D29" s="7">
        <v>1.379</v>
      </c>
      <c r="E29" s="9">
        <v>1.1639999999999999</v>
      </c>
      <c r="F29" s="10">
        <v>1.07</v>
      </c>
      <c r="G29" s="17">
        <v>0.84399999999999997</v>
      </c>
      <c r="H29" s="12">
        <v>0.621</v>
      </c>
      <c r="I29" s="13">
        <v>0.499</v>
      </c>
      <c r="J29" s="14">
        <v>0.40600000000000003</v>
      </c>
      <c r="K29" s="14">
        <v>0.377</v>
      </c>
      <c r="L29" s="13">
        <v>0.47399999999999998</v>
      </c>
      <c r="M29" s="13">
        <v>0.47799999999999998</v>
      </c>
      <c r="N29" s="13">
        <v>0.48799999999999999</v>
      </c>
      <c r="O29" s="15">
        <v>595</v>
      </c>
    </row>
    <row r="30" spans="1:15" ht="14" x14ac:dyDescent="0.15">
      <c r="B30" s="6" t="s">
        <v>33</v>
      </c>
      <c r="C30" s="7">
        <v>1.413</v>
      </c>
      <c r="D30" s="8">
        <v>1.3580000000000001</v>
      </c>
      <c r="E30" s="9">
        <v>1.153</v>
      </c>
      <c r="F30" s="10">
        <v>1.073</v>
      </c>
      <c r="G30" s="11">
        <v>0.88500000000000001</v>
      </c>
      <c r="H30" s="12">
        <v>0.61399999999999999</v>
      </c>
      <c r="I30" s="13">
        <v>0.504</v>
      </c>
      <c r="J30" s="14">
        <v>0.40100000000000002</v>
      </c>
      <c r="K30" s="14">
        <v>0.376</v>
      </c>
      <c r="L30" s="13">
        <v>0.45900000000000002</v>
      </c>
      <c r="M30" s="13">
        <v>0.46500000000000002</v>
      </c>
      <c r="N30" s="13">
        <v>0.47</v>
      </c>
      <c r="O30" s="15">
        <v>595</v>
      </c>
    </row>
    <row r="31" spans="1:15" ht="14" x14ac:dyDescent="0.15">
      <c r="B31" s="6" t="s">
        <v>34</v>
      </c>
      <c r="C31" s="13">
        <v>0.46200000000000002</v>
      </c>
      <c r="D31" s="13">
        <v>0.48299999999999998</v>
      </c>
      <c r="E31" s="13">
        <v>0.46899999999999997</v>
      </c>
      <c r="F31" s="13">
        <v>0.46800000000000003</v>
      </c>
      <c r="G31" s="13">
        <v>0.47</v>
      </c>
      <c r="H31" s="13">
        <v>0.47099999999999997</v>
      </c>
      <c r="I31" s="13">
        <v>0.45900000000000002</v>
      </c>
      <c r="J31" s="13">
        <v>0.46600000000000003</v>
      </c>
      <c r="K31" s="14">
        <v>0.45400000000000001</v>
      </c>
      <c r="L31" s="13">
        <v>0.46500000000000002</v>
      </c>
      <c r="M31" s="13">
        <v>0.48699999999999999</v>
      </c>
      <c r="N31" s="13">
        <v>0.47499999999999998</v>
      </c>
      <c r="O31" s="15">
        <v>595</v>
      </c>
    </row>
    <row r="32" spans="1:15" ht="14" x14ac:dyDescent="0.15">
      <c r="B32" s="6" t="s">
        <v>35</v>
      </c>
      <c r="C32" s="13">
        <v>0.51200000000000001</v>
      </c>
      <c r="D32" s="13">
        <v>0.46700000000000003</v>
      </c>
      <c r="E32" s="14">
        <v>0.44700000000000001</v>
      </c>
      <c r="F32" s="14">
        <v>0.439</v>
      </c>
      <c r="G32" s="14">
        <v>0.439</v>
      </c>
      <c r="H32" s="14">
        <v>0.45600000000000002</v>
      </c>
      <c r="I32" s="13">
        <v>0.51500000000000001</v>
      </c>
      <c r="J32" s="13">
        <v>0.52400000000000002</v>
      </c>
      <c r="K32" s="13">
        <v>0.51600000000000001</v>
      </c>
      <c r="L32" s="13">
        <v>0.495</v>
      </c>
      <c r="M32" s="13">
        <v>0.495</v>
      </c>
      <c r="N32" s="13">
        <v>0.505</v>
      </c>
      <c r="O32" s="15">
        <v>595</v>
      </c>
    </row>
    <row r="33" spans="1:15" ht="14" x14ac:dyDescent="0.15">
      <c r="B33" s="6" t="s">
        <v>36</v>
      </c>
      <c r="C33" s="13">
        <v>0.505</v>
      </c>
      <c r="D33" s="13">
        <v>0.52200000000000002</v>
      </c>
      <c r="E33" s="13">
        <v>0.5</v>
      </c>
      <c r="F33" s="13">
        <v>0.48799999999999999</v>
      </c>
      <c r="G33" s="13">
        <v>0.47499999999999998</v>
      </c>
      <c r="H33" s="13">
        <v>0.48599999999999999</v>
      </c>
      <c r="I33" s="14">
        <v>0.45600000000000002</v>
      </c>
      <c r="J33" s="14">
        <v>0.45100000000000001</v>
      </c>
      <c r="K33" s="14">
        <v>0.439</v>
      </c>
      <c r="L33" s="13">
        <v>0.47299999999999998</v>
      </c>
      <c r="M33" s="13">
        <v>0.5</v>
      </c>
      <c r="N33" s="13">
        <v>0.498</v>
      </c>
      <c r="O33" s="15">
        <v>595</v>
      </c>
    </row>
    <row r="34" spans="1:15" ht="14" x14ac:dyDescent="0.15">
      <c r="B34" s="6" t="s">
        <v>37</v>
      </c>
      <c r="C34" s="13">
        <v>0.52200000000000002</v>
      </c>
      <c r="D34" s="13">
        <v>0.53</v>
      </c>
      <c r="E34" s="13">
        <v>0.52100000000000002</v>
      </c>
      <c r="F34" s="13">
        <v>0.52</v>
      </c>
      <c r="G34" s="13">
        <v>0.50900000000000001</v>
      </c>
      <c r="H34" s="13">
        <v>0.52200000000000002</v>
      </c>
      <c r="I34" s="13">
        <v>0.53300000000000003</v>
      </c>
      <c r="J34" s="13">
        <v>0.52800000000000002</v>
      </c>
      <c r="K34" s="13">
        <v>0.52500000000000002</v>
      </c>
      <c r="L34" s="13">
        <v>0.48</v>
      </c>
      <c r="M34" s="13">
        <v>0.46800000000000003</v>
      </c>
      <c r="N34" s="13">
        <v>0.47299999999999998</v>
      </c>
      <c r="O34" s="15">
        <v>595</v>
      </c>
    </row>
    <row r="35" spans="1:15" ht="14" x14ac:dyDescent="0.15">
      <c r="B35" s="6" t="s">
        <v>38</v>
      </c>
      <c r="C35" s="13">
        <v>0.45900000000000002</v>
      </c>
      <c r="D35" s="13">
        <v>0.46700000000000003</v>
      </c>
      <c r="E35" s="14">
        <v>0.45400000000000001</v>
      </c>
      <c r="F35" s="13">
        <v>0.52200000000000002</v>
      </c>
      <c r="G35" s="13">
        <v>0.48199999999999998</v>
      </c>
      <c r="H35" s="12">
        <v>0.57799999999999996</v>
      </c>
      <c r="I35" s="13">
        <v>0.48699999999999999</v>
      </c>
      <c r="J35" s="13">
        <v>0.49099999999999999</v>
      </c>
      <c r="K35" s="13">
        <v>0.50900000000000001</v>
      </c>
      <c r="L35" s="14">
        <v>0.38300000000000001</v>
      </c>
      <c r="M35" s="14">
        <v>0.374</v>
      </c>
      <c r="N35" s="14">
        <v>0.378</v>
      </c>
      <c r="O35" s="15">
        <v>595</v>
      </c>
    </row>
    <row r="37" spans="1:15" ht="14" x14ac:dyDescent="0.15">
      <c r="A37" s="18" t="s">
        <v>39</v>
      </c>
      <c r="B37" s="19" t="s">
        <v>41</v>
      </c>
      <c r="C37" s="20" t="s">
        <v>40</v>
      </c>
      <c r="D37" s="20" t="s">
        <v>42</v>
      </c>
      <c r="E37" s="20" t="s">
        <v>43</v>
      </c>
      <c r="F37" s="20" t="s">
        <v>44</v>
      </c>
      <c r="G37" s="20" t="s">
        <v>45</v>
      </c>
    </row>
    <row r="38" spans="1:15" ht="14" x14ac:dyDescent="0.15">
      <c r="B38" s="21" t="s">
        <v>31</v>
      </c>
      <c r="C38">
        <f>AVERAGE(C28:C30)</f>
        <v>1.4500000000000002</v>
      </c>
      <c r="D38">
        <f>STDEV(C28:C30)</f>
        <v>7.653103945458993E-2</v>
      </c>
      <c r="E38" s="22">
        <v>2000</v>
      </c>
      <c r="F38">
        <f>E38*10^-3</f>
        <v>2</v>
      </c>
    </row>
    <row r="39" spans="1:15" ht="14" x14ac:dyDescent="0.15">
      <c r="B39" s="21" t="s">
        <v>32</v>
      </c>
      <c r="C39">
        <f>AVERAGE(D28:D30)</f>
        <v>1.3660000000000003</v>
      </c>
      <c r="D39">
        <f>STDEV(D28:D30)</f>
        <v>1.1357816691600518E-2</v>
      </c>
      <c r="E39" s="22">
        <v>1500</v>
      </c>
      <c r="F39">
        <f t="shared" ref="F39:F70" si="0">E39*10^-3</f>
        <v>1.5</v>
      </c>
    </row>
    <row r="40" spans="1:15" ht="14" x14ac:dyDescent="0.15">
      <c r="B40" s="21" t="s">
        <v>33</v>
      </c>
      <c r="C40">
        <f>AVERAGE(E28:E30)</f>
        <v>1.1566666666666667</v>
      </c>
      <c r="D40">
        <f>STDEV(E28:E30)</f>
        <v>6.3508529610858252E-3</v>
      </c>
      <c r="E40" s="22">
        <v>1000</v>
      </c>
      <c r="F40">
        <f t="shared" si="0"/>
        <v>1</v>
      </c>
    </row>
    <row r="41" spans="1:15" ht="14" x14ac:dyDescent="0.15">
      <c r="B41" s="21" t="s">
        <v>34</v>
      </c>
      <c r="C41">
        <f>AVERAGE(F28:F30)</f>
        <v>1.0690000000000002</v>
      </c>
      <c r="D41">
        <f>STDEV(F28:F30)</f>
        <v>4.5825756949557954E-3</v>
      </c>
      <c r="E41" s="22">
        <v>750</v>
      </c>
      <c r="F41">
        <f t="shared" si="0"/>
        <v>0.75</v>
      </c>
    </row>
    <row r="42" spans="1:15" ht="14" x14ac:dyDescent="0.15">
      <c r="B42" s="21" t="s">
        <v>35</v>
      </c>
      <c r="C42">
        <f>AVERAGE(G28:G30)</f>
        <v>0.87133333333333329</v>
      </c>
      <c r="D42">
        <f>STDEV(G28:G30)</f>
        <v>2.3671361036774679E-2</v>
      </c>
      <c r="E42" s="22">
        <v>500</v>
      </c>
      <c r="F42">
        <f t="shared" si="0"/>
        <v>0.5</v>
      </c>
    </row>
    <row r="43" spans="1:15" ht="14" x14ac:dyDescent="0.15">
      <c r="B43" s="21" t="s">
        <v>36</v>
      </c>
      <c r="C43">
        <f>AVERAGE(H28:H30)</f>
        <v>0.61866666666666659</v>
      </c>
      <c r="D43">
        <f>STDEV(H28:H30)</f>
        <v>4.0414518843273836E-3</v>
      </c>
      <c r="E43" s="22">
        <v>250</v>
      </c>
      <c r="F43">
        <f t="shared" si="0"/>
        <v>0.25</v>
      </c>
    </row>
    <row r="44" spans="1:15" ht="14" x14ac:dyDescent="0.15">
      <c r="B44" s="21" t="s">
        <v>37</v>
      </c>
      <c r="C44">
        <f>AVERAGE(I28:I30)</f>
        <v>0.5013333333333333</v>
      </c>
      <c r="D44">
        <f>STDEV(I28:I30)</f>
        <v>2.5166114784235852E-3</v>
      </c>
      <c r="E44" s="22">
        <v>125</v>
      </c>
      <c r="F44">
        <f t="shared" si="0"/>
        <v>0.125</v>
      </c>
    </row>
    <row r="45" spans="1:15" ht="14" x14ac:dyDescent="0.15">
      <c r="B45" s="21" t="s">
        <v>38</v>
      </c>
      <c r="C45">
        <f>AVERAGE(J28:J30)</f>
        <v>0.40266666666666673</v>
      </c>
      <c r="D45">
        <f>STDEV(J28:J30)</f>
        <v>2.8867513459481316E-3</v>
      </c>
      <c r="E45" s="22">
        <v>25</v>
      </c>
      <c r="F45">
        <f t="shared" si="0"/>
        <v>2.5000000000000001E-2</v>
      </c>
    </row>
    <row r="46" spans="1:15" ht="14" x14ac:dyDescent="0.15">
      <c r="B46" s="21" t="s">
        <v>46</v>
      </c>
      <c r="C46">
        <f>AVERAGE(K28:K30)</f>
        <v>0.37666666666666665</v>
      </c>
      <c r="D46">
        <f>STDEV(K28:K30)</f>
        <v>5.7735026918962634E-4</v>
      </c>
      <c r="E46" s="22">
        <v>0</v>
      </c>
      <c r="F46">
        <f t="shared" si="0"/>
        <v>0</v>
      </c>
    </row>
    <row r="47" spans="1:15" ht="14" x14ac:dyDescent="0.15">
      <c r="B47" s="21" t="s">
        <v>47</v>
      </c>
      <c r="C47">
        <f>AVERAGE(L28:N28)</f>
        <v>0.47166666666666668</v>
      </c>
      <c r="D47">
        <f>STDEV(L28:N28)</f>
        <v>1.5821925715074407E-2</v>
      </c>
      <c r="E47">
        <f>260.43*C47^2+774.65*C47-328.91</f>
        <v>94.404300749999948</v>
      </c>
      <c r="F47">
        <f t="shared" si="0"/>
        <v>9.4404300749999948E-2</v>
      </c>
      <c r="G47">
        <f>F47*2</f>
        <v>0.1888086014999999</v>
      </c>
    </row>
    <row r="48" spans="1:15" ht="14" x14ac:dyDescent="0.15">
      <c r="B48" s="21" t="s">
        <v>48</v>
      </c>
      <c r="C48">
        <f>AVERAGE(L29:N29)</f>
        <v>0.48</v>
      </c>
      <c r="D48">
        <f>STDEV(L29:N29)</f>
        <v>7.2111025509279851E-3</v>
      </c>
      <c r="E48">
        <f t="shared" ref="E48:E68" si="1">260.43*C48^2+774.65*C48-328.91</f>
        <v>102.92507199999994</v>
      </c>
      <c r="F48">
        <f t="shared" si="0"/>
        <v>0.10292507199999995</v>
      </c>
      <c r="G48">
        <f t="shared" ref="G48:G68" si="2">F48*2</f>
        <v>0.2058501439999999</v>
      </c>
    </row>
    <row r="49" spans="2:7" ht="14" x14ac:dyDescent="0.15">
      <c r="B49" s="21" t="s">
        <v>49</v>
      </c>
      <c r="C49">
        <f>AVERAGE(L30:N30)</f>
        <v>0.46466666666666673</v>
      </c>
      <c r="D49">
        <f>STDEV(L30:N30)</f>
        <v>5.50757054728608E-3</v>
      </c>
      <c r="E49">
        <f t="shared" si="1"/>
        <v>87.274805720000018</v>
      </c>
      <c r="F49">
        <f t="shared" si="0"/>
        <v>8.7274805720000015E-2</v>
      </c>
      <c r="G49">
        <f t="shared" si="2"/>
        <v>0.17454961144000003</v>
      </c>
    </row>
    <row r="50" spans="2:7" ht="14" x14ac:dyDescent="0.15">
      <c r="B50" s="21" t="s">
        <v>50</v>
      </c>
      <c r="C50">
        <f>AVERAGE(C31:E31)</f>
        <v>0.47133333333333338</v>
      </c>
      <c r="D50">
        <f>STDEV(C31:E31)</f>
        <v>1.0692676621563613E-2</v>
      </c>
      <c r="E50">
        <f t="shared" si="1"/>
        <v>94.064222253333355</v>
      </c>
      <c r="F50">
        <f t="shared" si="0"/>
        <v>9.4064222253333357E-2</v>
      </c>
      <c r="G50">
        <f t="shared" si="2"/>
        <v>0.18812844450666671</v>
      </c>
    </row>
    <row r="51" spans="2:7" ht="14" x14ac:dyDescent="0.15">
      <c r="B51" s="21" t="s">
        <v>51</v>
      </c>
      <c r="C51">
        <f>AVERAGE(F31:H31)</f>
        <v>0.46966666666666662</v>
      </c>
      <c r="D51">
        <f>STDEV(F31:H31)</f>
        <v>1.5275252316519178E-3</v>
      </c>
      <c r="E51">
        <f t="shared" si="1"/>
        <v>92.364697869999929</v>
      </c>
      <c r="F51">
        <f t="shared" si="0"/>
        <v>9.2364697869999929E-2</v>
      </c>
      <c r="G51">
        <f t="shared" si="2"/>
        <v>0.18472939573999986</v>
      </c>
    </row>
    <row r="52" spans="2:7" ht="14" x14ac:dyDescent="0.15">
      <c r="B52" s="21" t="s">
        <v>52</v>
      </c>
      <c r="C52">
        <f>AVERAGE(I31:K31)</f>
        <v>0.45966666666666667</v>
      </c>
      <c r="D52">
        <f>STDEV(I31:K31)</f>
        <v>6.0277137733417132E-3</v>
      </c>
      <c r="E52">
        <f t="shared" si="1"/>
        <v>82.197935069999971</v>
      </c>
      <c r="F52">
        <f t="shared" si="0"/>
        <v>8.2197935069999978E-2</v>
      </c>
      <c r="G52">
        <f t="shared" si="2"/>
        <v>0.16439587013999996</v>
      </c>
    </row>
    <row r="53" spans="2:7" ht="14" x14ac:dyDescent="0.15">
      <c r="B53" s="21" t="s">
        <v>53</v>
      </c>
      <c r="C53">
        <f>AVERAGE(L31:N31)</f>
        <v>0.47566666666666668</v>
      </c>
      <c r="D53">
        <f>STDEV(L31:N31)</f>
        <v>1.1015141094572186E-2</v>
      </c>
      <c r="E53">
        <f t="shared" si="1"/>
        <v>98.489756829999976</v>
      </c>
      <c r="F53">
        <f t="shared" si="0"/>
        <v>9.8489756829999983E-2</v>
      </c>
      <c r="G53">
        <f t="shared" si="2"/>
        <v>0.19697951365999997</v>
      </c>
    </row>
    <row r="54" spans="2:7" ht="14" x14ac:dyDescent="0.15">
      <c r="B54" s="21" t="s">
        <v>54</v>
      </c>
      <c r="C54">
        <f>AVERAGE(C32:E32)</f>
        <v>0.47533333333333339</v>
      </c>
      <c r="D54">
        <f>STDEV(C32:E32)</f>
        <v>3.3291640592396962E-2</v>
      </c>
      <c r="E54">
        <f t="shared" si="1"/>
        <v>98.148983853333334</v>
      </c>
      <c r="F54">
        <f t="shared" si="0"/>
        <v>9.814898385333333E-2</v>
      </c>
      <c r="G54">
        <f t="shared" si="2"/>
        <v>0.19629796770666666</v>
      </c>
    </row>
    <row r="55" spans="2:7" ht="14" x14ac:dyDescent="0.15">
      <c r="B55" s="21" t="s">
        <v>55</v>
      </c>
      <c r="C55">
        <f>AVERAGE(F32:H32)</f>
        <v>0.44466666666666671</v>
      </c>
      <c r="D55">
        <f>STDEV(F32:H32)</f>
        <v>9.8149545762236459E-3</v>
      </c>
      <c r="E55">
        <f t="shared" si="1"/>
        <v>67.04545212000005</v>
      </c>
      <c r="F55">
        <f t="shared" si="0"/>
        <v>6.7045452120000057E-2</v>
      </c>
      <c r="G55">
        <f t="shared" si="2"/>
        <v>0.13409090424000011</v>
      </c>
    </row>
    <row r="56" spans="2:7" ht="14" x14ac:dyDescent="0.15">
      <c r="B56" s="21" t="s">
        <v>56</v>
      </c>
      <c r="C56">
        <f>AVERAGE(I32:K32)</f>
        <v>0.51833333333333342</v>
      </c>
      <c r="D56">
        <f>STDEV(I32:K32)</f>
        <v>4.9328828623162518E-3</v>
      </c>
      <c r="E56">
        <f t="shared" si="1"/>
        <v>142.58650008333342</v>
      </c>
      <c r="F56">
        <f t="shared" si="0"/>
        <v>0.14258650008333343</v>
      </c>
      <c r="G56">
        <f t="shared" si="2"/>
        <v>0.28517300016666686</v>
      </c>
    </row>
    <row r="57" spans="2:7" ht="14" x14ac:dyDescent="0.15">
      <c r="B57" s="21" t="s">
        <v>57</v>
      </c>
      <c r="C57">
        <f>AVERAGE(L32:N32)</f>
        <v>0.49833333333333335</v>
      </c>
      <c r="D57">
        <f>STDEV(L32:N32)</f>
        <v>5.7735026918962623E-3</v>
      </c>
      <c r="E57">
        <f t="shared" si="1"/>
        <v>121.79809008333331</v>
      </c>
      <c r="F57">
        <f t="shared" si="0"/>
        <v>0.12179809008333331</v>
      </c>
      <c r="G57">
        <f t="shared" si="2"/>
        <v>0.24359618016666662</v>
      </c>
    </row>
    <row r="58" spans="2:7" ht="14" x14ac:dyDescent="0.15">
      <c r="B58" s="21" t="s">
        <v>58</v>
      </c>
      <c r="C58">
        <f>AVERAGE(C33:E33)</f>
        <v>0.50900000000000001</v>
      </c>
      <c r="D58">
        <f>STDEV(C33:E33)</f>
        <v>1.1532562594670807E-2</v>
      </c>
      <c r="E58">
        <f t="shared" si="1"/>
        <v>132.85931482999996</v>
      </c>
      <c r="F58">
        <f t="shared" si="0"/>
        <v>0.13285931482999996</v>
      </c>
      <c r="G58">
        <f t="shared" si="2"/>
        <v>0.26571862965999993</v>
      </c>
    </row>
    <row r="59" spans="2:7" ht="14" x14ac:dyDescent="0.15">
      <c r="B59" s="21" t="s">
        <v>59</v>
      </c>
      <c r="C59">
        <f>AVERAGE(F33:H33)</f>
        <v>0.48299999999999993</v>
      </c>
      <c r="D59">
        <f>STDEV(F33:H33)</f>
        <v>7.0000000000000071E-3</v>
      </c>
      <c r="E59">
        <f t="shared" si="1"/>
        <v>106.00140426999991</v>
      </c>
      <c r="F59">
        <f t="shared" si="0"/>
        <v>0.1060014042699999</v>
      </c>
      <c r="G59">
        <f t="shared" si="2"/>
        <v>0.21200280853999981</v>
      </c>
    </row>
    <row r="60" spans="2:7" ht="14" x14ac:dyDescent="0.15">
      <c r="B60" s="21" t="s">
        <v>60</v>
      </c>
      <c r="C60">
        <f>AVERAGE(I33:K33)</f>
        <v>0.44866666666666671</v>
      </c>
      <c r="D60">
        <f>STDEV(I33:K33)</f>
        <v>8.7368949480541129E-3</v>
      </c>
      <c r="E60">
        <f t="shared" si="1"/>
        <v>71.074655319999977</v>
      </c>
      <c r="F60">
        <f t="shared" si="0"/>
        <v>7.1074655319999971E-2</v>
      </c>
      <c r="G60">
        <f t="shared" si="2"/>
        <v>0.14214931063999994</v>
      </c>
    </row>
    <row r="61" spans="2:7" ht="14" x14ac:dyDescent="0.15">
      <c r="B61" s="21" t="s">
        <v>61</v>
      </c>
      <c r="C61">
        <f>AVERAGE(L33:N33)</f>
        <v>0.49033333333333334</v>
      </c>
      <c r="D61">
        <f>STDEV(L33:N33)</f>
        <v>1.5044378795195691E-2</v>
      </c>
      <c r="E61">
        <f t="shared" si="1"/>
        <v>113.54106240333334</v>
      </c>
      <c r="F61">
        <f t="shared" si="0"/>
        <v>0.11354106240333335</v>
      </c>
      <c r="G61">
        <f t="shared" si="2"/>
        <v>0.2270821248066667</v>
      </c>
    </row>
    <row r="62" spans="2:7" ht="14" x14ac:dyDescent="0.15">
      <c r="B62" s="21" t="s">
        <v>62</v>
      </c>
      <c r="C62">
        <f>AVERAGE(C34:E34)</f>
        <v>0.52433333333333332</v>
      </c>
      <c r="D62">
        <f>STDEV(C34:E34)</f>
        <v>4.9328828623162518E-3</v>
      </c>
      <c r="E62">
        <f t="shared" si="1"/>
        <v>148.86365016333326</v>
      </c>
      <c r="F62">
        <f t="shared" si="0"/>
        <v>0.14886365016333328</v>
      </c>
      <c r="G62">
        <f t="shared" si="2"/>
        <v>0.29772730032666656</v>
      </c>
    </row>
    <row r="63" spans="2:7" ht="14" x14ac:dyDescent="0.15">
      <c r="B63" s="21" t="s">
        <v>63</v>
      </c>
      <c r="C63">
        <f>AVERAGE(F34:H34)</f>
        <v>0.51700000000000002</v>
      </c>
      <c r="D63">
        <f>STDEV(F34:H34)</f>
        <v>7.0000000000000071E-3</v>
      </c>
      <c r="E63">
        <f t="shared" si="1"/>
        <v>141.19412426999997</v>
      </c>
      <c r="F63">
        <f t="shared" si="0"/>
        <v>0.14119412426999997</v>
      </c>
      <c r="G63">
        <f t="shared" si="2"/>
        <v>0.28238824853999994</v>
      </c>
    </row>
    <row r="64" spans="2:7" ht="14" x14ac:dyDescent="0.15">
      <c r="B64" s="21" t="s">
        <v>64</v>
      </c>
      <c r="C64">
        <f>AVERAGE(I34:K34)</f>
        <v>0.52866666666666662</v>
      </c>
      <c r="D64">
        <f>STDEV(I34:K34)</f>
        <v>4.0414518843273836E-3</v>
      </c>
      <c r="E64">
        <f t="shared" si="1"/>
        <v>153.4088089199999</v>
      </c>
      <c r="F64">
        <f t="shared" si="0"/>
        <v>0.15340880891999989</v>
      </c>
      <c r="G64">
        <f t="shared" si="2"/>
        <v>0.30681761783999978</v>
      </c>
    </row>
    <row r="65" spans="2:7" ht="14" x14ac:dyDescent="0.15">
      <c r="B65" s="21" t="s">
        <v>65</v>
      </c>
      <c r="C65">
        <f>AVERAGE(L34:N34)</f>
        <v>0.47366666666666662</v>
      </c>
      <c r="D65">
        <f>STDEV(L34:N34)</f>
        <v>6.0277137733416872E-3</v>
      </c>
      <c r="E65">
        <f t="shared" si="1"/>
        <v>96.445987069999887</v>
      </c>
      <c r="F65">
        <f t="shared" si="0"/>
        <v>9.6445987069999892E-2</v>
      </c>
      <c r="G65">
        <f t="shared" si="2"/>
        <v>0.19289197413999978</v>
      </c>
    </row>
    <row r="66" spans="2:7" ht="14" x14ac:dyDescent="0.15">
      <c r="B66" s="21" t="s">
        <v>66</v>
      </c>
      <c r="C66">
        <f>AVERAGE(C35:E35)</f>
        <v>0.46</v>
      </c>
      <c r="D66">
        <f>STDEV(C35:E35)</f>
        <v>6.5574385243020068E-3</v>
      </c>
      <c r="E66">
        <f t="shared" si="1"/>
        <v>82.535987999999975</v>
      </c>
      <c r="F66">
        <f t="shared" si="0"/>
        <v>8.2535987999999977E-2</v>
      </c>
      <c r="G66">
        <f t="shared" si="2"/>
        <v>0.16507197599999995</v>
      </c>
    </row>
    <row r="67" spans="2:7" ht="14" x14ac:dyDescent="0.15">
      <c r="B67" s="21" t="s">
        <v>67</v>
      </c>
      <c r="C67">
        <f>AVERAGE(F35:H35)</f>
        <v>0.52733333333333332</v>
      </c>
      <c r="D67">
        <f>STDEV(F35:H35)</f>
        <v>4.822171018673365E-2</v>
      </c>
      <c r="E67">
        <f t="shared" si="1"/>
        <v>152.00925681333331</v>
      </c>
      <c r="F67">
        <f t="shared" si="0"/>
        <v>0.1520092568133333</v>
      </c>
      <c r="G67">
        <f t="shared" si="2"/>
        <v>0.3040185136266666</v>
      </c>
    </row>
    <row r="68" spans="2:7" ht="14" x14ac:dyDescent="0.15">
      <c r="B68" s="21" t="s">
        <v>68</v>
      </c>
      <c r="C68">
        <f>AVERAGE(I35:K35)</f>
        <v>0.4956666666666667</v>
      </c>
      <c r="D68">
        <f>STDEV(I35:K35)</f>
        <v>1.171893055416464E-2</v>
      </c>
      <c r="E68">
        <f t="shared" si="1"/>
        <v>119.04204363000002</v>
      </c>
      <c r="F68">
        <f t="shared" si="0"/>
        <v>0.11904204363000002</v>
      </c>
      <c r="G68">
        <f t="shared" si="2"/>
        <v>0.23808408726000005</v>
      </c>
    </row>
    <row r="69" spans="2:7" x14ac:dyDescent="0.15">
      <c r="B69" s="21"/>
    </row>
    <row r="70" spans="2:7" x14ac:dyDescent="0.15">
      <c r="B70" s="2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2020-09-29T17:25:50Z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