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Total Protein/"/>
    </mc:Choice>
  </mc:AlternateContent>
  <xr:revisionPtr revIDLastSave="0" documentId="13_ncr:1_{04BCADA4-12F3-754E-971C-8AD6B5F36254}" xr6:coauthVersionLast="45" xr6:coauthVersionMax="45" xr10:uidLastSave="{00000000-0000-0000-0000-000000000000}"/>
  <bookViews>
    <workbookView xWindow="0" yWindow="460" windowWidth="11640" windowHeight="15920" xr2:uid="{00000000-000D-0000-FFFF-FFFF00000000}"/>
  </bookViews>
  <sheets>
    <sheet name="Plate 2 - Sheet1" sheetId="1" r:id="rId1"/>
  </sheets>
  <definedNames>
    <definedName name="MethodPointer1">289325712</definedName>
    <definedName name="MethodPointer2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  <c r="E47" i="1"/>
  <c r="F47" i="1" s="1"/>
  <c r="G47" i="1" s="1"/>
  <c r="D53" i="1"/>
  <c r="C53" i="1"/>
  <c r="F53" i="1" s="1"/>
  <c r="G53" i="1" s="1"/>
  <c r="D52" i="1"/>
  <c r="C52" i="1"/>
  <c r="F52" i="1" s="1"/>
  <c r="G52" i="1" s="1"/>
  <c r="F51" i="1"/>
  <c r="G51" i="1" s="1"/>
  <c r="D51" i="1"/>
  <c r="C51" i="1"/>
  <c r="F50" i="1"/>
  <c r="G50" i="1" s="1"/>
  <c r="D50" i="1"/>
  <c r="C50" i="1"/>
  <c r="D49" i="1"/>
  <c r="C49" i="1"/>
  <c r="F49" i="1" s="1"/>
  <c r="G49" i="1" s="1"/>
  <c r="D48" i="1"/>
  <c r="C48" i="1"/>
  <c r="F48" i="1" s="1"/>
  <c r="G48" i="1" s="1"/>
  <c r="D47" i="1"/>
  <c r="C47" i="1"/>
  <c r="F46" i="1"/>
  <c r="D46" i="1"/>
  <c r="C46" i="1"/>
  <c r="F45" i="1"/>
  <c r="D45" i="1"/>
  <c r="C45" i="1"/>
  <c r="F44" i="1"/>
  <c r="D44" i="1"/>
  <c r="C44" i="1"/>
  <c r="F43" i="1"/>
  <c r="D43" i="1"/>
  <c r="C43" i="1"/>
  <c r="F42" i="1"/>
  <c r="D42" i="1"/>
  <c r="C42" i="1"/>
  <c r="F41" i="1"/>
  <c r="D41" i="1"/>
  <c r="C41" i="1"/>
  <c r="F40" i="1"/>
  <c r="D40" i="1"/>
  <c r="C40" i="1"/>
  <c r="F39" i="1"/>
  <c r="D39" i="1"/>
  <c r="C39" i="1"/>
  <c r="F38" i="1"/>
  <c r="D38" i="1"/>
  <c r="C38" i="1"/>
</calcChain>
</file>

<file path=xl/sharedStrings.xml><?xml version="1.0" encoding="utf-8"?>
<sst xmlns="http://schemas.openxmlformats.org/spreadsheetml/2006/main" count="62" uniqueCount="54">
  <si>
    <t>Software Version</t>
  </si>
  <si>
    <t>3.03.14</t>
  </si>
  <si>
    <t>Experiment File Path:</t>
  </si>
  <si>
    <t>C:\Users\barottlab\Desktop\Teegan\KBayBleach19\Total Protein\2020-09-29-1.xpt</t>
  </si>
  <si>
    <t>Protocol File Path:</t>
  </si>
  <si>
    <t>C:\Users\Public\Documents\Protocols\Bradford Protein Assay (595nm).prt</t>
  </si>
  <si>
    <t>Plate Number</t>
  </si>
  <si>
    <t>Plate 2</t>
  </si>
  <si>
    <t>Date</t>
  </si>
  <si>
    <t>Time</t>
  </si>
  <si>
    <t>Reader Type:</t>
  </si>
  <si>
    <t>ELx808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</si>
  <si>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</si>
  <si>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</si>
  <si>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</si>
  <si>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</si>
  <si>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</si>
  <si>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</si>
  <si>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</si>
  <si>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Plate In</t>
  </si>
  <si>
    <t>Set Temperature</t>
  </si>
  <si>
    <t>Setpoint 25°C</t>
  </si>
  <si>
    <t>Preheat before moving to next step</t>
  </si>
  <si>
    <t>Read</t>
  </si>
  <si>
    <t>Absorbance Endpoint</t>
  </si>
  <si>
    <t>Full Plate</t>
  </si>
  <si>
    <t>Wavelengths:  595</t>
  </si>
  <si>
    <t>Read Speed: Normal</t>
  </si>
  <si>
    <t>Plate Out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</si>
  <si>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</si>
  <si>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</si>
  <si>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</si>
  <si>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</si>
  <si>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</si>
  <si>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</si>
  <si>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</si>
  <si>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</si>
  <si>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</si>
  <si>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</si>
  <si>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Averages</t>
  </si>
  <si>
    <t xml:space="preserve">Sample </t>
  </si>
  <si>
    <t>Average</t>
  </si>
  <si>
    <t>Standard Deviation</t>
  </si>
  <si>
    <t>Concentration (µg/mL)</t>
  </si>
  <si>
    <t>Concentration (mg/mL)</t>
  </si>
  <si>
    <t>Concentration * 2 (Dilution)</t>
  </si>
  <si>
    <t>I</t>
  </si>
  <si>
    <t>204.10/16.host</t>
  </si>
  <si>
    <t>36.10/30.host</t>
  </si>
  <si>
    <t>240.10/2.host</t>
  </si>
  <si>
    <t>43.9/16.host</t>
  </si>
  <si>
    <t>3.10/16.host</t>
  </si>
  <si>
    <t>45.9/16.host</t>
  </si>
  <si>
    <t>42.10/16.host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</si>
</sst>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u/>
      <sz val="10"/>
      <name val="Arial"/>
      <family val="2"/>
    </font>
    <font>
      <b/>
      <sz val="10"/>
      <color rgb="FF27413E"/>
      <name val="Arial"/>
      <family val="2"/>
    </font>
    <font>
      <b/>
      <sz val="10"/>
      <name val="Arial"/>
      <family val="2"/>
    </font>
    <font>
      <sz val="10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2 - Sheet1'!$E$37</c:f>
              <c:strCache>
                <c:ptCount val="1"/>
                <c:pt idx="0">
                  <c:v>Concentration (µg/mL)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513976377952754"/>
                  <c:y val="-1.6223388743073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2 - Sheet1'!$C$38:$C$46</c:f>
              <c:numCache>
                <c:formatCode>General</c:formatCode>
                <c:ptCount val="9"/>
                <c:pt idx="0">
                  <c:v>1.3486666666666667</c:v>
                </c:pt>
                <c:pt idx="1">
                  <c:v>1.1223333333333334</c:v>
                </c:pt>
                <c:pt idx="2">
                  <c:v>0.99299999999999988</c:v>
                </c:pt>
                <c:pt idx="3">
                  <c:v>0.94399999999999995</c:v>
                </c:pt>
                <c:pt idx="4">
                  <c:v>0.82866666666666655</c:v>
                </c:pt>
                <c:pt idx="5">
                  <c:v>0.6150000000000001</c:v>
                </c:pt>
                <c:pt idx="6">
                  <c:v>0.50233333333333341</c:v>
                </c:pt>
                <c:pt idx="7">
                  <c:v>0.40533333333333338</c:v>
                </c:pt>
                <c:pt idx="8">
                  <c:v>0.38566666666666666</c:v>
                </c:pt>
              </c:numCache>
            </c:numRef>
          </c:xVal>
          <c:yVal>
            <c:numRef>
              <c:f>'Plate 2 - Sheet1'!$E$38:$E$46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6-2B41-BD13-6D840B2D1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04736"/>
        <c:axId val="721179328"/>
      </c:scatterChart>
      <c:valAx>
        <c:axId val="73900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79328"/>
        <c:crosses val="autoZero"/>
        <c:crossBetween val="midCat"/>
      </c:valAx>
      <c:valAx>
        <c:axId val="7211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331189851268589"/>
                  <c:y val="-1.2285651793525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2 - Sheet1'!$C$43:$C$46</c:f>
              <c:numCache>
                <c:formatCode>General</c:formatCode>
                <c:ptCount val="4"/>
                <c:pt idx="0">
                  <c:v>0.6150000000000001</c:v>
                </c:pt>
                <c:pt idx="1">
                  <c:v>0.50233333333333341</c:v>
                </c:pt>
                <c:pt idx="2">
                  <c:v>0.40533333333333338</c:v>
                </c:pt>
                <c:pt idx="3">
                  <c:v>0.38566666666666666</c:v>
                </c:pt>
              </c:numCache>
            </c:numRef>
          </c:xVal>
          <c:yVal>
            <c:numRef>
              <c:f>'Plate 2 - Sheet1'!$E$43:$E$46</c:f>
              <c:numCache>
                <c:formatCode>General</c:formatCode>
                <c:ptCount val="4"/>
                <c:pt idx="0">
                  <c:v>250</c:v>
                </c:pt>
                <c:pt idx="1">
                  <c:v>125</c:v>
                </c:pt>
                <c:pt idx="2">
                  <c:v>25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4-EC4D-9C8A-83241E59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98512"/>
        <c:axId val="745504320"/>
      </c:scatterChart>
      <c:valAx>
        <c:axId val="7449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04320"/>
        <c:crosses val="autoZero"/>
        <c:crossBetween val="midCat"/>
      </c:valAx>
      <c:valAx>
        <c:axId val="7455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36</xdr:row>
      <xdr:rowOff>6350</xdr:rowOff>
    </xdr:from>
    <xdr:to>
      <xdr:col>15</xdr:col>
      <xdr:colOff>539750</xdr:colOff>
      <xdr:row>50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23CAD-C33E-5F46-85E4-F7B783EF7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51</xdr:row>
      <xdr:rowOff>6350</xdr:rowOff>
    </xdr:from>
    <xdr:to>
      <xdr:col>15</xdr:col>
      <xdr:colOff>539750</xdr:colOff>
      <xdr:row>67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11ADA2-AC1D-FB4E-AFE3-B6C237487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8"/>
  <sheetViews>
    <sheetView tabSelected="1" topLeftCell="A34" workbookViewId="0">
      <selection activeCell="G53" sqref="G53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44103</v>
      </c>
    </row>
    <row r="8" spans="1:2" x14ac:dyDescent="0.15">
      <c r="A8" t="s">
        <v>9</v>
      </c>
      <c r="B8" s="2">
        <v>0.51307870370370368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 t="s">
        <v>13</v>
      </c>
    </row>
    <row r="11" spans="1:2" x14ac:dyDescent="0.15">
      <c r="A11" t="s">
        <v>14</v>
      </c>
      <c r="B11" t="s">
        <v>15</v>
      </c>
    </row>
    <row r="13" spans="1:2" ht="14" x14ac:dyDescent="0.15">
      <c r="A13" s="3" t="s">
        <v>16</v>
      </c>
      <c r="B13" s="4"/>
    </row>
    <row r="14" spans="1:2" x14ac:dyDescent="0.15">
      <c r="A14" t="s">
        <v>17</v>
      </c>
      <c r="B14" t="s">
        <v>18</v>
      </c>
    </row>
    <row r="15" spans="1:2" x14ac:dyDescent="0.15">
      <c r="A15" t="s">
        <v>19</v>
      </c>
    </row>
    <row r="16" spans="1:2" x14ac:dyDescent="0.15">
      <c r="A16" t="s">
        <v>20</v>
      </c>
      <c r="B16" t="s">
        <v>21</v>
      </c>
    </row>
    <row r="17" spans="1:15" x14ac:dyDescent="0.15">
      <c r="B17" t="s">
        <v>22</v>
      </c>
    </row>
    <row r="18" spans="1:15" x14ac:dyDescent="0.15">
      <c r="A18" t="s">
        <v>23</v>
      </c>
      <c r="B18" t="s">
        <v>24</v>
      </c>
    </row>
    <row r="19" spans="1:15" x14ac:dyDescent="0.15"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A22" t="s">
        <v>28</v>
      </c>
    </row>
    <row r="24" spans="1:15" ht="14" x14ac:dyDescent="0.15">
      <c r="A24" s="3" t="s">
        <v>29</v>
      </c>
      <c r="B24" s="4"/>
    </row>
    <row r="25" spans="1:15" x14ac:dyDescent="0.15">
      <c r="A25" t="s">
        <v>30</v>
      </c>
      <c r="B25">
        <v>25</v>
      </c>
    </row>
    <row r="27" spans="1:15" x14ac:dyDescent="0.1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ht="14" x14ac:dyDescent="0.15">
      <c r="B28" s="6" t="s">
        <v>31</v>
      </c>
      <c r="C28" s="7">
        <v>1.278</v>
      </c>
      <c r="D28" s="8">
        <v>1.161</v>
      </c>
      <c r="E28" s="9">
        <v>1.008</v>
      </c>
      <c r="F28" s="10">
        <v>0.94</v>
      </c>
      <c r="G28" s="11">
        <v>0.82099999999999995</v>
      </c>
      <c r="H28" s="12">
        <v>0.60899999999999999</v>
      </c>
      <c r="I28" s="13">
        <v>0.505</v>
      </c>
      <c r="J28" s="14">
        <v>0.4</v>
      </c>
      <c r="K28" s="14">
        <v>0.38500000000000001</v>
      </c>
      <c r="L28" s="14">
        <v>0.41799999999999998</v>
      </c>
      <c r="M28" s="14">
        <v>0.40300000000000002</v>
      </c>
      <c r="N28" s="14">
        <v>0.41199999999999998</v>
      </c>
      <c r="O28" s="15">
        <v>595</v>
      </c>
    </row>
    <row r="29" spans="1:15" ht="14" x14ac:dyDescent="0.15">
      <c r="B29" s="6" t="s">
        <v>32</v>
      </c>
      <c r="C29" s="16">
        <v>1.502</v>
      </c>
      <c r="D29" s="8">
        <v>1.149</v>
      </c>
      <c r="E29" s="9">
        <v>1.0149999999999999</v>
      </c>
      <c r="F29" s="10">
        <v>0.98</v>
      </c>
      <c r="G29" s="11">
        <v>0.84199999999999997</v>
      </c>
      <c r="H29" s="12">
        <v>0.624</v>
      </c>
      <c r="I29" s="13">
        <v>0.498</v>
      </c>
      <c r="J29" s="14">
        <v>0.41199999999999998</v>
      </c>
      <c r="K29" s="14">
        <v>0.38</v>
      </c>
      <c r="L29" s="14">
        <v>0.41099999999999998</v>
      </c>
      <c r="M29" s="14">
        <v>0.442</v>
      </c>
      <c r="N29" s="14">
        <v>0.436</v>
      </c>
      <c r="O29" s="15">
        <v>595</v>
      </c>
    </row>
    <row r="30" spans="1:15" ht="14" x14ac:dyDescent="0.15">
      <c r="B30" s="6" t="s">
        <v>33</v>
      </c>
      <c r="C30" s="7">
        <v>1.266</v>
      </c>
      <c r="D30" s="9">
        <v>1.0569999999999999</v>
      </c>
      <c r="E30" s="10">
        <v>0.95599999999999996</v>
      </c>
      <c r="F30" s="10">
        <v>0.91200000000000003</v>
      </c>
      <c r="G30" s="11">
        <v>0.82299999999999995</v>
      </c>
      <c r="H30" s="12">
        <v>0.61199999999999999</v>
      </c>
      <c r="I30" s="13">
        <v>0.504</v>
      </c>
      <c r="J30" s="14">
        <v>0.40400000000000003</v>
      </c>
      <c r="K30" s="14">
        <v>0.39200000000000002</v>
      </c>
      <c r="L30" s="14">
        <v>0.40699999999999997</v>
      </c>
      <c r="M30" s="14">
        <v>0.40300000000000002</v>
      </c>
      <c r="N30" s="14">
        <v>0.434</v>
      </c>
      <c r="O30" s="15">
        <v>595</v>
      </c>
    </row>
    <row r="31" spans="1:15" ht="14" x14ac:dyDescent="0.15">
      <c r="B31" s="6" t="s">
        <v>34</v>
      </c>
      <c r="C31" s="14">
        <v>0.42799999999999999</v>
      </c>
      <c r="D31" s="14">
        <v>0.41699999999999998</v>
      </c>
      <c r="E31" s="14">
        <v>0.42699999999999999</v>
      </c>
      <c r="F31" s="14">
        <v>0.42299999999999999</v>
      </c>
      <c r="G31" s="14">
        <v>0.42</v>
      </c>
      <c r="H31" s="14">
        <v>0.42499999999999999</v>
      </c>
      <c r="I31" s="14">
        <v>0.41699999999999998</v>
      </c>
      <c r="J31" s="14">
        <v>0.42399999999999999</v>
      </c>
      <c r="K31" s="14">
        <v>0.38700000000000001</v>
      </c>
      <c r="L31" s="14">
        <v>0.40500000000000003</v>
      </c>
      <c r="M31" s="14">
        <v>0.44400000000000001</v>
      </c>
      <c r="N31" s="14">
        <v>0.42699999999999999</v>
      </c>
      <c r="O31" s="15">
        <v>595</v>
      </c>
    </row>
    <row r="32" spans="1:15" ht="14" x14ac:dyDescent="0.15">
      <c r="B32" s="6" t="s">
        <v>35</v>
      </c>
      <c r="C32" s="17">
        <v>4.2999999999999997E-2</v>
      </c>
      <c r="D32" s="17">
        <v>4.2000000000000003E-2</v>
      </c>
      <c r="E32" s="17">
        <v>4.2999999999999997E-2</v>
      </c>
      <c r="F32" s="17">
        <v>4.2000000000000003E-2</v>
      </c>
      <c r="G32" s="17">
        <v>4.2000000000000003E-2</v>
      </c>
      <c r="H32" s="17">
        <v>4.2000000000000003E-2</v>
      </c>
      <c r="I32" s="17">
        <v>4.2999999999999997E-2</v>
      </c>
      <c r="J32" s="17">
        <v>4.2000000000000003E-2</v>
      </c>
      <c r="K32" s="17">
        <v>4.1000000000000002E-2</v>
      </c>
      <c r="L32" s="17">
        <v>4.2000000000000003E-2</v>
      </c>
      <c r="M32" s="17">
        <v>4.2000000000000003E-2</v>
      </c>
      <c r="N32" s="17">
        <v>4.2000000000000003E-2</v>
      </c>
      <c r="O32" s="15">
        <v>595</v>
      </c>
    </row>
    <row r="33" spans="1:15" ht="14" x14ac:dyDescent="0.15">
      <c r="B33" s="6" t="s">
        <v>36</v>
      </c>
      <c r="C33" s="17">
        <v>4.1000000000000002E-2</v>
      </c>
      <c r="D33" s="17">
        <v>4.2000000000000003E-2</v>
      </c>
      <c r="E33" s="17">
        <v>4.2000000000000003E-2</v>
      </c>
      <c r="F33" s="17">
        <v>4.1000000000000002E-2</v>
      </c>
      <c r="G33" s="17">
        <v>4.2000000000000003E-2</v>
      </c>
      <c r="H33" s="17">
        <v>4.2000000000000003E-2</v>
      </c>
      <c r="I33" s="17">
        <v>4.2000000000000003E-2</v>
      </c>
      <c r="J33" s="17">
        <v>4.2000000000000003E-2</v>
      </c>
      <c r="K33" s="17">
        <v>4.1000000000000002E-2</v>
      </c>
      <c r="L33" s="17">
        <v>4.1000000000000002E-2</v>
      </c>
      <c r="M33" s="17">
        <v>4.1000000000000002E-2</v>
      </c>
      <c r="N33" s="17">
        <v>4.1000000000000002E-2</v>
      </c>
      <c r="O33" s="15">
        <v>595</v>
      </c>
    </row>
    <row r="34" spans="1:15" ht="14" x14ac:dyDescent="0.15">
      <c r="B34" s="6" t="s">
        <v>37</v>
      </c>
      <c r="C34" s="17">
        <v>4.5999999999999999E-2</v>
      </c>
      <c r="D34" s="17">
        <v>4.1000000000000002E-2</v>
      </c>
      <c r="E34" s="17">
        <v>4.1000000000000002E-2</v>
      </c>
      <c r="F34" s="17">
        <v>4.1000000000000002E-2</v>
      </c>
      <c r="G34" s="17">
        <v>4.1000000000000002E-2</v>
      </c>
      <c r="H34" s="17">
        <v>4.1000000000000002E-2</v>
      </c>
      <c r="I34" s="17">
        <v>4.1000000000000002E-2</v>
      </c>
      <c r="J34" s="17">
        <v>4.1000000000000002E-2</v>
      </c>
      <c r="K34" s="17">
        <v>4.1000000000000002E-2</v>
      </c>
      <c r="L34" s="17">
        <v>4.1000000000000002E-2</v>
      </c>
      <c r="M34" s="17">
        <v>4.1000000000000002E-2</v>
      </c>
      <c r="N34" s="17">
        <v>4.7E-2</v>
      </c>
      <c r="O34" s="15">
        <v>595</v>
      </c>
    </row>
    <row r="35" spans="1:15" ht="14" x14ac:dyDescent="0.15">
      <c r="B35" s="6" t="s">
        <v>38</v>
      </c>
      <c r="C35" s="17">
        <v>4.2000000000000003E-2</v>
      </c>
      <c r="D35" s="17">
        <v>4.2000000000000003E-2</v>
      </c>
      <c r="E35" s="17">
        <v>4.2000000000000003E-2</v>
      </c>
      <c r="F35" s="17">
        <v>4.2000000000000003E-2</v>
      </c>
      <c r="G35" s="17">
        <v>4.2000000000000003E-2</v>
      </c>
      <c r="H35" s="17">
        <v>4.2000000000000003E-2</v>
      </c>
      <c r="I35" s="17">
        <v>4.2999999999999997E-2</v>
      </c>
      <c r="J35" s="17">
        <v>4.2000000000000003E-2</v>
      </c>
      <c r="K35" s="17">
        <v>4.2000000000000003E-2</v>
      </c>
      <c r="L35" s="17">
        <v>4.2999999999999997E-2</v>
      </c>
      <c r="M35" s="17">
        <v>4.2000000000000003E-2</v>
      </c>
      <c r="N35" s="17">
        <v>4.2000000000000003E-2</v>
      </c>
      <c r="O35" s="15">
        <v>595</v>
      </c>
    </row>
    <row r="37" spans="1:15" ht="14" x14ac:dyDescent="0.15">
      <c r="A37" s="18" t="s">
        <v>39</v>
      </c>
      <c r="B37" s="19" t="s">
        <v>40</v>
      </c>
      <c r="C37" s="20" t="s">
        <v>41</v>
      </c>
      <c r="D37" s="20" t="s">
        <v>42</v>
      </c>
      <c r="E37" s="20" t="s">
        <v>43</v>
      </c>
      <c r="F37" s="20" t="s">
        <v>44</v>
      </c>
      <c r="G37" s="20" t="s">
        <v>45</v>
      </c>
    </row>
    <row r="38" spans="1:15" ht="14" x14ac:dyDescent="0.15">
      <c r="B38" s="21" t="s">
        <v>31</v>
      </c>
      <c r="C38">
        <f>AVERAGE(C28:C30)</f>
        <v>1.3486666666666667</v>
      </c>
      <c r="D38">
        <f>STDEV(C28:C30)</f>
        <v>0.13292604460124935</v>
      </c>
      <c r="E38" s="22">
        <v>2000</v>
      </c>
      <c r="F38">
        <f>E38*10^-3</f>
        <v>2</v>
      </c>
    </row>
    <row r="39" spans="1:15" ht="14" x14ac:dyDescent="0.15">
      <c r="B39" s="21" t="s">
        <v>32</v>
      </c>
      <c r="C39">
        <f>AVERAGE(D28:D30)</f>
        <v>1.1223333333333334</v>
      </c>
      <c r="D39">
        <f>STDEV(D28:D30)</f>
        <v>5.6897568782271701E-2</v>
      </c>
      <c r="E39" s="22">
        <v>1500</v>
      </c>
      <c r="F39">
        <f t="shared" ref="F39:F68" si="0">E39*10^-3</f>
        <v>1.5</v>
      </c>
    </row>
    <row r="40" spans="1:15" ht="14" x14ac:dyDescent="0.15">
      <c r="B40" s="21" t="s">
        <v>33</v>
      </c>
      <c r="C40">
        <f>AVERAGE(E28:E30)</f>
        <v>0.99299999999999988</v>
      </c>
      <c r="D40">
        <f>STDEV(E28:E30)</f>
        <v>3.2233522922572387E-2</v>
      </c>
      <c r="E40" s="22">
        <v>1000</v>
      </c>
      <c r="F40">
        <f t="shared" si="0"/>
        <v>1</v>
      </c>
    </row>
    <row r="41" spans="1:15" ht="14" x14ac:dyDescent="0.15">
      <c r="B41" s="21" t="s">
        <v>34</v>
      </c>
      <c r="C41">
        <f>AVERAGE(F28:F30)</f>
        <v>0.94399999999999995</v>
      </c>
      <c r="D41">
        <f>STDEV(F28:F30)</f>
        <v>3.4176014981270104E-2</v>
      </c>
      <c r="E41" s="22">
        <v>750</v>
      </c>
      <c r="F41">
        <f t="shared" si="0"/>
        <v>0.75</v>
      </c>
    </row>
    <row r="42" spans="1:15" ht="14" x14ac:dyDescent="0.15">
      <c r="B42" s="21" t="s">
        <v>35</v>
      </c>
      <c r="C42">
        <f>AVERAGE(G28:G30)</f>
        <v>0.82866666666666655</v>
      </c>
      <c r="D42">
        <f>STDEV(G28:G30)</f>
        <v>1.1590225767142482E-2</v>
      </c>
      <c r="E42" s="22">
        <v>500</v>
      </c>
      <c r="F42">
        <f t="shared" si="0"/>
        <v>0.5</v>
      </c>
    </row>
    <row r="43" spans="1:15" ht="14" x14ac:dyDescent="0.15">
      <c r="B43" s="21" t="s">
        <v>36</v>
      </c>
      <c r="C43">
        <f>AVERAGE(H28:H30)</f>
        <v>0.6150000000000001</v>
      </c>
      <c r="D43">
        <f>STDEV(H28:H30)</f>
        <v>7.9372539331937792E-3</v>
      </c>
      <c r="E43" s="22">
        <v>250</v>
      </c>
      <c r="F43">
        <f t="shared" si="0"/>
        <v>0.25</v>
      </c>
    </row>
    <row r="44" spans="1:15" ht="14" x14ac:dyDescent="0.15">
      <c r="B44" s="21" t="s">
        <v>37</v>
      </c>
      <c r="C44">
        <f>AVERAGE(I28:I30)</f>
        <v>0.50233333333333341</v>
      </c>
      <c r="D44">
        <f>STDEV(I28:I30)</f>
        <v>3.7859388972001857E-3</v>
      </c>
      <c r="E44" s="22">
        <v>125</v>
      </c>
      <c r="F44">
        <f t="shared" si="0"/>
        <v>0.125</v>
      </c>
    </row>
    <row r="45" spans="1:15" ht="14" x14ac:dyDescent="0.15">
      <c r="B45" s="21" t="s">
        <v>38</v>
      </c>
      <c r="C45">
        <f>AVERAGE(J28:J30)</f>
        <v>0.40533333333333338</v>
      </c>
      <c r="D45">
        <f>STDEV(J28:J30)</f>
        <v>6.1101009266077621E-3</v>
      </c>
      <c r="E45" s="22">
        <v>25</v>
      </c>
      <c r="F45">
        <f t="shared" si="0"/>
        <v>2.5000000000000001E-2</v>
      </c>
    </row>
    <row r="46" spans="1:15" ht="14" x14ac:dyDescent="0.15">
      <c r="B46" s="21" t="s">
        <v>46</v>
      </c>
      <c r="C46">
        <f>AVERAGE(K28:K30)</f>
        <v>0.38566666666666666</v>
      </c>
      <c r="D46">
        <f>STDEV(K28:K30)</f>
        <v>6.0277137733417132E-3</v>
      </c>
      <c r="E46" s="22">
        <v>0</v>
      </c>
      <c r="F46">
        <f t="shared" si="0"/>
        <v>0</v>
      </c>
    </row>
    <row r="47" spans="1:15" ht="28" x14ac:dyDescent="0.15">
      <c r="B47" s="21" t="s">
        <v>47</v>
      </c>
      <c r="C47">
        <f>AVERAGE(L28:N28)</f>
        <v>0.41099999999999998</v>
      </c>
      <c r="D47">
        <f>STDEV(L28:N28)</f>
        <v>7.5498344352707266E-3</v>
      </c>
      <c r="E47">
        <f>170.13*C47^2+910.7*C47-374.61</f>
        <v>28.426229729999989</v>
      </c>
      <c r="F47">
        <f t="shared" si="0"/>
        <v>2.8426229729999988E-2</v>
      </c>
      <c r="G47">
        <f>F47*2</f>
        <v>5.6852459459999977E-2</v>
      </c>
    </row>
    <row r="48" spans="1:15" ht="14" x14ac:dyDescent="0.15">
      <c r="B48" s="21" t="s">
        <v>48</v>
      </c>
      <c r="C48">
        <f>AVERAGE(L29:N29)</f>
        <v>0.42966666666666664</v>
      </c>
      <c r="D48">
        <f>STDEV(L29:N29)</f>
        <v>1.644181660685138E-2</v>
      </c>
      <c r="E48">
        <f t="shared" ref="E48:E53" si="1">170.13*C48^2+910.7*C48-374.61</f>
        <v>48.095718636666675</v>
      </c>
      <c r="F48">
        <f t="shared" si="0"/>
        <v>4.8095718636666673E-2</v>
      </c>
      <c r="G48">
        <f t="shared" ref="G48:G68" si="2">F48*2</f>
        <v>9.6191437273333347E-2</v>
      </c>
    </row>
    <row r="49" spans="2:7" ht="14" x14ac:dyDescent="0.15">
      <c r="B49" s="21" t="s">
        <v>49</v>
      </c>
      <c r="C49">
        <f>AVERAGE(L30:N30)</f>
        <v>0.41466666666666668</v>
      </c>
      <c r="D49">
        <f>STDEV(L30:N30)</f>
        <v>1.6862186493255646E-2</v>
      </c>
      <c r="E49">
        <f t="shared" si="1"/>
        <v>32.280522186666701</v>
      </c>
      <c r="F49">
        <f t="shared" si="0"/>
        <v>3.2280522186666702E-2</v>
      </c>
      <c r="G49">
        <f t="shared" si="2"/>
        <v>6.4561044373333404E-2</v>
      </c>
    </row>
    <row r="50" spans="2:7" ht="14" x14ac:dyDescent="0.15">
      <c r="B50" s="21" t="s">
        <v>50</v>
      </c>
      <c r="C50">
        <f>AVERAGE(C31:E31)</f>
        <v>0.42399999999999999</v>
      </c>
      <c r="D50">
        <f>STDEV(C31:E31)</f>
        <v>6.0827625302982248E-3</v>
      </c>
      <c r="E50">
        <f t="shared" si="1"/>
        <v>42.112090879999982</v>
      </c>
      <c r="F50">
        <f t="shared" si="0"/>
        <v>4.211209087999998E-2</v>
      </c>
      <c r="G50">
        <f t="shared" si="2"/>
        <v>8.4224181759999961E-2</v>
      </c>
    </row>
    <row r="51" spans="2:7" ht="14" x14ac:dyDescent="0.15">
      <c r="B51" s="21" t="s">
        <v>51</v>
      </c>
      <c r="C51">
        <f>AVERAGE(F31:H31)</f>
        <v>0.42266666666666669</v>
      </c>
      <c r="D51">
        <f>STDEV(F31:H31)</f>
        <v>2.5166114784235852E-3</v>
      </c>
      <c r="E51">
        <f t="shared" si="1"/>
        <v>40.705766346666678</v>
      </c>
      <c r="F51">
        <f t="shared" si="0"/>
        <v>4.0705766346666679E-2</v>
      </c>
      <c r="G51">
        <f t="shared" si="2"/>
        <v>8.1411532693333358E-2</v>
      </c>
    </row>
    <row r="52" spans="2:7" ht="14" x14ac:dyDescent="0.15">
      <c r="B52" s="21" t="s">
        <v>52</v>
      </c>
      <c r="C52">
        <f>AVERAGE(I31:K31)</f>
        <v>0.40933333333333333</v>
      </c>
      <c r="D52">
        <f>STDEV(I31:K31)</f>
        <v>1.9655363983740744E-2</v>
      </c>
      <c r="E52">
        <f t="shared" si="1"/>
        <v>26.675790880000022</v>
      </c>
      <c r="F52">
        <f t="shared" si="0"/>
        <v>2.6675790880000022E-2</v>
      </c>
      <c r="G52">
        <f t="shared" si="2"/>
        <v>5.3351581760000044E-2</v>
      </c>
    </row>
    <row r="53" spans="2:7" ht="14" x14ac:dyDescent="0.15">
      <c r="B53" s="21" t="s">
        <v>53</v>
      </c>
      <c r="C53">
        <f>AVERAGE(L31:N31)</f>
        <v>0.42533333333333334</v>
      </c>
      <c r="D53">
        <f>STDEV(L31:N31)</f>
        <v>1.9553345834749943E-2</v>
      </c>
      <c r="E53">
        <f t="shared" si="1"/>
        <v>43.519020319999981</v>
      </c>
      <c r="F53">
        <f t="shared" si="0"/>
        <v>4.3519020319999983E-2</v>
      </c>
      <c r="G53">
        <f t="shared" si="2"/>
        <v>8.7038040639999967E-2</v>
      </c>
    </row>
    <row r="54" spans="2:7" x14ac:dyDescent="0.15">
      <c r="B54" s="21"/>
    </row>
    <row r="55" spans="2:7" x14ac:dyDescent="0.15">
      <c r="B55" s="21"/>
    </row>
    <row r="56" spans="2:7" x14ac:dyDescent="0.15">
      <c r="B56" s="21"/>
    </row>
    <row r="57" spans="2:7" x14ac:dyDescent="0.15">
      <c r="B57" s="21"/>
    </row>
    <row r="58" spans="2:7" x14ac:dyDescent="0.15">
      <c r="B58" s="21"/>
    </row>
    <row r="59" spans="2:7" x14ac:dyDescent="0.15">
      <c r="B59" s="21"/>
    </row>
    <row r="60" spans="2:7" x14ac:dyDescent="0.15">
      <c r="B60" s="21"/>
    </row>
    <row r="61" spans="2:7" x14ac:dyDescent="0.15">
      <c r="B61" s="21"/>
    </row>
    <row r="62" spans="2:7" x14ac:dyDescent="0.15">
      <c r="B62" s="21"/>
    </row>
    <row r="63" spans="2:7" x14ac:dyDescent="0.15">
      <c r="B63" s="21"/>
    </row>
    <row r="64" spans="2:7" x14ac:dyDescent="0.15">
      <c r="B64" s="21"/>
    </row>
    <row r="65" spans="2:2" x14ac:dyDescent="0.15">
      <c r="B65" s="21"/>
    </row>
    <row r="66" spans="2:2" x14ac:dyDescent="0.15">
      <c r="B66" s="21"/>
    </row>
    <row r="67" spans="2:2" x14ac:dyDescent="0.15">
      <c r="B67" s="21"/>
    </row>
    <row r="68" spans="2:2" x14ac:dyDescent="0.15">
      <c r="B68" s="2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2 -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barottlab</dc:creator>
  <cp:lastModifiedBy>Microsoft Office User</cp:lastModifiedBy>
  <dcterms:created xsi:type="dcterms:W3CDTF">2011-01-18T20:51:17Z</dcterms:created>
  <dcterms:modified xsi:type="dcterms:W3CDTF">2020-09-29T17:36:28Z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