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83CEE6C9-8CBD-1A48-B711-99189BDA1862}" xr6:coauthVersionLast="45" xr6:coauthVersionMax="45" xr10:uidLastSave="{00000000-0000-0000-0000-000000000000}"/>
  <bookViews>
    <workbookView xWindow="0" yWindow="460" windowWidth="10640" windowHeight="15920" xr2:uid="{00000000-000D-0000-FFFF-FFFF00000000}"/>
  </bookViews>
  <sheets>
    <sheet name="Plate 1 - Sheet1" sheetId="1" r:id="rId1"/>
  </sheets>
  <definedNames>
    <definedName name="MethodPointer1">282511472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7" i="1"/>
  <c r="C66" i="1"/>
  <c r="C65" i="1"/>
  <c r="E65" i="1" s="1"/>
  <c r="F65" i="1" s="1"/>
  <c r="C64" i="1"/>
  <c r="C63" i="1"/>
  <c r="C62" i="1"/>
  <c r="C61" i="1"/>
  <c r="E61" i="1" s="1"/>
  <c r="F61" i="1" s="1"/>
  <c r="C60" i="1"/>
  <c r="E60" i="1" s="1"/>
  <c r="F60" i="1" s="1"/>
  <c r="C59" i="1"/>
  <c r="E59" i="1" s="1"/>
  <c r="F59" i="1" s="1"/>
  <c r="C58" i="1"/>
  <c r="C57" i="1"/>
  <c r="E57" i="1" s="1"/>
  <c r="F57" i="1" s="1"/>
  <c r="C56" i="1"/>
  <c r="E56" i="1" s="1"/>
  <c r="F56" i="1" s="1"/>
  <c r="C55" i="1"/>
  <c r="E55" i="1" s="1"/>
  <c r="F55" i="1" s="1"/>
  <c r="C54" i="1"/>
  <c r="C53" i="1"/>
  <c r="E53" i="1" s="1"/>
  <c r="F53" i="1" s="1"/>
  <c r="C52" i="1"/>
  <c r="E52" i="1" s="1"/>
  <c r="F52" i="1" s="1"/>
  <c r="C51" i="1"/>
  <c r="E51" i="1" s="1"/>
  <c r="F51" i="1" s="1"/>
  <c r="C50" i="1"/>
  <c r="C49" i="1"/>
  <c r="E49" i="1" s="1"/>
  <c r="F49" i="1" s="1"/>
  <c r="C48" i="1"/>
  <c r="E48" i="1" s="1"/>
  <c r="F48" i="1" s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63" i="1" l="1"/>
  <c r="F63" i="1" s="1"/>
  <c r="E64" i="1"/>
  <c r="F64" i="1" s="1"/>
  <c r="E50" i="1"/>
  <c r="F50" i="1" s="1"/>
  <c r="E54" i="1"/>
  <c r="F54" i="1" s="1"/>
  <c r="E58" i="1"/>
  <c r="F58" i="1" s="1"/>
  <c r="E62" i="1"/>
  <c r="F62" i="1" s="1"/>
  <c r="E66" i="1"/>
  <c r="F66" i="1" s="1"/>
  <c r="E47" i="1"/>
  <c r="F47" i="1" s="1"/>
</calcChain>
</file>

<file path=xl/sharedStrings.xml><?xml version="1.0" encoding="utf-8"?>
<sst xmlns="http://schemas.openxmlformats.org/spreadsheetml/2006/main" count="74" uniqueCount="66">
  <si>
    <t>Software Version</t>
  </si>
  <si>
    <t>3.03.14</t>
  </si>
  <si>
    <t>Experiment File Path:</t>
  </si>
  <si>
    <t>C:\Users\barottlab\Desktop\Teegan\KBayBleach19\Total Protein\2020-10-08-2.xpt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</si>
  <si>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</si>
  <si>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</si>
  <si>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</si>
  <si>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</si>
  <si>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</si>
  <si>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</si>
  <si>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</si>
  <si>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</si>
  <si>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</si>
  <si>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</si>
  <si>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</si>
  <si>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</si>
  <si>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</si>
  <si>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</si>
  <si>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</si>
  <si>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</si>
  <si>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</si>
  <si>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</si>
  <si>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</si>
  <si>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</si>
  <si>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</si>
  <si>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</si>
  <si>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</si>
  <si>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</si>
  <si>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</si>
  <si>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</si>
  <si>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</si>
  <si>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</si>
  <si>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</si>
  <si>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</si>
  <si>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</si>
  <si>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</si>
  <si>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</si>
  <si>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</si>
  <si>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</si>
  <si>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</si>
  <si>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 xml:space="preserve">Sample </t>
  </si>
  <si>
    <t>Average</t>
  </si>
  <si>
    <t>Concentration (µg/mL)</t>
  </si>
  <si>
    <t>Concentration (mg/mL)</t>
  </si>
  <si>
    <t>Concentration * 2 (Dilution)</t>
  </si>
  <si>
    <t>I</t>
  </si>
  <si>
    <t>209.10/30</t>
  </si>
  <si>
    <t>27.10/30</t>
  </si>
  <si>
    <t>20.10/16</t>
  </si>
  <si>
    <t>248.10/2</t>
  </si>
  <si>
    <t>211.10/16</t>
  </si>
  <si>
    <t>210.10/2</t>
  </si>
  <si>
    <t>244.10/2</t>
  </si>
  <si>
    <t>203.10/2</t>
  </si>
  <si>
    <t>201.10/2</t>
  </si>
  <si>
    <t>221.10/2</t>
  </si>
  <si>
    <t>237.10/30</t>
  </si>
  <si>
    <t>229.10/30</t>
  </si>
  <si>
    <t>217.10/16</t>
  </si>
  <si>
    <t>238.9/16</t>
  </si>
  <si>
    <t>243.10/16</t>
  </si>
  <si>
    <t>36.9/16</t>
  </si>
  <si>
    <t>240.9/16</t>
  </si>
  <si>
    <t>230.9/16</t>
  </si>
  <si>
    <t>35.9/16</t>
  </si>
  <si>
    <t>238.10/2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</si>
</sst>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722440944881892"/>
                  <c:y val="-7.4369714202391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1.5655000000000001</c:v>
                </c:pt>
                <c:pt idx="1">
                  <c:v>1.4630000000000001</c:v>
                </c:pt>
                <c:pt idx="2">
                  <c:v>1.274</c:v>
                </c:pt>
                <c:pt idx="3">
                  <c:v>1.034</c:v>
                </c:pt>
                <c:pt idx="4">
                  <c:v>0.88800000000000001</c:v>
                </c:pt>
                <c:pt idx="5">
                  <c:v>0.64400000000000002</c:v>
                </c:pt>
                <c:pt idx="6">
                  <c:v>0.51200000000000001</c:v>
                </c:pt>
                <c:pt idx="7">
                  <c:v>0.41649999999999998</c:v>
                </c:pt>
                <c:pt idx="8">
                  <c:v>0.39500000000000002</c:v>
                </c:pt>
              </c:numCache>
            </c:numRef>
          </c:xVal>
          <c:yVal>
            <c:numRef>
              <c:f>'Plate 1 - Sheet1'!$D$38:$D$46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6-C840-8956-F0D345101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36687"/>
        <c:axId val="1724789295"/>
      </c:scatterChart>
      <c:valAx>
        <c:axId val="18532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89295"/>
        <c:crosses val="autoZero"/>
        <c:crossBetween val="midCat"/>
      </c:valAx>
      <c:valAx>
        <c:axId val="17247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3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743897637795275"/>
                  <c:y val="-2.67169728783902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0.64400000000000002</c:v>
                </c:pt>
                <c:pt idx="1">
                  <c:v>0.51200000000000001</c:v>
                </c:pt>
                <c:pt idx="2">
                  <c:v>0.41649999999999998</c:v>
                </c:pt>
                <c:pt idx="3">
                  <c:v>0.39500000000000002</c:v>
                </c:pt>
              </c:numCache>
            </c:numRef>
          </c:xVal>
          <c:yVal>
            <c:numRef>
              <c:f>'Plate 1 - Sheet1'!$D$43:$D$46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D-D144-8EB4-D3E356B0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128367"/>
        <c:axId val="1854632751"/>
      </c:scatterChart>
      <c:valAx>
        <c:axId val="18541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32751"/>
        <c:crosses val="autoZero"/>
        <c:crossBetween val="midCat"/>
      </c:valAx>
      <c:valAx>
        <c:axId val="18546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6350</xdr:rowOff>
    </xdr:from>
    <xdr:to>
      <xdr:col>14</xdr:col>
      <xdr:colOff>533400</xdr:colOff>
      <xdr:row>51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EBAC2-E44E-A142-A3A3-C0A81F40F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52</xdr:row>
      <xdr:rowOff>6350</xdr:rowOff>
    </xdr:from>
    <xdr:to>
      <xdr:col>14</xdr:col>
      <xdr:colOff>546100</xdr:colOff>
      <xdr:row>67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ECAA6-218A-AB4E-B34E-70D70FEDA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6"/>
  <sheetViews>
    <sheetView tabSelected="1" topLeftCell="A32" workbookViewId="0">
      <selection activeCell="F66" sqref="F66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44112</v>
      </c>
    </row>
    <row r="8" spans="1:2" x14ac:dyDescent="0.15">
      <c r="A8" t="s">
        <v>9</v>
      </c>
      <c r="B8" s="2">
        <v>0.4583564814814815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24.9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1.655</v>
      </c>
      <c r="D28" s="8">
        <v>1.524</v>
      </c>
      <c r="E28" s="9">
        <v>1.2689999999999999</v>
      </c>
      <c r="F28" s="10">
        <v>1.0620000000000001</v>
      </c>
      <c r="G28" s="11">
        <v>0.88100000000000001</v>
      </c>
      <c r="H28" s="12">
        <v>0.64100000000000001</v>
      </c>
      <c r="I28" s="13">
        <v>0.51700000000000002</v>
      </c>
      <c r="J28" s="14">
        <v>0.41399999999999998</v>
      </c>
      <c r="K28" s="14">
        <v>0.39900000000000002</v>
      </c>
      <c r="L28" s="14">
        <v>0.46500000000000002</v>
      </c>
      <c r="M28" s="14">
        <v>0.435</v>
      </c>
      <c r="N28" s="14">
        <v>0.46300000000000002</v>
      </c>
      <c r="O28" s="15">
        <v>595</v>
      </c>
    </row>
    <row r="29" spans="1:15" ht="14" x14ac:dyDescent="0.15">
      <c r="B29" s="6" t="s">
        <v>32</v>
      </c>
      <c r="C29" s="8">
        <v>1.476</v>
      </c>
      <c r="D29" s="16">
        <v>1.4019999999999999</v>
      </c>
      <c r="E29" s="9">
        <v>1.2789999999999999</v>
      </c>
      <c r="F29" s="17">
        <v>1.006</v>
      </c>
      <c r="G29" s="11">
        <v>0.89500000000000002</v>
      </c>
      <c r="H29" s="12">
        <v>0.64700000000000002</v>
      </c>
      <c r="I29" s="13">
        <v>0.50700000000000001</v>
      </c>
      <c r="J29" s="14">
        <v>0.41899999999999998</v>
      </c>
      <c r="K29" s="14">
        <v>0.39100000000000001</v>
      </c>
      <c r="L29" s="14">
        <v>0.47</v>
      </c>
      <c r="M29" s="14">
        <v>0.442</v>
      </c>
      <c r="N29" s="14">
        <v>0.46300000000000002</v>
      </c>
      <c r="O29" s="15">
        <v>595</v>
      </c>
    </row>
    <row r="30" spans="1:15" ht="14" x14ac:dyDescent="0.15">
      <c r="B30" s="6" t="s">
        <v>33</v>
      </c>
      <c r="C30" s="14">
        <v>0.45200000000000001</v>
      </c>
      <c r="D30" s="14">
        <v>0.45500000000000002</v>
      </c>
      <c r="E30" s="14">
        <v>0.45100000000000001</v>
      </c>
      <c r="F30" s="14">
        <v>0.47699999999999998</v>
      </c>
      <c r="G30" s="14">
        <v>0.437</v>
      </c>
      <c r="H30" s="14">
        <v>0.46200000000000002</v>
      </c>
      <c r="I30" s="13">
        <v>0.496</v>
      </c>
      <c r="J30" s="14">
        <v>0.46100000000000002</v>
      </c>
      <c r="K30" s="14">
        <v>0.42699999999999999</v>
      </c>
      <c r="L30" s="14">
        <v>0.44800000000000001</v>
      </c>
      <c r="M30" s="14">
        <v>0.443</v>
      </c>
      <c r="N30" s="14">
        <v>0.442</v>
      </c>
      <c r="O30" s="15">
        <v>595</v>
      </c>
    </row>
    <row r="31" spans="1:15" ht="14" x14ac:dyDescent="0.15">
      <c r="B31" s="6" t="s">
        <v>34</v>
      </c>
      <c r="C31" s="14">
        <v>0.45</v>
      </c>
      <c r="D31" s="14">
        <v>0.45</v>
      </c>
      <c r="E31" s="14">
        <v>0.45400000000000001</v>
      </c>
      <c r="F31" s="14">
        <v>0.46300000000000002</v>
      </c>
      <c r="G31" s="14">
        <v>0.434</v>
      </c>
      <c r="H31" s="14">
        <v>0.46200000000000002</v>
      </c>
      <c r="I31" s="13">
        <v>0.497</v>
      </c>
      <c r="J31" s="14">
        <v>0.45500000000000002</v>
      </c>
      <c r="K31" s="14">
        <v>0.42299999999999999</v>
      </c>
      <c r="L31" s="14">
        <v>0.44600000000000001</v>
      </c>
      <c r="M31" s="14">
        <v>0.441</v>
      </c>
      <c r="N31" s="14">
        <v>0.435</v>
      </c>
      <c r="O31" s="15">
        <v>595</v>
      </c>
    </row>
    <row r="32" spans="1:15" ht="14" x14ac:dyDescent="0.15">
      <c r="B32" s="6" t="s">
        <v>35</v>
      </c>
      <c r="C32" s="14">
        <v>0.46300000000000002</v>
      </c>
      <c r="D32" s="14">
        <v>0.46200000000000002</v>
      </c>
      <c r="E32" s="14">
        <v>0.442</v>
      </c>
      <c r="F32" s="14">
        <v>0.441</v>
      </c>
      <c r="G32" s="14">
        <v>0.44700000000000001</v>
      </c>
      <c r="H32" s="14">
        <v>0.38900000000000001</v>
      </c>
      <c r="I32" s="14">
        <v>0.39300000000000002</v>
      </c>
      <c r="J32" s="14">
        <v>0.39100000000000001</v>
      </c>
      <c r="K32" s="14">
        <v>0.39100000000000001</v>
      </c>
      <c r="L32" s="14">
        <v>0.39200000000000002</v>
      </c>
      <c r="M32" s="14">
        <v>0.38800000000000001</v>
      </c>
      <c r="N32" s="14">
        <v>0.39300000000000002</v>
      </c>
      <c r="O32" s="15">
        <v>595</v>
      </c>
    </row>
    <row r="33" spans="1:15" ht="14" x14ac:dyDescent="0.15">
      <c r="B33" s="6" t="s">
        <v>36</v>
      </c>
      <c r="C33" s="14">
        <v>0.45200000000000001</v>
      </c>
      <c r="D33" s="14">
        <v>0.45900000000000002</v>
      </c>
      <c r="E33" s="14">
        <v>0.439</v>
      </c>
      <c r="F33" s="14">
        <v>0.44700000000000001</v>
      </c>
      <c r="G33" s="14">
        <v>0.45300000000000001</v>
      </c>
      <c r="H33" s="14">
        <v>0.39500000000000002</v>
      </c>
      <c r="I33" s="14">
        <v>0.39300000000000002</v>
      </c>
      <c r="J33" s="14">
        <v>0.39500000000000002</v>
      </c>
      <c r="K33" s="14">
        <v>0.39400000000000002</v>
      </c>
      <c r="L33" s="14">
        <v>0.4</v>
      </c>
      <c r="M33" s="14">
        <v>0.39600000000000002</v>
      </c>
      <c r="N33" s="14">
        <v>0.39800000000000002</v>
      </c>
      <c r="O33" s="15">
        <v>595</v>
      </c>
    </row>
    <row r="34" spans="1:15" ht="14" x14ac:dyDescent="0.15">
      <c r="B34" s="6" t="s">
        <v>37</v>
      </c>
      <c r="C34" s="14">
        <v>0.39600000000000002</v>
      </c>
      <c r="D34" s="14">
        <v>0.40200000000000002</v>
      </c>
      <c r="E34" s="14">
        <v>0.39900000000000002</v>
      </c>
      <c r="F34" s="14">
        <v>0.39500000000000002</v>
      </c>
      <c r="G34" s="14">
        <v>0.4</v>
      </c>
      <c r="H34" s="14">
        <v>0.4</v>
      </c>
      <c r="I34" s="14">
        <v>0.39300000000000002</v>
      </c>
      <c r="J34" s="14">
        <v>0.39300000000000002</v>
      </c>
      <c r="K34" s="14">
        <v>0.39600000000000002</v>
      </c>
      <c r="L34" s="14">
        <v>0.39500000000000002</v>
      </c>
      <c r="M34" s="14">
        <v>0.39100000000000001</v>
      </c>
      <c r="N34" s="14">
        <v>0.39600000000000002</v>
      </c>
      <c r="O34" s="15">
        <v>595</v>
      </c>
    </row>
    <row r="35" spans="1:15" ht="14" x14ac:dyDescent="0.15">
      <c r="B35" s="6" t="s">
        <v>38</v>
      </c>
      <c r="C35" s="14">
        <v>0.40200000000000002</v>
      </c>
      <c r="D35" s="14">
        <v>0.40100000000000002</v>
      </c>
      <c r="E35" s="14">
        <v>0.40300000000000002</v>
      </c>
      <c r="F35" s="14">
        <v>0.39700000000000002</v>
      </c>
      <c r="G35" s="14">
        <v>0.39500000000000002</v>
      </c>
      <c r="H35" s="14">
        <v>0.39500000000000002</v>
      </c>
      <c r="I35" s="14">
        <v>0.40100000000000002</v>
      </c>
      <c r="J35" s="14">
        <v>0.39200000000000002</v>
      </c>
      <c r="K35" s="14">
        <v>0.39</v>
      </c>
      <c r="L35" s="14">
        <v>0.39500000000000002</v>
      </c>
      <c r="M35" s="14">
        <v>0.39700000000000002</v>
      </c>
      <c r="N35" s="14">
        <v>0.39500000000000002</v>
      </c>
      <c r="O35" s="15">
        <v>595</v>
      </c>
    </row>
    <row r="37" spans="1:15" ht="14" x14ac:dyDescent="0.15">
      <c r="A37" s="18" t="s">
        <v>39</v>
      </c>
      <c r="B37" s="19" t="s">
        <v>40</v>
      </c>
      <c r="C37" s="20" t="s">
        <v>41</v>
      </c>
      <c r="D37" s="20" t="s">
        <v>42</v>
      </c>
      <c r="E37" s="20" t="s">
        <v>43</v>
      </c>
      <c r="F37" s="20" t="s">
        <v>44</v>
      </c>
    </row>
    <row r="38" spans="1:15" ht="14" x14ac:dyDescent="0.15">
      <c r="B38" s="21" t="s">
        <v>31</v>
      </c>
      <c r="C38">
        <f>AVERAGE(C28:C29)</f>
        <v>1.5655000000000001</v>
      </c>
      <c r="D38" s="22">
        <v>2000</v>
      </c>
      <c r="E38">
        <f>D38*10^-3</f>
        <v>2</v>
      </c>
    </row>
    <row r="39" spans="1:15" ht="14" x14ac:dyDescent="0.15">
      <c r="B39" s="21" t="s">
        <v>32</v>
      </c>
      <c r="C39">
        <f>AVERAGE(D28:D29)</f>
        <v>1.4630000000000001</v>
      </c>
      <c r="D39" s="22">
        <v>1500</v>
      </c>
      <c r="E39">
        <f>D39*10^-3</f>
        <v>1.5</v>
      </c>
    </row>
    <row r="40" spans="1:15" ht="14" x14ac:dyDescent="0.15">
      <c r="B40" s="21" t="s">
        <v>33</v>
      </c>
      <c r="C40">
        <f>AVERAGE(E28:E29)</f>
        <v>1.274</v>
      </c>
      <c r="D40" s="22">
        <v>1000</v>
      </c>
      <c r="E40">
        <f>D40*10^-3</f>
        <v>1</v>
      </c>
    </row>
    <row r="41" spans="1:15" ht="14" x14ac:dyDescent="0.15">
      <c r="B41" s="21" t="s">
        <v>34</v>
      </c>
      <c r="C41">
        <f>AVERAGE(F28:F29)</f>
        <v>1.034</v>
      </c>
      <c r="D41" s="22">
        <v>750</v>
      </c>
      <c r="E41">
        <f>D41*10^-3</f>
        <v>0.75</v>
      </c>
    </row>
    <row r="42" spans="1:15" ht="14" x14ac:dyDescent="0.15">
      <c r="B42" s="21" t="s">
        <v>35</v>
      </c>
      <c r="C42">
        <f>AVERAGE(G28:G29)</f>
        <v>0.88800000000000001</v>
      </c>
      <c r="D42" s="22">
        <v>500</v>
      </c>
      <c r="E42">
        <f t="shared" ref="E42:E66" si="0">D42*10^-3</f>
        <v>0.5</v>
      </c>
    </row>
    <row r="43" spans="1:15" ht="14" x14ac:dyDescent="0.15">
      <c r="B43" s="21" t="s">
        <v>36</v>
      </c>
      <c r="C43">
        <f>AVERAGE(H28:H29)</f>
        <v>0.64400000000000002</v>
      </c>
      <c r="D43" s="22">
        <v>250</v>
      </c>
      <c r="E43">
        <f t="shared" si="0"/>
        <v>0.25</v>
      </c>
    </row>
    <row r="44" spans="1:15" ht="14" x14ac:dyDescent="0.15">
      <c r="B44" s="21" t="s">
        <v>37</v>
      </c>
      <c r="C44">
        <f>AVERAGE(I28:I29)</f>
        <v>0.51200000000000001</v>
      </c>
      <c r="D44" s="22">
        <v>125</v>
      </c>
      <c r="E44">
        <f t="shared" si="0"/>
        <v>0.125</v>
      </c>
    </row>
    <row r="45" spans="1:15" ht="14" x14ac:dyDescent="0.15">
      <c r="B45" s="21" t="s">
        <v>38</v>
      </c>
      <c r="C45">
        <f>AVERAGE(J28:J29)</f>
        <v>0.41649999999999998</v>
      </c>
      <c r="D45" s="22">
        <v>25</v>
      </c>
      <c r="E45">
        <f t="shared" si="0"/>
        <v>2.5000000000000001E-2</v>
      </c>
    </row>
    <row r="46" spans="1:15" ht="14" x14ac:dyDescent="0.15">
      <c r="B46" s="21" t="s">
        <v>45</v>
      </c>
      <c r="C46">
        <f>AVERAGE(K28:K29)</f>
        <v>0.39500000000000002</v>
      </c>
      <c r="D46" s="22">
        <v>0</v>
      </c>
      <c r="E46">
        <f t="shared" si="0"/>
        <v>0</v>
      </c>
    </row>
    <row r="47" spans="1:15" ht="14" x14ac:dyDescent="0.15">
      <c r="B47" s="21" t="s">
        <v>46</v>
      </c>
      <c r="C47">
        <f>AVERAGE(L28:L29)</f>
        <v>0.46750000000000003</v>
      </c>
      <c r="D47">
        <f>-485.6*C47^2+1506.5*C47-518.86</f>
        <v>79.297834999999964</v>
      </c>
      <c r="E47">
        <f t="shared" si="0"/>
        <v>7.9297834999999969E-2</v>
      </c>
      <c r="F47">
        <f t="shared" ref="F47:F66" si="1">E47*2</f>
        <v>0.15859566999999994</v>
      </c>
    </row>
    <row r="48" spans="1:15" ht="14" x14ac:dyDescent="0.15">
      <c r="B48" s="21" t="s">
        <v>47</v>
      </c>
      <c r="C48">
        <f>AVERAGE(M28:M29)</f>
        <v>0.4385</v>
      </c>
      <c r="D48">
        <f t="shared" ref="D48:D66" si="2">-485.6*C48^2+1506.5*C48-518.86</f>
        <v>48.367989399999942</v>
      </c>
      <c r="E48">
        <f t="shared" si="0"/>
        <v>4.8367989399999943E-2</v>
      </c>
      <c r="F48">
        <f t="shared" si="1"/>
        <v>9.6735978799999886E-2</v>
      </c>
    </row>
    <row r="49" spans="2:6" ht="14" x14ac:dyDescent="0.15">
      <c r="B49" s="21" t="s">
        <v>48</v>
      </c>
      <c r="C49">
        <f>AVERAGE(N28:N29)</f>
        <v>0.46300000000000002</v>
      </c>
      <c r="D49">
        <f t="shared" si="2"/>
        <v>74.551913599999921</v>
      </c>
      <c r="E49">
        <f t="shared" si="0"/>
        <v>7.4551913599999922E-2</v>
      </c>
      <c r="F49">
        <f t="shared" si="1"/>
        <v>0.14910382719999984</v>
      </c>
    </row>
    <row r="50" spans="2:6" ht="14" x14ac:dyDescent="0.15">
      <c r="B50" s="21" t="s">
        <v>49</v>
      </c>
      <c r="C50">
        <f>AVERAGE(C30:C31)</f>
        <v>0.45100000000000001</v>
      </c>
      <c r="D50">
        <f t="shared" si="2"/>
        <v>61.799974399999996</v>
      </c>
      <c r="E50">
        <f t="shared" si="0"/>
        <v>6.1799974399999999E-2</v>
      </c>
      <c r="F50">
        <f t="shared" si="1"/>
        <v>0.1235999488</v>
      </c>
    </row>
    <row r="51" spans="2:6" ht="14" x14ac:dyDescent="0.15">
      <c r="B51" s="21" t="s">
        <v>50</v>
      </c>
      <c r="C51">
        <f>AVERAGE(D30:D31)</f>
        <v>0.45250000000000001</v>
      </c>
      <c r="D51">
        <f t="shared" si="2"/>
        <v>63.401614999999993</v>
      </c>
      <c r="E51">
        <f t="shared" si="0"/>
        <v>6.3401614999999995E-2</v>
      </c>
      <c r="F51">
        <f t="shared" si="1"/>
        <v>0.12680322999999999</v>
      </c>
    </row>
    <row r="52" spans="2:6" ht="14" x14ac:dyDescent="0.15">
      <c r="B52" s="21" t="s">
        <v>51</v>
      </c>
      <c r="C52">
        <f>AVERAGE(E30:E31)</f>
        <v>0.45250000000000001</v>
      </c>
      <c r="D52">
        <f t="shared" si="2"/>
        <v>63.401614999999993</v>
      </c>
      <c r="E52">
        <f t="shared" si="0"/>
        <v>6.3401614999999995E-2</v>
      </c>
      <c r="F52">
        <f t="shared" si="1"/>
        <v>0.12680322999999999</v>
      </c>
    </row>
    <row r="53" spans="2:6" ht="14" x14ac:dyDescent="0.15">
      <c r="B53" s="21" t="s">
        <v>52</v>
      </c>
      <c r="C53">
        <f>AVERAGE(F30:F31)</f>
        <v>0.47</v>
      </c>
      <c r="D53">
        <f t="shared" si="2"/>
        <v>81.925959999999918</v>
      </c>
      <c r="E53">
        <f t="shared" si="0"/>
        <v>8.1925959999999923E-2</v>
      </c>
      <c r="F53">
        <f t="shared" si="1"/>
        <v>0.16385191999999985</v>
      </c>
    </row>
    <row r="54" spans="2:6" ht="14" x14ac:dyDescent="0.15">
      <c r="B54" s="21" t="s">
        <v>53</v>
      </c>
      <c r="C54">
        <f>AVERAGE(G30:G31)</f>
        <v>0.4355</v>
      </c>
      <c r="D54">
        <f t="shared" si="2"/>
        <v>45.121732599999973</v>
      </c>
      <c r="E54">
        <f t="shared" si="0"/>
        <v>4.5121732599999971E-2</v>
      </c>
      <c r="F54">
        <f t="shared" si="1"/>
        <v>9.0243465199999942E-2</v>
      </c>
    </row>
    <row r="55" spans="2:6" ht="14" x14ac:dyDescent="0.15">
      <c r="B55" s="21" t="s">
        <v>54</v>
      </c>
      <c r="C55">
        <f>AVERAGE(H30:H31)</f>
        <v>0.46200000000000002</v>
      </c>
      <c r="D55">
        <f t="shared" si="2"/>
        <v>73.49459360000003</v>
      </c>
      <c r="E55">
        <f t="shared" si="0"/>
        <v>7.3494593600000033E-2</v>
      </c>
      <c r="F55">
        <f t="shared" si="1"/>
        <v>0.14698918720000007</v>
      </c>
    </row>
    <row r="56" spans="2:6" ht="14" x14ac:dyDescent="0.15">
      <c r="B56" s="21" t="s">
        <v>55</v>
      </c>
      <c r="C56">
        <f>AVERAGE(I30:I31)</f>
        <v>0.4965</v>
      </c>
      <c r="D56">
        <f t="shared" si="2"/>
        <v>109.41090140000006</v>
      </c>
      <c r="E56">
        <f t="shared" si="0"/>
        <v>0.10941090140000007</v>
      </c>
      <c r="F56">
        <f t="shared" si="1"/>
        <v>0.21882180280000013</v>
      </c>
    </row>
    <row r="57" spans="2:6" ht="14" x14ac:dyDescent="0.15">
      <c r="B57" s="21" t="s">
        <v>56</v>
      </c>
      <c r="C57">
        <f>AVERAGE(J30:J31)</f>
        <v>0.45800000000000002</v>
      </c>
      <c r="D57">
        <f t="shared" si="2"/>
        <v>69.255601599999977</v>
      </c>
      <c r="E57">
        <f t="shared" si="0"/>
        <v>6.925560159999998E-2</v>
      </c>
      <c r="F57">
        <f t="shared" si="1"/>
        <v>0.13851120319999996</v>
      </c>
    </row>
    <row r="58" spans="2:6" ht="14" x14ac:dyDescent="0.15">
      <c r="B58" s="21" t="s">
        <v>57</v>
      </c>
      <c r="C58">
        <f>AVERAGE(K30:K31)</f>
        <v>0.42499999999999999</v>
      </c>
      <c r="D58">
        <f t="shared" si="2"/>
        <v>33.690999999999917</v>
      </c>
      <c r="E58">
        <f t="shared" si="0"/>
        <v>3.3690999999999915E-2</v>
      </c>
      <c r="F58">
        <f t="shared" si="1"/>
        <v>6.7381999999999831E-2</v>
      </c>
    </row>
    <row r="59" spans="2:6" ht="14" x14ac:dyDescent="0.15">
      <c r="B59" s="21" t="s">
        <v>58</v>
      </c>
      <c r="C59">
        <f>AVERAGE(L30:L31)</f>
        <v>0.44700000000000001</v>
      </c>
      <c r="D59">
        <f t="shared" si="2"/>
        <v>57.518249599999876</v>
      </c>
      <c r="E59">
        <f t="shared" si="0"/>
        <v>5.7518249599999877E-2</v>
      </c>
      <c r="F59">
        <f t="shared" si="1"/>
        <v>0.11503649919999975</v>
      </c>
    </row>
    <row r="60" spans="2:6" ht="14" x14ac:dyDescent="0.15">
      <c r="B60" s="21" t="s">
        <v>59</v>
      </c>
      <c r="C60">
        <f>AVERAGE(M30:M31)</f>
        <v>0.442</v>
      </c>
      <c r="D60">
        <f t="shared" si="2"/>
        <v>52.144241599999987</v>
      </c>
      <c r="E60">
        <f t="shared" si="0"/>
        <v>5.2144241599999988E-2</v>
      </c>
      <c r="F60">
        <f t="shared" si="1"/>
        <v>0.10428848319999998</v>
      </c>
    </row>
    <row r="61" spans="2:6" ht="14" x14ac:dyDescent="0.15">
      <c r="B61" s="21" t="s">
        <v>60</v>
      </c>
      <c r="C61">
        <f>AVERAGE(N30:N31)</f>
        <v>0.4385</v>
      </c>
      <c r="D61">
        <f t="shared" si="2"/>
        <v>48.367989399999942</v>
      </c>
      <c r="E61">
        <f t="shared" si="0"/>
        <v>4.8367989399999943E-2</v>
      </c>
      <c r="F61">
        <f t="shared" si="1"/>
        <v>9.6735978799999886E-2</v>
      </c>
    </row>
    <row r="62" spans="2:6" ht="14" x14ac:dyDescent="0.15">
      <c r="B62" s="21" t="s">
        <v>61</v>
      </c>
      <c r="C62">
        <f>AVERAGE(C32:C33)</f>
        <v>0.45750000000000002</v>
      </c>
      <c r="D62">
        <f t="shared" si="2"/>
        <v>68.724634999999921</v>
      </c>
      <c r="E62">
        <f t="shared" si="0"/>
        <v>6.8724634999999923E-2</v>
      </c>
      <c r="F62">
        <f t="shared" si="1"/>
        <v>0.13744926999999985</v>
      </c>
    </row>
    <row r="63" spans="2:6" ht="14" x14ac:dyDescent="0.15">
      <c r="B63" s="21" t="s">
        <v>62</v>
      </c>
      <c r="C63">
        <f>AVERAGE(D32:D33)</f>
        <v>0.46050000000000002</v>
      </c>
      <c r="D63">
        <f t="shared" si="2"/>
        <v>71.906792600000017</v>
      </c>
      <c r="E63">
        <f t="shared" si="0"/>
        <v>7.1906792600000019E-2</v>
      </c>
      <c r="F63">
        <f t="shared" si="1"/>
        <v>0.14381358520000004</v>
      </c>
    </row>
    <row r="64" spans="2:6" ht="14" x14ac:dyDescent="0.15">
      <c r="B64" s="21" t="s">
        <v>63</v>
      </c>
      <c r="C64">
        <f>AVERAGE(E32:E33)</f>
        <v>0.4405</v>
      </c>
      <c r="D64">
        <f t="shared" si="2"/>
        <v>50.527304599999979</v>
      </c>
      <c r="E64">
        <f t="shared" si="0"/>
        <v>5.0527304599999982E-2</v>
      </c>
      <c r="F64">
        <f t="shared" si="1"/>
        <v>0.10105460919999996</v>
      </c>
    </row>
    <row r="65" spans="2:6" ht="14" x14ac:dyDescent="0.15">
      <c r="B65" s="21" t="s">
        <v>64</v>
      </c>
      <c r="C65">
        <f>AVERAGE(F32:F33)</f>
        <v>0.44400000000000001</v>
      </c>
      <c r="D65">
        <f t="shared" si="2"/>
        <v>54.296758399999931</v>
      </c>
      <c r="E65">
        <f t="shared" si="0"/>
        <v>5.429675839999993E-2</v>
      </c>
      <c r="F65">
        <f t="shared" si="1"/>
        <v>0.10859351679999986</v>
      </c>
    </row>
    <row r="66" spans="2:6" ht="14" x14ac:dyDescent="0.15">
      <c r="B66" s="21" t="s">
        <v>65</v>
      </c>
      <c r="C66">
        <f>AVERAGE(G32:G33)</f>
        <v>0.45</v>
      </c>
      <c r="D66">
        <f t="shared" si="2"/>
        <v>60.730999999999995</v>
      </c>
      <c r="E66">
        <f t="shared" si="0"/>
        <v>6.0730999999999993E-2</v>
      </c>
      <c r="F66">
        <f t="shared" si="1"/>
        <v>0.12146199999999999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2020-10-08T15:31:00Z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