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teeganinnis/Box/Barott lab/Data/Teegan/KBay Bleaching 2019/Total Protein/"/>
    </mc:Choice>
  </mc:AlternateContent>
  <xr:revisionPtr revIDLastSave="0" documentId="13_ncr:1_{328FAB37-0586-E04C-A7EA-6F7FED23F598}" xr6:coauthVersionLast="45" xr6:coauthVersionMax="45" xr10:uidLastSave="{00000000-0000-0000-0000-000000000000}"/>
  <bookViews>
    <workbookView xWindow="0" yWindow="460" windowWidth="28800" windowHeight="15920" xr2:uid="{00000000-000D-0000-FFFF-FFFF00000000}"/>
  </bookViews>
  <sheets>
    <sheet name="Plate 2 - Sheet1" sheetId="1" r:id="rId1"/>
  </sheets>
  <definedNames>
    <definedName name="MethodPointer1">285406160</definedName>
    <definedName name="MethodPointer2">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63" i="1" l="1"/>
  <c r="C62" i="1"/>
  <c r="C61" i="1"/>
  <c r="C60" i="1"/>
  <c r="D60" i="1" s="1"/>
  <c r="E60" i="1" s="1"/>
  <c r="F60" i="1" s="1"/>
  <c r="C59" i="1"/>
  <c r="C58" i="1"/>
  <c r="C57" i="1"/>
  <c r="C56" i="1"/>
  <c r="C55" i="1"/>
  <c r="D55" i="1" s="1"/>
  <c r="E55" i="1" s="1"/>
  <c r="F55" i="1" s="1"/>
  <c r="C54" i="1"/>
  <c r="D54" i="1" s="1"/>
  <c r="E54" i="1" s="1"/>
  <c r="F54" i="1" s="1"/>
  <c r="C53" i="1"/>
  <c r="C52" i="1"/>
  <c r="C51" i="1"/>
  <c r="C50" i="1"/>
  <c r="D50" i="1" s="1"/>
  <c r="E50" i="1" s="1"/>
  <c r="F50" i="1" s="1"/>
  <c r="C49" i="1"/>
  <c r="D49" i="1" s="1"/>
  <c r="E49" i="1" s="1"/>
  <c r="F49" i="1" s="1"/>
  <c r="C48" i="1"/>
  <c r="D48" i="1" s="1"/>
  <c r="E48" i="1" s="1"/>
  <c r="F48" i="1" s="1"/>
  <c r="C47" i="1"/>
  <c r="D51" i="1"/>
  <c r="E51" i="1" s="1"/>
  <c r="F51" i="1" s="1"/>
  <c r="D52" i="1"/>
  <c r="E52" i="1" s="1"/>
  <c r="F52" i="1" s="1"/>
  <c r="D53" i="1"/>
  <c r="E53" i="1" s="1"/>
  <c r="F53" i="1" s="1"/>
  <c r="D56" i="1"/>
  <c r="E56" i="1" s="1"/>
  <c r="F56" i="1" s="1"/>
  <c r="D57" i="1"/>
  <c r="E57" i="1" s="1"/>
  <c r="F57" i="1" s="1"/>
  <c r="D58" i="1"/>
  <c r="E58" i="1" s="1"/>
  <c r="F58" i="1" s="1"/>
  <c r="D59" i="1"/>
  <c r="E59" i="1" s="1"/>
  <c r="F59" i="1" s="1"/>
  <c r="D61" i="1"/>
  <c r="E61" i="1" s="1"/>
  <c r="F61" i="1" s="1"/>
  <c r="D62" i="1"/>
  <c r="E62" i="1" s="1"/>
  <c r="F62" i="1" s="1"/>
  <c r="D63" i="1"/>
  <c r="E63" i="1" s="1"/>
  <c r="F63" i="1" s="1"/>
  <c r="D47" i="1"/>
  <c r="E47" i="1" s="1"/>
  <c r="F47" i="1" s="1"/>
  <c r="E46" i="1"/>
  <c r="C46" i="1"/>
  <c r="E45" i="1"/>
  <c r="C45" i="1"/>
  <c r="E44" i="1"/>
  <c r="C44" i="1"/>
  <c r="E43" i="1"/>
  <c r="C43" i="1"/>
  <c r="E42" i="1"/>
  <c r="C42" i="1"/>
  <c r="E41" i="1"/>
  <c r="C41" i="1"/>
  <c r="E40" i="1"/>
  <c r="C40" i="1"/>
  <c r="E39" i="1"/>
  <c r="C39" i="1"/>
  <c r="E38" i="1"/>
  <c r="C38" i="1"/>
</calcChain>
</file>

<file path=xl/sharedStrings.xml><?xml version="1.0" encoding="utf-8"?>
<sst xmlns="http://schemas.openxmlformats.org/spreadsheetml/2006/main" count="71" uniqueCount="63">
  <si>
    <t>Software Version</t>
  </si>
  <si>
    <t>3.03.14</t>
  </si>
  <si>
    <t>Experiment File Path:</t>
  </si>
  <si>
    <t>C:\Users\barottlab\Desktop\Teegan\KBayBleach19\Total Protein\2020-10-17_host.xpt</t>
  </si>
  <si>
    <t>Protocol File Path:</t>
  </si>
  <si>
    <t>C:\Users\Public\Documents\Protocols\Bradford Protein Assay (595nm).prt</t>
  </si>
  <si>
    <t>Plate Number</t>
  </si>
  <si>
    <t>Plate 2</t>
  </si>
  <si>
    <t>Date</t>
  </si>
  <si>
    <t>Time</t>
  </si>
  <si>
    <t>Reader Type:</t>
  </si>
  <si>
    <t>ELx808</t>
  </si>
  <si>
    <t>Reader Serial Number:</t>
  </si>
  <si>
    <t>Unknown</t>
  </si>
  <si>
    <t>Reading Type</t>
  </si>
  <si>
    <t>Reader</t>
  </si>
  <si>
    <t>Procedure Details</t>
  </si>
  <si>
    <t>Plate Type</t>
  </si>
  <si>
    <t>96 WELL PLATE</t>
  </si>
  <si>
    <t>Plate In</t>
  </si>
  <si>
    <t>Set Temperature</t>
  </si>
  <si>
    <t>Setpoint 25°C</t>
  </si>
  <si>
    <t>Preheat before moving to next step</t>
  </si>
  <si>
    <t>Read</t>
  </si>
  <si>
    <t>Absorbance Endpoint</t>
  </si>
  <si>
    <t>Full Plate</t>
  </si>
  <si>
    <t>Wavelengths:  595</t>
  </si>
  <si>
    <t>Read Speed: Normal</t>
  </si>
  <si>
    <t>Plate Out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</si>
  <si>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</si>
  <si>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</si>
  <si>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</si>
  <si>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</si>
  <si>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</si>
  <si>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</si>
  <si>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</si>
  <si>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</si>
  <si>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</si>
  <si>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</si>
  <si>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Averages</t>
  </si>
  <si>
    <t xml:space="preserve">Sample </t>
  </si>
  <si>
    <t>Average</t>
  </si>
  <si>
    <t>Concentration (µg/mL)</t>
  </si>
  <si>
    <t>Concentration (mg/mL)</t>
  </si>
  <si>
    <t>Concentration * 2 (Dilution)</t>
  </si>
  <si>
    <t>I</t>
  </si>
  <si>
    <t>20.9/16</t>
  </si>
  <si>
    <t>27.9/16</t>
  </si>
  <si>
    <t>210.9/16</t>
  </si>
  <si>
    <t>221.9/16</t>
  </si>
  <si>
    <t>243.9/16</t>
  </si>
  <si>
    <t>41.10/2</t>
  </si>
  <si>
    <t>217.10/2</t>
  </si>
  <si>
    <t>222.10/2</t>
  </si>
  <si>
    <t>237.10/2</t>
  </si>
  <si>
    <t>41.10/16</t>
  </si>
  <si>
    <t>247.10/16</t>
  </si>
  <si>
    <t>11.10/30</t>
  </si>
  <si>
    <t>35.10/30</t>
  </si>
  <si>
    <t>45.10/30</t>
  </si>
  <si>
    <t>218.10/30</t>
  </si>
  <si>
    <t>238.10/30</t>
  </si>
  <si>
    <t>240.10/30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</si>
</sst>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  <font>
      <b/>
      <u/>
      <sz val="10"/>
      <name val="Arial"/>
      <family val="2"/>
    </font>
    <font>
      <b/>
      <sz val="10"/>
      <color rgb="FF27413E"/>
      <name val="Arial"/>
      <family val="2"/>
    </font>
    <font>
      <b/>
      <sz val="10"/>
      <name val="Arial"/>
      <family val="2"/>
    </font>
    <font>
      <sz val="10"/>
      <name val="Helvetica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5" fillId="0" borderId="0" xfId="0" applyFont="1"/>
    <xf numFmtId="0" fontId="6" fillId="0" borderId="0" xfId="0" applyFont="1" applyAlignment="1">
      <alignment horizontal="center" vertical="center" wrapText="1"/>
    </xf>
    <xf numFmtId="0" fontId="7" fillId="0" borderId="0" xfId="0" applyFont="1"/>
    <xf numFmtId="0" fontId="3" fillId="0" borderId="0" xfId="0" applyFont="1" applyAlignment="1">
      <alignment horizontal="center" vertical="center" wrapText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'Plate 2 - Sheet1'!$D$37</c:f>
              <c:strCache>
                <c:ptCount val="1"/>
                <c:pt idx="0">
                  <c:v>Concentration (µg/mL)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37892629046369203"/>
                  <c:y val="1.547827354913969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'Plate 2 - Sheet1'!$C$38:$C$46</c:f>
              <c:numCache>
                <c:formatCode>General</c:formatCode>
                <c:ptCount val="9"/>
                <c:pt idx="0">
                  <c:v>1.2504999999999999</c:v>
                </c:pt>
                <c:pt idx="1">
                  <c:v>1.0979999999999999</c:v>
                </c:pt>
                <c:pt idx="2">
                  <c:v>0.94750000000000001</c:v>
                </c:pt>
                <c:pt idx="3">
                  <c:v>0.85699999999999998</c:v>
                </c:pt>
                <c:pt idx="4">
                  <c:v>0.74649999999999994</c:v>
                </c:pt>
                <c:pt idx="5">
                  <c:v>0.60749999999999993</c:v>
                </c:pt>
                <c:pt idx="6">
                  <c:v>0.50550000000000006</c:v>
                </c:pt>
                <c:pt idx="7">
                  <c:v>0.41549999999999998</c:v>
                </c:pt>
                <c:pt idx="8">
                  <c:v>0.41549999999999998</c:v>
                </c:pt>
              </c:numCache>
            </c:numRef>
          </c:xVal>
          <c:yVal>
            <c:numRef>
              <c:f>'Plate 2 - Sheet1'!$D$38:$D$46</c:f>
              <c:numCache>
                <c:formatCode>General</c:formatCode>
                <c:ptCount val="9"/>
                <c:pt idx="0">
                  <c:v>2000</c:v>
                </c:pt>
                <c:pt idx="1">
                  <c:v>1500</c:v>
                </c:pt>
                <c:pt idx="2">
                  <c:v>1000</c:v>
                </c:pt>
                <c:pt idx="3">
                  <c:v>750</c:v>
                </c:pt>
                <c:pt idx="4">
                  <c:v>500</c:v>
                </c:pt>
                <c:pt idx="5">
                  <c:v>250</c:v>
                </c:pt>
                <c:pt idx="6">
                  <c:v>125</c:v>
                </c:pt>
                <c:pt idx="7">
                  <c:v>25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CD-814B-B4DA-60EED5F013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5445760"/>
        <c:axId val="825644144"/>
      </c:scatterChart>
      <c:valAx>
        <c:axId val="825445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644144"/>
        <c:crosses val="autoZero"/>
        <c:crossBetween val="midCat"/>
      </c:valAx>
      <c:valAx>
        <c:axId val="825644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445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F-I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36917979002624673"/>
                  <c:y val="1.131014873140857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'Plate 2 - Sheet1'!$C$43:$C$46</c:f>
              <c:numCache>
                <c:formatCode>General</c:formatCode>
                <c:ptCount val="4"/>
                <c:pt idx="0">
                  <c:v>0.60749999999999993</c:v>
                </c:pt>
                <c:pt idx="1">
                  <c:v>0.50550000000000006</c:v>
                </c:pt>
                <c:pt idx="2">
                  <c:v>0.41549999999999998</c:v>
                </c:pt>
                <c:pt idx="3">
                  <c:v>0.41549999999999998</c:v>
                </c:pt>
              </c:numCache>
            </c:numRef>
          </c:xVal>
          <c:yVal>
            <c:numRef>
              <c:f>'Plate 2 - Sheet1'!$D$43:$D$46</c:f>
              <c:numCache>
                <c:formatCode>General</c:formatCode>
                <c:ptCount val="4"/>
                <c:pt idx="0">
                  <c:v>250</c:v>
                </c:pt>
                <c:pt idx="1">
                  <c:v>125</c:v>
                </c:pt>
                <c:pt idx="2">
                  <c:v>25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97-F44B-8760-ED15D54488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7429136"/>
        <c:axId val="830925056"/>
      </c:scatterChart>
      <c:valAx>
        <c:axId val="837429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925056"/>
        <c:crosses val="autoZero"/>
        <c:crossBetween val="midCat"/>
      </c:valAx>
      <c:valAx>
        <c:axId val="830925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7429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6350</xdr:colOff>
      <xdr:row>36</xdr:row>
      <xdr:rowOff>6350</xdr:rowOff>
    </xdr:from>
    <xdr:to>
      <xdr:col>14</xdr:col>
      <xdr:colOff>539750</xdr:colOff>
      <xdr:row>51</xdr:row>
      <xdr:rowOff>146050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EC5801-0800-4E44-AA70-448490DF65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6350</xdr:colOff>
      <xdr:row>53</xdr:row>
      <xdr:rowOff>6350</xdr:rowOff>
    </xdr:from>
    <xdr:to>
      <xdr:col>14</xdr:col>
      <xdr:colOff>539750</xdr:colOff>
      <xdr:row>69</xdr:row>
      <xdr:rowOff>107950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C072174-E6F9-1148-B351-50FDB3917B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63"/>
  <sheetViews>
    <sheetView tabSelected="1" topLeftCell="A27" workbookViewId="0">
      <selection activeCell="C64" sqref="C64"/>
    </sheetView>
  </sheetViews>
  <sheetFormatPr baseColWidth="10" defaultColWidth="8.83203125" defaultRowHeight="13" x14ac:dyDescent="0.15"/>
  <cols>
    <col min="1" max="1" width="20.6640625" customWidth="1"/>
    <col min="2" max="2" width="12.6640625" customWidth="1"/>
  </cols>
  <sheetData>
    <row r="2" spans="1:2" x14ac:dyDescent="0.15">
      <c r="A2" t="s">
        <v>0</v>
      </c>
      <c r="B2" t="s">
        <v>1</v>
      </c>
    </row>
    <row r="4" spans="1:2" x14ac:dyDescent="0.15">
      <c r="A4" t="s">
        <v>2</v>
      </c>
      <c r="B4" t="s">
        <v>3</v>
      </c>
    </row>
    <row r="5" spans="1:2" x14ac:dyDescent="0.15">
      <c r="A5" t="s">
        <v>4</v>
      </c>
      <c r="B5" t="s">
        <v>5</v>
      </c>
    </row>
    <row r="6" spans="1:2" x14ac:dyDescent="0.15">
      <c r="A6" t="s">
        <v>6</v>
      </c>
      <c r="B6" t="s">
        <v>7</v>
      </c>
    </row>
    <row r="7" spans="1:2" x14ac:dyDescent="0.15">
      <c r="A7" t="s">
        <v>8</v>
      </c>
      <c r="B7" s="1">
        <v>44121</v>
      </c>
    </row>
    <row r="8" spans="1:2" x14ac:dyDescent="0.15">
      <c r="A8" t="s">
        <v>9</v>
      </c>
      <c r="B8" s="2">
        <v>0.60182870370370367</v>
      </c>
    </row>
    <row r="9" spans="1:2" x14ac:dyDescent="0.15">
      <c r="A9" t="s">
        <v>10</v>
      </c>
      <c r="B9" t="s">
        <v>11</v>
      </c>
    </row>
    <row r="10" spans="1:2" x14ac:dyDescent="0.15">
      <c r="A10" t="s">
        <v>12</v>
      </c>
      <c r="B10" t="s">
        <v>13</v>
      </c>
    </row>
    <row r="11" spans="1:2" x14ac:dyDescent="0.15">
      <c r="A11" t="s">
        <v>14</v>
      </c>
      <c r="B11" t="s">
        <v>15</v>
      </c>
    </row>
    <row r="13" spans="1:2" ht="14" x14ac:dyDescent="0.15">
      <c r="A13" s="3" t="s">
        <v>16</v>
      </c>
      <c r="B13" s="4"/>
    </row>
    <row r="14" spans="1:2" x14ac:dyDescent="0.15">
      <c r="A14" t="s">
        <v>17</v>
      </c>
      <c r="B14" t="s">
        <v>18</v>
      </c>
    </row>
    <row r="15" spans="1:2" x14ac:dyDescent="0.15">
      <c r="A15" t="s">
        <v>19</v>
      </c>
    </row>
    <row r="16" spans="1:2" x14ac:dyDescent="0.15">
      <c r="A16" t="s">
        <v>20</v>
      </c>
      <c r="B16" t="s">
        <v>21</v>
      </c>
    </row>
    <row r="17" spans="1:15" x14ac:dyDescent="0.15">
      <c r="B17" t="s">
        <v>22</v>
      </c>
    </row>
    <row r="18" spans="1:15" x14ac:dyDescent="0.15">
      <c r="A18" t="s">
        <v>23</v>
      </c>
      <c r="B18" t="s">
        <v>24</v>
      </c>
    </row>
    <row r="19" spans="1:15" x14ac:dyDescent="0.15">
      <c r="B19" t="s">
        <v>25</v>
      </c>
    </row>
    <row r="20" spans="1:15" x14ac:dyDescent="0.15">
      <c r="B20" t="s">
        <v>26</v>
      </c>
    </row>
    <row r="21" spans="1:15" x14ac:dyDescent="0.15">
      <c r="B21" t="s">
        <v>27</v>
      </c>
    </row>
    <row r="22" spans="1:15" x14ac:dyDescent="0.15">
      <c r="A22" t="s">
        <v>28</v>
      </c>
    </row>
    <row r="24" spans="1:15" ht="14" x14ac:dyDescent="0.15">
      <c r="A24" s="3" t="s">
        <v>29</v>
      </c>
      <c r="B24" s="4"/>
    </row>
    <row r="25" spans="1:15" x14ac:dyDescent="0.15">
      <c r="A25" t="s">
        <v>30</v>
      </c>
      <c r="B25">
        <v>24.9</v>
      </c>
    </row>
    <row r="27" spans="1:15" x14ac:dyDescent="0.15">
      <c r="B27" s="5"/>
      <c r="C27" s="6">
        <v>1</v>
      </c>
      <c r="D27" s="6">
        <v>2</v>
      </c>
      <c r="E27" s="6">
        <v>3</v>
      </c>
      <c r="F27" s="6">
        <v>4</v>
      </c>
      <c r="G27" s="6">
        <v>5</v>
      </c>
      <c r="H27" s="6">
        <v>6</v>
      </c>
      <c r="I27" s="6">
        <v>7</v>
      </c>
      <c r="J27" s="6">
        <v>8</v>
      </c>
      <c r="K27" s="6">
        <v>9</v>
      </c>
      <c r="L27" s="6">
        <v>10</v>
      </c>
      <c r="M27" s="6">
        <v>11</v>
      </c>
      <c r="N27" s="6">
        <v>12</v>
      </c>
    </row>
    <row r="28" spans="1:15" ht="14" x14ac:dyDescent="0.15">
      <c r="B28" s="6" t="s">
        <v>31</v>
      </c>
      <c r="C28" s="7">
        <v>1.25</v>
      </c>
      <c r="D28" s="8">
        <v>1.129</v>
      </c>
      <c r="E28" s="9">
        <v>0.99</v>
      </c>
      <c r="F28" s="10">
        <v>0.86499999999999999</v>
      </c>
      <c r="G28" s="11">
        <v>0.73099999999999998</v>
      </c>
      <c r="H28" s="12">
        <v>0.59199999999999997</v>
      </c>
      <c r="I28" s="13">
        <v>0.499</v>
      </c>
      <c r="J28" s="14">
        <v>0.41399999999999998</v>
      </c>
      <c r="K28" s="14">
        <v>0.41199999999999998</v>
      </c>
      <c r="L28" s="13">
        <v>0.46899999999999997</v>
      </c>
      <c r="M28" s="13">
        <v>0.47099999999999997</v>
      </c>
      <c r="N28" s="13">
        <v>0.48099999999999998</v>
      </c>
      <c r="O28" s="15">
        <v>595</v>
      </c>
    </row>
    <row r="29" spans="1:15" ht="14" x14ac:dyDescent="0.15">
      <c r="B29" s="6" t="s">
        <v>32</v>
      </c>
      <c r="C29" s="7">
        <v>1.2509999999999999</v>
      </c>
      <c r="D29" s="16">
        <v>1.0669999999999999</v>
      </c>
      <c r="E29" s="17">
        <v>0.90500000000000003</v>
      </c>
      <c r="F29" s="10">
        <v>0.84899999999999998</v>
      </c>
      <c r="G29" s="18">
        <v>0.76200000000000001</v>
      </c>
      <c r="H29" s="12">
        <v>0.623</v>
      </c>
      <c r="I29" s="13">
        <v>0.51200000000000001</v>
      </c>
      <c r="J29" s="14">
        <v>0.41699999999999998</v>
      </c>
      <c r="K29" s="14">
        <v>0.41899999999999998</v>
      </c>
      <c r="L29" s="13">
        <v>0.45800000000000002</v>
      </c>
      <c r="M29" s="14">
        <v>0.44700000000000001</v>
      </c>
      <c r="N29" s="14">
        <v>0.44400000000000001</v>
      </c>
      <c r="O29" s="15">
        <v>595</v>
      </c>
    </row>
    <row r="30" spans="1:15" ht="14" x14ac:dyDescent="0.15">
      <c r="B30" s="6" t="s">
        <v>33</v>
      </c>
      <c r="C30" s="19">
        <v>1.1240000000000001</v>
      </c>
      <c r="D30" s="16">
        <v>1.0229999999999999</v>
      </c>
      <c r="E30" s="10">
        <v>0.873</v>
      </c>
      <c r="F30" s="18">
        <v>0.81499999999999995</v>
      </c>
      <c r="G30" s="11">
        <v>0.71299999999999997</v>
      </c>
      <c r="H30" s="12">
        <v>0.61899999999999999</v>
      </c>
      <c r="I30" s="13">
        <v>0.50700000000000001</v>
      </c>
      <c r="J30" s="14">
        <v>0.41699999999999998</v>
      </c>
      <c r="K30" s="14">
        <v>0.40400000000000003</v>
      </c>
      <c r="L30" s="14">
        <v>0.435</v>
      </c>
      <c r="M30" s="14">
        <v>0.432</v>
      </c>
      <c r="N30" s="14">
        <v>0.441</v>
      </c>
      <c r="O30" s="15">
        <v>595</v>
      </c>
    </row>
    <row r="31" spans="1:15" ht="14" x14ac:dyDescent="0.15">
      <c r="B31" s="6" t="s">
        <v>34</v>
      </c>
      <c r="C31" s="13">
        <v>0.45600000000000002</v>
      </c>
      <c r="D31" s="13">
        <v>0.47399999999999998</v>
      </c>
      <c r="E31" s="13">
        <v>0.49</v>
      </c>
      <c r="F31" s="14">
        <v>0.42899999999999999</v>
      </c>
      <c r="G31" s="13">
        <v>0.46100000000000002</v>
      </c>
      <c r="H31" s="13">
        <v>0.46600000000000003</v>
      </c>
      <c r="I31" s="13">
        <v>0.46100000000000002</v>
      </c>
      <c r="J31" s="14">
        <v>0.45300000000000001</v>
      </c>
      <c r="K31" s="14">
        <v>0.45300000000000001</v>
      </c>
      <c r="L31" s="13">
        <v>0.45500000000000002</v>
      </c>
      <c r="M31" s="13">
        <v>0.45800000000000002</v>
      </c>
      <c r="N31" s="13">
        <v>0.47499999999999998</v>
      </c>
      <c r="O31" s="15">
        <v>595</v>
      </c>
    </row>
    <row r="32" spans="1:15" ht="14" x14ac:dyDescent="0.15">
      <c r="B32" s="6" t="s">
        <v>35</v>
      </c>
      <c r="C32" s="14">
        <v>0.44900000000000001</v>
      </c>
      <c r="D32" s="13">
        <v>0.45700000000000002</v>
      </c>
      <c r="E32" s="14">
        <v>0.44700000000000001</v>
      </c>
      <c r="F32" s="14">
        <v>0.45200000000000001</v>
      </c>
      <c r="G32" s="13">
        <v>0.47499999999999998</v>
      </c>
      <c r="H32" s="13">
        <v>0.48799999999999999</v>
      </c>
      <c r="I32" s="13">
        <v>0.48199999999999998</v>
      </c>
      <c r="J32" s="13">
        <v>0.46300000000000002</v>
      </c>
      <c r="K32" s="13">
        <v>0.46899999999999997</v>
      </c>
      <c r="L32" s="13">
        <v>0.45700000000000002</v>
      </c>
      <c r="M32" s="14">
        <v>0.45100000000000001</v>
      </c>
      <c r="N32" s="13">
        <v>0.46500000000000002</v>
      </c>
      <c r="O32" s="15">
        <v>595</v>
      </c>
    </row>
    <row r="33" spans="1:15" ht="14" x14ac:dyDescent="0.15">
      <c r="B33" s="6" t="s">
        <v>36</v>
      </c>
      <c r="C33" s="13">
        <v>0.45900000000000002</v>
      </c>
      <c r="D33" s="13">
        <v>0.45900000000000002</v>
      </c>
      <c r="E33" s="13">
        <v>0.46800000000000003</v>
      </c>
      <c r="F33" s="13">
        <v>0.46899999999999997</v>
      </c>
      <c r="G33" s="13">
        <v>0.497</v>
      </c>
      <c r="H33" s="13">
        <v>0.51</v>
      </c>
      <c r="I33" s="13">
        <v>0.45600000000000002</v>
      </c>
      <c r="J33" s="14">
        <v>0.443</v>
      </c>
      <c r="K33" s="14">
        <v>0.44700000000000001</v>
      </c>
      <c r="L33" s="14">
        <v>0.45400000000000001</v>
      </c>
      <c r="M33" s="13">
        <v>0.46400000000000002</v>
      </c>
      <c r="N33" s="13">
        <v>0.45900000000000002</v>
      </c>
      <c r="O33" s="15">
        <v>595</v>
      </c>
    </row>
    <row r="34" spans="1:15" ht="14" x14ac:dyDescent="0.15">
      <c r="B34" s="6" t="s">
        <v>37</v>
      </c>
      <c r="C34" s="13">
        <v>0.45500000000000002</v>
      </c>
      <c r="D34" s="13">
        <v>0.46100000000000002</v>
      </c>
      <c r="E34" s="13">
        <v>0.45900000000000002</v>
      </c>
      <c r="F34" s="13">
        <v>0.46500000000000002</v>
      </c>
      <c r="G34" s="13">
        <v>0.48</v>
      </c>
      <c r="H34" s="13">
        <v>0.48599999999999999</v>
      </c>
      <c r="I34" s="14">
        <v>0.41699999999999998</v>
      </c>
      <c r="J34" s="14">
        <v>0.39700000000000002</v>
      </c>
      <c r="K34" s="14">
        <v>0.39700000000000002</v>
      </c>
      <c r="L34" s="14">
        <v>0.40500000000000003</v>
      </c>
      <c r="M34" s="14">
        <v>0.39300000000000002</v>
      </c>
      <c r="N34" s="14">
        <v>0.39700000000000002</v>
      </c>
      <c r="O34" s="15">
        <v>595</v>
      </c>
    </row>
    <row r="35" spans="1:15" ht="14" x14ac:dyDescent="0.15">
      <c r="B35" s="6" t="s">
        <v>38</v>
      </c>
      <c r="C35" s="14">
        <v>0.39600000000000002</v>
      </c>
      <c r="D35" s="14">
        <v>0.40500000000000003</v>
      </c>
      <c r="E35" s="14">
        <v>0.40200000000000002</v>
      </c>
      <c r="F35" s="14">
        <v>0.40600000000000003</v>
      </c>
      <c r="G35" s="14">
        <v>0.44</v>
      </c>
      <c r="H35" s="14">
        <v>0.44700000000000001</v>
      </c>
      <c r="I35" s="14">
        <v>0.442</v>
      </c>
      <c r="J35" s="14">
        <v>0.40400000000000003</v>
      </c>
      <c r="K35" s="14">
        <v>0.41</v>
      </c>
      <c r="L35" s="14">
        <v>0.40200000000000002</v>
      </c>
      <c r="M35" s="14">
        <v>0.39700000000000002</v>
      </c>
      <c r="N35" s="14">
        <v>0.40200000000000002</v>
      </c>
      <c r="O35" s="15">
        <v>595</v>
      </c>
    </row>
    <row r="37" spans="1:15" ht="14" x14ac:dyDescent="0.15">
      <c r="A37" s="20" t="s">
        <v>39</v>
      </c>
      <c r="B37" s="21" t="s">
        <v>40</v>
      </c>
      <c r="C37" s="22" t="s">
        <v>41</v>
      </c>
      <c r="D37" s="22" t="s">
        <v>42</v>
      </c>
      <c r="E37" s="22" t="s">
        <v>43</v>
      </c>
      <c r="F37" s="22" t="s">
        <v>44</v>
      </c>
    </row>
    <row r="38" spans="1:15" ht="14" x14ac:dyDescent="0.15">
      <c r="B38" s="23" t="s">
        <v>31</v>
      </c>
      <c r="C38">
        <f>AVERAGE(C28:C29)</f>
        <v>1.2504999999999999</v>
      </c>
      <c r="D38" s="24">
        <v>2000</v>
      </c>
      <c r="E38">
        <f>D38*10^-3</f>
        <v>2</v>
      </c>
    </row>
    <row r="39" spans="1:15" ht="14" x14ac:dyDescent="0.15">
      <c r="B39" s="23" t="s">
        <v>32</v>
      </c>
      <c r="C39">
        <f>AVERAGE(D28:D29)</f>
        <v>1.0979999999999999</v>
      </c>
      <c r="D39" s="24">
        <v>1500</v>
      </c>
      <c r="E39">
        <f>D39*10^-3</f>
        <v>1.5</v>
      </c>
    </row>
    <row r="40" spans="1:15" ht="14" x14ac:dyDescent="0.15">
      <c r="B40" s="23" t="s">
        <v>33</v>
      </c>
      <c r="C40">
        <f>AVERAGE(E28:E29)</f>
        <v>0.94750000000000001</v>
      </c>
      <c r="D40" s="24">
        <v>1000</v>
      </c>
      <c r="E40">
        <f>D40*10^-3</f>
        <v>1</v>
      </c>
    </row>
    <row r="41" spans="1:15" ht="14" x14ac:dyDescent="0.15">
      <c r="B41" s="23" t="s">
        <v>34</v>
      </c>
      <c r="C41">
        <f>AVERAGE(F28:F29)</f>
        <v>0.85699999999999998</v>
      </c>
      <c r="D41" s="24">
        <v>750</v>
      </c>
      <c r="E41">
        <f>D41*10^-3</f>
        <v>0.75</v>
      </c>
    </row>
    <row r="42" spans="1:15" ht="14" x14ac:dyDescent="0.15">
      <c r="B42" s="23" t="s">
        <v>35</v>
      </c>
      <c r="C42">
        <f>AVERAGE(G28:G29)</f>
        <v>0.74649999999999994</v>
      </c>
      <c r="D42" s="24">
        <v>500</v>
      </c>
      <c r="E42">
        <f t="shared" ref="E42:E46" si="0">D42*10^-3</f>
        <v>0.5</v>
      </c>
    </row>
    <row r="43" spans="1:15" ht="14" x14ac:dyDescent="0.15">
      <c r="B43" s="23" t="s">
        <v>36</v>
      </c>
      <c r="C43">
        <f>AVERAGE(H28:H29)</f>
        <v>0.60749999999999993</v>
      </c>
      <c r="D43" s="24">
        <v>250</v>
      </c>
      <c r="E43">
        <f t="shared" si="0"/>
        <v>0.25</v>
      </c>
    </row>
    <row r="44" spans="1:15" ht="14" x14ac:dyDescent="0.15">
      <c r="B44" s="23" t="s">
        <v>37</v>
      </c>
      <c r="C44">
        <f>AVERAGE(I28:I29)</f>
        <v>0.50550000000000006</v>
      </c>
      <c r="D44" s="24">
        <v>125</v>
      </c>
      <c r="E44">
        <f t="shared" si="0"/>
        <v>0.125</v>
      </c>
    </row>
    <row r="45" spans="1:15" ht="14" x14ac:dyDescent="0.15">
      <c r="B45" s="23" t="s">
        <v>38</v>
      </c>
      <c r="C45">
        <f>AVERAGE(J28:J29)</f>
        <v>0.41549999999999998</v>
      </c>
      <c r="D45" s="24">
        <v>25</v>
      </c>
      <c r="E45">
        <f t="shared" si="0"/>
        <v>2.5000000000000001E-2</v>
      </c>
    </row>
    <row r="46" spans="1:15" ht="14" x14ac:dyDescent="0.15">
      <c r="B46" s="23" t="s">
        <v>45</v>
      </c>
      <c r="C46">
        <f>AVERAGE(K28:K29)</f>
        <v>0.41549999999999998</v>
      </c>
      <c r="D46" s="24">
        <v>0</v>
      </c>
      <c r="E46">
        <f t="shared" si="0"/>
        <v>0</v>
      </c>
    </row>
    <row r="47" spans="1:15" x14ac:dyDescent="0.15">
      <c r="B47" t="s">
        <v>46</v>
      </c>
      <c r="C47">
        <f>AVERAGE(L28:N28)</f>
        <v>0.47366666666666662</v>
      </c>
      <c r="D47">
        <f>-127.66*C47^2+1367.6*C47-533.69</f>
        <v>85.454721548888642</v>
      </c>
      <c r="E47">
        <f>D47*10^-3</f>
        <v>8.545472154888864E-2</v>
      </c>
      <c r="F47">
        <f>E47*2</f>
        <v>0.17090944309777728</v>
      </c>
    </row>
    <row r="48" spans="1:15" x14ac:dyDescent="0.15">
      <c r="B48" t="s">
        <v>47</v>
      </c>
      <c r="C48">
        <f>AVERAGE(L29:N29)</f>
        <v>0.44966666666666666</v>
      </c>
      <c r="D48">
        <f t="shared" ref="D48:D63" si="1">-127.66*C48^2+1367.6*C48-533.69</f>
        <v>55.461267148888737</v>
      </c>
      <c r="E48">
        <f t="shared" ref="E48:E63" si="2">D48*10^-3</f>
        <v>5.5461267148888736E-2</v>
      </c>
      <c r="F48">
        <f t="shared" ref="F48:F63" si="3">E48*2</f>
        <v>0.11092253429777747</v>
      </c>
    </row>
    <row r="49" spans="2:6" x14ac:dyDescent="0.15">
      <c r="B49" t="s">
        <v>48</v>
      </c>
      <c r="C49">
        <f>AVERAGE(L30:N30)</f>
        <v>0.436</v>
      </c>
      <c r="D49">
        <f t="shared" si="1"/>
        <v>38.315944639999884</v>
      </c>
      <c r="E49">
        <f t="shared" si="2"/>
        <v>3.8315944639999884E-2</v>
      </c>
      <c r="F49">
        <f t="shared" si="3"/>
        <v>7.6631889279999768E-2</v>
      </c>
    </row>
    <row r="50" spans="2:6" x14ac:dyDescent="0.15">
      <c r="B50" t="s">
        <v>49</v>
      </c>
      <c r="C50">
        <f>AVERAGE(C31:E31)</f>
        <v>0.47333333333333333</v>
      </c>
      <c r="D50">
        <f t="shared" si="1"/>
        <v>85.039152888888793</v>
      </c>
      <c r="E50">
        <f t="shared" si="2"/>
        <v>8.5039152888888789E-2</v>
      </c>
      <c r="F50">
        <f t="shared" si="3"/>
        <v>0.17007830577777758</v>
      </c>
    </row>
    <row r="51" spans="2:6" x14ac:dyDescent="0.15">
      <c r="B51" t="s">
        <v>50</v>
      </c>
      <c r="C51">
        <f>AVERAGE(F31:H31)</f>
        <v>0.45200000000000001</v>
      </c>
      <c r="D51">
        <f t="shared" si="1"/>
        <v>58.383751359999906</v>
      </c>
      <c r="E51">
        <f t="shared" si="2"/>
        <v>5.8383751359999909E-2</v>
      </c>
      <c r="F51">
        <f t="shared" si="3"/>
        <v>0.11676750271999982</v>
      </c>
    </row>
    <row r="52" spans="2:6" x14ac:dyDescent="0.15">
      <c r="B52" t="s">
        <v>51</v>
      </c>
      <c r="C52">
        <f>AVERAGE(I31:K31)</f>
        <v>0.45566666666666666</v>
      </c>
      <c r="D52">
        <f t="shared" si="1"/>
        <v>62.973418028888773</v>
      </c>
      <c r="E52">
        <f t="shared" si="2"/>
        <v>6.297341802888877E-2</v>
      </c>
      <c r="F52">
        <f t="shared" si="3"/>
        <v>0.12594683605777754</v>
      </c>
    </row>
    <row r="53" spans="2:6" x14ac:dyDescent="0.15">
      <c r="B53" t="s">
        <v>52</v>
      </c>
      <c r="C53">
        <f>AVERAGE(L31:N31)</f>
        <v>0.46266666666666662</v>
      </c>
      <c r="D53">
        <f t="shared" si="1"/>
        <v>71.725976995555357</v>
      </c>
      <c r="E53">
        <f t="shared" si="2"/>
        <v>7.1725976995555357E-2</v>
      </c>
      <c r="F53">
        <f t="shared" si="3"/>
        <v>0.14345195399111071</v>
      </c>
    </row>
    <row r="54" spans="2:6" x14ac:dyDescent="0.15">
      <c r="B54" t="s">
        <v>53</v>
      </c>
      <c r="C54">
        <f>AVERAGE(C32:E32)</f>
        <v>0.45100000000000001</v>
      </c>
      <c r="D54">
        <f t="shared" si="1"/>
        <v>57.131428339999957</v>
      </c>
      <c r="E54">
        <f t="shared" si="2"/>
        <v>5.7131428339999957E-2</v>
      </c>
      <c r="F54">
        <f t="shared" si="3"/>
        <v>0.11426285667999991</v>
      </c>
    </row>
    <row r="55" spans="2:6" x14ac:dyDescent="0.15">
      <c r="B55" t="s">
        <v>54</v>
      </c>
      <c r="C55">
        <f>AVERAGE(F32:H32)</f>
        <v>0.47166666666666668</v>
      </c>
      <c r="D55">
        <f t="shared" si="1"/>
        <v>82.960884055555539</v>
      </c>
      <c r="E55">
        <f t="shared" si="2"/>
        <v>8.2960884055555545E-2</v>
      </c>
      <c r="F55">
        <f t="shared" si="3"/>
        <v>0.16592176811111109</v>
      </c>
    </row>
    <row r="56" spans="2:6" x14ac:dyDescent="0.15">
      <c r="B56" t="s">
        <v>55</v>
      </c>
      <c r="C56">
        <f>AVERAGE(I32:K32)</f>
        <v>0.47133333333333338</v>
      </c>
      <c r="D56">
        <f t="shared" si="1"/>
        <v>82.5451451822222</v>
      </c>
      <c r="E56">
        <f t="shared" si="2"/>
        <v>8.2545145182222196E-2</v>
      </c>
      <c r="F56">
        <f t="shared" si="3"/>
        <v>0.16509029036444439</v>
      </c>
    </row>
    <row r="57" spans="2:6" x14ac:dyDescent="0.15">
      <c r="B57" t="s">
        <v>56</v>
      </c>
      <c r="C57">
        <f>AVERAGE(L32:N32)</f>
        <v>0.45766666666666667</v>
      </c>
      <c r="D57">
        <f t="shared" si="1"/>
        <v>65.47542576222213</v>
      </c>
      <c r="E57">
        <f t="shared" si="2"/>
        <v>6.5475425762222136E-2</v>
      </c>
      <c r="F57">
        <f t="shared" si="3"/>
        <v>0.13095085152444427</v>
      </c>
    </row>
    <row r="58" spans="2:6" x14ac:dyDescent="0.15">
      <c r="B58" t="s">
        <v>57</v>
      </c>
      <c r="C58">
        <f>AVERAGE(C33:E33)</f>
        <v>0.46200000000000002</v>
      </c>
      <c r="D58">
        <f t="shared" si="1"/>
        <v>70.892938959999924</v>
      </c>
      <c r="E58">
        <f t="shared" si="2"/>
        <v>7.0892938959999929E-2</v>
      </c>
      <c r="F58">
        <f t="shared" si="3"/>
        <v>0.14178587791999986</v>
      </c>
    </row>
    <row r="59" spans="2:6" x14ac:dyDescent="0.15">
      <c r="B59" t="s">
        <v>58</v>
      </c>
      <c r="C59">
        <f>AVERAGE(F33:H33)</f>
        <v>0.49199999999999999</v>
      </c>
      <c r="D59">
        <f t="shared" si="1"/>
        <v>108.26730975999999</v>
      </c>
      <c r="E59">
        <f t="shared" si="2"/>
        <v>0.10826730975999999</v>
      </c>
      <c r="F59">
        <f t="shared" si="3"/>
        <v>0.21653461951999997</v>
      </c>
    </row>
    <row r="60" spans="2:6" x14ac:dyDescent="0.15">
      <c r="B60" t="s">
        <v>59</v>
      </c>
      <c r="C60">
        <f>AVERAGE(I33:K33)</f>
        <v>0.44866666666666671</v>
      </c>
      <c r="D60">
        <f t="shared" si="1"/>
        <v>54.208348382222198</v>
      </c>
      <c r="E60">
        <f t="shared" si="2"/>
        <v>5.4208348382222202E-2</v>
      </c>
      <c r="F60">
        <f t="shared" si="3"/>
        <v>0.1084166967644444</v>
      </c>
    </row>
    <row r="61" spans="2:6" x14ac:dyDescent="0.15">
      <c r="B61" t="s">
        <v>60</v>
      </c>
      <c r="C61">
        <f>AVERAGE(L33:N33)</f>
        <v>0.45900000000000002</v>
      </c>
      <c r="D61">
        <f t="shared" si="1"/>
        <v>67.142863539999894</v>
      </c>
      <c r="E61">
        <f t="shared" si="2"/>
        <v>6.7142863539999889E-2</v>
      </c>
      <c r="F61">
        <f t="shared" si="3"/>
        <v>0.13428572707999978</v>
      </c>
    </row>
    <row r="62" spans="2:6" x14ac:dyDescent="0.15">
      <c r="B62" t="s">
        <v>61</v>
      </c>
      <c r="C62">
        <f>AVERAGE(C34:E34)</f>
        <v>0.45833333333333331</v>
      </c>
      <c r="D62">
        <f t="shared" si="1"/>
        <v>66.309201388888823</v>
      </c>
      <c r="E62">
        <f t="shared" si="2"/>
        <v>6.6309201388888822E-2</v>
      </c>
      <c r="F62">
        <f t="shared" si="3"/>
        <v>0.13261840277777764</v>
      </c>
    </row>
    <row r="63" spans="2:6" x14ac:dyDescent="0.15">
      <c r="B63" t="s">
        <v>62</v>
      </c>
      <c r="C63">
        <f>AVERAGE(F34:H34)</f>
        <v>0.47700000000000004</v>
      </c>
      <c r="D63">
        <f t="shared" si="1"/>
        <v>89.608847859999969</v>
      </c>
      <c r="E63">
        <f t="shared" si="2"/>
        <v>8.9608847859999965E-2</v>
      </c>
      <c r="F63">
        <f t="shared" si="3"/>
        <v>0.17921769571999993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2 -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barottlab</dc:creator>
  <cp:lastModifiedBy>Microsoft Office User</cp:lastModifiedBy>
  <dcterms:created xsi:type="dcterms:W3CDTF">2011-01-18T20:51:17Z</dcterms:created>
  <dcterms:modified xsi:type="dcterms:W3CDTF">2020-10-17T19:52:53Z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