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8220E1F5-B104-DC4D-99F2-A3648AFA025F}" xr6:coauthVersionLast="45" xr6:coauthVersionMax="45" xr10:uidLastSave="{00000000-0000-0000-0000-000000000000}"/>
  <bookViews>
    <workbookView xWindow="0" yWindow="460" windowWidth="25260" windowHeight="15920" xr2:uid="{00000000-000D-0000-FFFF-FFFF00000000}"/>
  </bookViews>
  <sheets>
    <sheet name="Plate 1 - Sheet1" sheetId="1" r:id="rId1"/>
  </sheets>
  <definedNames>
    <definedName name="MethodPointer1">287107840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47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</calcChain>
</file>

<file path=xl/sharedStrings.xml><?xml version="1.0" encoding="utf-8"?>
<sst xmlns="http://schemas.openxmlformats.org/spreadsheetml/2006/main" count="77" uniqueCount="69">
  <si>
    <t>Software Version</t>
  </si>
  <si>
    <t>3.03.14</t>
  </si>
  <si>
    <t>Experiment File Path:</t>
  </si>
  <si>
    <t>C:\Users\barottlab\Desktop\Teegan\KBayBleach19\Total Protein\2020-10-19-1.xpt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</si>
  <si>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</si>
  <si>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</si>
  <si>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</si>
  <si>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</si>
  <si>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</si>
  <si>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</si>
  <si>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</si>
  <si>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</si>
  <si>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</si>
  <si>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</si>
  <si>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</si>
  <si>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</si>
  <si>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</si>
  <si>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</si>
  <si>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</si>
  <si>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</si>
  <si>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</si>
  <si>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</si>
  <si>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</si>
  <si>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</si>
  <si>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</si>
  <si>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</si>
  <si>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</si>
  <si>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</si>
  <si>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</si>
  <si>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</si>
  <si>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</si>
  <si>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</si>
  <si>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</si>
  <si>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</si>
  <si>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</si>
  <si>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</si>
  <si>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</si>
  <si>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</si>
  <si>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</si>
  <si>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</si>
  <si>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>Sample </t>
  </si>
  <si>
    <t>Average</t>
  </si>
  <si>
    <t>Concentration (µg/mL)</t>
  </si>
  <si>
    <t>Concentration (mg/mL)</t>
  </si>
  <si>
    <t>Concentration * 2 (Dilution)</t>
  </si>
  <si>
    <t>I</t>
  </si>
  <si>
    <t>3.9/16</t>
  </si>
  <si>
    <t>11.9/16</t>
  </si>
  <si>
    <t>26.9/16</t>
  </si>
  <si>
    <t>202.9/16</t>
  </si>
  <si>
    <t>222.9/16</t>
  </si>
  <si>
    <t>239.9/16</t>
  </si>
  <si>
    <t>244.9/16</t>
  </si>
  <si>
    <t>247.9/16</t>
  </si>
  <si>
    <t>19.10/2</t>
  </si>
  <si>
    <t>35.10/2</t>
  </si>
  <si>
    <t>44.10/2</t>
  </si>
  <si>
    <t>45.10/2</t>
  </si>
  <si>
    <t>209.10/2</t>
  </si>
  <si>
    <t>212.10/2</t>
  </si>
  <si>
    <t>220.10/2</t>
  </si>
  <si>
    <t>230.10/2</t>
  </si>
  <si>
    <t>239.10/2</t>
  </si>
  <si>
    <t>247.10/2</t>
  </si>
  <si>
    <t>26.10/16</t>
  </si>
  <si>
    <t>35.10/16</t>
  </si>
  <si>
    <t>44.10/16</t>
  </si>
  <si>
    <t>201.10/16</t>
  </si>
  <si>
    <t>204.10/16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</si>
</sst>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u/>
      <sz val="10"/>
      <name val="Helvetica"/>
      <family val="2"/>
    </font>
    <font>
      <b/>
      <sz val="10"/>
      <color rgb="FF339966"/>
      <name val="Helvetica"/>
      <family val="2"/>
    </font>
    <font>
      <b/>
      <sz val="10"/>
      <name val="Helvetica"/>
      <family val="2"/>
    </font>
    <font>
      <sz val="10"/>
      <name val="Helvetica"/>
      <family val="2"/>
    </font>
    <font>
      <sz val="10"/>
      <color rgb="FF339966"/>
      <name val="Helvetica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784667541557308"/>
                  <c:y val="-0.106139909594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1.5309999999999999</c:v>
                </c:pt>
                <c:pt idx="1">
                  <c:v>1.548</c:v>
                </c:pt>
                <c:pt idx="2">
                  <c:v>1.2344999999999999</c:v>
                </c:pt>
                <c:pt idx="3">
                  <c:v>1.075</c:v>
                </c:pt>
                <c:pt idx="4">
                  <c:v>0.93700000000000006</c:v>
                </c:pt>
                <c:pt idx="5">
                  <c:v>0.67249999999999999</c:v>
                </c:pt>
                <c:pt idx="6">
                  <c:v>0.52249999999999996</c:v>
                </c:pt>
                <c:pt idx="7">
                  <c:v>0.41349999999999998</c:v>
                </c:pt>
                <c:pt idx="8">
                  <c:v>0.39050000000000001</c:v>
                </c:pt>
              </c:numCache>
            </c:numRef>
          </c:xVal>
          <c:yVal>
            <c:numRef>
              <c:f>'Plate 1 - Sheet1'!$D$38:$D$46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3-7B4D-83EB-EE74BD02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811103"/>
        <c:axId val="1754249455"/>
      </c:scatterChart>
      <c:valAx>
        <c:axId val="17258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249455"/>
        <c:crosses val="autoZero"/>
        <c:crossBetween val="midCat"/>
      </c:valAx>
      <c:valAx>
        <c:axId val="17542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81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692410323709538"/>
                  <c:y val="-2.76720618256051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0.67249999999999999</c:v>
                </c:pt>
                <c:pt idx="1">
                  <c:v>0.52249999999999996</c:v>
                </c:pt>
                <c:pt idx="2">
                  <c:v>0.41349999999999998</c:v>
                </c:pt>
                <c:pt idx="3">
                  <c:v>0.39050000000000001</c:v>
                </c:pt>
              </c:numCache>
            </c:numRef>
          </c:xVal>
          <c:yVal>
            <c:numRef>
              <c:f>'Plate 1 - Sheet1'!$D$43:$D$46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C-2F47-919D-3628241D1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903599"/>
        <c:axId val="1765157999"/>
      </c:scatterChart>
      <c:valAx>
        <c:axId val="176390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57999"/>
        <c:crosses val="autoZero"/>
        <c:crossBetween val="midCat"/>
      </c:valAx>
      <c:valAx>
        <c:axId val="176515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0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38</xdr:row>
      <xdr:rowOff>6350</xdr:rowOff>
    </xdr:from>
    <xdr:to>
      <xdr:col>13</xdr:col>
      <xdr:colOff>546100</xdr:colOff>
      <xdr:row>54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FFCAE-27FA-7847-8670-D6A7E25AE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55</xdr:row>
      <xdr:rowOff>6350</xdr:rowOff>
    </xdr:from>
    <xdr:to>
      <xdr:col>13</xdr:col>
      <xdr:colOff>552450</xdr:colOff>
      <xdr:row>71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9DDE8-EC0C-FB44-9C8E-1625155F4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9"/>
  <sheetViews>
    <sheetView tabSelected="1" topLeftCell="A29" workbookViewId="0">
      <selection activeCell="F47" sqref="F47:F69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44123</v>
      </c>
    </row>
    <row r="8" spans="1:2" x14ac:dyDescent="0.15">
      <c r="A8" t="s">
        <v>9</v>
      </c>
      <c r="B8" s="2">
        <v>0.62269675925925927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24.7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1.294</v>
      </c>
      <c r="D28" s="8">
        <v>1.18</v>
      </c>
      <c r="E28" s="9">
        <v>1.0309999999999999</v>
      </c>
      <c r="F28" s="10">
        <v>0.93899999999999995</v>
      </c>
      <c r="G28" s="11">
        <v>0.80600000000000005</v>
      </c>
      <c r="H28" s="12">
        <v>0.67100000000000004</v>
      </c>
      <c r="I28" s="13">
        <v>0.57399999999999995</v>
      </c>
      <c r="J28" s="14">
        <v>0.43</v>
      </c>
      <c r="K28" s="14">
        <v>0.40400000000000003</v>
      </c>
      <c r="L28" s="14">
        <v>0.43099999999999999</v>
      </c>
      <c r="M28" s="14">
        <v>0.43</v>
      </c>
      <c r="N28" s="14">
        <v>0.44400000000000001</v>
      </c>
      <c r="O28" s="15">
        <v>595</v>
      </c>
    </row>
    <row r="29" spans="1:15" ht="14" x14ac:dyDescent="0.15">
      <c r="B29" s="6" t="s">
        <v>32</v>
      </c>
      <c r="C29" s="7">
        <v>1.254</v>
      </c>
      <c r="D29" s="16">
        <v>1.147</v>
      </c>
      <c r="E29" s="9">
        <v>1.0069999999999999</v>
      </c>
      <c r="F29" s="10">
        <v>0.91100000000000003</v>
      </c>
      <c r="G29" s="17">
        <v>0.77400000000000002</v>
      </c>
      <c r="H29" s="18">
        <v>0.65400000000000003</v>
      </c>
      <c r="I29" s="13">
        <v>0.54800000000000004</v>
      </c>
      <c r="J29" s="14">
        <v>0.43099999999999999</v>
      </c>
      <c r="K29" s="14">
        <v>0.39800000000000002</v>
      </c>
      <c r="L29" s="14">
        <v>0.45500000000000002</v>
      </c>
      <c r="M29" s="14">
        <v>0.46</v>
      </c>
      <c r="N29" s="19">
        <v>0.46400000000000002</v>
      </c>
      <c r="O29" s="15">
        <v>595</v>
      </c>
    </row>
    <row r="30" spans="1:15" ht="14" x14ac:dyDescent="0.15">
      <c r="B30" s="6" t="s">
        <v>33</v>
      </c>
      <c r="C30" s="8">
        <v>1.194</v>
      </c>
      <c r="D30" s="16">
        <v>1.1519999999999999</v>
      </c>
      <c r="E30" s="9">
        <v>0.98199999999999998</v>
      </c>
      <c r="F30" s="20">
        <v>0.90800000000000003</v>
      </c>
      <c r="G30" s="17">
        <v>0.74399999999999999</v>
      </c>
      <c r="H30" s="18">
        <v>0.64100000000000001</v>
      </c>
      <c r="I30" s="13">
        <v>0.54900000000000004</v>
      </c>
      <c r="J30" s="14">
        <v>0.42899999999999999</v>
      </c>
      <c r="K30" s="14">
        <v>0.40300000000000002</v>
      </c>
      <c r="L30" s="19">
        <v>0.48699999999999999</v>
      </c>
      <c r="M30" s="19">
        <v>0.49199999999999999</v>
      </c>
      <c r="N30" s="19">
        <v>0.49199999999999999</v>
      </c>
      <c r="O30" s="15">
        <v>595</v>
      </c>
    </row>
    <row r="31" spans="1:15" ht="14" x14ac:dyDescent="0.15">
      <c r="B31" s="6" t="s">
        <v>34</v>
      </c>
      <c r="C31" s="14">
        <v>0.432</v>
      </c>
      <c r="D31" s="14">
        <v>0.432</v>
      </c>
      <c r="E31" s="14">
        <v>0.433</v>
      </c>
      <c r="F31" s="14">
        <v>0.441</v>
      </c>
      <c r="G31" s="14">
        <v>0.44</v>
      </c>
      <c r="H31" s="14">
        <v>0.45500000000000002</v>
      </c>
      <c r="I31" s="14">
        <v>0.45800000000000002</v>
      </c>
      <c r="J31" s="14">
        <v>0.45900000000000002</v>
      </c>
      <c r="K31" s="14">
        <v>0.45200000000000001</v>
      </c>
      <c r="L31" s="19">
        <v>0.48199999999999998</v>
      </c>
      <c r="M31" s="19">
        <v>0.49199999999999999</v>
      </c>
      <c r="N31" s="19">
        <v>0.48499999999999999</v>
      </c>
      <c r="O31" s="15">
        <v>595</v>
      </c>
    </row>
    <row r="32" spans="1:15" ht="14" x14ac:dyDescent="0.15">
      <c r="B32" s="6" t="s">
        <v>35</v>
      </c>
      <c r="C32" s="19">
        <v>0.48399999999999999</v>
      </c>
      <c r="D32" s="19">
        <v>0.47499999999999998</v>
      </c>
      <c r="E32" s="19">
        <v>0.47199999999999998</v>
      </c>
      <c r="F32" s="19">
        <v>0.504</v>
      </c>
      <c r="G32" s="19">
        <v>0.46400000000000002</v>
      </c>
      <c r="H32" s="19">
        <v>0.47199999999999998</v>
      </c>
      <c r="I32" s="19">
        <v>0.48799999999999999</v>
      </c>
      <c r="J32" s="19">
        <v>0.48899999999999999</v>
      </c>
      <c r="K32" s="19">
        <v>0.47899999999999998</v>
      </c>
      <c r="L32" s="19">
        <v>0.47599999999999998</v>
      </c>
      <c r="M32" s="19">
        <v>0.48</v>
      </c>
      <c r="N32" s="19">
        <v>0.48799999999999999</v>
      </c>
      <c r="O32" s="15">
        <v>595</v>
      </c>
    </row>
    <row r="33" spans="1:15" ht="14" x14ac:dyDescent="0.15">
      <c r="B33" s="6" t="s">
        <v>36</v>
      </c>
      <c r="C33" s="13">
        <v>0.54600000000000004</v>
      </c>
      <c r="D33" s="13">
        <v>0.53600000000000003</v>
      </c>
      <c r="E33" s="13">
        <v>0.54400000000000004</v>
      </c>
      <c r="F33" s="19">
        <v>0.49399999999999999</v>
      </c>
      <c r="G33" s="19">
        <v>0.48299999999999998</v>
      </c>
      <c r="H33" s="19">
        <v>0.498</v>
      </c>
      <c r="I33" s="13">
        <v>0.52900000000000003</v>
      </c>
      <c r="J33" s="19">
        <v>0.49199999999999999</v>
      </c>
      <c r="K33" s="19">
        <v>0.505</v>
      </c>
      <c r="L33" s="19">
        <v>0.503</v>
      </c>
      <c r="M33" s="13">
        <v>0.53200000000000003</v>
      </c>
      <c r="N33" s="13">
        <v>0.54100000000000004</v>
      </c>
      <c r="O33" s="15">
        <v>595</v>
      </c>
    </row>
    <row r="34" spans="1:15" ht="14" x14ac:dyDescent="0.15">
      <c r="B34" s="6" t="s">
        <v>37</v>
      </c>
      <c r="C34" s="19">
        <v>0.499</v>
      </c>
      <c r="D34" s="19">
        <v>0.496</v>
      </c>
      <c r="E34" s="19">
        <v>0.499</v>
      </c>
      <c r="F34" s="14">
        <v>0.46200000000000002</v>
      </c>
      <c r="G34" s="19">
        <v>0.47099999999999997</v>
      </c>
      <c r="H34" s="19">
        <v>0.47499999999999998</v>
      </c>
      <c r="I34" s="19">
        <v>0.47499999999999998</v>
      </c>
      <c r="J34" s="19">
        <v>0.47799999999999998</v>
      </c>
      <c r="K34" s="19">
        <v>0.47699999999999998</v>
      </c>
      <c r="L34" s="13">
        <v>0.54400000000000004</v>
      </c>
      <c r="M34" s="13">
        <v>0.54400000000000004</v>
      </c>
      <c r="N34" s="19">
        <v>0.51</v>
      </c>
      <c r="O34" s="15">
        <v>595</v>
      </c>
    </row>
    <row r="35" spans="1:15" ht="14" x14ac:dyDescent="0.15">
      <c r="B35" s="6" t="s">
        <v>38</v>
      </c>
      <c r="C35" s="19">
        <v>0.48399999999999999</v>
      </c>
      <c r="D35" s="19">
        <v>0.495</v>
      </c>
      <c r="E35" s="19">
        <v>0.47299999999999998</v>
      </c>
      <c r="F35" s="19">
        <v>0.47299999999999998</v>
      </c>
      <c r="G35" s="14">
        <v>0.46</v>
      </c>
      <c r="H35" s="14">
        <v>0.46100000000000002</v>
      </c>
      <c r="I35" s="14">
        <v>0.45700000000000002</v>
      </c>
      <c r="J35" s="14">
        <v>0.45200000000000001</v>
      </c>
      <c r="K35" s="14">
        <v>0.44400000000000001</v>
      </c>
      <c r="L35" s="14">
        <v>0.44700000000000001</v>
      </c>
      <c r="M35" s="14">
        <v>0.45100000000000001</v>
      </c>
      <c r="N35" s="14">
        <v>0.44400000000000001</v>
      </c>
      <c r="O35" s="15">
        <v>595</v>
      </c>
    </row>
    <row r="37" spans="1:15" x14ac:dyDescent="0.15">
      <c r="A37" s="21" t="s">
        <v>39</v>
      </c>
      <c r="B37" s="22" t="s">
        <v>40</v>
      </c>
      <c r="C37" s="23" t="s">
        <v>41</v>
      </c>
      <c r="D37" s="23" t="s">
        <v>42</v>
      </c>
      <c r="E37" s="23" t="s">
        <v>43</v>
      </c>
      <c r="F37" s="23" t="s">
        <v>44</v>
      </c>
    </row>
    <row r="38" spans="1:15" x14ac:dyDescent="0.15">
      <c r="A38" s="24"/>
      <c r="B38" s="25" t="s">
        <v>31</v>
      </c>
      <c r="C38" s="24">
        <v>1.5309999999999999</v>
      </c>
      <c r="D38" s="24">
        <v>2000</v>
      </c>
      <c r="E38" s="24">
        <v>2</v>
      </c>
      <c r="F38" s="24"/>
    </row>
    <row r="39" spans="1:15" x14ac:dyDescent="0.15">
      <c r="A39" s="24"/>
      <c r="B39" s="25" t="s">
        <v>32</v>
      </c>
      <c r="C39" s="24">
        <v>1.548</v>
      </c>
      <c r="D39" s="24">
        <v>1500</v>
      </c>
      <c r="E39" s="24">
        <v>1.5</v>
      </c>
      <c r="F39" s="24"/>
    </row>
    <row r="40" spans="1:15" x14ac:dyDescent="0.15">
      <c r="A40" s="24"/>
      <c r="B40" s="25" t="s">
        <v>33</v>
      </c>
      <c r="C40" s="24">
        <v>1.2344999999999999</v>
      </c>
      <c r="D40" s="24">
        <v>1000</v>
      </c>
      <c r="E40" s="24">
        <v>1</v>
      </c>
      <c r="F40" s="24"/>
    </row>
    <row r="41" spans="1:15" x14ac:dyDescent="0.15">
      <c r="A41" s="24"/>
      <c r="B41" s="25" t="s">
        <v>34</v>
      </c>
      <c r="C41" s="24">
        <v>1.075</v>
      </c>
      <c r="D41" s="24">
        <v>750</v>
      </c>
      <c r="E41" s="24">
        <v>0.75</v>
      </c>
      <c r="F41" s="24"/>
    </row>
    <row r="42" spans="1:15" x14ac:dyDescent="0.15">
      <c r="A42" s="24"/>
      <c r="B42" s="25" t="s">
        <v>35</v>
      </c>
      <c r="C42" s="24">
        <v>0.93700000000000006</v>
      </c>
      <c r="D42" s="24">
        <v>500</v>
      </c>
      <c r="E42" s="24">
        <v>0.5</v>
      </c>
      <c r="F42" s="24"/>
    </row>
    <row r="43" spans="1:15" x14ac:dyDescent="0.15">
      <c r="A43" s="24"/>
      <c r="B43" s="25" t="s">
        <v>36</v>
      </c>
      <c r="C43" s="24">
        <v>0.67249999999999999</v>
      </c>
      <c r="D43" s="24">
        <v>250</v>
      </c>
      <c r="E43" s="24">
        <v>0.25</v>
      </c>
      <c r="F43" s="24"/>
    </row>
    <row r="44" spans="1:15" x14ac:dyDescent="0.15">
      <c r="A44" s="24"/>
      <c r="B44" s="25" t="s">
        <v>37</v>
      </c>
      <c r="C44" s="24">
        <v>0.52249999999999996</v>
      </c>
      <c r="D44" s="24">
        <v>125</v>
      </c>
      <c r="E44" s="24">
        <v>0.125</v>
      </c>
      <c r="F44" s="24"/>
    </row>
    <row r="45" spans="1:15" x14ac:dyDescent="0.15">
      <c r="A45" s="24"/>
      <c r="B45" s="25" t="s">
        <v>38</v>
      </c>
      <c r="C45" s="24">
        <v>0.41349999999999998</v>
      </c>
      <c r="D45" s="24">
        <v>25</v>
      </c>
      <c r="E45" s="24">
        <v>2.5000000000000001E-2</v>
      </c>
      <c r="F45" s="24"/>
    </row>
    <row r="46" spans="1:15" x14ac:dyDescent="0.15">
      <c r="A46" s="24"/>
      <c r="B46" s="25" t="s">
        <v>45</v>
      </c>
      <c r="C46" s="24">
        <v>0.39050000000000001</v>
      </c>
      <c r="D46" s="24">
        <v>0</v>
      </c>
      <c r="E46" s="24">
        <v>0</v>
      </c>
      <c r="F46" s="24"/>
    </row>
    <row r="47" spans="1:15" x14ac:dyDescent="0.15">
      <c r="B47" s="25" t="s">
        <v>46</v>
      </c>
      <c r="C47">
        <f>AVERAGE(L28:N28)</f>
        <v>0.435</v>
      </c>
      <c r="D47">
        <f>-397.96*C47^2+1305.7*C47-448.2</f>
        <v>44.47551900000002</v>
      </c>
      <c r="E47">
        <f>D47*10^-3</f>
        <v>4.4475519000000019E-2</v>
      </c>
      <c r="F47">
        <f>E47*2</f>
        <v>8.8951038000000038E-2</v>
      </c>
    </row>
    <row r="48" spans="1:15" x14ac:dyDescent="0.15">
      <c r="B48" s="25" t="s">
        <v>47</v>
      </c>
      <c r="C48">
        <f>AVERAGE(L29:N29)</f>
        <v>0.45966666666666667</v>
      </c>
      <c r="D48">
        <f t="shared" ref="D48:D69" si="0">-397.96*C48^2+1305.7*C48-448.2</f>
        <v>67.900427515555577</v>
      </c>
      <c r="E48">
        <f t="shared" ref="E48:E69" si="1">D48*10^-3</f>
        <v>6.7900427515555584E-2</v>
      </c>
      <c r="F48">
        <f t="shared" ref="F48:F69" si="2">E48*2</f>
        <v>0.13580085503111117</v>
      </c>
    </row>
    <row r="49" spans="2:6" x14ac:dyDescent="0.15">
      <c r="B49" s="25" t="s">
        <v>48</v>
      </c>
      <c r="C49">
        <f>AVERAGE(L30:N30)</f>
        <v>0.49033333333333334</v>
      </c>
      <c r="D49">
        <f t="shared" si="0"/>
        <v>96.347992848888964</v>
      </c>
      <c r="E49">
        <f t="shared" si="1"/>
        <v>9.6347992848888966E-2</v>
      </c>
      <c r="F49">
        <f t="shared" si="2"/>
        <v>0.19269598569777793</v>
      </c>
    </row>
    <row r="50" spans="2:6" x14ac:dyDescent="0.15">
      <c r="B50" s="25" t="s">
        <v>49</v>
      </c>
      <c r="C50">
        <f>AVERAGE(C31:E31)</f>
        <v>0.43233333333333329</v>
      </c>
      <c r="D50">
        <f t="shared" si="0"/>
        <v>41.914089595555538</v>
      </c>
      <c r="E50">
        <f t="shared" si="1"/>
        <v>4.1914089595555537E-2</v>
      </c>
      <c r="F50">
        <f t="shared" si="2"/>
        <v>8.3828179191111074E-2</v>
      </c>
    </row>
    <row r="51" spans="2:6" x14ac:dyDescent="0.15">
      <c r="B51" s="25" t="s">
        <v>50</v>
      </c>
      <c r="C51">
        <f>AVERAGE(F31:H31)</f>
        <v>0.44533333333333336</v>
      </c>
      <c r="D51">
        <f t="shared" si="0"/>
        <v>54.347598648889004</v>
      </c>
      <c r="E51">
        <f t="shared" si="1"/>
        <v>5.4347598648889009E-2</v>
      </c>
      <c r="F51">
        <f t="shared" si="2"/>
        <v>0.10869519729777802</v>
      </c>
    </row>
    <row r="52" spans="2:6" x14ac:dyDescent="0.15">
      <c r="B52" s="25" t="s">
        <v>51</v>
      </c>
      <c r="C52">
        <f>AVERAGE(I31:K31)</f>
        <v>0.45633333333333331</v>
      </c>
      <c r="D52">
        <f t="shared" si="0"/>
        <v>64.763198715555575</v>
      </c>
      <c r="E52">
        <f t="shared" si="1"/>
        <v>6.4763198715555581E-2</v>
      </c>
      <c r="F52">
        <f t="shared" si="2"/>
        <v>0.12952639743111116</v>
      </c>
    </row>
    <row r="53" spans="2:6" x14ac:dyDescent="0.15">
      <c r="B53" s="25" t="s">
        <v>52</v>
      </c>
      <c r="C53">
        <f>AVERAGE(L31:N31)</f>
        <v>0.48633333333333334</v>
      </c>
      <c r="D53">
        <f t="shared" si="0"/>
        <v>92.679889915555634</v>
      </c>
      <c r="E53">
        <f t="shared" si="1"/>
        <v>9.2679889915555633E-2</v>
      </c>
      <c r="F53">
        <f t="shared" si="2"/>
        <v>0.18535977983111127</v>
      </c>
    </row>
    <row r="54" spans="2:6" x14ac:dyDescent="0.15">
      <c r="B54" s="25" t="s">
        <v>53</v>
      </c>
      <c r="C54">
        <f>AVERAGE(C32:E32)</f>
        <v>0.47700000000000004</v>
      </c>
      <c r="D54">
        <f t="shared" si="0"/>
        <v>84.071459160000074</v>
      </c>
      <c r="E54">
        <f t="shared" si="1"/>
        <v>8.407145916000007E-2</v>
      </c>
      <c r="F54">
        <f t="shared" si="2"/>
        <v>0.16814291832000014</v>
      </c>
    </row>
    <row r="55" spans="2:6" x14ac:dyDescent="0.15">
      <c r="B55" s="25" t="s">
        <v>54</v>
      </c>
      <c r="C55">
        <f>AVERAGE(F32:H32)</f>
        <v>0.48</v>
      </c>
      <c r="D55">
        <f t="shared" si="0"/>
        <v>86.84601600000002</v>
      </c>
      <c r="E55">
        <f t="shared" si="1"/>
        <v>8.6846016000000026E-2</v>
      </c>
      <c r="F55">
        <f t="shared" si="2"/>
        <v>0.17369203200000005</v>
      </c>
    </row>
    <row r="56" spans="2:6" x14ac:dyDescent="0.15">
      <c r="B56" s="25" t="s">
        <v>55</v>
      </c>
      <c r="C56">
        <f>AVERAGE(I32:K32)</f>
        <v>0.48533333333333334</v>
      </c>
      <c r="D56">
        <f t="shared" si="0"/>
        <v>91.760874382222312</v>
      </c>
      <c r="E56">
        <f t="shared" si="1"/>
        <v>9.1760874382222316E-2</v>
      </c>
      <c r="F56">
        <f t="shared" si="2"/>
        <v>0.18352174876444463</v>
      </c>
    </row>
    <row r="57" spans="2:6" x14ac:dyDescent="0.15">
      <c r="B57" s="25" t="s">
        <v>56</v>
      </c>
      <c r="C57">
        <f>AVERAGE(L32:N32)</f>
        <v>0.48133333333333334</v>
      </c>
      <c r="D57">
        <f t="shared" si="0"/>
        <v>88.07685304888895</v>
      </c>
      <c r="E57">
        <f t="shared" si="1"/>
        <v>8.8076853048888945E-2</v>
      </c>
      <c r="F57">
        <f t="shared" si="2"/>
        <v>0.17615370609777789</v>
      </c>
    </row>
    <row r="58" spans="2:6" x14ac:dyDescent="0.15">
      <c r="B58" s="25" t="s">
        <v>57</v>
      </c>
      <c r="C58">
        <f>AVERAGE(C33:E33)</f>
        <v>0.54200000000000004</v>
      </c>
      <c r="D58">
        <f t="shared" si="0"/>
        <v>142.58307856000016</v>
      </c>
      <c r="E58">
        <f t="shared" si="1"/>
        <v>0.14258307856000016</v>
      </c>
      <c r="F58">
        <f t="shared" si="2"/>
        <v>0.28516615712000032</v>
      </c>
    </row>
    <row r="59" spans="2:6" x14ac:dyDescent="0.15">
      <c r="B59" s="25" t="s">
        <v>58</v>
      </c>
      <c r="C59">
        <f>AVERAGE(F33:H33)</f>
        <v>0.4916666666666667</v>
      </c>
      <c r="D59">
        <f t="shared" si="0"/>
        <v>97.567863888889008</v>
      </c>
      <c r="E59">
        <f t="shared" si="1"/>
        <v>9.7567863888889009E-2</v>
      </c>
      <c r="F59">
        <f t="shared" si="2"/>
        <v>0.19513572777777802</v>
      </c>
    </row>
    <row r="60" spans="2:6" x14ac:dyDescent="0.15">
      <c r="B60" s="25" t="s">
        <v>59</v>
      </c>
      <c r="C60">
        <f>AVERAGE(I33:K33)</f>
        <v>0.5086666666666666</v>
      </c>
      <c r="D60">
        <f t="shared" si="0"/>
        <v>112.99718878222217</v>
      </c>
      <c r="E60">
        <f t="shared" si="1"/>
        <v>0.11299718878222217</v>
      </c>
      <c r="F60">
        <f t="shared" si="2"/>
        <v>0.22599437756444435</v>
      </c>
    </row>
    <row r="61" spans="2:6" x14ac:dyDescent="0.15">
      <c r="B61" s="25" t="s">
        <v>60</v>
      </c>
      <c r="C61">
        <f>AVERAGE(L33:N33)</f>
        <v>0.52533333333333332</v>
      </c>
      <c r="D61">
        <f t="shared" si="0"/>
        <v>127.90067811555554</v>
      </c>
      <c r="E61">
        <f t="shared" si="1"/>
        <v>0.12790067811555553</v>
      </c>
      <c r="F61">
        <f t="shared" si="2"/>
        <v>0.25580135623111105</v>
      </c>
    </row>
    <row r="62" spans="2:6" x14ac:dyDescent="0.15">
      <c r="B62" s="25" t="s">
        <v>61</v>
      </c>
      <c r="C62">
        <f>AVERAGE(C34:E34)</f>
        <v>0.498</v>
      </c>
      <c r="D62">
        <f t="shared" si="0"/>
        <v>103.34292815999999</v>
      </c>
      <c r="E62">
        <f t="shared" si="1"/>
        <v>0.10334292815999999</v>
      </c>
      <c r="F62">
        <f t="shared" si="2"/>
        <v>0.20668585631999997</v>
      </c>
    </row>
    <row r="63" spans="2:6" x14ac:dyDescent="0.15">
      <c r="B63" s="25" t="s">
        <v>62</v>
      </c>
      <c r="C63">
        <f>AVERAGE(F34:H34)</f>
        <v>0.46933333333333332</v>
      </c>
      <c r="D63">
        <f t="shared" si="0"/>
        <v>76.948380728888935</v>
      </c>
      <c r="E63">
        <f t="shared" si="1"/>
        <v>7.6948380728888932E-2</v>
      </c>
      <c r="F63">
        <f t="shared" si="2"/>
        <v>0.15389676145777786</v>
      </c>
    </row>
    <row r="64" spans="2:6" x14ac:dyDescent="0.15">
      <c r="B64" s="25" t="s">
        <v>63</v>
      </c>
      <c r="C64">
        <f>AVERAGE(I34:K34)</f>
        <v>0.47666666666666663</v>
      </c>
      <c r="D64">
        <f t="shared" si="0"/>
        <v>83.76273288888882</v>
      </c>
      <c r="E64">
        <f t="shared" si="1"/>
        <v>8.3762732888888816E-2</v>
      </c>
      <c r="F64">
        <f t="shared" si="2"/>
        <v>0.16752546577777763</v>
      </c>
    </row>
    <row r="65" spans="2:6" x14ac:dyDescent="0.15">
      <c r="B65" s="25" t="s">
        <v>64</v>
      </c>
      <c r="C65">
        <f>AVERAGE(L34:N34)</f>
        <v>0.53266666666666673</v>
      </c>
      <c r="D65">
        <f t="shared" si="0"/>
        <v>134.38817246222237</v>
      </c>
      <c r="E65">
        <f t="shared" si="1"/>
        <v>0.13438817246222237</v>
      </c>
      <c r="F65">
        <f t="shared" si="2"/>
        <v>0.26877634492444474</v>
      </c>
    </row>
    <row r="66" spans="2:6" x14ac:dyDescent="0.15">
      <c r="B66" s="25" t="s">
        <v>65</v>
      </c>
      <c r="C66">
        <f>AVERAGE(C35:E35)</f>
        <v>0.48399999999999999</v>
      </c>
      <c r="D66">
        <f t="shared" si="0"/>
        <v>90.534282239999982</v>
      </c>
      <c r="E66">
        <f t="shared" si="1"/>
        <v>9.0534282239999986E-2</v>
      </c>
      <c r="F66">
        <f t="shared" si="2"/>
        <v>0.18106856447999997</v>
      </c>
    </row>
    <row r="67" spans="2:6" x14ac:dyDescent="0.15">
      <c r="B67" s="25" t="s">
        <v>66</v>
      </c>
      <c r="C67">
        <f>AVERAGE(F35:H35)</f>
        <v>0.46466666666666673</v>
      </c>
      <c r="D67">
        <f t="shared" si="0"/>
        <v>72.589689048889056</v>
      </c>
      <c r="E67">
        <f t="shared" si="1"/>
        <v>7.2589689048889058E-2</v>
      </c>
      <c r="F67">
        <f t="shared" si="2"/>
        <v>0.14517937809777812</v>
      </c>
    </row>
    <row r="68" spans="2:6" x14ac:dyDescent="0.15">
      <c r="B68" s="25" t="s">
        <v>67</v>
      </c>
      <c r="C68">
        <f>AVERAGE(I35:K35)</f>
        <v>0.45100000000000001</v>
      </c>
      <c r="D68">
        <f t="shared" si="0"/>
        <v>59.725238040000079</v>
      </c>
      <c r="E68">
        <f t="shared" si="1"/>
        <v>5.972523804000008E-2</v>
      </c>
      <c r="F68">
        <f t="shared" si="2"/>
        <v>0.11945047608000016</v>
      </c>
    </row>
    <row r="69" spans="2:6" x14ac:dyDescent="0.15">
      <c r="B69" s="25" t="s">
        <v>68</v>
      </c>
      <c r="C69">
        <f>AVERAGE(L35:N35)</f>
        <v>0.44733333333333336</v>
      </c>
      <c r="D69">
        <f t="shared" si="0"/>
        <v>56.248507395555635</v>
      </c>
      <c r="E69">
        <f t="shared" si="1"/>
        <v>5.6248507395555633E-2</v>
      </c>
      <c r="F69">
        <f t="shared" si="2"/>
        <v>0.11249701479111127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2020-10-20T13:48:31Z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