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teeganinnis/Box/Barott lab/Data/Teegan/KBay Bleaching 2019/Total Protein/"/>
    </mc:Choice>
  </mc:AlternateContent>
  <xr:revisionPtr revIDLastSave="0" documentId="13_ncr:1_{CB05585B-448C-8041-AF6C-91BA0004E162}" xr6:coauthVersionLast="45" xr6:coauthVersionMax="45" xr10:uidLastSave="{00000000-0000-0000-0000-000000000000}"/>
  <bookViews>
    <workbookView xWindow="120" yWindow="460" windowWidth="24800" windowHeight="15920" xr2:uid="{00000000-000D-0000-FFFF-FFFF00000000}"/>
  </bookViews>
  <sheets>
    <sheet name="Plate 1 - Sheet1" sheetId="1" r:id="rId1"/>
  </sheets>
  <definedNames>
    <definedName name="MethodPointer1">286831376</definedName>
    <definedName name="MethodPointer2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8" i="1" l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47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</calcChain>
</file>

<file path=xl/sharedStrings.xml><?xml version="1.0" encoding="utf-8"?>
<sst xmlns="http://schemas.openxmlformats.org/spreadsheetml/2006/main" count="73" uniqueCount="65">
  <si>
    <t>Software Version</t>
  </si>
  <si>
    <t>3.03.14</t>
  </si>
  <si>
    <t>Experiment File Path:</t>
  </si>
  <si>
    <t>C:\Users\barottlab\Desktop\Teegan\KBayBleach19\Total Protein\2020-11-08.xpt</t>
  </si>
  <si>
    <t>Protocol File Path:</t>
  </si>
  <si>
    <t>C:\Users\Public\Documents\Protocols\Bradford Protein Assay (595nm).prt</t>
  </si>
  <si>
    <t>Plate Number</t>
  </si>
  <si>
    <t>Plate 1</t>
  </si>
  <si>
    <t>Date</t>
  </si>
  <si>
    <t>Time</t>
  </si>
  <si>
    <t>Reader Type:</t>
  </si>
  <si>
    <t>ELx808</t>
  </si>
  <si>
    <t>Reader Serial Number:</t>
  </si>
  <si>
    <t>Unknown</t>
  </si>
  <si>
    <t>Reading Type</t>
  </si>
  <si>
    <t>Reader</t>
  </si>
  <si>
    <t>Procedure Details</t>
  </si>
  <si>
    <t>Plate Type</t>
  </si>
  <si>
    <t>96 WELL PLATE</t>
  </si>
  <si>
    <t>Plate In</t>
  </si>
  <si>
    <t>Set Temperature</t>
  </si>
  <si>
    <t>Setpoint 25°C</t>
  </si>
  <si>
    <t>Preheat before moving to next step</t>
  </si>
  <si>
    <t>Read</t>
  </si>
  <si>
    <t>Absorbance Endpoint</t>
  </si>
  <si>
    <t>Full Plate</t>
  </si>
  <si>
    <t>Wavelengths:  595</t>
  </si>
  <si>
    <t>Read Speed: Normal</t>
  </si>
  <si>
    <t>Plate Out</t>
  </si>
  <si>
    <t>Results</t>
  </si>
  <si>
    <t>Actual Temperature:</t>
  </si>
  <si>
    <t>A</t>
  </si>
  <si>
    <t>B</t>
  </si>
  <si>
    <t>C</t>
  </si>
  <si>
    <t>D</t>
  </si>
  <si>
    <t>E</t>
  </si>
  <si>
    <t>F</t>
  </si>
  <si>
    <t>G</t>
  </si>
  <si>
    <t>H</t>
  </si>
  <si>
    <t>Averages</t>
  </si>
  <si>
    <t>Sample </t>
  </si>
  <si>
    <t>Average</t>
  </si>
  <si>
    <t>Concentration (µg/mL)</t>
  </si>
  <si>
    <t>Concentration (mg/mL)</t>
  </si>
  <si>
    <t>Concentration * 2 (Dilution)</t>
  </si>
  <si>
    <t>I</t>
  </si>
  <si>
    <t>3.8/27</t>
  </si>
  <si>
    <t>247.8/27</t>
  </si>
  <si>
    <t>209.8/27</t>
  </si>
  <si>
    <t>12.8/27</t>
  </si>
  <si>
    <t>221.8/27</t>
  </si>
  <si>
    <t>238.8/27</t>
  </si>
  <si>
    <t>219.8/27</t>
  </si>
  <si>
    <t>218.8/27</t>
  </si>
  <si>
    <t>19.8/27</t>
  </si>
  <si>
    <t>220.8/27</t>
  </si>
  <si>
    <t>42.8/27</t>
  </si>
  <si>
    <t>201.8/27</t>
  </si>
  <si>
    <t>202.8/27</t>
  </si>
  <si>
    <t>45.8/27</t>
  </si>
  <si>
    <t>4.8/27</t>
  </si>
  <si>
    <t>27.8/27</t>
  </si>
  <si>
    <t>26.8/27</t>
  </si>
  <si>
    <t>41.8/27</t>
  </si>
  <si>
    <t>211.8/27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</si>
</sst>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b/>
      <u/>
      <sz val="10"/>
      <name val="Helvetica"/>
      <family val="2"/>
    </font>
    <font>
      <b/>
      <sz val="10"/>
      <color rgb="FF339966"/>
      <name val="Helvetica"/>
      <family val="2"/>
    </font>
    <font>
      <b/>
      <sz val="10"/>
      <name val="Helvetica"/>
      <family val="2"/>
    </font>
    <font>
      <sz val="10"/>
      <name val="Helvetica"/>
      <family val="2"/>
    </font>
    <font>
      <sz val="10"/>
      <color rgb="FF339966"/>
      <name val="Helvetica"/>
      <family val="2"/>
    </font>
  </fonts>
  <fills count="15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9CC5E5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Sheet1'!$D$37</c:f>
              <c:strCache>
                <c:ptCount val="1"/>
                <c:pt idx="0">
                  <c:v>Concentration (µg/mL)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317454068241468"/>
                  <c:y val="-9.17804024496937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1 - Sheet1'!$C$38:$C$46</c:f>
              <c:numCache>
                <c:formatCode>General</c:formatCode>
                <c:ptCount val="9"/>
                <c:pt idx="0">
                  <c:v>0.99299999999999999</c:v>
                </c:pt>
                <c:pt idx="1">
                  <c:v>0.98</c:v>
                </c:pt>
                <c:pt idx="2">
                  <c:v>0.88666666666666671</c:v>
                </c:pt>
                <c:pt idx="3">
                  <c:v>0.87599999999999989</c:v>
                </c:pt>
                <c:pt idx="4">
                  <c:v>0.74399999999999988</c:v>
                </c:pt>
                <c:pt idx="5">
                  <c:v>0.61866666666666659</c:v>
                </c:pt>
                <c:pt idx="6">
                  <c:v>0.53366666666666662</c:v>
                </c:pt>
                <c:pt idx="7">
                  <c:v>0.437</c:v>
                </c:pt>
                <c:pt idx="8">
                  <c:v>0.41266666666666668</c:v>
                </c:pt>
              </c:numCache>
            </c:numRef>
          </c:xVal>
          <c:yVal>
            <c:numRef>
              <c:f>'Plate 1 - Sheet1'!$D$38:$D$46</c:f>
              <c:numCache>
                <c:formatCode>General</c:formatCode>
                <c:ptCount val="9"/>
                <c:pt idx="0">
                  <c:v>2000</c:v>
                </c:pt>
                <c:pt idx="1">
                  <c:v>1500</c:v>
                </c:pt>
                <c:pt idx="2">
                  <c:v>1000</c:v>
                </c:pt>
                <c:pt idx="3">
                  <c:v>750</c:v>
                </c:pt>
                <c:pt idx="4">
                  <c:v>500</c:v>
                </c:pt>
                <c:pt idx="5">
                  <c:v>250</c:v>
                </c:pt>
                <c:pt idx="6">
                  <c:v>125</c:v>
                </c:pt>
                <c:pt idx="7">
                  <c:v>25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7C-DB45-A721-4376D3B06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749120"/>
        <c:axId val="343332448"/>
      </c:scatterChart>
      <c:valAx>
        <c:axId val="34374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332448"/>
        <c:crosses val="autoZero"/>
        <c:crossBetween val="midCat"/>
      </c:valAx>
      <c:valAx>
        <c:axId val="3433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74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F-I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6022528433945755"/>
                  <c:y val="1.03871391076115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1 - Sheet1'!$C$43:$C$46</c:f>
              <c:numCache>
                <c:formatCode>General</c:formatCode>
                <c:ptCount val="4"/>
                <c:pt idx="0">
                  <c:v>0.61866666666666659</c:v>
                </c:pt>
                <c:pt idx="1">
                  <c:v>0.53366666666666662</c:v>
                </c:pt>
                <c:pt idx="2">
                  <c:v>0.437</c:v>
                </c:pt>
                <c:pt idx="3">
                  <c:v>0.41266666666666668</c:v>
                </c:pt>
              </c:numCache>
            </c:numRef>
          </c:xVal>
          <c:yVal>
            <c:numRef>
              <c:f>'Plate 1 - Sheet1'!$D$43:$D$46</c:f>
              <c:numCache>
                <c:formatCode>General</c:formatCode>
                <c:ptCount val="4"/>
                <c:pt idx="0">
                  <c:v>250</c:v>
                </c:pt>
                <c:pt idx="1">
                  <c:v>125</c:v>
                </c:pt>
                <c:pt idx="2">
                  <c:v>25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F8-0245-BD20-613E2319C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124592"/>
        <c:axId val="383072688"/>
      </c:scatterChart>
      <c:valAx>
        <c:axId val="38312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72688"/>
        <c:crosses val="autoZero"/>
        <c:crossBetween val="midCat"/>
      </c:valAx>
      <c:valAx>
        <c:axId val="38307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12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</xdr:colOff>
      <xdr:row>36</xdr:row>
      <xdr:rowOff>6350</xdr:rowOff>
    </xdr:from>
    <xdr:to>
      <xdr:col>14</xdr:col>
      <xdr:colOff>539750</xdr:colOff>
      <xdr:row>52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058766-2AC8-0940-BD0F-D9D342A75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6350</xdr:colOff>
      <xdr:row>53</xdr:row>
      <xdr:rowOff>6350</xdr:rowOff>
    </xdr:from>
    <xdr:to>
      <xdr:col>14</xdr:col>
      <xdr:colOff>539750</xdr:colOff>
      <xdr:row>69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2616A1-9709-3F49-80A9-04E992251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65"/>
  <sheetViews>
    <sheetView tabSelected="1" topLeftCell="A27" workbookViewId="0">
      <selection activeCell="F47" sqref="F47:F65"/>
    </sheetView>
  </sheetViews>
  <sheetFormatPr baseColWidth="10" defaultColWidth="8.83203125" defaultRowHeight="13" x14ac:dyDescent="0.15"/>
  <cols>
    <col min="1" max="1" width="20.6640625" customWidth="1"/>
    <col min="2" max="2" width="12.6640625" customWidth="1"/>
  </cols>
  <sheetData>
    <row r="2" spans="1:2" x14ac:dyDescent="0.15">
      <c r="A2" t="s">
        <v>0</v>
      </c>
      <c r="B2" t="s">
        <v>1</v>
      </c>
    </row>
    <row r="4" spans="1:2" x14ac:dyDescent="0.15">
      <c r="A4" t="s">
        <v>2</v>
      </c>
      <c r="B4" t="s">
        <v>3</v>
      </c>
    </row>
    <row r="5" spans="1:2" x14ac:dyDescent="0.15">
      <c r="A5" t="s">
        <v>4</v>
      </c>
      <c r="B5" t="s">
        <v>5</v>
      </c>
    </row>
    <row r="6" spans="1:2" x14ac:dyDescent="0.15">
      <c r="A6" t="s">
        <v>6</v>
      </c>
      <c r="B6" t="s">
        <v>7</v>
      </c>
    </row>
    <row r="7" spans="1:2" x14ac:dyDescent="0.15">
      <c r="A7" t="s">
        <v>8</v>
      </c>
      <c r="B7" s="1">
        <v>44143</v>
      </c>
    </row>
    <row r="8" spans="1:2" x14ac:dyDescent="0.15">
      <c r="A8" t="s">
        <v>9</v>
      </c>
      <c r="B8" s="2">
        <v>0.43482638888888886</v>
      </c>
    </row>
    <row r="9" spans="1:2" x14ac:dyDescent="0.15">
      <c r="A9" t="s">
        <v>10</v>
      </c>
      <c r="B9" t="s">
        <v>11</v>
      </c>
    </row>
    <row r="10" spans="1:2" x14ac:dyDescent="0.15">
      <c r="A10" t="s">
        <v>12</v>
      </c>
      <c r="B10" t="s">
        <v>13</v>
      </c>
    </row>
    <row r="11" spans="1:2" x14ac:dyDescent="0.15">
      <c r="A11" t="s">
        <v>14</v>
      </c>
      <c r="B11" t="s">
        <v>15</v>
      </c>
    </row>
    <row r="13" spans="1:2" ht="14" x14ac:dyDescent="0.15">
      <c r="A13" s="3" t="s">
        <v>16</v>
      </c>
      <c r="B13" s="4"/>
    </row>
    <row r="14" spans="1:2" x14ac:dyDescent="0.15">
      <c r="A14" t="s">
        <v>17</v>
      </c>
      <c r="B14" t="s">
        <v>18</v>
      </c>
    </row>
    <row r="15" spans="1:2" x14ac:dyDescent="0.15">
      <c r="A15" t="s">
        <v>19</v>
      </c>
    </row>
    <row r="16" spans="1:2" x14ac:dyDescent="0.15">
      <c r="A16" t="s">
        <v>20</v>
      </c>
      <c r="B16" t="s">
        <v>21</v>
      </c>
    </row>
    <row r="17" spans="1:15" x14ac:dyDescent="0.15">
      <c r="B17" t="s">
        <v>22</v>
      </c>
    </row>
    <row r="18" spans="1:15" x14ac:dyDescent="0.15">
      <c r="A18" t="s">
        <v>23</v>
      </c>
      <c r="B18" t="s">
        <v>24</v>
      </c>
    </row>
    <row r="19" spans="1:15" x14ac:dyDescent="0.15">
      <c r="B19" t="s">
        <v>25</v>
      </c>
    </row>
    <row r="20" spans="1:15" x14ac:dyDescent="0.15">
      <c r="B20" t="s">
        <v>26</v>
      </c>
    </row>
    <row r="21" spans="1:15" x14ac:dyDescent="0.15">
      <c r="B21" t="s">
        <v>27</v>
      </c>
    </row>
    <row r="22" spans="1:15" x14ac:dyDescent="0.15">
      <c r="A22" t="s">
        <v>28</v>
      </c>
    </row>
    <row r="24" spans="1:15" ht="14" x14ac:dyDescent="0.15">
      <c r="A24" s="3" t="s">
        <v>29</v>
      </c>
      <c r="B24" s="4"/>
    </row>
    <row r="25" spans="1:15" x14ac:dyDescent="0.15">
      <c r="A25" t="s">
        <v>30</v>
      </c>
      <c r="B25">
        <v>23.6</v>
      </c>
    </row>
    <row r="27" spans="1:15" x14ac:dyDescent="0.15">
      <c r="B27" s="5"/>
      <c r="C27" s="6">
        <v>1</v>
      </c>
      <c r="D27" s="6">
        <v>2</v>
      </c>
      <c r="E27" s="6">
        <v>3</v>
      </c>
      <c r="F27" s="6">
        <v>4</v>
      </c>
      <c r="G27" s="6">
        <v>5</v>
      </c>
      <c r="H27" s="6">
        <v>6</v>
      </c>
      <c r="I27" s="6">
        <v>7</v>
      </c>
      <c r="J27" s="6">
        <v>8</v>
      </c>
      <c r="K27" s="6">
        <v>9</v>
      </c>
      <c r="L27" s="6">
        <v>10</v>
      </c>
      <c r="M27" s="6">
        <v>11</v>
      </c>
      <c r="N27" s="6">
        <v>12</v>
      </c>
    </row>
    <row r="28" spans="1:15" ht="14" x14ac:dyDescent="0.15">
      <c r="B28" s="6" t="s">
        <v>31</v>
      </c>
      <c r="C28" s="7">
        <v>0.90500000000000003</v>
      </c>
      <c r="D28" s="8">
        <v>0.97299999999999998</v>
      </c>
      <c r="E28" s="7">
        <v>0.90600000000000003</v>
      </c>
      <c r="F28" s="8">
        <v>0.93899999999999995</v>
      </c>
      <c r="G28" s="9">
        <v>0.73</v>
      </c>
      <c r="H28" s="10">
        <v>0.60099999999999998</v>
      </c>
      <c r="I28" s="11">
        <v>0.53600000000000003</v>
      </c>
      <c r="J28" s="12">
        <v>0.437</v>
      </c>
      <c r="K28" s="12">
        <v>0.42199999999999999</v>
      </c>
      <c r="L28" s="12">
        <v>0.41199999999999998</v>
      </c>
      <c r="M28" s="12">
        <v>0.41399999999999998</v>
      </c>
      <c r="N28" s="12">
        <v>0.42899999999999999</v>
      </c>
      <c r="O28" s="13">
        <v>595</v>
      </c>
    </row>
    <row r="29" spans="1:15" ht="14" x14ac:dyDescent="0.15">
      <c r="B29" s="6" t="s">
        <v>32</v>
      </c>
      <c r="C29" s="8">
        <v>0.93899999999999995</v>
      </c>
      <c r="D29" s="8">
        <v>0.95799999999999996</v>
      </c>
      <c r="E29" s="14">
        <v>0.86299999999999999</v>
      </c>
      <c r="F29" s="14">
        <v>0.86099999999999999</v>
      </c>
      <c r="G29" s="9">
        <v>0.747</v>
      </c>
      <c r="H29" s="15">
        <v>0.627</v>
      </c>
      <c r="I29" s="11">
        <v>0.54</v>
      </c>
      <c r="J29" s="12">
        <v>0.441</v>
      </c>
      <c r="K29" s="12">
        <v>0.41</v>
      </c>
      <c r="L29" s="12">
        <v>0.40400000000000003</v>
      </c>
      <c r="M29" s="12">
        <v>0.42699999999999999</v>
      </c>
      <c r="N29" s="12">
        <v>0.40899999999999997</v>
      </c>
      <c r="O29" s="13">
        <v>595</v>
      </c>
    </row>
    <row r="30" spans="1:15" ht="14" x14ac:dyDescent="0.15">
      <c r="B30" s="6" t="s">
        <v>33</v>
      </c>
      <c r="C30" s="16">
        <v>1.135</v>
      </c>
      <c r="D30" s="17">
        <v>1.0089999999999999</v>
      </c>
      <c r="E30" s="7">
        <v>0.89100000000000001</v>
      </c>
      <c r="F30" s="14">
        <v>0.82799999999999996</v>
      </c>
      <c r="G30" s="9">
        <v>0.755</v>
      </c>
      <c r="H30" s="15">
        <v>0.628</v>
      </c>
      <c r="I30" s="11">
        <v>0.52500000000000002</v>
      </c>
      <c r="J30" s="12">
        <v>0.433</v>
      </c>
      <c r="K30" s="12">
        <v>0.40600000000000003</v>
      </c>
      <c r="L30" s="12">
        <v>0.40300000000000002</v>
      </c>
      <c r="M30" s="12">
        <v>0.4</v>
      </c>
      <c r="N30" s="12">
        <v>0.40799999999999997</v>
      </c>
      <c r="O30" s="13">
        <v>595</v>
      </c>
    </row>
    <row r="31" spans="1:15" ht="14" x14ac:dyDescent="0.15">
      <c r="B31" s="6" t="s">
        <v>34</v>
      </c>
      <c r="C31" s="18">
        <v>0.505</v>
      </c>
      <c r="D31" s="18">
        <v>0.45800000000000002</v>
      </c>
      <c r="E31" s="11">
        <v>0.55400000000000005</v>
      </c>
      <c r="F31" s="11">
        <v>0.51</v>
      </c>
      <c r="G31" s="11">
        <v>0.52300000000000002</v>
      </c>
      <c r="H31" s="11">
        <v>0.51900000000000002</v>
      </c>
      <c r="I31" s="18">
        <v>0.47799999999999998</v>
      </c>
      <c r="J31" s="18">
        <v>0.49399999999999999</v>
      </c>
      <c r="K31" s="11">
        <v>0.51100000000000001</v>
      </c>
      <c r="L31" s="18">
        <v>0.499</v>
      </c>
      <c r="M31" s="18">
        <v>0.499</v>
      </c>
      <c r="N31" s="18">
        <v>0.496</v>
      </c>
      <c r="O31" s="13">
        <v>595</v>
      </c>
    </row>
    <row r="32" spans="1:15" ht="14" x14ac:dyDescent="0.15">
      <c r="B32" s="6" t="s">
        <v>35</v>
      </c>
      <c r="C32" s="18">
        <v>0.48099999999999998</v>
      </c>
      <c r="D32" s="11">
        <v>0.50600000000000001</v>
      </c>
      <c r="E32" s="18">
        <v>0.48899999999999999</v>
      </c>
      <c r="F32" s="11">
        <v>0.52300000000000002</v>
      </c>
      <c r="G32" s="11">
        <v>0.51100000000000001</v>
      </c>
      <c r="H32" s="11">
        <v>0.53100000000000003</v>
      </c>
      <c r="I32" s="15">
        <v>0.62</v>
      </c>
      <c r="J32" s="10">
        <v>0.56100000000000005</v>
      </c>
      <c r="K32" s="11">
        <v>0.55200000000000005</v>
      </c>
      <c r="L32" s="18">
        <v>0.48399999999999999</v>
      </c>
      <c r="M32" s="19">
        <v>0.69199999999999995</v>
      </c>
      <c r="N32" s="18">
        <v>0.504</v>
      </c>
      <c r="O32" s="13">
        <v>595</v>
      </c>
    </row>
    <row r="33" spans="1:15" ht="14" x14ac:dyDescent="0.15">
      <c r="B33" s="6" t="s">
        <v>36</v>
      </c>
      <c r="C33" s="18">
        <v>0.48199999999999998</v>
      </c>
      <c r="D33" s="11">
        <v>0.50800000000000001</v>
      </c>
      <c r="E33" s="11">
        <v>0.52200000000000002</v>
      </c>
      <c r="F33" s="18">
        <v>0.48899999999999999</v>
      </c>
      <c r="G33" s="18">
        <v>0.47099999999999997</v>
      </c>
      <c r="H33" s="11">
        <v>0.52400000000000002</v>
      </c>
      <c r="I33" s="11">
        <v>0.55000000000000004</v>
      </c>
      <c r="J33" s="11">
        <v>0.51200000000000001</v>
      </c>
      <c r="K33" s="11">
        <v>0.53700000000000003</v>
      </c>
      <c r="L33" s="11">
        <v>0.53600000000000003</v>
      </c>
      <c r="M33" s="18">
        <v>0.47499999999999998</v>
      </c>
      <c r="N33" s="18">
        <v>0.47899999999999998</v>
      </c>
      <c r="O33" s="13">
        <v>595</v>
      </c>
    </row>
    <row r="34" spans="1:15" ht="14" x14ac:dyDescent="0.15">
      <c r="B34" s="6" t="s">
        <v>37</v>
      </c>
      <c r="C34" s="19">
        <v>0.70199999999999996</v>
      </c>
      <c r="D34" s="18">
        <v>0.46899999999999997</v>
      </c>
      <c r="E34" s="11">
        <v>0.51400000000000001</v>
      </c>
      <c r="F34" s="10">
        <v>0.56499999999999995</v>
      </c>
      <c r="G34" s="11">
        <v>0.54500000000000004</v>
      </c>
      <c r="H34" s="10">
        <v>0.56699999999999995</v>
      </c>
      <c r="I34" s="10">
        <v>0.55900000000000005</v>
      </c>
      <c r="J34" s="10">
        <v>0.56299999999999994</v>
      </c>
      <c r="K34" s="10">
        <v>0.56699999999999995</v>
      </c>
      <c r="L34" s="11">
        <v>0.52100000000000002</v>
      </c>
      <c r="M34" s="11">
        <v>0.51700000000000002</v>
      </c>
      <c r="N34" s="11">
        <v>0.53500000000000003</v>
      </c>
      <c r="O34" s="13">
        <v>595</v>
      </c>
    </row>
    <row r="35" spans="1:15" ht="14" x14ac:dyDescent="0.15">
      <c r="B35" s="6" t="s">
        <v>38</v>
      </c>
      <c r="C35" s="10">
        <v>0.56200000000000006</v>
      </c>
      <c r="D35" s="11">
        <v>0.55200000000000005</v>
      </c>
      <c r="E35" s="10">
        <v>0.59399999999999997</v>
      </c>
      <c r="F35" s="10">
        <v>0.56599999999999995</v>
      </c>
      <c r="G35" s="11">
        <v>0.54800000000000004</v>
      </c>
      <c r="H35" s="10">
        <v>0.56799999999999995</v>
      </c>
      <c r="I35" s="11">
        <v>0.52300000000000002</v>
      </c>
      <c r="J35" s="10">
        <v>0.55800000000000005</v>
      </c>
      <c r="K35" s="11">
        <v>0.54300000000000004</v>
      </c>
      <c r="L35" s="12">
        <v>0.42199999999999999</v>
      </c>
      <c r="M35" s="12">
        <v>0.40500000000000003</v>
      </c>
      <c r="N35" s="10">
        <v>0.59699999999999998</v>
      </c>
      <c r="O35" s="13">
        <v>595</v>
      </c>
    </row>
    <row r="37" spans="1:15" x14ac:dyDescent="0.15">
      <c r="A37" s="20" t="s">
        <v>39</v>
      </c>
      <c r="B37" s="21" t="s">
        <v>40</v>
      </c>
      <c r="C37" s="22" t="s">
        <v>41</v>
      </c>
      <c r="D37" s="22" t="s">
        <v>42</v>
      </c>
      <c r="E37" s="22" t="s">
        <v>43</v>
      </c>
      <c r="F37" s="22" t="s">
        <v>44</v>
      </c>
    </row>
    <row r="38" spans="1:15" x14ac:dyDescent="0.15">
      <c r="A38" s="23"/>
      <c r="B38" s="24" t="s">
        <v>31</v>
      </c>
      <c r="C38" s="23">
        <f>AVERAGE(C28:C30)</f>
        <v>0.99299999999999999</v>
      </c>
      <c r="D38" s="23">
        <v>2000</v>
      </c>
      <c r="E38" s="23">
        <v>2</v>
      </c>
      <c r="F38" s="23"/>
    </row>
    <row r="39" spans="1:15" x14ac:dyDescent="0.15">
      <c r="A39" s="23"/>
      <c r="B39" s="24" t="s">
        <v>32</v>
      </c>
      <c r="C39" s="23">
        <f>AVERAGE(D28:D30)</f>
        <v>0.98</v>
      </c>
      <c r="D39" s="23">
        <v>1500</v>
      </c>
      <c r="E39" s="23">
        <v>1.5</v>
      </c>
      <c r="F39" s="23"/>
    </row>
    <row r="40" spans="1:15" x14ac:dyDescent="0.15">
      <c r="A40" s="23"/>
      <c r="B40" s="24" t="s">
        <v>33</v>
      </c>
      <c r="C40" s="23">
        <f>AVERAGE(E28:E30)</f>
        <v>0.88666666666666671</v>
      </c>
      <c r="D40" s="23">
        <v>1000</v>
      </c>
      <c r="E40" s="23">
        <v>1</v>
      </c>
      <c r="F40" s="23"/>
    </row>
    <row r="41" spans="1:15" x14ac:dyDescent="0.15">
      <c r="A41" s="23"/>
      <c r="B41" s="24" t="s">
        <v>34</v>
      </c>
      <c r="C41" s="23">
        <f>AVERAGE(F28:F30)</f>
        <v>0.87599999999999989</v>
      </c>
      <c r="D41" s="23">
        <v>750</v>
      </c>
      <c r="E41" s="23">
        <v>0.75</v>
      </c>
      <c r="F41" s="23"/>
    </row>
    <row r="42" spans="1:15" x14ac:dyDescent="0.15">
      <c r="A42" s="23"/>
      <c r="B42" s="24" t="s">
        <v>35</v>
      </c>
      <c r="C42" s="23">
        <f>AVERAGE(G28:G30)</f>
        <v>0.74399999999999988</v>
      </c>
      <c r="D42" s="23">
        <v>500</v>
      </c>
      <c r="E42" s="23">
        <v>0.5</v>
      </c>
      <c r="F42" s="23"/>
    </row>
    <row r="43" spans="1:15" x14ac:dyDescent="0.15">
      <c r="A43" s="23"/>
      <c r="B43" s="24" t="s">
        <v>36</v>
      </c>
      <c r="C43" s="23">
        <f>AVERAGE(H28:H30)</f>
        <v>0.61866666666666659</v>
      </c>
      <c r="D43" s="23">
        <v>250</v>
      </c>
      <c r="E43" s="23">
        <v>0.25</v>
      </c>
      <c r="F43" s="23"/>
    </row>
    <row r="44" spans="1:15" x14ac:dyDescent="0.15">
      <c r="A44" s="23"/>
      <c r="B44" s="24" t="s">
        <v>37</v>
      </c>
      <c r="C44" s="23">
        <f>AVERAGE(I28:I30)</f>
        <v>0.53366666666666662</v>
      </c>
      <c r="D44" s="23">
        <v>125</v>
      </c>
      <c r="E44" s="23">
        <v>0.125</v>
      </c>
      <c r="F44" s="23"/>
    </row>
    <row r="45" spans="1:15" x14ac:dyDescent="0.15">
      <c r="A45" s="23"/>
      <c r="B45" s="24" t="s">
        <v>38</v>
      </c>
      <c r="C45" s="23">
        <f>AVERAGE(J28:J30)</f>
        <v>0.437</v>
      </c>
      <c r="D45" s="23">
        <v>25</v>
      </c>
      <c r="E45" s="23">
        <v>2.5000000000000001E-2</v>
      </c>
      <c r="F45" s="23"/>
    </row>
    <row r="46" spans="1:15" x14ac:dyDescent="0.15">
      <c r="A46" s="23"/>
      <c r="B46" s="24" t="s">
        <v>45</v>
      </c>
      <c r="C46" s="23">
        <f>AVERAGE(K28:K30)</f>
        <v>0.41266666666666668</v>
      </c>
      <c r="D46" s="23">
        <v>0</v>
      </c>
      <c r="E46" s="23">
        <v>0</v>
      </c>
      <c r="F46" s="23"/>
    </row>
    <row r="47" spans="1:15" x14ac:dyDescent="0.15">
      <c r="B47" s="24" t="s">
        <v>46</v>
      </c>
      <c r="C47">
        <f>AVERAGE(C31:E31)</f>
        <v>0.50566666666666671</v>
      </c>
      <c r="D47">
        <f>2063.3*C47^2-926.03*C47+32.784</f>
        <v>92.104784855555636</v>
      </c>
      <c r="E47">
        <f>D47*10^-3</f>
        <v>9.2104784855555635E-2</v>
      </c>
      <c r="F47">
        <f>E47*2</f>
        <v>0.18420956971111127</v>
      </c>
    </row>
    <row r="48" spans="1:15" x14ac:dyDescent="0.15">
      <c r="B48" s="24" t="s">
        <v>47</v>
      </c>
      <c r="C48">
        <f>AVERAGE(F31:H31)</f>
        <v>0.51733333333333331</v>
      </c>
      <c r="D48">
        <f t="shared" ref="D48:D65" si="0">2063.3*C48^2-926.03*C48+32.784</f>
        <v>105.92658702222224</v>
      </c>
      <c r="E48">
        <f t="shared" ref="E48:E65" si="1">D48*10^-3</f>
        <v>0.10592658702222224</v>
      </c>
      <c r="F48">
        <f t="shared" ref="F48:F65" si="2">E48*2</f>
        <v>0.21185317404444448</v>
      </c>
    </row>
    <row r="49" spans="2:6" x14ac:dyDescent="0.15">
      <c r="B49" s="24" t="s">
        <v>48</v>
      </c>
      <c r="C49">
        <f>AVERAGE(I31:K31)</f>
        <v>0.49433333333333335</v>
      </c>
      <c r="D49">
        <f t="shared" si="0"/>
        <v>79.215724855555663</v>
      </c>
      <c r="E49">
        <f t="shared" si="1"/>
        <v>7.9215724855555669E-2</v>
      </c>
      <c r="F49">
        <f t="shared" si="2"/>
        <v>0.15843144971111134</v>
      </c>
    </row>
    <row r="50" spans="2:6" x14ac:dyDescent="0.15">
      <c r="B50" s="24" t="s">
        <v>49</v>
      </c>
      <c r="C50">
        <f>AVERAGE(L31:N31)</f>
        <v>0.498</v>
      </c>
      <c r="D50">
        <f t="shared" si="0"/>
        <v>83.327713200000062</v>
      </c>
      <c r="E50">
        <f t="shared" si="1"/>
        <v>8.332771320000007E-2</v>
      </c>
      <c r="F50">
        <f t="shared" si="2"/>
        <v>0.16665542640000014</v>
      </c>
    </row>
    <row r="51" spans="2:6" x14ac:dyDescent="0.15">
      <c r="B51" s="24" t="s">
        <v>50</v>
      </c>
      <c r="C51">
        <f>AVERAGE(C32:E32)</f>
        <v>0.49199999999999999</v>
      </c>
      <c r="D51">
        <f t="shared" si="0"/>
        <v>76.627891200000022</v>
      </c>
      <c r="E51">
        <f t="shared" si="1"/>
        <v>7.662789120000002E-2</v>
      </c>
      <c r="F51">
        <f t="shared" si="2"/>
        <v>0.15325578240000004</v>
      </c>
    </row>
    <row r="52" spans="2:6" x14ac:dyDescent="0.15">
      <c r="B52" s="24" t="s">
        <v>51</v>
      </c>
      <c r="C52">
        <f>AVERAGE(F32:H32)</f>
        <v>0.52166666666666661</v>
      </c>
      <c r="D52">
        <f t="shared" si="0"/>
        <v>111.20345472222226</v>
      </c>
      <c r="E52">
        <f t="shared" si="1"/>
        <v>0.11120345472222226</v>
      </c>
      <c r="F52">
        <f t="shared" si="2"/>
        <v>0.22240690944444452</v>
      </c>
    </row>
    <row r="53" spans="2:6" x14ac:dyDescent="0.15">
      <c r="B53" s="24" t="s">
        <v>52</v>
      </c>
      <c r="C53">
        <f>AVERAGE(I32:K32)</f>
        <v>0.57766666666666666</v>
      </c>
      <c r="D53">
        <f t="shared" si="0"/>
        <v>186.36802485555563</v>
      </c>
      <c r="E53">
        <f t="shared" si="1"/>
        <v>0.18636802485555565</v>
      </c>
      <c r="F53">
        <f t="shared" si="2"/>
        <v>0.37273604971111129</v>
      </c>
    </row>
    <row r="54" spans="2:6" x14ac:dyDescent="0.15">
      <c r="B54" s="24" t="s">
        <v>53</v>
      </c>
      <c r="C54">
        <f>AVERAGE(L32:N32)</f>
        <v>0.55999999999999994</v>
      </c>
      <c r="D54">
        <f t="shared" si="0"/>
        <v>161.25807999999995</v>
      </c>
      <c r="E54">
        <f t="shared" si="1"/>
        <v>0.16125807999999994</v>
      </c>
      <c r="F54">
        <f t="shared" si="2"/>
        <v>0.32251615999999989</v>
      </c>
    </row>
    <row r="55" spans="2:6" x14ac:dyDescent="0.15">
      <c r="B55" s="24" t="s">
        <v>54</v>
      </c>
      <c r="C55">
        <f>AVERAGE(C33:E33)</f>
        <v>0.504</v>
      </c>
      <c r="D55">
        <f t="shared" si="0"/>
        <v>90.176092800000106</v>
      </c>
      <c r="E55">
        <f t="shared" si="1"/>
        <v>9.0176092800000107E-2</v>
      </c>
      <c r="F55">
        <f t="shared" si="2"/>
        <v>0.18035218560000021</v>
      </c>
    </row>
    <row r="56" spans="2:6" x14ac:dyDescent="0.15">
      <c r="B56" s="24" t="s">
        <v>55</v>
      </c>
      <c r="C56">
        <f>AVERAGE(F33:H33)</f>
        <v>0.49466666666666664</v>
      </c>
      <c r="D56">
        <f t="shared" si="0"/>
        <v>79.587249422222214</v>
      </c>
      <c r="E56">
        <f t="shared" si="1"/>
        <v>7.9587249422222214E-2</v>
      </c>
      <c r="F56">
        <f t="shared" si="2"/>
        <v>0.15917449884444443</v>
      </c>
    </row>
    <row r="57" spans="2:6" x14ac:dyDescent="0.15">
      <c r="B57" s="24" t="s">
        <v>56</v>
      </c>
      <c r="C57">
        <f>AVERAGE(I33:K33)</f>
        <v>0.53300000000000003</v>
      </c>
      <c r="D57">
        <f t="shared" si="0"/>
        <v>125.37084370000008</v>
      </c>
      <c r="E57">
        <f t="shared" si="1"/>
        <v>0.1253708437000001</v>
      </c>
      <c r="F57">
        <f t="shared" si="2"/>
        <v>0.25074168740000019</v>
      </c>
    </row>
    <row r="58" spans="2:6" x14ac:dyDescent="0.15">
      <c r="B58" s="24" t="s">
        <v>57</v>
      </c>
      <c r="C58">
        <f>AVERAGE(L33:N33)</f>
        <v>0.49666666666666676</v>
      </c>
      <c r="D58">
        <f t="shared" si="0"/>
        <v>81.826025555555645</v>
      </c>
      <c r="E58">
        <f t="shared" si="1"/>
        <v>8.1826025555555654E-2</v>
      </c>
      <c r="F58">
        <f t="shared" si="2"/>
        <v>0.16365205111111131</v>
      </c>
    </row>
    <row r="59" spans="2:6" x14ac:dyDescent="0.15">
      <c r="B59" s="24" t="s">
        <v>58</v>
      </c>
      <c r="C59">
        <f>AVERAGE(C34:E34)</f>
        <v>0.56166666666666665</v>
      </c>
      <c r="D59">
        <f t="shared" si="0"/>
        <v>163.57192138888888</v>
      </c>
      <c r="E59">
        <f t="shared" si="1"/>
        <v>0.16357192138888887</v>
      </c>
      <c r="F59">
        <f t="shared" si="2"/>
        <v>0.32714384277777775</v>
      </c>
    </row>
    <row r="60" spans="2:6" x14ac:dyDescent="0.15">
      <c r="B60" s="24" t="s">
        <v>59</v>
      </c>
      <c r="C60">
        <f>AVERAGE(F34:H34)</f>
        <v>0.55899999999999994</v>
      </c>
      <c r="D60">
        <f t="shared" si="0"/>
        <v>159.87527729999999</v>
      </c>
      <c r="E60">
        <f t="shared" si="1"/>
        <v>0.15987527730000001</v>
      </c>
      <c r="F60">
        <f t="shared" si="2"/>
        <v>0.31975055460000001</v>
      </c>
    </row>
    <row r="61" spans="2:6" x14ac:dyDescent="0.15">
      <c r="B61" s="24" t="s">
        <v>60</v>
      </c>
      <c r="C61">
        <f>AVERAGE(I34:K34)</f>
        <v>0.56299999999999994</v>
      </c>
      <c r="D61">
        <f t="shared" si="0"/>
        <v>165.43124769999997</v>
      </c>
      <c r="E61">
        <f t="shared" si="1"/>
        <v>0.16543124769999998</v>
      </c>
      <c r="F61">
        <f t="shared" si="2"/>
        <v>0.33086249539999996</v>
      </c>
    </row>
    <row r="62" spans="2:6" x14ac:dyDescent="0.15">
      <c r="B62" s="24" t="s">
        <v>61</v>
      </c>
      <c r="C62">
        <f>AVERAGE(L34:N34)</f>
        <v>0.52433333333333332</v>
      </c>
      <c r="D62">
        <f t="shared" si="0"/>
        <v>114.48927285555561</v>
      </c>
      <c r="E62">
        <f t="shared" si="1"/>
        <v>0.11448927285555562</v>
      </c>
      <c r="F62">
        <f t="shared" si="2"/>
        <v>0.22897854571111123</v>
      </c>
    </row>
    <row r="63" spans="2:6" x14ac:dyDescent="0.15">
      <c r="B63" s="24" t="s">
        <v>62</v>
      </c>
      <c r="C63">
        <f>AVERAGE(C35:E35)</f>
        <v>0.56933333333333336</v>
      </c>
      <c r="D63">
        <f t="shared" si="0"/>
        <v>174.36323235555562</v>
      </c>
      <c r="E63">
        <f t="shared" si="1"/>
        <v>0.17436323235555562</v>
      </c>
      <c r="F63">
        <f t="shared" si="2"/>
        <v>0.34872646471111124</v>
      </c>
    </row>
    <row r="64" spans="2:6" x14ac:dyDescent="0.15">
      <c r="B64" s="24" t="s">
        <v>63</v>
      </c>
      <c r="C64">
        <f>AVERAGE(F35:H35)</f>
        <v>0.56066666666666665</v>
      </c>
      <c r="D64">
        <f t="shared" si="0"/>
        <v>162.18224102222234</v>
      </c>
      <c r="E64">
        <f t="shared" si="1"/>
        <v>0.16218224102222234</v>
      </c>
      <c r="F64">
        <f t="shared" si="2"/>
        <v>0.32436448204444468</v>
      </c>
    </row>
    <row r="65" spans="2:6" x14ac:dyDescent="0.15">
      <c r="B65" s="24" t="s">
        <v>64</v>
      </c>
      <c r="C65">
        <f>AVERAGE(I35:K35)</f>
        <v>0.54133333333333333</v>
      </c>
      <c r="D65">
        <f t="shared" si="0"/>
        <v>136.12619342222234</v>
      </c>
      <c r="E65">
        <f t="shared" si="1"/>
        <v>0.13612619342222235</v>
      </c>
      <c r="F65">
        <f t="shared" si="2"/>
        <v>0.27225238684444469</v>
      </c>
    </row>
  </sheetData>
  <phoneticPr fontId="0" type="noConversion"/>
  <pageMargins left="0.75" right="0.75" top="1" bottom="1" header="0.5" footer="0.5"/>
  <pageSetup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Plate 1 - 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barottlab</dc:creator>
  <cp:lastModifiedBy>Microsoft Office User</cp:lastModifiedBy>
  <dcterms:created xsi:type="dcterms:W3CDTF">2011-01-18T20:51:17Z</dcterms:created>
  <dcterms:modified xsi:type="dcterms:W3CDTF">2020-11-09T16:40:23Z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