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teeganinnis/Box/Barott lab/Data/Teegan/KBay Bleaching 2019/Total Protein/"/>
    </mc:Choice>
  </mc:AlternateContent>
  <xr:revisionPtr revIDLastSave="0" documentId="13_ncr:1_{6F98201F-11BA-984B-B1C8-6A9802AB792D}" xr6:coauthVersionLast="45" xr6:coauthVersionMax="45" xr10:uidLastSave="{00000000-0000-0000-0000-000000000000}"/>
  <bookViews>
    <workbookView xWindow="0" yWindow="460" windowWidth="15960" windowHeight="15920" xr2:uid="{00000000-000D-0000-FFFF-FFFF00000000}"/>
  </bookViews>
  <sheets>
    <sheet name="Plate 1 - Sheet1" sheetId="1" r:id="rId1"/>
  </sheets>
  <definedNames>
    <definedName name="MethodPointer1">279655280</definedName>
    <definedName name="MethodPointer2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8" i="1" l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47" i="1"/>
  <c r="C54" i="1"/>
  <c r="C55" i="1"/>
  <c r="C65" i="1"/>
  <c r="C64" i="1"/>
  <c r="C63" i="1"/>
  <c r="C62" i="1"/>
  <c r="C61" i="1"/>
  <c r="C60" i="1"/>
  <c r="C59" i="1"/>
  <c r="C58" i="1"/>
  <c r="C57" i="1"/>
  <c r="C56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</calcChain>
</file>

<file path=xl/sharedStrings.xml><?xml version="1.0" encoding="utf-8"?>
<sst xmlns="http://schemas.openxmlformats.org/spreadsheetml/2006/main" count="73" uniqueCount="65">
  <si>
    <t>Software Version</t>
  </si>
  <si>
    <t>3.03.14</t>
  </si>
  <si>
    <t>Experiment File Path:</t>
  </si>
  <si>
    <t>C:\Users\barottlab\Desktop\Teegan\KBayBleach19\Total Protein\2020-11-15.xpt</t>
  </si>
  <si>
    <t>Protocol File Path:</t>
  </si>
  <si>
    <t>C:\Users\Public\Documents\Protocols\Bradford Protein Assay (595nm).prt</t>
  </si>
  <si>
    <t>Plate Number</t>
  </si>
  <si>
    <t>Plate 1</t>
  </si>
  <si>
    <t>Date</t>
  </si>
  <si>
    <t>Time</t>
  </si>
  <si>
    <t>Reader Type:</t>
  </si>
  <si>
    <t>ELx808</t>
  </si>
  <si>
    <t>Reader Serial Number:</t>
  </si>
  <si>
    <t>Unknown</t>
  </si>
  <si>
    <t>Reading Type</t>
  </si>
  <si>
    <t>Reader</t>
  </si>
  <si>
    <t>Procedure Details</t>
  </si>
  <si>
    <t>Plate Type</t>
  </si>
  <si>
    <t>96 WELL PLATE</t>
  </si>
  <si>
    <t>Plate In</t>
  </si>
  <si>
    <t>Set Temperature</t>
  </si>
  <si>
    <t>Setpoint 25°C</t>
  </si>
  <si>
    <t>Preheat before moving to next step</t>
  </si>
  <si>
    <t>Read</t>
  </si>
  <si>
    <t>Absorbance Endpoint</t>
  </si>
  <si>
    <t>Full Plate</t>
  </si>
  <si>
    <t>Wavelengths:  595</t>
  </si>
  <si>
    <t>Read Speed: Normal</t>
  </si>
  <si>
    <t>Plate Out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</si>
  <si>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</si>
  <si>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</si>
  <si>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</si>
  <si>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</si>
  <si>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</si>
  <si>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</si>
  <si>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</si>
  <si>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</si>
  <si>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</si>
  <si>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</si>
  <si>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Averages</t>
  </si>
  <si>
    <t>Sample </t>
  </si>
  <si>
    <t>Average</t>
  </si>
  <si>
    <t>Concentration (µg/mL)</t>
  </si>
  <si>
    <t>Concentration (mg/mL)</t>
  </si>
  <si>
    <t>Concentration * 2 (Dilution)</t>
  </si>
  <si>
    <t>I</t>
  </si>
  <si>
    <t>230.8/27</t>
  </si>
  <si>
    <t>217.8/27</t>
  </si>
  <si>
    <t>222.8/27</t>
  </si>
  <si>
    <t>248.8/27</t>
  </si>
  <si>
    <t>237.8/27</t>
  </si>
  <si>
    <t>43.8/27</t>
  </si>
  <si>
    <t>204.8/27</t>
  </si>
  <si>
    <t>210.8/27</t>
  </si>
  <si>
    <t>212.8/27</t>
  </si>
  <si>
    <t>244.8/27</t>
  </si>
  <si>
    <t>44.8/27</t>
  </si>
  <si>
    <t>239.8/27</t>
  </si>
  <si>
    <t>229.8/27</t>
  </si>
  <si>
    <t>46.8/27</t>
  </si>
  <si>
    <t>203.8/27</t>
  </si>
  <si>
    <t>243.8/27</t>
  </si>
  <si>
    <t>20.8/27</t>
  </si>
  <si>
    <t>240.8/27</t>
  </si>
  <si>
    <t>11.8/27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</si>
</sst>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Helvetica"/>
      <family val="2"/>
    </font>
    <font>
      <b/>
      <u/>
      <sz val="10"/>
      <name val="Helvetica"/>
      <family val="2"/>
    </font>
    <font>
      <sz val="10"/>
      <color rgb="FF339966"/>
      <name val="Helvetica"/>
      <family val="2"/>
    </font>
    <font>
      <b/>
      <sz val="10"/>
      <color rgb="FF339966"/>
      <name val="Helvetica"/>
      <family val="2"/>
    </font>
    <font>
      <b/>
      <sz val="10"/>
      <name val="Helvetica"/>
      <family val="2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'Plate 1 - Sheet1'!$D$37</c:f>
              <c:strCache>
                <c:ptCount val="1"/>
                <c:pt idx="0">
                  <c:v>Concentration (µg/mL)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Sheet1'!$C$38:$C$46</c:f>
              <c:numCache>
                <c:formatCode>General</c:formatCode>
                <c:ptCount val="9"/>
                <c:pt idx="0">
                  <c:v>1.0486666666666666</c:v>
                </c:pt>
                <c:pt idx="1">
                  <c:v>0.95166666666666677</c:v>
                </c:pt>
                <c:pt idx="2">
                  <c:v>0.90266666666666673</c:v>
                </c:pt>
                <c:pt idx="3">
                  <c:v>0.93433333333333335</c:v>
                </c:pt>
                <c:pt idx="4">
                  <c:v>0.81633333333333324</c:v>
                </c:pt>
                <c:pt idx="5">
                  <c:v>0.65533333333333343</c:v>
                </c:pt>
                <c:pt idx="6">
                  <c:v>0.55433333333333334</c:v>
                </c:pt>
                <c:pt idx="7">
                  <c:v>0.4423333333333333</c:v>
                </c:pt>
                <c:pt idx="8">
                  <c:v>0.40833333333333338</c:v>
                </c:pt>
              </c:numCache>
            </c:numRef>
          </c:xVal>
          <c:yVal>
            <c:numRef>
              <c:f>'Plate 1 - Sheet1'!$D$38:$D$46</c:f>
              <c:numCache>
                <c:formatCode>General</c:formatCode>
                <c:ptCount val="9"/>
                <c:pt idx="0">
                  <c:v>2000</c:v>
                </c:pt>
                <c:pt idx="1">
                  <c:v>1500</c:v>
                </c:pt>
                <c:pt idx="2">
                  <c:v>1000</c:v>
                </c:pt>
                <c:pt idx="3">
                  <c:v>750</c:v>
                </c:pt>
                <c:pt idx="4">
                  <c:v>500</c:v>
                </c:pt>
                <c:pt idx="5">
                  <c:v>250</c:v>
                </c:pt>
                <c:pt idx="6">
                  <c:v>125</c:v>
                </c:pt>
                <c:pt idx="7">
                  <c:v>25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E-FF4C-BDE0-3D6A7B3E2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170944"/>
        <c:axId val="1093172576"/>
      </c:scatterChart>
      <c:valAx>
        <c:axId val="109317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72576"/>
        <c:crosses val="autoZero"/>
        <c:crossBetween val="midCat"/>
      </c:valAx>
      <c:valAx>
        <c:axId val="109317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7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F-I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470669291338581"/>
                  <c:y val="-7.59004082822980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1 - Sheet1'!$C$43:$C$46</c:f>
              <c:numCache>
                <c:formatCode>General</c:formatCode>
                <c:ptCount val="4"/>
                <c:pt idx="0">
                  <c:v>0.65533333333333343</c:v>
                </c:pt>
                <c:pt idx="1">
                  <c:v>0.55433333333333334</c:v>
                </c:pt>
                <c:pt idx="2">
                  <c:v>0.4423333333333333</c:v>
                </c:pt>
                <c:pt idx="3">
                  <c:v>0.40833333333333338</c:v>
                </c:pt>
              </c:numCache>
            </c:numRef>
          </c:xVal>
          <c:yVal>
            <c:numRef>
              <c:f>'Plate 1 - Sheet1'!$D$43:$D$46</c:f>
              <c:numCache>
                <c:formatCode>General</c:formatCode>
                <c:ptCount val="4"/>
                <c:pt idx="0">
                  <c:v>250</c:v>
                </c:pt>
                <c:pt idx="1">
                  <c:v>125</c:v>
                </c:pt>
                <c:pt idx="2">
                  <c:v>25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E-2E43-89CA-195175AE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970528"/>
        <c:axId val="1058176464"/>
      </c:scatterChart>
      <c:valAx>
        <c:axId val="10589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76464"/>
        <c:crosses val="autoZero"/>
        <c:crossBetween val="midCat"/>
      </c:valAx>
      <c:valAx>
        <c:axId val="105817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36</xdr:row>
      <xdr:rowOff>6350</xdr:rowOff>
    </xdr:from>
    <xdr:to>
      <xdr:col>14</xdr:col>
      <xdr:colOff>539750</xdr:colOff>
      <xdr:row>52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43F70-1A45-4B4A-A37B-BDB2F7E1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53</xdr:row>
      <xdr:rowOff>6350</xdr:rowOff>
    </xdr:from>
    <xdr:to>
      <xdr:col>14</xdr:col>
      <xdr:colOff>539750</xdr:colOff>
      <xdr:row>69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2B47A-63AD-9D49-BD77-8CD2D4850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65"/>
  <sheetViews>
    <sheetView tabSelected="1" topLeftCell="A36" workbookViewId="0">
      <selection activeCell="B66" sqref="B66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44150</v>
      </c>
    </row>
    <row r="8" spans="1:2" x14ac:dyDescent="0.15">
      <c r="A8" t="s">
        <v>9</v>
      </c>
      <c r="B8" s="2">
        <v>0.41482638888888884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 t="s">
        <v>13</v>
      </c>
    </row>
    <row r="11" spans="1:2" x14ac:dyDescent="0.15">
      <c r="A11" t="s">
        <v>14</v>
      </c>
      <c r="B11" t="s">
        <v>15</v>
      </c>
    </row>
    <row r="13" spans="1:2" ht="14" x14ac:dyDescent="0.15">
      <c r="A13" s="3" t="s">
        <v>16</v>
      </c>
      <c r="B13" s="4"/>
    </row>
    <row r="14" spans="1:2" x14ac:dyDescent="0.15">
      <c r="A14" t="s">
        <v>17</v>
      </c>
      <c r="B14" t="s">
        <v>18</v>
      </c>
    </row>
    <row r="15" spans="1:2" x14ac:dyDescent="0.15">
      <c r="A15" t="s">
        <v>19</v>
      </c>
    </row>
    <row r="16" spans="1:2" x14ac:dyDescent="0.15">
      <c r="A16" t="s">
        <v>20</v>
      </c>
      <c r="B16" t="s">
        <v>21</v>
      </c>
    </row>
    <row r="17" spans="1:15" x14ac:dyDescent="0.15">
      <c r="B17" t="s">
        <v>22</v>
      </c>
    </row>
    <row r="18" spans="1:15" x14ac:dyDescent="0.15">
      <c r="A18" t="s">
        <v>23</v>
      </c>
      <c r="B18" t="s">
        <v>24</v>
      </c>
    </row>
    <row r="19" spans="1:15" x14ac:dyDescent="0.15">
      <c r="B19" t="s">
        <v>25</v>
      </c>
    </row>
    <row r="20" spans="1:15" x14ac:dyDescent="0.15">
      <c r="B20" t="s">
        <v>26</v>
      </c>
    </row>
    <row r="21" spans="1:15" x14ac:dyDescent="0.15">
      <c r="B21" t="s">
        <v>27</v>
      </c>
    </row>
    <row r="22" spans="1:15" x14ac:dyDescent="0.15">
      <c r="A22" t="s">
        <v>28</v>
      </c>
    </row>
    <row r="24" spans="1:15" ht="14" x14ac:dyDescent="0.15">
      <c r="A24" s="3" t="s">
        <v>29</v>
      </c>
      <c r="B24" s="4"/>
    </row>
    <row r="25" spans="1:15" x14ac:dyDescent="0.15">
      <c r="A25" t="s">
        <v>30</v>
      </c>
      <c r="B25">
        <v>22.4</v>
      </c>
    </row>
    <row r="27" spans="1:15" x14ac:dyDescent="0.15">
      <c r="B27" s="5"/>
      <c r="C27" s="6">
        <v>1</v>
      </c>
      <c r="D27" s="6">
        <v>2</v>
      </c>
      <c r="E27" s="6">
        <v>3</v>
      </c>
      <c r="F27" s="6">
        <v>4</v>
      </c>
      <c r="G27" s="6">
        <v>5</v>
      </c>
      <c r="H27" s="6">
        <v>6</v>
      </c>
      <c r="I27" s="6">
        <v>7</v>
      </c>
      <c r="J27" s="6">
        <v>8</v>
      </c>
      <c r="K27" s="6">
        <v>9</v>
      </c>
      <c r="L27" s="6">
        <v>10</v>
      </c>
      <c r="M27" s="6">
        <v>11</v>
      </c>
      <c r="N27" s="6">
        <v>12</v>
      </c>
    </row>
    <row r="28" spans="1:15" ht="14" x14ac:dyDescent="0.15">
      <c r="B28" s="6" t="s">
        <v>31</v>
      </c>
      <c r="C28" s="7">
        <v>1.099</v>
      </c>
      <c r="D28" s="8">
        <v>0.92600000000000005</v>
      </c>
      <c r="E28" s="9">
        <v>0.86099999999999999</v>
      </c>
      <c r="F28" s="8">
        <v>0.93500000000000005</v>
      </c>
      <c r="G28" s="10">
        <v>0.82199999999999995</v>
      </c>
      <c r="H28" s="11">
        <v>0.65200000000000002</v>
      </c>
      <c r="I28" s="12">
        <v>0.56299999999999994</v>
      </c>
      <c r="J28" s="13">
        <v>0.45100000000000001</v>
      </c>
      <c r="K28" s="14">
        <v>0.41499999999999998</v>
      </c>
      <c r="L28" s="14">
        <v>0.39700000000000002</v>
      </c>
      <c r="M28" s="14">
        <v>0.39900000000000002</v>
      </c>
      <c r="N28" s="14">
        <v>0.40200000000000002</v>
      </c>
      <c r="O28" s="15">
        <v>595</v>
      </c>
    </row>
    <row r="29" spans="1:15" ht="14" x14ac:dyDescent="0.15">
      <c r="B29" s="6" t="s">
        <v>32</v>
      </c>
      <c r="C29" s="7">
        <v>1.091</v>
      </c>
      <c r="D29" s="8">
        <v>0.93500000000000005</v>
      </c>
      <c r="E29" s="8">
        <v>0.94499999999999995</v>
      </c>
      <c r="F29" s="16">
        <v>0.95199999999999996</v>
      </c>
      <c r="G29" s="10">
        <v>0.80700000000000005</v>
      </c>
      <c r="H29" s="11">
        <v>0.66600000000000004</v>
      </c>
      <c r="I29" s="17">
        <v>0.54600000000000004</v>
      </c>
      <c r="J29" s="14">
        <v>0.439</v>
      </c>
      <c r="K29" s="14">
        <v>0.40300000000000002</v>
      </c>
      <c r="L29" s="14">
        <v>0.40200000000000002</v>
      </c>
      <c r="M29" s="14">
        <v>0.40200000000000002</v>
      </c>
      <c r="N29" s="14">
        <v>0.39900000000000002</v>
      </c>
      <c r="O29" s="15">
        <v>595</v>
      </c>
    </row>
    <row r="30" spans="1:15" ht="14" x14ac:dyDescent="0.15">
      <c r="B30" s="6" t="s">
        <v>33</v>
      </c>
      <c r="C30" s="16">
        <v>0.95599999999999996</v>
      </c>
      <c r="D30" s="16">
        <v>0.99399999999999999</v>
      </c>
      <c r="E30" s="8">
        <v>0.90200000000000002</v>
      </c>
      <c r="F30" s="8">
        <v>0.91600000000000004</v>
      </c>
      <c r="G30" s="10">
        <v>0.82</v>
      </c>
      <c r="H30" s="11">
        <v>0.64800000000000002</v>
      </c>
      <c r="I30" s="12">
        <v>0.55400000000000005</v>
      </c>
      <c r="J30" s="14">
        <v>0.437</v>
      </c>
      <c r="K30" s="14">
        <v>0.40699999999999997</v>
      </c>
      <c r="L30" s="14">
        <v>0.40500000000000003</v>
      </c>
      <c r="M30" s="14">
        <v>0.4</v>
      </c>
      <c r="N30" s="14">
        <v>0.39900000000000002</v>
      </c>
      <c r="O30" s="15">
        <v>595</v>
      </c>
    </row>
    <row r="31" spans="1:15" ht="14" x14ac:dyDescent="0.15">
      <c r="B31" s="6" t="s">
        <v>34</v>
      </c>
      <c r="C31" s="17">
        <v>0.51400000000000001</v>
      </c>
      <c r="D31" s="17">
        <v>0.504</v>
      </c>
      <c r="E31" s="17">
        <v>0.503</v>
      </c>
      <c r="F31" s="13">
        <v>0.49199999999999999</v>
      </c>
      <c r="G31" s="17">
        <v>0.52800000000000002</v>
      </c>
      <c r="H31" s="17">
        <v>0.52900000000000003</v>
      </c>
      <c r="I31" s="13">
        <v>0.47299999999999998</v>
      </c>
      <c r="J31" s="12">
        <v>0.55200000000000005</v>
      </c>
      <c r="K31" s="13">
        <v>0.49399999999999999</v>
      </c>
      <c r="L31" s="12">
        <v>0.56699999999999995</v>
      </c>
      <c r="M31" s="12">
        <v>0.55800000000000005</v>
      </c>
      <c r="N31" s="12">
        <v>0.57699999999999996</v>
      </c>
      <c r="O31" s="15">
        <v>595</v>
      </c>
    </row>
    <row r="32" spans="1:15" ht="14" x14ac:dyDescent="0.15">
      <c r="B32" s="6" t="s">
        <v>35</v>
      </c>
      <c r="C32" s="17">
        <v>0.54200000000000004</v>
      </c>
      <c r="D32" s="12">
        <v>0.56000000000000005</v>
      </c>
      <c r="E32" s="17">
        <v>0.53500000000000003</v>
      </c>
      <c r="F32" s="12">
        <v>0.55100000000000005</v>
      </c>
      <c r="G32" s="12">
        <v>0.55000000000000004</v>
      </c>
      <c r="H32" s="17">
        <v>0.53800000000000003</v>
      </c>
      <c r="I32" s="18">
        <v>0.63600000000000001</v>
      </c>
      <c r="J32" s="17">
        <v>0.51100000000000001</v>
      </c>
      <c r="K32" s="17">
        <v>0.505</v>
      </c>
      <c r="L32" s="19">
        <v>0.73699999999999999</v>
      </c>
      <c r="M32" s="17">
        <v>0.51700000000000002</v>
      </c>
      <c r="N32" s="12">
        <v>0.56599999999999995</v>
      </c>
      <c r="O32" s="15">
        <v>595</v>
      </c>
    </row>
    <row r="33" spans="1:15" ht="14" x14ac:dyDescent="0.15">
      <c r="B33" s="6" t="s">
        <v>36</v>
      </c>
      <c r="C33" s="17">
        <v>0.51</v>
      </c>
      <c r="D33" s="17">
        <v>0.53700000000000003</v>
      </c>
      <c r="E33" s="16">
        <v>0.95299999999999996</v>
      </c>
      <c r="F33" s="17">
        <v>0.53800000000000003</v>
      </c>
      <c r="G33" s="12">
        <v>0.54900000000000004</v>
      </c>
      <c r="H33" s="17">
        <v>0.53800000000000003</v>
      </c>
      <c r="I33" s="13">
        <v>0.49199999999999999</v>
      </c>
      <c r="J33" s="13">
        <v>0.49399999999999999</v>
      </c>
      <c r="K33" s="13">
        <v>0.49199999999999999</v>
      </c>
      <c r="L33" s="12">
        <v>0.57699999999999996</v>
      </c>
      <c r="M33" s="12">
        <v>0.58099999999999996</v>
      </c>
      <c r="N33" s="12">
        <v>0.58399999999999996</v>
      </c>
      <c r="O33" s="15">
        <v>595</v>
      </c>
    </row>
    <row r="34" spans="1:15" ht="14" x14ac:dyDescent="0.15">
      <c r="B34" s="6" t="s">
        <v>37</v>
      </c>
      <c r="C34" s="17">
        <v>0.53700000000000003</v>
      </c>
      <c r="D34" s="17">
        <v>0.51100000000000001</v>
      </c>
      <c r="E34" s="17">
        <v>0.52500000000000002</v>
      </c>
      <c r="F34" s="12">
        <v>0.55700000000000005</v>
      </c>
      <c r="G34" s="12">
        <v>0.56000000000000005</v>
      </c>
      <c r="H34" s="12">
        <v>0.55300000000000005</v>
      </c>
      <c r="I34" s="17">
        <v>0.50800000000000001</v>
      </c>
      <c r="J34" s="17">
        <v>0.51400000000000001</v>
      </c>
      <c r="K34" s="17">
        <v>0.54</v>
      </c>
      <c r="L34" s="12">
        <v>0.54900000000000004</v>
      </c>
      <c r="M34" s="12">
        <v>0.54900000000000004</v>
      </c>
      <c r="N34" s="12">
        <v>0.55700000000000005</v>
      </c>
      <c r="O34" s="15">
        <v>595</v>
      </c>
    </row>
    <row r="35" spans="1:15" ht="14" x14ac:dyDescent="0.15">
      <c r="B35" s="6" t="s">
        <v>38</v>
      </c>
      <c r="C35" s="17">
        <v>0.54</v>
      </c>
      <c r="D35" s="12">
        <v>0.59299999999999997</v>
      </c>
      <c r="E35" s="19">
        <v>0.69799999999999995</v>
      </c>
      <c r="F35" s="12">
        <v>0.58399999999999996</v>
      </c>
      <c r="G35" s="12">
        <v>0.56100000000000005</v>
      </c>
      <c r="H35" s="12">
        <v>0.56999999999999995</v>
      </c>
      <c r="I35" s="17">
        <v>0.51700000000000002</v>
      </c>
      <c r="J35" s="13">
        <v>0.47699999999999998</v>
      </c>
      <c r="K35" s="13">
        <v>0.48599999999999999</v>
      </c>
      <c r="L35" s="14">
        <v>0.39700000000000002</v>
      </c>
      <c r="M35" s="14">
        <v>0.40100000000000002</v>
      </c>
      <c r="N35" s="14">
        <v>0.39900000000000002</v>
      </c>
      <c r="O35" s="15">
        <v>595</v>
      </c>
    </row>
    <row r="37" spans="1:15" x14ac:dyDescent="0.15">
      <c r="A37" s="20" t="s">
        <v>39</v>
      </c>
      <c r="B37" s="21" t="s">
        <v>40</v>
      </c>
      <c r="C37" s="22" t="s">
        <v>41</v>
      </c>
      <c r="D37" s="22" t="s">
        <v>42</v>
      </c>
      <c r="E37" s="22" t="s">
        <v>43</v>
      </c>
      <c r="F37" s="22" t="s">
        <v>44</v>
      </c>
    </row>
    <row r="38" spans="1:15" x14ac:dyDescent="0.15">
      <c r="A38" s="23"/>
      <c r="B38" s="24" t="s">
        <v>31</v>
      </c>
      <c r="C38" s="23">
        <f>AVERAGE(C28:C30)</f>
        <v>1.0486666666666666</v>
      </c>
      <c r="D38" s="23">
        <v>2000</v>
      </c>
      <c r="E38" s="23">
        <v>2</v>
      </c>
      <c r="F38" s="23"/>
    </row>
    <row r="39" spans="1:15" x14ac:dyDescent="0.15">
      <c r="A39" s="23"/>
      <c r="B39" s="24" t="s">
        <v>32</v>
      </c>
      <c r="C39" s="23">
        <f>AVERAGE(D28:D30)</f>
        <v>0.95166666666666677</v>
      </c>
      <c r="D39" s="23">
        <v>1500</v>
      </c>
      <c r="E39" s="23">
        <v>1.5</v>
      </c>
      <c r="F39" s="23"/>
    </row>
    <row r="40" spans="1:15" x14ac:dyDescent="0.15">
      <c r="A40" s="23"/>
      <c r="B40" s="24" t="s">
        <v>33</v>
      </c>
      <c r="C40" s="23">
        <f>AVERAGE(E28:E30)</f>
        <v>0.90266666666666673</v>
      </c>
      <c r="D40" s="23">
        <v>1000</v>
      </c>
      <c r="E40" s="23">
        <v>1</v>
      </c>
      <c r="F40" s="23"/>
    </row>
    <row r="41" spans="1:15" x14ac:dyDescent="0.15">
      <c r="A41" s="23"/>
      <c r="B41" s="24" t="s">
        <v>34</v>
      </c>
      <c r="C41" s="23">
        <f>AVERAGE(F28:F30)</f>
        <v>0.93433333333333335</v>
      </c>
      <c r="D41" s="23">
        <v>750</v>
      </c>
      <c r="E41" s="23">
        <v>0.75</v>
      </c>
      <c r="F41" s="23"/>
    </row>
    <row r="42" spans="1:15" x14ac:dyDescent="0.15">
      <c r="A42" s="23"/>
      <c r="B42" s="24" t="s">
        <v>35</v>
      </c>
      <c r="C42" s="23">
        <f>AVERAGE(G28:G30)</f>
        <v>0.81633333333333324</v>
      </c>
      <c r="D42" s="23">
        <v>500</v>
      </c>
      <c r="E42" s="23">
        <v>0.5</v>
      </c>
      <c r="F42" s="23"/>
    </row>
    <row r="43" spans="1:15" x14ac:dyDescent="0.15">
      <c r="A43" s="23"/>
      <c r="B43" s="24" t="s">
        <v>36</v>
      </c>
      <c r="C43" s="23">
        <f>AVERAGE(H28:H30)</f>
        <v>0.65533333333333343</v>
      </c>
      <c r="D43" s="23">
        <v>250</v>
      </c>
      <c r="E43" s="23">
        <v>0.25</v>
      </c>
      <c r="F43" s="23"/>
    </row>
    <row r="44" spans="1:15" x14ac:dyDescent="0.15">
      <c r="A44" s="23"/>
      <c r="B44" s="24" t="s">
        <v>37</v>
      </c>
      <c r="C44" s="23">
        <f>AVERAGE(I28:I30)</f>
        <v>0.55433333333333334</v>
      </c>
      <c r="D44" s="23">
        <v>125</v>
      </c>
      <c r="E44" s="23">
        <v>0.125</v>
      </c>
      <c r="F44" s="23"/>
    </row>
    <row r="45" spans="1:15" x14ac:dyDescent="0.15">
      <c r="A45" s="23"/>
      <c r="B45" s="24" t="s">
        <v>38</v>
      </c>
      <c r="C45" s="23">
        <f>AVERAGE(J28:J30)</f>
        <v>0.4423333333333333</v>
      </c>
      <c r="D45" s="23">
        <v>25</v>
      </c>
      <c r="E45" s="23">
        <v>2.5000000000000001E-2</v>
      </c>
      <c r="F45" s="23"/>
    </row>
    <row r="46" spans="1:15" x14ac:dyDescent="0.15">
      <c r="A46" s="23"/>
      <c r="B46" s="24" t="s">
        <v>45</v>
      </c>
      <c r="C46" s="23">
        <f>AVERAGE(K28:K30)</f>
        <v>0.40833333333333338</v>
      </c>
      <c r="D46" s="23">
        <v>0</v>
      </c>
      <c r="E46" s="23">
        <v>0</v>
      </c>
      <c r="F46" s="23"/>
    </row>
    <row r="47" spans="1:15" x14ac:dyDescent="0.15">
      <c r="B47" s="24" t="s">
        <v>46</v>
      </c>
      <c r="C47">
        <f>AVERAGE(C31:E31)</f>
        <v>0.50700000000000001</v>
      </c>
      <c r="D47">
        <f>1522.4*C47^2-610.65*C47-3.8092</f>
        <v>77.92264760000009</v>
      </c>
      <c r="E47">
        <f>D47*10^-3</f>
        <v>7.7922647600000089E-2</v>
      </c>
      <c r="F47">
        <f>E47*2</f>
        <v>0.15584529520000018</v>
      </c>
    </row>
    <row r="48" spans="1:15" x14ac:dyDescent="0.15">
      <c r="B48" s="24" t="s">
        <v>47</v>
      </c>
      <c r="C48">
        <f>AVERAGE(F31:H31)</f>
        <v>0.51633333333333331</v>
      </c>
      <c r="D48">
        <f t="shared" ref="D48:D65" si="0">1522.4*C48^2-610.65*C48-3.8092</f>
        <v>86.763859155555537</v>
      </c>
      <c r="E48">
        <f t="shared" ref="E48:E65" si="1">D48*10^-3</f>
        <v>8.6763859155555539E-2</v>
      </c>
      <c r="F48">
        <f t="shared" ref="F48:F65" si="2">E48*2</f>
        <v>0.17352771831111108</v>
      </c>
    </row>
    <row r="49" spans="2:6" x14ac:dyDescent="0.15">
      <c r="B49" s="24" t="s">
        <v>48</v>
      </c>
      <c r="C49">
        <f>AVERAGE(I31:K31)</f>
        <v>0.5063333333333333</v>
      </c>
      <c r="D49">
        <f t="shared" si="0"/>
        <v>77.301281822222251</v>
      </c>
      <c r="E49">
        <f t="shared" si="1"/>
        <v>7.7301281822222248E-2</v>
      </c>
      <c r="F49">
        <f t="shared" si="2"/>
        <v>0.1546025636444445</v>
      </c>
    </row>
    <row r="50" spans="2:6" x14ac:dyDescent="0.15">
      <c r="B50" s="24" t="s">
        <v>49</v>
      </c>
      <c r="C50">
        <f>AVERAGE(L31:N31)</f>
        <v>0.56733333333333336</v>
      </c>
      <c r="D50">
        <f t="shared" si="0"/>
        <v>139.75918995555568</v>
      </c>
      <c r="E50">
        <f t="shared" si="1"/>
        <v>0.1397591899555557</v>
      </c>
      <c r="F50">
        <f t="shared" si="2"/>
        <v>0.27951837991111139</v>
      </c>
    </row>
    <row r="51" spans="2:6" x14ac:dyDescent="0.15">
      <c r="B51" s="24" t="s">
        <v>50</v>
      </c>
      <c r="C51">
        <f>AVERAGE(C32:E32)</f>
        <v>0.54566666666666663</v>
      </c>
      <c r="D51">
        <f t="shared" si="0"/>
        <v>116.27726395555553</v>
      </c>
      <c r="E51">
        <f t="shared" si="1"/>
        <v>0.11627726395555553</v>
      </c>
      <c r="F51">
        <f t="shared" si="2"/>
        <v>0.23255452791111106</v>
      </c>
    </row>
    <row r="52" spans="2:6" x14ac:dyDescent="0.15">
      <c r="B52" s="24" t="s">
        <v>51</v>
      </c>
      <c r="C52">
        <f>AVERAGE(F32:H32)</f>
        <v>0.54633333333333334</v>
      </c>
      <c r="D52">
        <f t="shared" si="0"/>
        <v>116.97847115555558</v>
      </c>
      <c r="E52">
        <f t="shared" si="1"/>
        <v>0.11697847115555558</v>
      </c>
      <c r="F52">
        <f t="shared" si="2"/>
        <v>0.23395694231111117</v>
      </c>
    </row>
    <row r="53" spans="2:6" x14ac:dyDescent="0.15">
      <c r="B53" s="24" t="s">
        <v>52</v>
      </c>
      <c r="C53">
        <f>AVERAGE(I32:K32)</f>
        <v>0.55066666666666675</v>
      </c>
      <c r="D53">
        <f t="shared" si="0"/>
        <v>121.56930328888902</v>
      </c>
      <c r="E53">
        <f t="shared" si="1"/>
        <v>0.12156930328888901</v>
      </c>
      <c r="F53">
        <f t="shared" si="2"/>
        <v>0.24313860657777803</v>
      </c>
    </row>
    <row r="54" spans="2:6" x14ac:dyDescent="0.15">
      <c r="B54" s="24" t="s">
        <v>53</v>
      </c>
      <c r="C54">
        <f>AVERAGE(M32:N32)</f>
        <v>0.54149999999999998</v>
      </c>
      <c r="D54">
        <f t="shared" si="0"/>
        <v>111.92537839999997</v>
      </c>
      <c r="E54">
        <f t="shared" si="1"/>
        <v>0.11192537839999997</v>
      </c>
      <c r="F54">
        <f t="shared" si="2"/>
        <v>0.22385075679999994</v>
      </c>
    </row>
    <row r="55" spans="2:6" x14ac:dyDescent="0.15">
      <c r="B55" s="24" t="s">
        <v>54</v>
      </c>
      <c r="C55">
        <f>AVERAGE(C33:D33)</f>
        <v>0.52350000000000008</v>
      </c>
      <c r="D55">
        <f t="shared" si="0"/>
        <v>93.732670400000046</v>
      </c>
      <c r="E55">
        <f t="shared" si="1"/>
        <v>9.3732670400000051E-2</v>
      </c>
      <c r="F55">
        <f t="shared" si="2"/>
        <v>0.1874653408000001</v>
      </c>
    </row>
    <row r="56" spans="2:6" x14ac:dyDescent="0.15">
      <c r="B56" s="24" t="s">
        <v>55</v>
      </c>
      <c r="C56">
        <f>AVERAGE(F33:H33)</f>
        <v>0.54166666666666674</v>
      </c>
      <c r="D56">
        <f t="shared" si="0"/>
        <v>112.09843888888898</v>
      </c>
      <c r="E56">
        <f t="shared" si="1"/>
        <v>0.11209843888888898</v>
      </c>
      <c r="F56">
        <f t="shared" si="2"/>
        <v>0.22419687777777797</v>
      </c>
    </row>
    <row r="57" spans="2:6" x14ac:dyDescent="0.15">
      <c r="B57" s="24" t="s">
        <v>56</v>
      </c>
      <c r="C57">
        <f>AVERAGE(I33:K33)</f>
        <v>0.49266666666666664</v>
      </c>
      <c r="D57">
        <f t="shared" si="0"/>
        <v>64.86150462222227</v>
      </c>
      <c r="E57">
        <f t="shared" si="1"/>
        <v>6.4861504622222274E-2</v>
      </c>
      <c r="F57">
        <f t="shared" si="2"/>
        <v>0.12972300924444455</v>
      </c>
    </row>
    <row r="58" spans="2:6" x14ac:dyDescent="0.15">
      <c r="B58" s="24" t="s">
        <v>57</v>
      </c>
      <c r="C58">
        <f>AVERAGE(L33:N33)</f>
        <v>0.58066666666666666</v>
      </c>
      <c r="D58">
        <f t="shared" si="0"/>
        <v>154.92005928888895</v>
      </c>
      <c r="E58">
        <f t="shared" si="1"/>
        <v>0.15492005928888897</v>
      </c>
      <c r="F58">
        <f t="shared" si="2"/>
        <v>0.30984011857777793</v>
      </c>
    </row>
    <row r="59" spans="2:6" x14ac:dyDescent="0.15">
      <c r="B59" s="24" t="s">
        <v>58</v>
      </c>
      <c r="C59">
        <f>AVERAGE(C34:E34)</f>
        <v>0.52433333333333332</v>
      </c>
      <c r="D59">
        <f t="shared" si="0"/>
        <v>94.553146622222272</v>
      </c>
      <c r="E59">
        <f t="shared" si="1"/>
        <v>9.4553146622222278E-2</v>
      </c>
      <c r="F59">
        <f t="shared" si="2"/>
        <v>0.18910629324444456</v>
      </c>
    </row>
    <row r="60" spans="2:6" x14ac:dyDescent="0.15">
      <c r="B60" s="24" t="s">
        <v>59</v>
      </c>
      <c r="C60">
        <f>AVERAGE(F34:H34)</f>
        <v>0.55666666666666664</v>
      </c>
      <c r="D60">
        <f t="shared" si="0"/>
        <v>128.02022888888891</v>
      </c>
      <c r="E60">
        <f t="shared" si="1"/>
        <v>0.12802022888888892</v>
      </c>
      <c r="F60">
        <f t="shared" si="2"/>
        <v>0.25604045777777784</v>
      </c>
    </row>
    <row r="61" spans="2:6" x14ac:dyDescent="0.15">
      <c r="B61" s="24" t="s">
        <v>60</v>
      </c>
      <c r="C61">
        <f>AVERAGE(I34:K34)</f>
        <v>0.52066666666666672</v>
      </c>
      <c r="D61">
        <f t="shared" si="0"/>
        <v>90.958867288888968</v>
      </c>
      <c r="E61">
        <f t="shared" si="1"/>
        <v>9.0958867288888967E-2</v>
      </c>
      <c r="F61">
        <f t="shared" si="2"/>
        <v>0.18191773457777793</v>
      </c>
    </row>
    <row r="62" spans="2:6" x14ac:dyDescent="0.15">
      <c r="B62" s="24" t="s">
        <v>61</v>
      </c>
      <c r="C62">
        <f>AVERAGE(L34:N34)</f>
        <v>0.55166666666666675</v>
      </c>
      <c r="D62">
        <f t="shared" si="0"/>
        <v>122.63684555555565</v>
      </c>
      <c r="E62">
        <f t="shared" si="1"/>
        <v>0.12263684555555565</v>
      </c>
      <c r="F62">
        <f t="shared" si="2"/>
        <v>0.2452736911111113</v>
      </c>
    </row>
    <row r="63" spans="2:6" x14ac:dyDescent="0.15">
      <c r="B63" s="24" t="s">
        <v>62</v>
      </c>
      <c r="C63">
        <f>AVERAGE(C35:E35)</f>
        <v>0.61033333333333328</v>
      </c>
      <c r="D63">
        <f t="shared" si="0"/>
        <v>190.59506848888893</v>
      </c>
      <c r="E63">
        <f t="shared" si="1"/>
        <v>0.19059506848888894</v>
      </c>
      <c r="F63">
        <f t="shared" si="2"/>
        <v>0.38119013697777787</v>
      </c>
    </row>
    <row r="64" spans="2:6" x14ac:dyDescent="0.15">
      <c r="B64" s="24" t="s">
        <v>63</v>
      </c>
      <c r="C64">
        <f>AVERAGE(F35:H35)</f>
        <v>0.57166666666666666</v>
      </c>
      <c r="D64">
        <f t="shared" si="0"/>
        <v>144.62709888888892</v>
      </c>
      <c r="E64">
        <f t="shared" si="1"/>
        <v>0.14462709888888892</v>
      </c>
      <c r="F64">
        <f t="shared" si="2"/>
        <v>0.28925419777777783</v>
      </c>
    </row>
    <row r="65" spans="2:6" x14ac:dyDescent="0.15">
      <c r="B65" s="24" t="s">
        <v>64</v>
      </c>
      <c r="C65">
        <f>AVERAGE(I35:K35)</f>
        <v>0.49333333333333335</v>
      </c>
      <c r="D65">
        <f t="shared" si="0"/>
        <v>65.455128888888936</v>
      </c>
      <c r="E65">
        <f t="shared" si="1"/>
        <v>6.5455128888888936E-2</v>
      </c>
      <c r="F65">
        <f t="shared" si="2"/>
        <v>0.13091025777777787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Plate 1 - 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barottlab</dc:creator>
  <cp:lastModifiedBy>Microsoft Office User</cp:lastModifiedBy>
  <dcterms:created xsi:type="dcterms:W3CDTF">2011-01-18T20:51:17Z</dcterms:created>
  <dcterms:modified xsi:type="dcterms:W3CDTF">2020-11-15T15:12:03Z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