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ndavidson/Google Drive/Coral AE Project/Tanks/ResponseVariables/Physiology/Wax-dipping/"/>
    </mc:Choice>
  </mc:AlternateContent>
  <bookViews>
    <workbookView xWindow="1880" yWindow="5900" windowWidth="27760" windowHeight="16380" tabRatio="500"/>
  </bookViews>
  <sheets>
    <sheet name="Tfinal" sheetId="1" r:id="rId1"/>
    <sheet name="T0" sheetId="2" r:id="rId2"/>
    <sheet name="Standard Curve" sheetId="4" r:id="rId3"/>
  </sheets>
  <externalReferences>
    <externalReference r:id="rId4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E3" i="2"/>
  <c r="E4" i="2"/>
  <c r="E5" i="2"/>
  <c r="E6" i="2"/>
  <c r="E2" i="2"/>
  <c r="D28" i="4"/>
  <c r="D27" i="4"/>
  <c r="D26" i="4"/>
  <c r="D25" i="4"/>
  <c r="D24" i="4"/>
  <c r="D23" i="4"/>
  <c r="D22" i="4"/>
  <c r="D21" i="4"/>
  <c r="D20" i="4"/>
  <c r="I14" i="4"/>
  <c r="C14" i="4"/>
  <c r="F14" i="4"/>
  <c r="E14" i="4"/>
  <c r="I13" i="4"/>
  <c r="C13" i="4"/>
  <c r="F13" i="4"/>
  <c r="E13" i="4"/>
  <c r="I12" i="4"/>
  <c r="C12" i="4"/>
  <c r="F12" i="4"/>
  <c r="E12" i="4"/>
  <c r="I11" i="4"/>
  <c r="C11" i="4"/>
  <c r="F11" i="4"/>
  <c r="E11" i="4"/>
  <c r="I10" i="4"/>
  <c r="C10" i="4"/>
  <c r="F10" i="4"/>
  <c r="E10" i="4"/>
  <c r="I9" i="4"/>
  <c r="C9" i="4"/>
  <c r="F9" i="4"/>
  <c r="E9" i="4"/>
  <c r="I8" i="4"/>
  <c r="F8" i="4"/>
  <c r="E8" i="4"/>
  <c r="I7" i="4"/>
  <c r="C7" i="4"/>
  <c r="F7" i="4"/>
  <c r="E7" i="4"/>
  <c r="I6" i="4"/>
  <c r="C6" i="4"/>
  <c r="F6" i="4"/>
  <c r="E6" i="4"/>
</calcChain>
</file>

<file path=xl/sharedStrings.xml><?xml version="1.0" encoding="utf-8"?>
<sst xmlns="http://schemas.openxmlformats.org/spreadsheetml/2006/main" count="51" uniqueCount="46">
  <si>
    <t>Coral ID</t>
  </si>
  <si>
    <t>Mass 1 (g)</t>
  </si>
  <si>
    <t>Mass 2 (g)</t>
  </si>
  <si>
    <t>Difference (g)</t>
  </si>
  <si>
    <t>W106 H</t>
  </si>
  <si>
    <t>W269 H</t>
  </si>
  <si>
    <t>W269 A</t>
  </si>
  <si>
    <t>W257 A</t>
  </si>
  <si>
    <t>W103 H</t>
  </si>
  <si>
    <t>W117 A</t>
  </si>
  <si>
    <t>W104 A</t>
  </si>
  <si>
    <t>W106 A</t>
  </si>
  <si>
    <t>W118 H</t>
  </si>
  <si>
    <t>W103 A</t>
  </si>
  <si>
    <t>W270 H</t>
  </si>
  <si>
    <t>W117 H</t>
  </si>
  <si>
    <t>W261 H</t>
  </si>
  <si>
    <t>W118 A</t>
  </si>
  <si>
    <t>W257 H</t>
  </si>
  <si>
    <t>W261 A</t>
  </si>
  <si>
    <t>W270 A</t>
  </si>
  <si>
    <t>W104 H</t>
  </si>
  <si>
    <t>SA</t>
  </si>
  <si>
    <t>Surface Area, Wax Dipping</t>
    <phoneticPr fontId="0" type="noConversion"/>
  </si>
  <si>
    <t>SA= 2π rh + π r^2</t>
    <phoneticPr fontId="0" type="noConversion"/>
  </si>
  <si>
    <t>Dowel num.</t>
  </si>
  <si>
    <t>diameter (cm)</t>
  </si>
  <si>
    <t>radius (cm)</t>
  </si>
  <si>
    <t>height (cm)</t>
  </si>
  <si>
    <t>SA w/ 1 base (cm2)</t>
  </si>
  <si>
    <t>SA w/ 2 bases</t>
  </si>
  <si>
    <t>weight 1 (g)</t>
  </si>
  <si>
    <t>weight 2 (g)</t>
  </si>
  <si>
    <t>difference 2-1 (g)</t>
  </si>
  <si>
    <t>One Dip</t>
  </si>
  <si>
    <t>X</t>
  </si>
  <si>
    <t>Y</t>
  </si>
  <si>
    <t>Difference (x) by SA (y)</t>
  </si>
  <si>
    <t>Difference</t>
  </si>
  <si>
    <t>Actual SA</t>
  </si>
  <si>
    <t>Formula1 SA</t>
  </si>
  <si>
    <t>Surface Area (x) by Difference (y)</t>
  </si>
  <si>
    <t>Notes</t>
  </si>
  <si>
    <t>2 pieces</t>
  </si>
  <si>
    <t>dropped in wax</t>
  </si>
  <si>
    <t>3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</si>
</sst>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96983952955248"/>
          <c:y val="0.0491803278688524"/>
          <c:w val="0.872801554868932"/>
          <c:h val="0.8742733961533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5753413734676"/>
                  <c:y val="0.00327868852459016"/>
                </c:manualLayout>
              </c:layout>
              <c:numFmt formatCode="General" sourceLinked="0"/>
            </c:trendlineLbl>
          </c:trendline>
          <c:xVal>
            <c:numRef>
              <c:f>[1]June2016!$B$20:$B$28</c:f>
              <c:numCache>
                <c:formatCode>General</c:formatCode>
                <c:ptCount val="9"/>
                <c:pt idx="0">
                  <c:v>0.1138</c:v>
                </c:pt>
                <c:pt idx="1">
                  <c:v>0.2171</c:v>
                </c:pt>
                <c:pt idx="2">
                  <c:v>0.335199999999999</c:v>
                </c:pt>
                <c:pt idx="3">
                  <c:v>0.441199999999999</c:v>
                </c:pt>
                <c:pt idx="4">
                  <c:v>0.571899999999999</c:v>
                </c:pt>
                <c:pt idx="5">
                  <c:v>0.734299999999999</c:v>
                </c:pt>
                <c:pt idx="6">
                  <c:v>0.976299999999998</c:v>
                </c:pt>
                <c:pt idx="7">
                  <c:v>1.000699999999998</c:v>
                </c:pt>
                <c:pt idx="8">
                  <c:v>2.0934</c:v>
                </c:pt>
              </c:numCache>
            </c:numRef>
          </c:xVal>
          <c:yVal>
            <c:numRef>
              <c:f>[1]June2016!$C$20:$C$28</c:f>
              <c:numCache>
                <c:formatCode>General</c:formatCode>
                <c:ptCount val="9"/>
                <c:pt idx="0">
                  <c:v>7.85785</c:v>
                </c:pt>
                <c:pt idx="1">
                  <c:v>17.6154</c:v>
                </c:pt>
                <c:pt idx="2">
                  <c:v>24.52340000000001</c:v>
                </c:pt>
                <c:pt idx="3">
                  <c:v>31.43140000000001</c:v>
                </c:pt>
                <c:pt idx="4">
                  <c:v>38.3394</c:v>
                </c:pt>
                <c:pt idx="5">
                  <c:v>45.24740000000001</c:v>
                </c:pt>
                <c:pt idx="6">
                  <c:v>59.3617</c:v>
                </c:pt>
                <c:pt idx="7">
                  <c:v>63.2553</c:v>
                </c:pt>
                <c:pt idx="8">
                  <c:v>130.5612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0436400"/>
        <c:axId val="-500322640"/>
      </c:scatterChart>
      <c:valAx>
        <c:axId val="-50043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00322640"/>
        <c:crosses val="autoZero"/>
        <c:crossBetween val="midCat"/>
      </c:valAx>
      <c:valAx>
        <c:axId val="-50032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004364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aseline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721606393512188"/>
                  <c:y val="-0.0339264362787985"/>
                </c:manualLayout>
              </c:layout>
              <c:numFmt formatCode="General" sourceLinked="0"/>
            </c:trendlineLbl>
          </c:trendline>
          <c:xVal>
            <c:numRef>
              <c:f>[1]June2016!$C$20:$C$28</c:f>
              <c:numCache>
                <c:formatCode>General</c:formatCode>
                <c:ptCount val="9"/>
                <c:pt idx="0">
                  <c:v>7.85785</c:v>
                </c:pt>
                <c:pt idx="1">
                  <c:v>17.6154</c:v>
                </c:pt>
                <c:pt idx="2">
                  <c:v>24.52340000000001</c:v>
                </c:pt>
                <c:pt idx="3">
                  <c:v>31.43140000000001</c:v>
                </c:pt>
                <c:pt idx="4">
                  <c:v>38.3394</c:v>
                </c:pt>
                <c:pt idx="5">
                  <c:v>45.24740000000001</c:v>
                </c:pt>
                <c:pt idx="6">
                  <c:v>59.3617</c:v>
                </c:pt>
                <c:pt idx="7">
                  <c:v>63.2553</c:v>
                </c:pt>
                <c:pt idx="8">
                  <c:v>130.5612</c:v>
                </c:pt>
              </c:numCache>
            </c:numRef>
          </c:xVal>
          <c:yVal>
            <c:numRef>
              <c:f>[1]June2016!$B$20:$B$28</c:f>
              <c:numCache>
                <c:formatCode>General</c:formatCode>
                <c:ptCount val="9"/>
                <c:pt idx="0">
                  <c:v>0.1138</c:v>
                </c:pt>
                <c:pt idx="1">
                  <c:v>0.2171</c:v>
                </c:pt>
                <c:pt idx="2">
                  <c:v>0.335199999999999</c:v>
                </c:pt>
                <c:pt idx="3">
                  <c:v>0.441199999999999</c:v>
                </c:pt>
                <c:pt idx="4">
                  <c:v>0.571899999999999</c:v>
                </c:pt>
                <c:pt idx="5">
                  <c:v>0.734299999999999</c:v>
                </c:pt>
                <c:pt idx="6">
                  <c:v>0.976299999999998</c:v>
                </c:pt>
                <c:pt idx="7">
                  <c:v>1.000699999999998</c:v>
                </c:pt>
                <c:pt idx="8">
                  <c:v>2.0934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01311152"/>
        <c:axId val="-502117552"/>
      </c:scatterChart>
      <c:valAx>
        <c:axId val="-50131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502117552"/>
        <c:crosses val="autoZero"/>
        <c:crossBetween val="midCat"/>
      </c:valAx>
      <c:valAx>
        <c:axId val="-50211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0131115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aseline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1168400</xdr:colOff>
      <xdr:row>18</xdr:row>
      <xdr:rowOff>139700</xdr:rowOff>
    </xdr:from>
    <xdr:to>
      <xdr:col>11</xdr:col>
      <xdr:colOff>317500</xdr:colOff>
      <xdr:row>39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393700</xdr:colOff>
      <xdr:row>41</xdr:row>
      <xdr:rowOff>76200</xdr:rowOff>
    </xdr:from>
    <xdr:to>
      <xdr:col>6</xdr:col>
      <xdr:colOff>88900</xdr:colOff>
      <xdr:row>66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davidson/Desktop/KM_Wax%20weights%20standard%20curve_J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2015"/>
      <sheetName val="June2016"/>
    </sheetNames>
    <sheetDataSet>
      <sheetData sheetId="0" refreshError="1"/>
      <sheetData sheetId="1">
        <row r="20">
          <cell r="B20">
            <v>0.11380000000000012</v>
          </cell>
          <cell r="C20">
            <v>7.85785</v>
          </cell>
        </row>
        <row r="21">
          <cell r="B21">
            <v>0.21709999999999985</v>
          </cell>
          <cell r="C21">
            <v>17.615400000000005</v>
          </cell>
        </row>
        <row r="22">
          <cell r="B22">
            <v>0.3351999999999995</v>
          </cell>
          <cell r="C22">
            <v>24.523400000000006</v>
          </cell>
        </row>
        <row r="23">
          <cell r="B23">
            <v>0.44119999999999937</v>
          </cell>
          <cell r="C23">
            <v>31.431400000000007</v>
          </cell>
        </row>
        <row r="24">
          <cell r="B24">
            <v>0.57189999999999941</v>
          </cell>
          <cell r="C24">
            <v>38.339400000000005</v>
          </cell>
        </row>
        <row r="25">
          <cell r="B25">
            <v>0.73429999999999929</v>
          </cell>
          <cell r="C25">
            <v>45.247400000000006</v>
          </cell>
        </row>
        <row r="26">
          <cell r="B26">
            <v>0.97629999999999839</v>
          </cell>
          <cell r="C26">
            <v>59.361699999999999</v>
          </cell>
        </row>
        <row r="27">
          <cell r="B27">
            <v>1.0006999999999984</v>
          </cell>
          <cell r="C27">
            <v>63.255300000000005</v>
          </cell>
        </row>
        <row r="28">
          <cell r="B28">
            <v>2.093399999999999</v>
          </cell>
          <cell r="C28">
            <v>130.56120000000004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1" sqref="H11"/>
    </sheetView>
  </sheetViews>
  <sheetFormatPr baseColWidth="10" defaultRowHeight="16" x14ac:dyDescent="0.2"/>
  <cols>
    <col min="4" max="4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 t="s">
        <v>21</v>
      </c>
      <c r="B2">
        <v>2.7195999999999998</v>
      </c>
      <c r="C2">
        <v>3.1539999999999999</v>
      </c>
      <c r="D2">
        <v>0.43440000000000001</v>
      </c>
      <c r="E2">
        <f>(60.451*D2)+2.9152</f>
        <v>29.175114399999998</v>
      </c>
    </row>
    <row r="3" spans="1:5" x14ac:dyDescent="0.2">
      <c r="A3" t="s">
        <v>4</v>
      </c>
      <c r="B3">
        <v>3.7166999999999999</v>
      </c>
      <c r="C3">
        <v>4.1599000000000004</v>
      </c>
      <c r="D3">
        <v>0.44319999999999998</v>
      </c>
      <c r="E3">
        <f t="shared" ref="E3:E19" si="0">(60.451*D3)+2.9152</f>
        <v>29.7070832</v>
      </c>
    </row>
    <row r="4" spans="1:5" x14ac:dyDescent="0.2">
      <c r="A4" t="s">
        <v>5</v>
      </c>
      <c r="B4">
        <v>3.9746000000000001</v>
      </c>
      <c r="C4">
        <v>4.2179000000000002</v>
      </c>
      <c r="D4">
        <v>0.24329999999999999</v>
      </c>
      <c r="E4">
        <f t="shared" si="0"/>
        <v>17.622928299999998</v>
      </c>
    </row>
    <row r="5" spans="1:5" x14ac:dyDescent="0.2">
      <c r="A5" t="s">
        <v>6</v>
      </c>
      <c r="B5">
        <v>8.7246000000000006</v>
      </c>
      <c r="C5">
        <v>9.1954999999999991</v>
      </c>
      <c r="D5">
        <v>0.47089999999999799</v>
      </c>
      <c r="E5">
        <f t="shared" si="0"/>
        <v>31.381575899999877</v>
      </c>
    </row>
    <row r="6" spans="1:5" x14ac:dyDescent="0.2">
      <c r="A6" t="s">
        <v>7</v>
      </c>
      <c r="B6">
        <v>1.6255999999999999</v>
      </c>
      <c r="C6">
        <v>1.8028</v>
      </c>
      <c r="D6">
        <v>0.1772</v>
      </c>
      <c r="E6">
        <f t="shared" si="0"/>
        <v>13.627117200000001</v>
      </c>
    </row>
    <row r="7" spans="1:5" x14ac:dyDescent="0.2">
      <c r="A7" t="s">
        <v>8</v>
      </c>
      <c r="B7">
        <v>6.4915000000000003</v>
      </c>
      <c r="C7">
        <v>7.1814</v>
      </c>
      <c r="D7">
        <v>0.68989999999999896</v>
      </c>
      <c r="E7">
        <f t="shared" si="0"/>
        <v>44.620344899999935</v>
      </c>
    </row>
    <row r="8" spans="1:5" x14ac:dyDescent="0.2">
      <c r="A8" t="s">
        <v>9</v>
      </c>
      <c r="B8">
        <v>1.3153999999999999</v>
      </c>
      <c r="C8">
        <v>1.6313</v>
      </c>
      <c r="D8">
        <v>0.31590000000000001</v>
      </c>
      <c r="E8">
        <f t="shared" si="0"/>
        <v>22.011670899999999</v>
      </c>
    </row>
    <row r="9" spans="1:5" x14ac:dyDescent="0.2">
      <c r="A9" t="s">
        <v>10</v>
      </c>
      <c r="B9">
        <v>1.2307999999999999</v>
      </c>
      <c r="C9">
        <v>1.4326000000000001</v>
      </c>
      <c r="D9">
        <v>0.20180000000000001</v>
      </c>
      <c r="E9">
        <f t="shared" si="0"/>
        <v>15.114211800000001</v>
      </c>
    </row>
    <row r="10" spans="1:5" x14ac:dyDescent="0.2">
      <c r="A10" t="s">
        <v>11</v>
      </c>
      <c r="B10">
        <v>3.7002999999999999</v>
      </c>
      <c r="C10">
        <v>4.1021000000000001</v>
      </c>
      <c r="D10">
        <v>0.40179999999999999</v>
      </c>
      <c r="E10">
        <f t="shared" si="0"/>
        <v>27.204411799999999</v>
      </c>
    </row>
    <row r="11" spans="1:5" x14ac:dyDescent="0.2">
      <c r="A11" t="s">
        <v>12</v>
      </c>
      <c r="B11">
        <v>2.609</v>
      </c>
      <c r="C11">
        <v>2.9199000000000002</v>
      </c>
      <c r="D11">
        <v>0.31090000000000001</v>
      </c>
      <c r="E11">
        <f t="shared" si="0"/>
        <v>21.7094159</v>
      </c>
    </row>
    <row r="12" spans="1:5" x14ac:dyDescent="0.2">
      <c r="A12" t="s">
        <v>13</v>
      </c>
      <c r="B12">
        <v>2.4824999999999999</v>
      </c>
      <c r="C12">
        <v>2.8111999999999999</v>
      </c>
      <c r="D12">
        <v>0.32869999999999999</v>
      </c>
      <c r="E12">
        <f t="shared" si="0"/>
        <v>22.785443699999998</v>
      </c>
    </row>
    <row r="13" spans="1:5" x14ac:dyDescent="0.2">
      <c r="A13" t="s">
        <v>14</v>
      </c>
      <c r="B13">
        <v>2.1385000000000001</v>
      </c>
      <c r="C13">
        <v>2.4289000000000001</v>
      </c>
      <c r="D13">
        <v>0.29039999999999999</v>
      </c>
      <c r="E13">
        <f t="shared" si="0"/>
        <v>20.470170399999997</v>
      </c>
    </row>
    <row r="14" spans="1:5" x14ac:dyDescent="0.2">
      <c r="A14" t="s">
        <v>15</v>
      </c>
      <c r="B14">
        <v>2.3601999999999999</v>
      </c>
      <c r="C14">
        <v>2.8763000000000001</v>
      </c>
      <c r="D14">
        <v>0.5161</v>
      </c>
      <c r="E14">
        <f t="shared" si="0"/>
        <v>34.113961099999997</v>
      </c>
    </row>
    <row r="15" spans="1:5" x14ac:dyDescent="0.2">
      <c r="A15" t="s">
        <v>16</v>
      </c>
      <c r="B15">
        <v>1.9435</v>
      </c>
      <c r="C15">
        <v>2.2313999999999998</v>
      </c>
      <c r="D15">
        <v>0.28789999999999899</v>
      </c>
      <c r="E15">
        <f t="shared" si="0"/>
        <v>20.319042899999939</v>
      </c>
    </row>
    <row r="16" spans="1:5" x14ac:dyDescent="0.2">
      <c r="A16" t="s">
        <v>17</v>
      </c>
      <c r="B16">
        <v>1.4447000000000001</v>
      </c>
      <c r="C16">
        <v>1.6936</v>
      </c>
      <c r="D16">
        <v>0.24889999999999901</v>
      </c>
      <c r="E16">
        <f t="shared" si="0"/>
        <v>17.961453899999938</v>
      </c>
    </row>
    <row r="17" spans="1:5" x14ac:dyDescent="0.2">
      <c r="A17" t="s">
        <v>18</v>
      </c>
      <c r="B17">
        <v>0.745</v>
      </c>
      <c r="C17">
        <v>0.8861</v>
      </c>
      <c r="D17">
        <v>0.1411</v>
      </c>
      <c r="E17">
        <f t="shared" si="0"/>
        <v>11.4448361</v>
      </c>
    </row>
    <row r="18" spans="1:5" x14ac:dyDescent="0.2">
      <c r="A18" t="s">
        <v>19</v>
      </c>
      <c r="B18">
        <v>2.2484000000000002</v>
      </c>
      <c r="C18">
        <v>2.6833</v>
      </c>
      <c r="D18">
        <v>0.43489999999999901</v>
      </c>
      <c r="E18">
        <f t="shared" si="0"/>
        <v>29.205339899999938</v>
      </c>
    </row>
    <row r="19" spans="1:5" x14ac:dyDescent="0.2">
      <c r="A19" t="s">
        <v>20</v>
      </c>
      <c r="B19">
        <v>3.2164999999999999</v>
      </c>
      <c r="C19">
        <v>3.6718000000000002</v>
      </c>
      <c r="D19">
        <v>0.45529999999999998</v>
      </c>
      <c r="E19">
        <f t="shared" si="0"/>
        <v>30.438540299999996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"/>
    </sheetView>
  </sheetViews>
  <sheetFormatPr baseColWidth="10" defaultRowHeight="16" x14ac:dyDescent="0.2"/>
  <cols>
    <col min="4" max="4" width="12.1640625" bestFit="1" customWidth="1"/>
    <col min="5" max="5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42</v>
      </c>
    </row>
    <row r="2" spans="1:6" x14ac:dyDescent="0.2">
      <c r="A2">
        <v>103</v>
      </c>
      <c r="B2">
        <v>1.6225000000000001</v>
      </c>
      <c r="C2">
        <v>1.7650999999999999</v>
      </c>
      <c r="D2">
        <v>0.14259999999999901</v>
      </c>
      <c r="E2">
        <f>(60.451*D2)+2.9152</f>
        <v>11.53551259999994</v>
      </c>
      <c r="F2" t="s">
        <v>43</v>
      </c>
    </row>
    <row r="3" spans="1:6" x14ac:dyDescent="0.2">
      <c r="A3">
        <v>104</v>
      </c>
      <c r="B3">
        <v>2.7349999999999999</v>
      </c>
      <c r="C3">
        <v>3.2191999999999998</v>
      </c>
      <c r="D3">
        <v>0.48419999999999902</v>
      </c>
      <c r="E3">
        <f t="shared" ref="E3:E6" si="0">(60.451*D3)+2.9152</f>
        <v>32.185574199999941</v>
      </c>
      <c r="F3" t="s">
        <v>44</v>
      </c>
    </row>
    <row r="4" spans="1:6" x14ac:dyDescent="0.2">
      <c r="A4">
        <v>106</v>
      </c>
      <c r="B4">
        <v>4.6271000000000004</v>
      </c>
      <c r="C4">
        <v>5.1250999999999998</v>
      </c>
      <c r="D4">
        <v>0.497999999999999</v>
      </c>
      <c r="E4">
        <f t="shared" si="0"/>
        <v>33.019797999999938</v>
      </c>
      <c r="F4" t="s">
        <v>45</v>
      </c>
    </row>
    <row r="5" spans="1:6" x14ac:dyDescent="0.2">
      <c r="A5">
        <v>257</v>
      </c>
      <c r="B5">
        <v>4.13</v>
      </c>
      <c r="C5">
        <v>4.7046999999999999</v>
      </c>
      <c r="D5">
        <v>0.57469999999999999</v>
      </c>
      <c r="E5">
        <f t="shared" si="0"/>
        <v>37.656389699999998</v>
      </c>
    </row>
    <row r="6" spans="1:6" x14ac:dyDescent="0.2">
      <c r="A6">
        <v>261</v>
      </c>
      <c r="B6">
        <v>5.8356000000000003</v>
      </c>
      <c r="C6">
        <v>6.8110999999999997</v>
      </c>
      <c r="D6">
        <v>0.97549999999999903</v>
      </c>
      <c r="E6">
        <f t="shared" si="0"/>
        <v>61.885150499999938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"/>
    </sheetView>
  </sheetViews>
  <sheetFormatPr baseColWidth="10" defaultRowHeight="16" x14ac:dyDescent="0.2"/>
  <cols>
    <col min="2" max="2" width="12.83203125" bestFit="1" customWidth="1"/>
    <col min="3" max="3" width="10.33203125" bestFit="1" customWidth="1"/>
    <col min="4" max="4" width="15.1640625" bestFit="1" customWidth="1"/>
    <col min="5" max="5" width="17" bestFit="1" customWidth="1"/>
    <col min="6" max="6" width="12.83203125" bestFit="1" customWidth="1"/>
    <col min="9" max="9" width="15.1640625" bestFit="1" customWidth="1"/>
  </cols>
  <sheetData>
    <row r="1" spans="1:9" x14ac:dyDescent="0.2">
      <c r="A1" t="s">
        <v>23</v>
      </c>
    </row>
    <row r="2" spans="1:9" x14ac:dyDescent="0.2">
      <c r="A2" s="1">
        <v>42627</v>
      </c>
      <c r="D2" t="s">
        <v>24</v>
      </c>
    </row>
    <row r="5" spans="1:9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 x14ac:dyDescent="0.2">
      <c r="A6" s="3">
        <v>1</v>
      </c>
      <c r="B6" s="3">
        <v>1.1000000000000001</v>
      </c>
      <c r="C6" s="3">
        <f t="shared" ref="C6:C13" si="0">B6/2</f>
        <v>0.55000000000000004</v>
      </c>
      <c r="D6" s="3">
        <v>2</v>
      </c>
      <c r="E6" s="4">
        <f>(2*PI()*C6*D6)+(PI()*(C6*C6))</f>
        <v>7.8618356156084586</v>
      </c>
      <c r="F6" s="5">
        <f>(2*PI()*C6*D6)+(2*PI()*(C6*C6))</f>
        <v>8.8121673933193705</v>
      </c>
      <c r="G6" s="2">
        <v>1.5553999999999999</v>
      </c>
      <c r="H6" s="2">
        <v>1.6692</v>
      </c>
      <c r="I6" s="2">
        <f t="shared" ref="I6:I14" si="1">H6-G6</f>
        <v>0.11380000000000012</v>
      </c>
    </row>
    <row r="7" spans="1:9" x14ac:dyDescent="0.2">
      <c r="A7" s="3">
        <v>2</v>
      </c>
      <c r="B7" s="3">
        <v>2.2000000000000002</v>
      </c>
      <c r="C7" s="3">
        <f t="shared" si="0"/>
        <v>1.1000000000000001</v>
      </c>
      <c r="D7" s="3">
        <v>2</v>
      </c>
      <c r="E7" s="4">
        <f t="shared" ref="E7:E14" si="2">(2*PI()*C7*D7)+(PI()*(C7*C7))</f>
        <v>17.624334786638741</v>
      </c>
      <c r="F7" s="5">
        <f t="shared" ref="F7:F14" si="3">(2*PI()*C7*D7)+(2*PI()*(C7*C7))</f>
        <v>21.425661897482392</v>
      </c>
      <c r="G7" s="2">
        <v>3.278</v>
      </c>
      <c r="H7" s="2">
        <v>3.4950999999999999</v>
      </c>
      <c r="I7" s="2">
        <f t="shared" si="1"/>
        <v>0.21709999999999985</v>
      </c>
    </row>
    <row r="8" spans="1:9" x14ac:dyDescent="0.2">
      <c r="A8" s="3">
        <v>3</v>
      </c>
      <c r="B8" s="3">
        <v>2.2000000000000002</v>
      </c>
      <c r="C8" s="3">
        <v>1.1000000000000001</v>
      </c>
      <c r="D8" s="3">
        <v>3</v>
      </c>
      <c r="E8" s="4">
        <f t="shared" si="2"/>
        <v>24.535838624536289</v>
      </c>
      <c r="F8" s="5">
        <f t="shared" si="3"/>
        <v>28.337165735379941</v>
      </c>
      <c r="G8" s="2">
        <v>5.1976000000000004</v>
      </c>
      <c r="H8" s="2">
        <v>5.5327999999999999</v>
      </c>
      <c r="I8" s="2">
        <f t="shared" si="1"/>
        <v>0.3351999999999995</v>
      </c>
    </row>
    <row r="9" spans="1:9" x14ac:dyDescent="0.2">
      <c r="A9" s="3">
        <v>4</v>
      </c>
      <c r="B9" s="3">
        <v>2.2000000000000002</v>
      </c>
      <c r="C9" s="3">
        <f t="shared" si="0"/>
        <v>1.1000000000000001</v>
      </c>
      <c r="D9" s="3">
        <v>4</v>
      </c>
      <c r="E9" s="4">
        <f t="shared" si="2"/>
        <v>31.447342462433834</v>
      </c>
      <c r="F9" s="5">
        <f t="shared" si="3"/>
        <v>35.248669573277482</v>
      </c>
      <c r="G9" s="2">
        <v>6.8089000000000004</v>
      </c>
      <c r="H9" s="2">
        <v>7.2500999999999998</v>
      </c>
      <c r="I9" s="2">
        <f t="shared" si="1"/>
        <v>0.44119999999999937</v>
      </c>
    </row>
    <row r="10" spans="1:9" x14ac:dyDescent="0.2">
      <c r="A10" s="3">
        <v>5</v>
      </c>
      <c r="B10" s="3">
        <v>2.2000000000000002</v>
      </c>
      <c r="C10" s="3">
        <f t="shared" si="0"/>
        <v>1.1000000000000001</v>
      </c>
      <c r="D10" s="3">
        <v>5</v>
      </c>
      <c r="E10" s="4">
        <f t="shared" si="2"/>
        <v>38.358846300331379</v>
      </c>
      <c r="F10" s="5">
        <f t="shared" si="3"/>
        <v>42.16017341117503</v>
      </c>
      <c r="G10" s="2">
        <v>8.5167000000000002</v>
      </c>
      <c r="H10" s="2">
        <v>9.0885999999999996</v>
      </c>
      <c r="I10" s="2">
        <f t="shared" si="1"/>
        <v>0.57189999999999941</v>
      </c>
    </row>
    <row r="11" spans="1:9" x14ac:dyDescent="0.2">
      <c r="A11" s="3">
        <v>6</v>
      </c>
      <c r="B11" s="3">
        <v>2.2000000000000002</v>
      </c>
      <c r="C11" s="3">
        <f t="shared" si="0"/>
        <v>1.1000000000000001</v>
      </c>
      <c r="D11" s="3">
        <v>6</v>
      </c>
      <c r="E11" s="4">
        <f t="shared" si="2"/>
        <v>45.270350138228928</v>
      </c>
      <c r="F11" s="5">
        <f t="shared" si="3"/>
        <v>49.071677249072579</v>
      </c>
      <c r="G11" s="2">
        <v>10.123200000000001</v>
      </c>
      <c r="H11" s="2">
        <v>10.8575</v>
      </c>
      <c r="I11" s="2">
        <f t="shared" si="1"/>
        <v>0.73429999999999929</v>
      </c>
    </row>
    <row r="12" spans="1:9" x14ac:dyDescent="0.2">
      <c r="A12" s="3">
        <v>7</v>
      </c>
      <c r="B12" s="3">
        <v>1.9</v>
      </c>
      <c r="C12" s="3">
        <f t="shared" si="0"/>
        <v>0.95</v>
      </c>
      <c r="D12" s="3">
        <v>9</v>
      </c>
      <c r="E12" s="6">
        <f t="shared" si="2"/>
        <v>56.556521746250247</v>
      </c>
      <c r="F12" s="4">
        <f t="shared" si="3"/>
        <v>59.391809116115034</v>
      </c>
      <c r="G12" s="2">
        <v>10.71</v>
      </c>
      <c r="H12" s="2">
        <v>11.686299999999999</v>
      </c>
      <c r="I12" s="2">
        <f t="shared" si="1"/>
        <v>0.97629999999999839</v>
      </c>
    </row>
    <row r="13" spans="1:9" x14ac:dyDescent="0.2">
      <c r="A13" s="3">
        <v>8</v>
      </c>
      <c r="B13" s="3">
        <v>1.7</v>
      </c>
      <c r="C13" s="3">
        <f t="shared" si="0"/>
        <v>0.85</v>
      </c>
      <c r="D13" s="3">
        <v>11</v>
      </c>
      <c r="E13" s="6">
        <f t="shared" si="2"/>
        <v>61.017583314347753</v>
      </c>
      <c r="F13" s="4">
        <f t="shared" si="3"/>
        <v>63.287384006566377</v>
      </c>
      <c r="G13" s="2">
        <v>10.242800000000001</v>
      </c>
      <c r="H13" s="2">
        <v>11.243499999999999</v>
      </c>
      <c r="I13" s="2">
        <f t="shared" si="1"/>
        <v>1.0006999999999984</v>
      </c>
    </row>
    <row r="14" spans="1:9" x14ac:dyDescent="0.2">
      <c r="A14" s="3">
        <v>9</v>
      </c>
      <c r="B14" s="3">
        <v>2.2000000000000002</v>
      </c>
      <c r="C14" s="3">
        <f>B14/2</f>
        <v>1.1000000000000001</v>
      </c>
      <c r="D14" s="3">
        <v>17.8</v>
      </c>
      <c r="E14" s="6">
        <f t="shared" si="2"/>
        <v>126.82609542541996</v>
      </c>
      <c r="F14" s="4">
        <f t="shared" si="3"/>
        <v>130.62742253626362</v>
      </c>
      <c r="G14" s="2">
        <v>31.538900000000002</v>
      </c>
      <c r="H14" s="2">
        <v>33.632300000000001</v>
      </c>
      <c r="I14" s="2">
        <f t="shared" si="1"/>
        <v>2.093399999999999</v>
      </c>
    </row>
    <row r="15" spans="1:9" x14ac:dyDescent="0.2">
      <c r="A15" s="2"/>
      <c r="B15" s="2"/>
      <c r="C15" s="2"/>
      <c r="D15" s="2"/>
      <c r="E15" s="2"/>
    </row>
    <row r="16" spans="1:9" x14ac:dyDescent="0.2">
      <c r="A16" s="2"/>
      <c r="B16" s="2"/>
      <c r="C16" s="2"/>
      <c r="D16" s="2"/>
      <c r="E16" s="2"/>
    </row>
    <row r="17" spans="1:6" x14ac:dyDescent="0.2">
      <c r="A17" s="2"/>
      <c r="B17" s="2"/>
      <c r="C17" s="2"/>
      <c r="D17" s="2"/>
      <c r="E17" s="2"/>
    </row>
    <row r="18" spans="1:6" x14ac:dyDescent="0.2">
      <c r="A18" s="7" t="s">
        <v>34</v>
      </c>
      <c r="B18" s="7" t="s">
        <v>35</v>
      </c>
      <c r="C18" s="7" t="s">
        <v>36</v>
      </c>
      <c r="D18" s="7"/>
      <c r="F18" t="s">
        <v>37</v>
      </c>
    </row>
    <row r="19" spans="1:6" x14ac:dyDescent="0.2">
      <c r="A19" s="7"/>
      <c r="B19" s="7" t="s">
        <v>38</v>
      </c>
      <c r="C19" s="7" t="s">
        <v>39</v>
      </c>
      <c r="D19" s="8" t="s">
        <v>40</v>
      </c>
    </row>
    <row r="20" spans="1:6" x14ac:dyDescent="0.2">
      <c r="A20" s="9"/>
      <c r="B20" s="10">
        <v>0.11380000000000012</v>
      </c>
      <c r="C20" s="9">
        <v>7.85785</v>
      </c>
      <c r="D20" s="11">
        <f t="shared" ref="D20:D27" si="4">(60.451*B20)+2.9152</f>
        <v>9.7945238000000074</v>
      </c>
    </row>
    <row r="21" spans="1:6" x14ac:dyDescent="0.2">
      <c r="A21" s="9"/>
      <c r="B21" s="10">
        <v>0.21709999999999985</v>
      </c>
      <c r="C21" s="9">
        <v>17.615400000000005</v>
      </c>
      <c r="D21" s="11">
        <f t="shared" si="4"/>
        <v>16.03911209999999</v>
      </c>
    </row>
    <row r="22" spans="1:6" x14ac:dyDescent="0.2">
      <c r="A22" s="9"/>
      <c r="B22" s="10">
        <v>0.3351999999999995</v>
      </c>
      <c r="C22" s="9">
        <v>24.523400000000006</v>
      </c>
      <c r="D22" s="11">
        <f t="shared" si="4"/>
        <v>23.178375199999969</v>
      </c>
    </row>
    <row r="23" spans="1:6" x14ac:dyDescent="0.2">
      <c r="A23" s="9"/>
      <c r="B23" s="10">
        <v>0.44119999999999937</v>
      </c>
      <c r="C23" s="9">
        <v>31.431400000000007</v>
      </c>
      <c r="D23" s="11">
        <f t="shared" si="4"/>
        <v>29.58618119999996</v>
      </c>
    </row>
    <row r="24" spans="1:6" x14ac:dyDescent="0.2">
      <c r="A24" s="9"/>
      <c r="B24" s="10">
        <v>0.57189999999999941</v>
      </c>
      <c r="C24" s="9">
        <v>38.339400000000005</v>
      </c>
      <c r="D24" s="11">
        <f t="shared" si="4"/>
        <v>37.487126899999964</v>
      </c>
    </row>
    <row r="25" spans="1:6" x14ac:dyDescent="0.2">
      <c r="A25" s="9"/>
      <c r="B25" s="10">
        <v>0.73429999999999929</v>
      </c>
      <c r="C25" s="9">
        <v>45.247400000000006</v>
      </c>
      <c r="D25" s="11">
        <f t="shared" si="4"/>
        <v>47.304369299999955</v>
      </c>
    </row>
    <row r="26" spans="1:6" x14ac:dyDescent="0.2">
      <c r="A26" s="9"/>
      <c r="B26" s="10">
        <v>0.97629999999999839</v>
      </c>
      <c r="C26" s="9">
        <v>59.361699999999999</v>
      </c>
      <c r="D26" s="11">
        <f t="shared" si="4"/>
        <v>61.9335112999999</v>
      </c>
    </row>
    <row r="27" spans="1:6" x14ac:dyDescent="0.2">
      <c r="A27" s="9"/>
      <c r="B27" s="10">
        <v>1.0006999999999984</v>
      </c>
      <c r="C27" s="9">
        <v>63.255300000000005</v>
      </c>
      <c r="D27" s="11">
        <f t="shared" si="4"/>
        <v>63.408515699999903</v>
      </c>
    </row>
    <row r="28" spans="1:6" x14ac:dyDescent="0.2">
      <c r="A28" s="9"/>
      <c r="B28" s="12">
        <v>2.093399999999999</v>
      </c>
      <c r="C28" s="9">
        <v>130.56120000000004</v>
      </c>
      <c r="D28" s="11">
        <f>(60.451*B28)+2.9152</f>
        <v>129.46332339999995</v>
      </c>
    </row>
    <row r="29" spans="1:6" x14ac:dyDescent="0.2">
      <c r="A29" s="9"/>
      <c r="B29" s="10"/>
      <c r="C29" s="9"/>
      <c r="D29" s="9"/>
    </row>
    <row r="30" spans="1:6" x14ac:dyDescent="0.2">
      <c r="A30" s="13"/>
      <c r="B30" s="13"/>
      <c r="C30" s="13"/>
      <c r="D30" s="13"/>
    </row>
    <row r="40" spans="1:1" x14ac:dyDescent="0.2">
      <c r="A40" t="s">
        <v>41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Tfinal</vt:lpstr>
      <vt:lpstr>T0</vt:lpstr>
      <vt:lpstr>Standard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2017-03-02T00:39:09Z</dcterms:created>
  <dcterms:modified xsi:type="dcterms:W3CDTF">2017-03-02T00:48:49Z</dcterms:modified>
</cp:coreProperties>
</file>