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Meth_Compare/metadata/"/>
    </mc:Choice>
  </mc:AlternateContent>
  <xr:revisionPtr revIDLastSave="0" documentId="13_ncr:1_{5FF5AF9F-D491-8840-9D07-4594D4AE551F}" xr6:coauthVersionLast="44" xr6:coauthVersionMax="44" xr10:uidLastSave="{00000000-0000-0000-0000-000000000000}"/>
  <bookViews>
    <workbookView xWindow="440" yWindow="860" windowWidth="19720" windowHeight="19200" xr2:uid="{FCA444CC-6BD9-9E4F-A0C4-F7BD52B278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44" i="1"/>
  <c r="C126" i="1"/>
  <c r="D125" i="1"/>
  <c r="E125" i="1" s="1"/>
  <c r="D124" i="1"/>
  <c r="E124" i="1" s="1"/>
  <c r="D123" i="1"/>
  <c r="D122" i="1"/>
  <c r="E122" i="1" s="1"/>
  <c r="C119" i="1"/>
  <c r="D118" i="1"/>
  <c r="E118" i="1" s="1"/>
  <c r="D117" i="1"/>
  <c r="E117" i="1" s="1"/>
  <c r="D116" i="1"/>
  <c r="E116" i="1" s="1"/>
  <c r="D115" i="1"/>
  <c r="E115" i="1" s="1"/>
  <c r="C112" i="1"/>
  <c r="D111" i="1"/>
  <c r="E111" i="1" s="1"/>
  <c r="E110" i="1"/>
  <c r="D110" i="1"/>
  <c r="D109" i="1"/>
  <c r="E109" i="1" s="1"/>
  <c r="D108" i="1"/>
  <c r="E108" i="1" s="1"/>
  <c r="C105" i="1"/>
  <c r="D104" i="1"/>
  <c r="E104" i="1" s="1"/>
  <c r="D103" i="1"/>
  <c r="D102" i="1"/>
  <c r="E102" i="1" s="1"/>
  <c r="D101" i="1"/>
  <c r="E101" i="1" s="1"/>
  <c r="C98" i="1"/>
  <c r="D97" i="1"/>
  <c r="E97" i="1" s="1"/>
  <c r="D96" i="1"/>
  <c r="E96" i="1" s="1"/>
  <c r="D95" i="1"/>
  <c r="D94" i="1"/>
  <c r="E94" i="1" s="1"/>
  <c r="C91" i="1"/>
  <c r="D90" i="1"/>
  <c r="E90" i="1" s="1"/>
  <c r="D89" i="1"/>
  <c r="E89" i="1" s="1"/>
  <c r="D88" i="1"/>
  <c r="D87" i="1"/>
  <c r="E87" i="1" s="1"/>
  <c r="C84" i="1"/>
  <c r="D83" i="1"/>
  <c r="D82" i="1"/>
  <c r="E82" i="1" s="1"/>
  <c r="D81" i="1"/>
  <c r="E81" i="1" s="1"/>
  <c r="D80" i="1"/>
  <c r="E80" i="1" s="1"/>
  <c r="C77" i="1"/>
  <c r="D76" i="1"/>
  <c r="E76" i="1" s="1"/>
  <c r="D75" i="1"/>
  <c r="E75" i="1" s="1"/>
  <c r="D74" i="1"/>
  <c r="E74" i="1" s="1"/>
  <c r="D73" i="1"/>
  <c r="E73" i="1" s="1"/>
  <c r="C70" i="1"/>
  <c r="D69" i="1"/>
  <c r="E69" i="1" s="1"/>
  <c r="D68" i="1"/>
  <c r="E68" i="1" s="1"/>
  <c r="D67" i="1"/>
  <c r="E67" i="1" s="1"/>
  <c r="D66" i="1"/>
  <c r="E66" i="1" s="1"/>
  <c r="C63" i="1"/>
  <c r="D62" i="1"/>
  <c r="E62" i="1" s="1"/>
  <c r="D61" i="1"/>
  <c r="E61" i="1" s="1"/>
  <c r="E60" i="1"/>
  <c r="D60" i="1"/>
  <c r="D63" i="1" s="1"/>
  <c r="D59" i="1"/>
  <c r="E59" i="1" s="1"/>
  <c r="C56" i="1"/>
  <c r="D55" i="1"/>
  <c r="E55" i="1" s="1"/>
  <c r="D54" i="1"/>
  <c r="E54" i="1" s="1"/>
  <c r="E53" i="1"/>
  <c r="D53" i="1"/>
  <c r="D56" i="1" s="1"/>
  <c r="E52" i="1"/>
  <c r="D52" i="1"/>
  <c r="C49" i="1"/>
  <c r="D48" i="1"/>
  <c r="E48" i="1" s="1"/>
  <c r="D47" i="1"/>
  <c r="E47" i="1" s="1"/>
  <c r="D46" i="1"/>
  <c r="D49" i="1" s="1"/>
  <c r="D45" i="1"/>
  <c r="E45" i="1" s="1"/>
  <c r="C42" i="1"/>
  <c r="E41" i="1"/>
  <c r="D41" i="1"/>
  <c r="D40" i="1"/>
  <c r="E40" i="1" s="1"/>
  <c r="D39" i="1"/>
  <c r="D42" i="1" s="1"/>
  <c r="D38" i="1"/>
  <c r="E38" i="1" s="1"/>
  <c r="C35" i="1"/>
  <c r="D34" i="1"/>
  <c r="E34" i="1" s="1"/>
  <c r="D33" i="1"/>
  <c r="E33" i="1" s="1"/>
  <c r="D32" i="1"/>
  <c r="E32" i="1" s="1"/>
  <c r="D31" i="1"/>
  <c r="E31" i="1" s="1"/>
  <c r="C28" i="1"/>
  <c r="D27" i="1"/>
  <c r="E27" i="1" s="1"/>
  <c r="D26" i="1"/>
  <c r="E26" i="1" s="1"/>
  <c r="D25" i="1"/>
  <c r="D24" i="1"/>
  <c r="E24" i="1" s="1"/>
  <c r="C21" i="1"/>
  <c r="D20" i="1"/>
  <c r="E20" i="1" s="1"/>
  <c r="D19" i="1"/>
  <c r="E19" i="1" s="1"/>
  <c r="D18" i="1"/>
  <c r="D17" i="1"/>
  <c r="E17" i="1" s="1"/>
  <c r="C14" i="1"/>
  <c r="D13" i="1"/>
  <c r="E13" i="1" s="1"/>
  <c r="D12" i="1"/>
  <c r="E12" i="1" s="1"/>
  <c r="D11" i="1"/>
  <c r="D10" i="1"/>
  <c r="E10" i="1" s="1"/>
  <c r="D4" i="1"/>
  <c r="D5" i="1"/>
  <c r="E5" i="1" s="1"/>
  <c r="D6" i="1"/>
  <c r="D3" i="1"/>
  <c r="E3" i="1" s="1"/>
  <c r="C7" i="1"/>
  <c r="E6" i="1"/>
  <c r="D35" i="1" l="1"/>
  <c r="E35" i="1" s="1"/>
  <c r="H29" i="1" s="1"/>
  <c r="D126" i="1"/>
  <c r="E126" i="1" s="1"/>
  <c r="E123" i="1"/>
  <c r="D112" i="1"/>
  <c r="E112" i="1" s="1"/>
  <c r="D105" i="1"/>
  <c r="E105" i="1" s="1"/>
  <c r="D98" i="1"/>
  <c r="E95" i="1"/>
  <c r="E98" i="1"/>
  <c r="D91" i="1"/>
  <c r="E91" i="1" s="1"/>
  <c r="D84" i="1"/>
  <c r="E84" i="1" s="1"/>
  <c r="D77" i="1"/>
  <c r="E77" i="1" s="1"/>
  <c r="D70" i="1"/>
  <c r="E70" i="1"/>
  <c r="D28" i="1"/>
  <c r="E25" i="1"/>
  <c r="D21" i="1"/>
  <c r="E18" i="1"/>
  <c r="D14" i="1"/>
  <c r="E14" i="1" s="1"/>
  <c r="E88" i="1"/>
  <c r="E83" i="1"/>
  <c r="D119" i="1"/>
  <c r="E119" i="1" s="1"/>
  <c r="E103" i="1"/>
  <c r="E63" i="1"/>
  <c r="E56" i="1"/>
  <c r="E49" i="1"/>
  <c r="E46" i="1"/>
  <c r="E42" i="1"/>
  <c r="E39" i="1"/>
  <c r="E28" i="1"/>
  <c r="E21" i="1"/>
  <c r="E11" i="1"/>
  <c r="D7" i="1"/>
  <c r="E4" i="1"/>
  <c r="E7" i="1"/>
  <c r="H45" i="1" l="1"/>
</calcChain>
</file>

<file path=xl/sharedStrings.xml><?xml version="1.0" encoding="utf-8"?>
<sst xmlns="http://schemas.openxmlformats.org/spreadsheetml/2006/main" count="237" uniqueCount="48">
  <si>
    <t>% methylation (context) = 100 * methylated Cs (context) / (methylated Cs (context) + unmethylated Cs (context)).</t>
  </si>
  <si>
    <t>Meth</t>
  </si>
  <si>
    <t>Unmeth</t>
  </si>
  <si>
    <t>CpG</t>
  </si>
  <si>
    <t>CHG</t>
  </si>
  <si>
    <t>CHH</t>
  </si>
  <si>
    <t>Unk</t>
  </si>
  <si>
    <t>Sum</t>
  </si>
  <si>
    <t>%meth</t>
  </si>
  <si>
    <t>the percentage of the unmethylated cytosines in non-CpG contexts on the aligned E.coli reads</t>
  </si>
  <si>
    <t>Conversion</t>
  </si>
  <si>
    <t>Meth1</t>
  </si>
  <si>
    <t>Lambda Conversion</t>
  </si>
  <si>
    <t>Meth2</t>
  </si>
  <si>
    <t>Meth3</t>
  </si>
  <si>
    <t>Meth4</t>
  </si>
  <si>
    <t>Meth5</t>
  </si>
  <si>
    <t>Meth6</t>
  </si>
  <si>
    <t>Meth7</t>
  </si>
  <si>
    <t>Meth8</t>
  </si>
  <si>
    <t>Meth9</t>
  </si>
  <si>
    <t>Meth10</t>
  </si>
  <si>
    <t>Meth11</t>
  </si>
  <si>
    <t>Meth12</t>
  </si>
  <si>
    <t>Meth13</t>
  </si>
  <si>
    <t>Meth14</t>
  </si>
  <si>
    <t>Meth15</t>
  </si>
  <si>
    <t>Meth16</t>
  </si>
  <si>
    <t>Meth17</t>
  </si>
  <si>
    <t>Meth18</t>
  </si>
  <si>
    <t>https://gannet.fish.washington.edu/seashell/bu-mox/scrubbed/032820-lambda/lambda_tg/Meth1_R1_001_val_1_bismark_bt2_PE_report.txt</t>
  </si>
  <si>
    <t>Conversion Efficience</t>
  </si>
  <si>
    <t>mean</t>
  </si>
  <si>
    <t>sem</t>
  </si>
  <si>
    <t>https://gannet.fish.washington.edu/seashell/bu-mox/scrubbed/032820-lambda/lambda_tg/Meth2_R1_001_val_1_bismark_bt2_PE_report.txt</t>
  </si>
  <si>
    <t>https://gannet.fish.washington.edu/seashell/bu-mox/scrubbed/032820-lambda/lambda_tg/Meth10_R1_001_val_1_bismark_bt2_PE_report.txt</t>
  </si>
  <si>
    <t>https://gannet.fish.washington.edu/seashell/bu-mox/scrubbed/032820-lambda/lambda_tg/Meth11_R1_001_val_1_bismark_bt2_PE_report.txt</t>
  </si>
  <si>
    <t>https://gannet.fish.washington.edu/seashell/bu-mox/scrubbed/032820-lambda/lambda_tg/Meth12_R1_001_val_1_bismark_bt2_PE_report.txt</t>
  </si>
  <si>
    <t>https://gannet.fish.washington.edu/seashell/bu-mox/scrubbed/032820-lambda/lambda_tg/Meth13_R1_001_val_1_bismark_bt2_PE_report.txt</t>
  </si>
  <si>
    <t>https://gannet.fish.washington.edu/seashell/bu-mox/scrubbed/032820-lambda/lambda_tg/Meth14_R1_001_val_1_bismark_bt2_PE_report.txt</t>
  </si>
  <si>
    <t>https://gannet.fish.washington.edu/seashell/bu-mox/scrubbed/032820-lambda/lambda_tg/Meth15_R1_001_val_1_bismark_bt2_PE_report.txt</t>
  </si>
  <si>
    <t>https://gannet.fish.washington.edu/seashell/bu-mox/scrubbed/032820-lambda/lambda_tg/Meth16_R1_001_val_1_bismark_bt2_PE_report.txt</t>
  </si>
  <si>
    <t>https://gannet.fish.washington.edu/seashell/bu-mox/scrubbed/032820-lambda/lambda_tg/Meth17_R1_001_val_1_bismark_bt2_PE_report.txt</t>
  </si>
  <si>
    <t>https://gannet.fish.washington.edu/seashell/bu-mox/scrubbed/032820-lambda/lambda_tg/Meth18_R1_001_val_1_bismark_bt2_PE_report.txt</t>
  </si>
  <si>
    <t>https://gannet.fish.washington.edu/seashell/bu-mox/scrubbed/032820-lambda/lambda_tg/Meth3_R1_001_val_1_bismark_bt2_PE_report.txt</t>
  </si>
  <si>
    <t>https://gannet.fish.washington.edu/seashell/bu-mox/scrubbed/032820-lambda/lambda_tg/Meth4_R1_001_val_1_bismark_bt2_PE_report.txt</t>
  </si>
  <si>
    <t>https://gannet.fish.washington.edu/seashell/bu-mox/scrubbed/032820-lambda/lambda_tg/</t>
  </si>
  <si>
    <t>https://gannet.fish.washington.edu/seashell/bu-mox/scrubbed/032820-lambda/lambda_tg/Meth5_R1_001_val_1_bismark_bt2_PE_report.txt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</si>
</sst>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sz val="14"/>
      <color rgb="FF24292E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17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nnet.fish.washington.edu/seashell/bu-mox/scrubbed/032820-lambda/lambda_tg/Meth15_R1_001_val_1_bismark_bt2_PE_report.txt" TargetMode="External"/><Relationship Id="rId13" Type="http://schemas.openxmlformats.org/officeDocument/2006/relationships/hyperlink" Target="https://gannet.fish.washington.edu/seashell/bu-mox/scrubbed/032820-lambda/lambda_tg/Meth4_R1_001_val_1_bismark_bt2_PE_report.txt" TargetMode="External"/><Relationship Id="rId3" Type="http://schemas.openxmlformats.org/officeDocument/2006/relationships/hyperlink" Target="https://gannet.fish.washington.edu/seashell/bu-mox/scrubbed/032820-lambda/lambda_tg/Meth10_R1_001_val_1_bismark_bt2_PE_report.txt" TargetMode="External"/><Relationship Id="rId7" Type="http://schemas.openxmlformats.org/officeDocument/2006/relationships/hyperlink" Target="https://gannet.fish.washington.edu/seashell/bu-mox/scrubbed/032820-lambda/lambda_tg/Meth14_R1_001_val_1_bismark_bt2_PE_report.txt" TargetMode="External"/><Relationship Id="rId12" Type="http://schemas.openxmlformats.org/officeDocument/2006/relationships/hyperlink" Target="https://gannet.fish.washington.edu/seashell/bu-mox/scrubbed/032820-lambda/lambda_tg/Meth3_R1_001_val_1_bismark_bt2_PE_report.txt" TargetMode="External"/><Relationship Id="rId2" Type="http://schemas.openxmlformats.org/officeDocument/2006/relationships/hyperlink" Target="https://gannet.fish.washington.edu/seashell/bu-mox/scrubbed/032820-lambda/lambda_tg/Meth2_R1_001_val_1_bismark_bt2_PE_report.txt" TargetMode="External"/><Relationship Id="rId1" Type="http://schemas.openxmlformats.org/officeDocument/2006/relationships/hyperlink" Target="https://gannet.fish.washington.edu/seashell/bu-mox/scrubbed/032820-lambda/lambda_tg/Meth1_R1_001_val_1_bismark_bt2_PE_report.txt" TargetMode="External"/><Relationship Id="rId6" Type="http://schemas.openxmlformats.org/officeDocument/2006/relationships/hyperlink" Target="https://gannet.fish.washington.edu/seashell/bu-mox/scrubbed/032820-lambda/lambda_tg/Meth13_R1_001_val_1_bismark_bt2_PE_report.txt" TargetMode="External"/><Relationship Id="rId11" Type="http://schemas.openxmlformats.org/officeDocument/2006/relationships/hyperlink" Target="https://gannet.fish.washington.edu/seashell/bu-mox/scrubbed/032820-lambda/lambda_tg/Meth18_R1_001_val_1_bismark_bt2_PE_report.txt" TargetMode="External"/><Relationship Id="rId5" Type="http://schemas.openxmlformats.org/officeDocument/2006/relationships/hyperlink" Target="https://gannet.fish.washington.edu/seashell/bu-mox/scrubbed/032820-lambda/lambda_tg/Meth12_R1_001_val_1_bismark_bt2_PE_report.txt" TargetMode="External"/><Relationship Id="rId15" Type="http://schemas.openxmlformats.org/officeDocument/2006/relationships/hyperlink" Target="https://gannet.fish.washington.edu/seashell/bu-mox/scrubbed/032820-lambda/lambda_tg/Meth5_R1_001_val_1_bismark_bt2_PE_report.txt" TargetMode="External"/><Relationship Id="rId10" Type="http://schemas.openxmlformats.org/officeDocument/2006/relationships/hyperlink" Target="https://gannet.fish.washington.edu/seashell/bu-mox/scrubbed/032820-lambda/lambda_tg/Meth17_R1_001_val_1_bismark_bt2_PE_report.txt" TargetMode="External"/><Relationship Id="rId4" Type="http://schemas.openxmlformats.org/officeDocument/2006/relationships/hyperlink" Target="https://gannet.fish.washington.edu/seashell/bu-mox/scrubbed/032820-lambda/lambda_tg/Meth11_R1_001_val_1_bismark_bt2_PE_report.txt" TargetMode="External"/><Relationship Id="rId9" Type="http://schemas.openxmlformats.org/officeDocument/2006/relationships/hyperlink" Target="https://gannet.fish.washington.edu/seashell/bu-mox/scrubbed/032820-lambda/lambda_tg/Meth16_R1_001_val_1_bismark_bt2_PE_report.txt" TargetMode="External"/><Relationship Id="rId14" Type="http://schemas.openxmlformats.org/officeDocument/2006/relationships/hyperlink" Target="https://gannet.fish.washington.edu/seashell/bu-mox/scrubbed/032820-lambda/lambda_t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A147-CBC3-2142-8F23-446CB55231B3}">
  <dimension ref="A1:H126"/>
  <sheetViews>
    <sheetView tabSelected="1" workbookViewId="0">
      <selection activeCell="C34" sqref="C34"/>
    </sheetView>
  </sheetViews>
  <sheetFormatPr baseColWidth="10" defaultRowHeight="16" x14ac:dyDescent="0.2"/>
  <cols>
    <col min="1" max="16384" width="10.83203125" style="3"/>
  </cols>
  <sheetData>
    <row r="1" spans="1:8" x14ac:dyDescent="0.2">
      <c r="A1" s="3" t="s">
        <v>12</v>
      </c>
    </row>
    <row r="2" spans="1:8" x14ac:dyDescent="0.2">
      <c r="A2" s="2" t="s">
        <v>11</v>
      </c>
      <c r="B2" s="3" t="s">
        <v>1</v>
      </c>
      <c r="C2" s="3" t="s">
        <v>2</v>
      </c>
      <c r="D2" s="3" t="s">
        <v>7</v>
      </c>
      <c r="E2" s="3" t="s">
        <v>8</v>
      </c>
      <c r="G2" s="3" t="s">
        <v>9</v>
      </c>
    </row>
    <row r="3" spans="1:8" x14ac:dyDescent="0.2">
      <c r="A3" s="3" t="s">
        <v>3</v>
      </c>
      <c r="B3" s="4">
        <v>384537</v>
      </c>
      <c r="C3" s="4">
        <v>33674518</v>
      </c>
      <c r="D3" s="3">
        <f>SUM(B3:C3)</f>
        <v>34059055</v>
      </c>
      <c r="E3" s="3">
        <f>B3/D3</f>
        <v>1.1290301507190965E-2</v>
      </c>
      <c r="G3" s="3" t="s">
        <v>0</v>
      </c>
    </row>
    <row r="4" spans="1:8" x14ac:dyDescent="0.2">
      <c r="A4" s="3" t="s">
        <v>4</v>
      </c>
      <c r="B4" s="4">
        <v>331054</v>
      </c>
      <c r="C4" s="4">
        <v>28140062</v>
      </c>
      <c r="D4" s="3">
        <f t="shared" ref="D4:D6" si="0">SUM(B4:C4)</f>
        <v>28471116</v>
      </c>
      <c r="E4" s="3">
        <f t="shared" ref="E4:E6" si="1">B4/D4</f>
        <v>1.1627714206917635E-2</v>
      </c>
      <c r="G4" s="6" t="s">
        <v>46</v>
      </c>
    </row>
    <row r="5" spans="1:8" x14ac:dyDescent="0.2">
      <c r="A5" s="3" t="s">
        <v>5</v>
      </c>
      <c r="B5" s="4">
        <v>587823</v>
      </c>
      <c r="C5" s="4">
        <v>49964936</v>
      </c>
      <c r="D5" s="3">
        <f t="shared" si="0"/>
        <v>50552759</v>
      </c>
      <c r="E5" s="3">
        <f t="shared" si="1"/>
        <v>1.1627911347034491E-2</v>
      </c>
      <c r="G5" s="3" t="s">
        <v>11</v>
      </c>
      <c r="H5" s="6" t="s">
        <v>30</v>
      </c>
    </row>
    <row r="6" spans="1:8" x14ac:dyDescent="0.2">
      <c r="A6" s="3" t="s">
        <v>6</v>
      </c>
      <c r="B6" s="4">
        <v>49069</v>
      </c>
      <c r="C6" s="4">
        <v>273288</v>
      </c>
      <c r="D6" s="3">
        <f t="shared" si="0"/>
        <v>322357</v>
      </c>
      <c r="E6" s="3">
        <f t="shared" si="1"/>
        <v>0.15221943373340738</v>
      </c>
      <c r="G6" s="3" t="s">
        <v>13</v>
      </c>
      <c r="H6" s="6" t="s">
        <v>34</v>
      </c>
    </row>
    <row r="7" spans="1:8" x14ac:dyDescent="0.2">
      <c r="A7" s="3" t="s">
        <v>10</v>
      </c>
      <c r="C7" s="3">
        <f>SUM(C4:C6)</f>
        <v>78378286</v>
      </c>
      <c r="D7" s="3">
        <f>SUM(D4:D6)</f>
        <v>79346232</v>
      </c>
      <c r="E7" s="3">
        <f>C7/D7</f>
        <v>0.98780098341657863</v>
      </c>
      <c r="G7" s="3" t="s">
        <v>14</v>
      </c>
      <c r="H7" s="6" t="s">
        <v>44</v>
      </c>
    </row>
    <row r="8" spans="1:8" x14ac:dyDescent="0.2">
      <c r="G8" s="3" t="s">
        <v>15</v>
      </c>
      <c r="H8" s="6" t="s">
        <v>45</v>
      </c>
    </row>
    <row r="9" spans="1:8" x14ac:dyDescent="0.2">
      <c r="A9" s="2" t="s">
        <v>13</v>
      </c>
      <c r="B9" s="3" t="s">
        <v>1</v>
      </c>
      <c r="C9" s="3" t="s">
        <v>2</v>
      </c>
      <c r="D9" s="3" t="s">
        <v>7</v>
      </c>
      <c r="E9" s="3" t="s">
        <v>8</v>
      </c>
      <c r="G9" s="3" t="s">
        <v>16</v>
      </c>
      <c r="H9" s="6" t="s">
        <v>47</v>
      </c>
    </row>
    <row r="10" spans="1:8" ht="17" x14ac:dyDescent="0.25">
      <c r="A10" s="3" t="s">
        <v>3</v>
      </c>
      <c r="B10" s="1">
        <v>134444</v>
      </c>
      <c r="C10" s="1">
        <v>11164684</v>
      </c>
      <c r="D10" s="3">
        <f>SUM(B10:C10)</f>
        <v>11299128</v>
      </c>
      <c r="E10" s="3">
        <f>B10/D10</f>
        <v>1.1898617309229526E-2</v>
      </c>
      <c r="G10" s="3" t="s">
        <v>17</v>
      </c>
    </row>
    <row r="11" spans="1:8" ht="17" x14ac:dyDescent="0.25">
      <c r="A11" s="3" t="s">
        <v>4</v>
      </c>
      <c r="B11" s="1">
        <v>117238</v>
      </c>
      <c r="C11" s="1">
        <v>9325315</v>
      </c>
      <c r="D11" s="3">
        <f t="shared" ref="D11:D13" si="2">SUM(B11:C11)</f>
        <v>9442553</v>
      </c>
      <c r="E11" s="3">
        <f t="shared" ref="E11:E13" si="3">B11/D11</f>
        <v>1.2415921838087644E-2</v>
      </c>
      <c r="G11" s="3" t="s">
        <v>18</v>
      </c>
    </row>
    <row r="12" spans="1:8" ht="17" x14ac:dyDescent="0.25">
      <c r="A12" s="3" t="s">
        <v>5</v>
      </c>
      <c r="B12" s="1">
        <v>330378</v>
      </c>
      <c r="C12" s="1">
        <v>16610989</v>
      </c>
      <c r="D12" s="3">
        <f t="shared" si="2"/>
        <v>16941367</v>
      </c>
      <c r="E12" s="3">
        <f t="shared" si="3"/>
        <v>1.9501259845206117E-2</v>
      </c>
      <c r="G12" s="3" t="s">
        <v>19</v>
      </c>
    </row>
    <row r="13" spans="1:8" ht="17" x14ac:dyDescent="0.25">
      <c r="A13" s="3" t="s">
        <v>6</v>
      </c>
      <c r="B13" s="1">
        <v>15261</v>
      </c>
      <c r="C13" s="1">
        <v>90565</v>
      </c>
      <c r="D13" s="3">
        <f t="shared" si="2"/>
        <v>105826</v>
      </c>
      <c r="E13" s="3">
        <f t="shared" si="3"/>
        <v>0.14420841759114017</v>
      </c>
      <c r="G13" s="3" t="s">
        <v>20</v>
      </c>
    </row>
    <row r="14" spans="1:8" x14ac:dyDescent="0.2">
      <c r="A14" s="3" t="s">
        <v>10</v>
      </c>
      <c r="C14" s="3">
        <f>SUM(C11:C13)</f>
        <v>26026869</v>
      </c>
      <c r="D14" s="3">
        <f>SUM(D11:D13)</f>
        <v>26489746</v>
      </c>
      <c r="E14" s="3">
        <f>C14/D14</f>
        <v>0.98252618201775133</v>
      </c>
      <c r="G14" s="3" t="s">
        <v>21</v>
      </c>
      <c r="H14" s="6" t="s">
        <v>35</v>
      </c>
    </row>
    <row r="15" spans="1:8" x14ac:dyDescent="0.2">
      <c r="B15" s="4"/>
      <c r="C15" s="4"/>
      <c r="G15" s="3" t="s">
        <v>22</v>
      </c>
      <c r="H15" s="6" t="s">
        <v>36</v>
      </c>
    </row>
    <row r="16" spans="1:8" x14ac:dyDescent="0.2">
      <c r="A16" s="2" t="s">
        <v>14</v>
      </c>
      <c r="B16" s="3" t="s">
        <v>1</v>
      </c>
      <c r="C16" s="3" t="s">
        <v>2</v>
      </c>
      <c r="D16" s="3" t="s">
        <v>7</v>
      </c>
      <c r="E16" s="3" t="s">
        <v>8</v>
      </c>
      <c r="G16" s="3" t="s">
        <v>23</v>
      </c>
      <c r="H16" s="6" t="s">
        <v>37</v>
      </c>
    </row>
    <row r="17" spans="1:8" ht="17" x14ac:dyDescent="0.25">
      <c r="A17" s="3" t="s">
        <v>3</v>
      </c>
      <c r="B17" s="1">
        <v>334021</v>
      </c>
      <c r="C17" s="1">
        <v>29379291</v>
      </c>
      <c r="D17" s="3">
        <f>SUM(B17:C17)</f>
        <v>29713312</v>
      </c>
      <c r="E17" s="3">
        <f>B17/D17</f>
        <v>1.1241459720141598E-2</v>
      </c>
      <c r="G17" s="3" t="s">
        <v>24</v>
      </c>
      <c r="H17" s="6" t="s">
        <v>38</v>
      </c>
    </row>
    <row r="18" spans="1:8" ht="17" x14ac:dyDescent="0.25">
      <c r="A18" s="3" t="s">
        <v>4</v>
      </c>
      <c r="B18" s="1">
        <v>287617</v>
      </c>
      <c r="C18" s="1">
        <v>24594546</v>
      </c>
      <c r="D18" s="3">
        <f t="shared" ref="D18:D20" si="4">SUM(B18:C18)</f>
        <v>24882163</v>
      </c>
      <c r="E18" s="3">
        <f t="shared" ref="E18:E20" si="5">B18/D18</f>
        <v>1.1559163887801876E-2</v>
      </c>
      <c r="G18" s="3" t="s">
        <v>25</v>
      </c>
      <c r="H18" s="6" t="s">
        <v>39</v>
      </c>
    </row>
    <row r="19" spans="1:8" ht="17" x14ac:dyDescent="0.25">
      <c r="A19" s="3" t="s">
        <v>5</v>
      </c>
      <c r="B19" s="1">
        <v>514004</v>
      </c>
      <c r="C19" s="1">
        <v>43411874</v>
      </c>
      <c r="D19" s="3">
        <f t="shared" si="4"/>
        <v>43925878</v>
      </c>
      <c r="E19" s="3">
        <f t="shared" si="5"/>
        <v>1.1701621536170546E-2</v>
      </c>
      <c r="G19" s="3" t="s">
        <v>26</v>
      </c>
      <c r="H19" s="6" t="s">
        <v>40</v>
      </c>
    </row>
    <row r="20" spans="1:8" ht="17" x14ac:dyDescent="0.25">
      <c r="A20" s="3" t="s">
        <v>6</v>
      </c>
      <c r="B20" s="1">
        <v>44912</v>
      </c>
      <c r="C20" s="1">
        <v>246301</v>
      </c>
      <c r="D20" s="3">
        <f t="shared" si="4"/>
        <v>291213</v>
      </c>
      <c r="E20" s="3">
        <f t="shared" si="5"/>
        <v>0.15422388423593728</v>
      </c>
      <c r="G20" s="3" t="s">
        <v>27</v>
      </c>
      <c r="H20" s="6" t="s">
        <v>41</v>
      </c>
    </row>
    <row r="21" spans="1:8" x14ac:dyDescent="0.2">
      <c r="A21" s="3" t="s">
        <v>10</v>
      </c>
      <c r="C21" s="3">
        <f>SUM(C18:C20)</f>
        <v>68252721</v>
      </c>
      <c r="D21" s="3">
        <f>SUM(D18:D20)</f>
        <v>69099254</v>
      </c>
      <c r="E21" s="3">
        <f>C21/D21</f>
        <v>0.98774902837590695</v>
      </c>
      <c r="G21" s="3" t="s">
        <v>28</v>
      </c>
      <c r="H21" s="6" t="s">
        <v>42</v>
      </c>
    </row>
    <row r="22" spans="1:8" ht="19" x14ac:dyDescent="0.25">
      <c r="B22" s="5"/>
      <c r="G22" s="3" t="s">
        <v>29</v>
      </c>
      <c r="H22" s="6" t="s">
        <v>43</v>
      </c>
    </row>
    <row r="23" spans="1:8" x14ac:dyDescent="0.2">
      <c r="A23" s="2" t="s">
        <v>15</v>
      </c>
      <c r="B23" s="3" t="s">
        <v>1</v>
      </c>
      <c r="C23" s="3" t="s">
        <v>2</v>
      </c>
      <c r="D23" s="3" t="s">
        <v>7</v>
      </c>
      <c r="E23" s="3" t="s">
        <v>8</v>
      </c>
    </row>
    <row r="24" spans="1:8" ht="17" x14ac:dyDescent="0.25">
      <c r="A24" s="3" t="s">
        <v>3</v>
      </c>
      <c r="B24" s="1">
        <v>10755342</v>
      </c>
      <c r="C24" s="1">
        <v>325751508</v>
      </c>
      <c r="D24" s="3">
        <f>SUM(B24:C24)</f>
        <v>336506850</v>
      </c>
      <c r="E24" s="3">
        <f>B24/D24</f>
        <v>3.1961732725500236E-2</v>
      </c>
      <c r="H24" s="3" t="s">
        <v>31</v>
      </c>
    </row>
    <row r="25" spans="1:8" ht="17" x14ac:dyDescent="0.25">
      <c r="A25" s="3" t="s">
        <v>4</v>
      </c>
      <c r="B25" s="1">
        <v>1572545</v>
      </c>
      <c r="C25" s="1">
        <v>269623303</v>
      </c>
      <c r="D25" s="3">
        <f t="shared" ref="D25:D27" si="6">SUM(B25:C25)</f>
        <v>271195848</v>
      </c>
      <c r="E25" s="3">
        <f t="shared" ref="E25:E27" si="7">B25/D25</f>
        <v>5.7985585384035818E-3</v>
      </c>
      <c r="G25" s="3" t="s">
        <v>11</v>
      </c>
      <c r="H25" s="7">
        <f>E7*100</f>
        <v>98.780098341657862</v>
      </c>
    </row>
    <row r="26" spans="1:8" ht="17" x14ac:dyDescent="0.25">
      <c r="A26" s="3" t="s">
        <v>5</v>
      </c>
      <c r="B26" s="1">
        <v>3716965</v>
      </c>
      <c r="C26" s="1">
        <v>425953890</v>
      </c>
      <c r="D26" s="3">
        <f t="shared" si="6"/>
        <v>429670855</v>
      </c>
      <c r="E26" s="3">
        <f t="shared" si="7"/>
        <v>8.650726379847198E-3</v>
      </c>
      <c r="G26" s="3" t="s">
        <v>13</v>
      </c>
      <c r="H26" s="7">
        <f>E14*100</f>
        <v>98.252618201775135</v>
      </c>
    </row>
    <row r="27" spans="1:8" ht="17" x14ac:dyDescent="0.25">
      <c r="A27" s="3" t="s">
        <v>6</v>
      </c>
      <c r="B27" s="1">
        <v>48018</v>
      </c>
      <c r="C27" s="1">
        <v>137875</v>
      </c>
      <c r="D27" s="3">
        <f t="shared" si="6"/>
        <v>185893</v>
      </c>
      <c r="E27" s="3">
        <f t="shared" si="7"/>
        <v>0.25830988794629167</v>
      </c>
      <c r="G27" s="3" t="s">
        <v>14</v>
      </c>
      <c r="H27" s="7">
        <f>E21*100</f>
        <v>98.774902837590702</v>
      </c>
    </row>
    <row r="28" spans="1:8" x14ac:dyDescent="0.2">
      <c r="A28" s="3" t="s">
        <v>10</v>
      </c>
      <c r="C28" s="3">
        <f>SUM(C25:C27)</f>
        <v>695715068</v>
      </c>
      <c r="D28" s="3">
        <f>SUM(D25:D27)</f>
        <v>701052596</v>
      </c>
      <c r="E28" s="3">
        <f>C28/D28</f>
        <v>0.99238640862261351</v>
      </c>
      <c r="G28" s="3" t="s">
        <v>15</v>
      </c>
      <c r="H28" s="7">
        <f>E28*100</f>
        <v>99.238640862261349</v>
      </c>
    </row>
    <row r="29" spans="1:8" x14ac:dyDescent="0.2">
      <c r="G29" s="3" t="s">
        <v>16</v>
      </c>
      <c r="H29" s="7">
        <f>E35*100</f>
        <v>99.060846860939421</v>
      </c>
    </row>
    <row r="30" spans="1:8" x14ac:dyDescent="0.2">
      <c r="A30" s="2" t="s">
        <v>16</v>
      </c>
      <c r="B30" s="3" t="s">
        <v>1</v>
      </c>
      <c r="C30" s="3" t="s">
        <v>2</v>
      </c>
      <c r="D30" s="3" t="s">
        <v>7</v>
      </c>
      <c r="E30" s="3" t="s">
        <v>8</v>
      </c>
      <c r="G30" s="3" t="s">
        <v>17</v>
      </c>
      <c r="H30" s="7" t="e">
        <f>E42*100</f>
        <v>#DIV/0!</v>
      </c>
    </row>
    <row r="31" spans="1:8" ht="17" x14ac:dyDescent="0.25">
      <c r="A31" s="3" t="s">
        <v>3</v>
      </c>
      <c r="B31" s="1">
        <v>13356129</v>
      </c>
      <c r="C31" s="1">
        <v>380588107</v>
      </c>
      <c r="D31" s="3">
        <f>SUM(B31:C31)</f>
        <v>393944236</v>
      </c>
      <c r="E31" s="3">
        <f>B31/D31</f>
        <v>3.3903603047005869E-2</v>
      </c>
      <c r="G31" s="3" t="s">
        <v>18</v>
      </c>
      <c r="H31" s="7" t="e">
        <f>E49*100</f>
        <v>#DIV/0!</v>
      </c>
    </row>
    <row r="32" spans="1:8" ht="17" x14ac:dyDescent="0.25">
      <c r="A32" s="3" t="s">
        <v>4</v>
      </c>
      <c r="B32" s="1">
        <v>1864120</v>
      </c>
      <c r="C32" s="1">
        <v>315213718</v>
      </c>
      <c r="D32" s="3">
        <f t="shared" ref="D32:D34" si="8">SUM(B32:C32)</f>
        <v>317077838</v>
      </c>
      <c r="E32" s="3">
        <f t="shared" ref="E32:E34" si="9">B32/D32</f>
        <v>5.8790611534319847E-3</v>
      </c>
      <c r="G32" s="3" t="s">
        <v>19</v>
      </c>
      <c r="H32" s="7" t="e">
        <f>E56*100</f>
        <v>#DIV/0!</v>
      </c>
    </row>
    <row r="33" spans="1:8" ht="17" x14ac:dyDescent="0.25">
      <c r="A33" s="3" t="s">
        <v>5</v>
      </c>
      <c r="B33" s="1">
        <v>5809569</v>
      </c>
      <c r="C33" s="1">
        <v>499217563</v>
      </c>
      <c r="D33" s="3">
        <f t="shared" si="8"/>
        <v>505027132</v>
      </c>
      <c r="E33" s="3">
        <f t="shared" si="9"/>
        <v>1.1503478985362711E-2</v>
      </c>
      <c r="G33" s="3" t="s">
        <v>20</v>
      </c>
      <c r="H33" s="7" t="e">
        <f>E63*100</f>
        <v>#DIV/0!</v>
      </c>
    </row>
    <row r="34" spans="1:8" ht="17" x14ac:dyDescent="0.25">
      <c r="A34" s="3" t="s">
        <v>6</v>
      </c>
      <c r="B34" s="1">
        <v>49159</v>
      </c>
      <c r="C34" s="1">
        <v>166287</v>
      </c>
      <c r="D34" s="3">
        <f t="shared" si="8"/>
        <v>215446</v>
      </c>
      <c r="E34" s="3">
        <f t="shared" si="9"/>
        <v>0.22817318492800981</v>
      </c>
      <c r="G34" s="3" t="s">
        <v>21</v>
      </c>
      <c r="H34" s="7">
        <f>E70*100</f>
        <v>98.633954360140237</v>
      </c>
    </row>
    <row r="35" spans="1:8" x14ac:dyDescent="0.2">
      <c r="A35" s="3" t="s">
        <v>10</v>
      </c>
      <c r="C35" s="3">
        <f>SUM(C32:C34)</f>
        <v>814597568</v>
      </c>
      <c r="D35" s="3">
        <f>SUM(D32:D34)</f>
        <v>822320416</v>
      </c>
      <c r="E35" s="3">
        <f>C35/D35</f>
        <v>0.99060846860939422</v>
      </c>
      <c r="G35" s="3" t="s">
        <v>22</v>
      </c>
      <c r="H35" s="7">
        <f>E77*100</f>
        <v>98.575443656248623</v>
      </c>
    </row>
    <row r="36" spans="1:8" x14ac:dyDescent="0.2">
      <c r="G36" s="3" t="s">
        <v>23</v>
      </c>
      <c r="H36" s="7">
        <f>E84*100</f>
        <v>98.6977058262204</v>
      </c>
    </row>
    <row r="37" spans="1:8" x14ac:dyDescent="0.2">
      <c r="A37" s="2" t="s">
        <v>17</v>
      </c>
      <c r="B37" s="3" t="s">
        <v>1</v>
      </c>
      <c r="C37" s="3" t="s">
        <v>2</v>
      </c>
      <c r="D37" s="3" t="s">
        <v>7</v>
      </c>
      <c r="E37" s="3" t="s">
        <v>8</v>
      </c>
      <c r="G37" s="3" t="s">
        <v>24</v>
      </c>
      <c r="H37" s="7">
        <f>E91*100</f>
        <v>99.256847881360372</v>
      </c>
    </row>
    <row r="38" spans="1:8" x14ac:dyDescent="0.2">
      <c r="A38" s="3" t="s">
        <v>3</v>
      </c>
      <c r="B38" s="4"/>
      <c r="C38" s="4"/>
      <c r="D38" s="3">
        <f>SUM(B38:C38)</f>
        <v>0</v>
      </c>
      <c r="E38" s="3" t="e">
        <f>B38/D38</f>
        <v>#DIV/0!</v>
      </c>
      <c r="G38" s="3" t="s">
        <v>25</v>
      </c>
      <c r="H38" s="7">
        <f>E98*100</f>
        <v>99.242773001432965</v>
      </c>
    </row>
    <row r="39" spans="1:8" x14ac:dyDescent="0.2">
      <c r="A39" s="3" t="s">
        <v>4</v>
      </c>
      <c r="B39" s="4"/>
      <c r="C39" s="4"/>
      <c r="D39" s="3">
        <f t="shared" ref="D39:D41" si="10">SUM(B39:C39)</f>
        <v>0</v>
      </c>
      <c r="E39" s="3" t="e">
        <f t="shared" ref="E39:E41" si="11">B39/D39</f>
        <v>#DIV/0!</v>
      </c>
      <c r="G39" s="3" t="s">
        <v>26</v>
      </c>
      <c r="H39" s="7">
        <f>E105*100</f>
        <v>99.248453087484407</v>
      </c>
    </row>
    <row r="40" spans="1:8" x14ac:dyDescent="0.2">
      <c r="A40" s="3" t="s">
        <v>5</v>
      </c>
      <c r="B40" s="4"/>
      <c r="C40" s="4"/>
      <c r="D40" s="3">
        <f t="shared" si="10"/>
        <v>0</v>
      </c>
      <c r="E40" s="3" t="e">
        <f t="shared" si="11"/>
        <v>#DIV/0!</v>
      </c>
      <c r="G40" s="3" t="s">
        <v>27</v>
      </c>
      <c r="H40" s="7">
        <f>E112*100</f>
        <v>98.729652435519725</v>
      </c>
    </row>
    <row r="41" spans="1:8" x14ac:dyDescent="0.2">
      <c r="A41" s="3" t="s">
        <v>6</v>
      </c>
      <c r="B41" s="4"/>
      <c r="C41" s="4"/>
      <c r="D41" s="3">
        <f t="shared" si="10"/>
        <v>0</v>
      </c>
      <c r="E41" s="3" t="e">
        <f t="shared" si="11"/>
        <v>#DIV/0!</v>
      </c>
      <c r="G41" s="3" t="s">
        <v>28</v>
      </c>
      <c r="H41" s="7">
        <f>E119*100</f>
        <v>98.798967642262852</v>
      </c>
    </row>
    <row r="42" spans="1:8" x14ac:dyDescent="0.2">
      <c r="A42" s="3" t="s">
        <v>10</v>
      </c>
      <c r="C42" s="3">
        <f>SUM(C39:C41)</f>
        <v>0</v>
      </c>
      <c r="D42" s="3">
        <f>SUM(D39:D41)</f>
        <v>0</v>
      </c>
      <c r="E42" s="3" t="e">
        <f>C42/D42</f>
        <v>#DIV/0!</v>
      </c>
      <c r="G42" s="3" t="s">
        <v>29</v>
      </c>
      <c r="H42" s="7">
        <f>E126*100</f>
        <v>98.74865916874991</v>
      </c>
    </row>
    <row r="44" spans="1:8" x14ac:dyDescent="0.2">
      <c r="A44" s="2" t="s">
        <v>18</v>
      </c>
      <c r="B44" s="3" t="s">
        <v>1</v>
      </c>
      <c r="C44" s="3" t="s">
        <v>2</v>
      </c>
      <c r="D44" s="3" t="s">
        <v>7</v>
      </c>
      <c r="E44" s="3" t="s">
        <v>8</v>
      </c>
      <c r="G44" s="3" t="s">
        <v>32</v>
      </c>
      <c r="H44" s="3" t="e">
        <f ca="1">mean(H25:H42)</f>
        <v>#NAME?</v>
      </c>
    </row>
    <row r="45" spans="1:8" x14ac:dyDescent="0.2">
      <c r="A45" s="3" t="s">
        <v>3</v>
      </c>
      <c r="B45" s="4"/>
      <c r="C45" s="4"/>
      <c r="D45" s="3">
        <f>SUM(B45:C45)</f>
        <v>0</v>
      </c>
      <c r="E45" s="3" t="e">
        <f>B45/D45</f>
        <v>#DIV/0!</v>
      </c>
      <c r="G45" s="3" t="s">
        <v>33</v>
      </c>
      <c r="H45" s="3" t="e">
        <f>STDEV(H25:H42)/(SQRT(COUNT(H25:H42)))</f>
        <v>#DIV/0!</v>
      </c>
    </row>
    <row r="46" spans="1:8" x14ac:dyDescent="0.2">
      <c r="A46" s="3" t="s">
        <v>4</v>
      </c>
      <c r="B46" s="4"/>
      <c r="C46" s="4"/>
      <c r="D46" s="3">
        <f t="shared" ref="D46:D48" si="12">SUM(B46:C46)</f>
        <v>0</v>
      </c>
      <c r="E46" s="3" t="e">
        <f t="shared" ref="E46:E48" si="13">B46/D46</f>
        <v>#DIV/0!</v>
      </c>
    </row>
    <row r="47" spans="1:8" x14ac:dyDescent="0.2">
      <c r="A47" s="3" t="s">
        <v>5</v>
      </c>
      <c r="B47" s="4"/>
      <c r="C47" s="4"/>
      <c r="D47" s="3">
        <f t="shared" si="12"/>
        <v>0</v>
      </c>
      <c r="E47" s="3" t="e">
        <f t="shared" si="13"/>
        <v>#DIV/0!</v>
      </c>
    </row>
    <row r="48" spans="1:8" x14ac:dyDescent="0.2">
      <c r="A48" s="3" t="s">
        <v>6</v>
      </c>
      <c r="B48" s="4"/>
      <c r="C48" s="4"/>
      <c r="D48" s="3">
        <f t="shared" si="12"/>
        <v>0</v>
      </c>
      <c r="E48" s="3" t="e">
        <f t="shared" si="13"/>
        <v>#DIV/0!</v>
      </c>
    </row>
    <row r="49" spans="1:5" x14ac:dyDescent="0.2">
      <c r="A49" s="3" t="s">
        <v>10</v>
      </c>
      <c r="C49" s="3">
        <f>SUM(C46:C48)</f>
        <v>0</v>
      </c>
      <c r="D49" s="3">
        <f>SUM(D46:D48)</f>
        <v>0</v>
      </c>
      <c r="E49" s="3" t="e">
        <f>C49/D49</f>
        <v>#DIV/0!</v>
      </c>
    </row>
    <row r="51" spans="1:5" x14ac:dyDescent="0.2">
      <c r="A51" s="2" t="s">
        <v>19</v>
      </c>
      <c r="B51" s="3" t="s">
        <v>1</v>
      </c>
      <c r="C51" s="3" t="s">
        <v>2</v>
      </c>
      <c r="D51" s="3" t="s">
        <v>7</v>
      </c>
      <c r="E51" s="3" t="s">
        <v>8</v>
      </c>
    </row>
    <row r="52" spans="1:5" x14ac:dyDescent="0.2">
      <c r="A52" s="3" t="s">
        <v>3</v>
      </c>
      <c r="B52" s="4"/>
      <c r="C52" s="4"/>
      <c r="D52" s="3">
        <f>SUM(B52:C52)</f>
        <v>0</v>
      </c>
      <c r="E52" s="3" t="e">
        <f>B52/D52</f>
        <v>#DIV/0!</v>
      </c>
    </row>
    <row r="53" spans="1:5" x14ac:dyDescent="0.2">
      <c r="A53" s="3" t="s">
        <v>4</v>
      </c>
      <c r="B53" s="4"/>
      <c r="C53" s="4"/>
      <c r="D53" s="3">
        <f t="shared" ref="D53:D55" si="14">SUM(B53:C53)</f>
        <v>0</v>
      </c>
      <c r="E53" s="3" t="e">
        <f t="shared" ref="E53:E55" si="15">B53/D53</f>
        <v>#DIV/0!</v>
      </c>
    </row>
    <row r="54" spans="1:5" x14ac:dyDescent="0.2">
      <c r="A54" s="3" t="s">
        <v>5</v>
      </c>
      <c r="B54" s="4"/>
      <c r="C54" s="4"/>
      <c r="D54" s="3">
        <f t="shared" si="14"/>
        <v>0</v>
      </c>
      <c r="E54" s="3" t="e">
        <f t="shared" si="15"/>
        <v>#DIV/0!</v>
      </c>
    </row>
    <row r="55" spans="1:5" x14ac:dyDescent="0.2">
      <c r="A55" s="3" t="s">
        <v>6</v>
      </c>
      <c r="B55" s="4"/>
      <c r="C55" s="4"/>
      <c r="D55" s="3">
        <f t="shared" si="14"/>
        <v>0</v>
      </c>
      <c r="E55" s="3" t="e">
        <f t="shared" si="15"/>
        <v>#DIV/0!</v>
      </c>
    </row>
    <row r="56" spans="1:5" x14ac:dyDescent="0.2">
      <c r="A56" s="3" t="s">
        <v>10</v>
      </c>
      <c r="C56" s="3">
        <f>SUM(C53:C55)</f>
        <v>0</v>
      </c>
      <c r="D56" s="3">
        <f>SUM(D53:D55)</f>
        <v>0</v>
      </c>
      <c r="E56" s="3" t="e">
        <f>C56/D56</f>
        <v>#DIV/0!</v>
      </c>
    </row>
    <row r="58" spans="1:5" x14ac:dyDescent="0.2">
      <c r="A58" s="2" t="s">
        <v>20</v>
      </c>
      <c r="B58" s="3" t="s">
        <v>1</v>
      </c>
      <c r="C58" s="3" t="s">
        <v>2</v>
      </c>
      <c r="D58" s="3" t="s">
        <v>7</v>
      </c>
      <c r="E58" s="3" t="s">
        <v>8</v>
      </c>
    </row>
    <row r="59" spans="1:5" x14ac:dyDescent="0.2">
      <c r="A59" s="3" t="s">
        <v>3</v>
      </c>
      <c r="B59" s="4"/>
      <c r="C59" s="4"/>
      <c r="D59" s="3">
        <f>SUM(B59:C59)</f>
        <v>0</v>
      </c>
      <c r="E59" s="3" t="e">
        <f>B59/D59</f>
        <v>#DIV/0!</v>
      </c>
    </row>
    <row r="60" spans="1:5" x14ac:dyDescent="0.2">
      <c r="A60" s="3" t="s">
        <v>4</v>
      </c>
      <c r="B60" s="4"/>
      <c r="C60" s="4"/>
      <c r="D60" s="3">
        <f t="shared" ref="D60:D62" si="16">SUM(B60:C60)</f>
        <v>0</v>
      </c>
      <c r="E60" s="3" t="e">
        <f t="shared" ref="E60:E62" si="17">B60/D60</f>
        <v>#DIV/0!</v>
      </c>
    </row>
    <row r="61" spans="1:5" x14ac:dyDescent="0.2">
      <c r="A61" s="3" t="s">
        <v>5</v>
      </c>
      <c r="B61" s="4"/>
      <c r="C61" s="4"/>
      <c r="D61" s="3">
        <f t="shared" si="16"/>
        <v>0</v>
      </c>
      <c r="E61" s="3" t="e">
        <f t="shared" si="17"/>
        <v>#DIV/0!</v>
      </c>
    </row>
    <row r="62" spans="1:5" x14ac:dyDescent="0.2">
      <c r="A62" s="3" t="s">
        <v>6</v>
      </c>
      <c r="B62" s="4"/>
      <c r="C62" s="4"/>
      <c r="D62" s="3">
        <f t="shared" si="16"/>
        <v>0</v>
      </c>
      <c r="E62" s="3" t="e">
        <f t="shared" si="17"/>
        <v>#DIV/0!</v>
      </c>
    </row>
    <row r="63" spans="1:5" x14ac:dyDescent="0.2">
      <c r="A63" s="3" t="s">
        <v>10</v>
      </c>
      <c r="C63" s="3">
        <f>SUM(C60:C62)</f>
        <v>0</v>
      </c>
      <c r="D63" s="3">
        <f>SUM(D60:D62)</f>
        <v>0</v>
      </c>
      <c r="E63" s="3" t="e">
        <f>C63/D63</f>
        <v>#DIV/0!</v>
      </c>
    </row>
    <row r="65" spans="1:5" x14ac:dyDescent="0.2">
      <c r="A65" s="2" t="s">
        <v>21</v>
      </c>
      <c r="B65" s="3" t="s">
        <v>1</v>
      </c>
      <c r="C65" s="3" t="s">
        <v>2</v>
      </c>
      <c r="D65" s="3" t="s">
        <v>7</v>
      </c>
      <c r="E65" s="3" t="s">
        <v>8</v>
      </c>
    </row>
    <row r="66" spans="1:5" ht="17" x14ac:dyDescent="0.25">
      <c r="A66" s="3" t="s">
        <v>3</v>
      </c>
      <c r="B66" s="1">
        <v>463276</v>
      </c>
      <c r="C66" s="1">
        <v>36486651</v>
      </c>
      <c r="D66" s="3">
        <f>SUM(B66:C66)</f>
        <v>36949927</v>
      </c>
      <c r="E66" s="3">
        <f>B66/D66</f>
        <v>1.2537940873333795E-2</v>
      </c>
    </row>
    <row r="67" spans="1:5" ht="17" x14ac:dyDescent="0.25">
      <c r="A67" s="3" t="s">
        <v>4</v>
      </c>
      <c r="B67" s="1">
        <v>398915</v>
      </c>
      <c r="C67" s="1">
        <v>30449880</v>
      </c>
      <c r="D67" s="3">
        <f t="shared" ref="D67:D69" si="18">SUM(B67:C67)</f>
        <v>30848795</v>
      </c>
      <c r="E67" s="3">
        <f t="shared" ref="E67:E69" si="19">B67/D67</f>
        <v>1.293129926144603E-2</v>
      </c>
    </row>
    <row r="68" spans="1:5" ht="17" x14ac:dyDescent="0.25">
      <c r="A68" s="3" t="s">
        <v>5</v>
      </c>
      <c r="B68" s="1">
        <v>718042</v>
      </c>
      <c r="C68" s="1">
        <v>53879571</v>
      </c>
      <c r="D68" s="3">
        <f t="shared" si="18"/>
        <v>54597613</v>
      </c>
      <c r="E68" s="3">
        <f t="shared" si="19"/>
        <v>1.3151527338750139E-2</v>
      </c>
    </row>
    <row r="69" spans="1:5" ht="17" x14ac:dyDescent="0.25">
      <c r="A69" s="3" t="s">
        <v>6</v>
      </c>
      <c r="B69" s="1">
        <v>55270</v>
      </c>
      <c r="C69" s="1">
        <v>310023</v>
      </c>
      <c r="D69" s="3">
        <f t="shared" si="18"/>
        <v>365293</v>
      </c>
      <c r="E69" s="3">
        <f t="shared" si="19"/>
        <v>0.15130320044457463</v>
      </c>
    </row>
    <row r="70" spans="1:5" x14ac:dyDescent="0.2">
      <c r="A70" s="3" t="s">
        <v>10</v>
      </c>
      <c r="C70" s="3">
        <f>SUM(C67:C69)</f>
        <v>84639474</v>
      </c>
      <c r="D70" s="3">
        <f>SUM(D67:D69)</f>
        <v>85811701</v>
      </c>
      <c r="E70" s="3">
        <f>C70/D70</f>
        <v>0.9863395436014023</v>
      </c>
    </row>
    <row r="72" spans="1:5" x14ac:dyDescent="0.2">
      <c r="A72" s="2" t="s">
        <v>22</v>
      </c>
      <c r="B72" s="3" t="s">
        <v>1</v>
      </c>
      <c r="C72" s="3" t="s">
        <v>2</v>
      </c>
      <c r="D72" s="3" t="s">
        <v>7</v>
      </c>
      <c r="E72" s="3" t="s">
        <v>8</v>
      </c>
    </row>
    <row r="73" spans="1:5" ht="17" x14ac:dyDescent="0.25">
      <c r="A73" s="3" t="s">
        <v>3</v>
      </c>
      <c r="B73" s="1">
        <v>127853</v>
      </c>
      <c r="C73" s="1">
        <v>10823684</v>
      </c>
      <c r="D73" s="3">
        <f>SUM(B73:C73)</f>
        <v>10951537</v>
      </c>
      <c r="E73" s="3">
        <f>B73/D73</f>
        <v>1.1674434373914822E-2</v>
      </c>
    </row>
    <row r="74" spans="1:5" ht="17" x14ac:dyDescent="0.25">
      <c r="A74" s="3" t="s">
        <v>4</v>
      </c>
      <c r="B74" s="1">
        <v>109755</v>
      </c>
      <c r="C74" s="1">
        <v>9040624</v>
      </c>
      <c r="D74" s="3">
        <f t="shared" ref="D74:D76" si="20">SUM(B74:C74)</f>
        <v>9150379</v>
      </c>
      <c r="E74" s="3">
        <f t="shared" ref="E74:E76" si="21">B74/D74</f>
        <v>1.1994585142320335E-2</v>
      </c>
    </row>
    <row r="75" spans="1:5" ht="17" x14ac:dyDescent="0.25">
      <c r="A75" s="3" t="s">
        <v>5</v>
      </c>
      <c r="B75" s="1">
        <v>238440</v>
      </c>
      <c r="C75" s="4">
        <v>15925681</v>
      </c>
      <c r="D75" s="3">
        <f t="shared" si="20"/>
        <v>16164121</v>
      </c>
      <c r="E75" s="3">
        <f t="shared" si="21"/>
        <v>1.4751188759351653E-2</v>
      </c>
    </row>
    <row r="76" spans="1:5" ht="17" x14ac:dyDescent="0.25">
      <c r="A76" s="3" t="s">
        <v>6</v>
      </c>
      <c r="B76" s="1">
        <v>13844</v>
      </c>
      <c r="C76" s="1">
        <v>85814</v>
      </c>
      <c r="D76" s="3">
        <f t="shared" si="20"/>
        <v>99658</v>
      </c>
      <c r="E76" s="3">
        <f t="shared" si="21"/>
        <v>0.13891508960645407</v>
      </c>
    </row>
    <row r="77" spans="1:5" x14ac:dyDescent="0.2">
      <c r="A77" s="3" t="s">
        <v>10</v>
      </c>
      <c r="C77" s="3">
        <f>SUM(C74:C76)</f>
        <v>25052119</v>
      </c>
      <c r="D77" s="3">
        <f>SUM(D74:D76)</f>
        <v>25414158</v>
      </c>
      <c r="E77" s="3">
        <f>C77/D77</f>
        <v>0.98575443656248618</v>
      </c>
    </row>
    <row r="78" spans="1:5" ht="19" x14ac:dyDescent="0.25">
      <c r="B78" s="5"/>
    </row>
    <row r="79" spans="1:5" x14ac:dyDescent="0.2">
      <c r="A79" s="2" t="s">
        <v>23</v>
      </c>
      <c r="B79" s="3" t="s">
        <v>1</v>
      </c>
      <c r="C79" s="3" t="s">
        <v>2</v>
      </c>
      <c r="D79" s="3" t="s">
        <v>7</v>
      </c>
      <c r="E79" s="3" t="s">
        <v>8</v>
      </c>
    </row>
    <row r="80" spans="1:5" ht="17" x14ac:dyDescent="0.25">
      <c r="A80" s="3" t="s">
        <v>3</v>
      </c>
      <c r="B80" s="1">
        <v>419417</v>
      </c>
      <c r="C80" s="1">
        <v>33442289</v>
      </c>
      <c r="D80" s="3">
        <f>SUM(B80:C80)</f>
        <v>33861706</v>
      </c>
      <c r="E80" s="3">
        <f>B80/D80</f>
        <v>1.238617451820059E-2</v>
      </c>
    </row>
    <row r="81" spans="1:5" ht="17" x14ac:dyDescent="0.25">
      <c r="A81" s="3" t="s">
        <v>4</v>
      </c>
      <c r="B81" s="1">
        <v>362660</v>
      </c>
      <c r="C81" s="1">
        <v>28097754</v>
      </c>
      <c r="D81" s="3">
        <f t="shared" ref="D81:D83" si="22">SUM(B81:C81)</f>
        <v>28460414</v>
      </c>
      <c r="E81" s="3">
        <f t="shared" ref="E81:E83" si="23">B81/D81</f>
        <v>1.2742611544582592E-2</v>
      </c>
    </row>
    <row r="82" spans="1:5" ht="17" x14ac:dyDescent="0.25">
      <c r="A82" s="3" t="s">
        <v>5</v>
      </c>
      <c r="B82" s="1">
        <v>611397</v>
      </c>
      <c r="C82" s="1">
        <v>50366933</v>
      </c>
      <c r="D82" s="3">
        <f t="shared" si="22"/>
        <v>50978330</v>
      </c>
      <c r="E82" s="3">
        <f t="shared" si="23"/>
        <v>1.1993272435562327E-2</v>
      </c>
    </row>
    <row r="83" spans="1:5" ht="17" x14ac:dyDescent="0.25">
      <c r="A83" s="3" t="s">
        <v>6</v>
      </c>
      <c r="B83" s="1">
        <v>65250</v>
      </c>
      <c r="C83" s="1">
        <v>301861</v>
      </c>
      <c r="D83" s="3">
        <f t="shared" si="22"/>
        <v>367111</v>
      </c>
      <c r="E83" s="3">
        <f t="shared" si="23"/>
        <v>0.17773915791136741</v>
      </c>
    </row>
    <row r="84" spans="1:5" x14ac:dyDescent="0.2">
      <c r="A84" s="3" t="s">
        <v>10</v>
      </c>
      <c r="C84" s="3">
        <f>SUM(C81:C83)</f>
        <v>78766548</v>
      </c>
      <c r="D84" s="3">
        <f>SUM(D81:D83)</f>
        <v>79805855</v>
      </c>
      <c r="E84" s="3">
        <f>C84/D84</f>
        <v>0.98697705826220394</v>
      </c>
    </row>
    <row r="86" spans="1:5" x14ac:dyDescent="0.2">
      <c r="A86" s="2" t="s">
        <v>24</v>
      </c>
      <c r="B86" s="3" t="s">
        <v>1</v>
      </c>
      <c r="C86" s="3" t="s">
        <v>2</v>
      </c>
      <c r="D86" s="3" t="s">
        <v>7</v>
      </c>
      <c r="E86" s="3" t="s">
        <v>8</v>
      </c>
    </row>
    <row r="87" spans="1:5" ht="17" x14ac:dyDescent="0.25">
      <c r="A87" s="3" t="s">
        <v>3</v>
      </c>
      <c r="B87" s="1">
        <v>3076960</v>
      </c>
      <c r="C87" s="1">
        <v>102490675</v>
      </c>
      <c r="D87" s="3">
        <f>SUM(B87:C87)</f>
        <v>105567635</v>
      </c>
      <c r="E87" s="3">
        <f>B87/D87</f>
        <v>2.9146811899309861E-2</v>
      </c>
    </row>
    <row r="88" spans="1:5" ht="17" x14ac:dyDescent="0.25">
      <c r="A88" s="3" t="s">
        <v>4</v>
      </c>
      <c r="B88" s="1">
        <v>513693</v>
      </c>
      <c r="C88" s="1">
        <v>84959815</v>
      </c>
      <c r="D88" s="3">
        <f t="shared" ref="D88:D90" si="24">SUM(B88:C88)</f>
        <v>85473508</v>
      </c>
      <c r="E88" s="3">
        <f t="shared" ref="E88:E90" si="25">B88/D88</f>
        <v>6.0099674392678493E-3</v>
      </c>
    </row>
    <row r="89" spans="1:5" ht="17" x14ac:dyDescent="0.25">
      <c r="A89" s="3" t="s">
        <v>5</v>
      </c>
      <c r="B89" s="1">
        <v>1152918</v>
      </c>
      <c r="C89" s="1">
        <v>138427953</v>
      </c>
      <c r="D89" s="3">
        <f t="shared" si="24"/>
        <v>139580871</v>
      </c>
      <c r="E89" s="3">
        <f t="shared" si="25"/>
        <v>8.2598567535805099E-3</v>
      </c>
    </row>
    <row r="90" spans="1:5" ht="17" x14ac:dyDescent="0.25">
      <c r="A90" s="3" t="s">
        <v>6</v>
      </c>
      <c r="B90" s="1">
        <v>6198</v>
      </c>
      <c r="C90" s="1">
        <v>35868</v>
      </c>
      <c r="D90" s="3">
        <f t="shared" si="24"/>
        <v>42066</v>
      </c>
      <c r="E90" s="3">
        <f t="shared" si="25"/>
        <v>0.14733989445157608</v>
      </c>
    </row>
    <row r="91" spans="1:5" x14ac:dyDescent="0.2">
      <c r="A91" s="3" t="s">
        <v>10</v>
      </c>
      <c r="C91" s="3">
        <f>SUM(C88:C90)</f>
        <v>223423636</v>
      </c>
      <c r="D91" s="3">
        <f>SUM(D88:D90)</f>
        <v>225096445</v>
      </c>
      <c r="E91" s="3">
        <f>C91/D91</f>
        <v>0.99256847881360366</v>
      </c>
    </row>
    <row r="93" spans="1:5" x14ac:dyDescent="0.2">
      <c r="A93" s="2" t="s">
        <v>25</v>
      </c>
      <c r="B93" s="3" t="s">
        <v>1</v>
      </c>
      <c r="C93" s="3" t="s">
        <v>2</v>
      </c>
      <c r="D93" s="3" t="s">
        <v>7</v>
      </c>
      <c r="E93" s="3" t="s">
        <v>8</v>
      </c>
    </row>
    <row r="94" spans="1:5" ht="17" x14ac:dyDescent="0.25">
      <c r="A94" s="3" t="s">
        <v>3</v>
      </c>
      <c r="B94" s="1">
        <v>1949119</v>
      </c>
      <c r="C94" s="1">
        <v>69646106</v>
      </c>
      <c r="D94" s="3">
        <f>SUM(B94:C94)</f>
        <v>71595225</v>
      </c>
      <c r="E94" s="3">
        <f>B94/D94</f>
        <v>2.7224147979142462E-2</v>
      </c>
    </row>
    <row r="95" spans="1:5" ht="17" x14ac:dyDescent="0.25">
      <c r="A95" s="3" t="s">
        <v>4</v>
      </c>
      <c r="B95" s="1">
        <v>318775</v>
      </c>
      <c r="C95" s="1">
        <v>57661846</v>
      </c>
      <c r="D95" s="3">
        <f t="shared" ref="D95:D97" si="26">SUM(B95:C95)</f>
        <v>57980621</v>
      </c>
      <c r="E95" s="3">
        <f t="shared" ref="E95:E97" si="27">B95/D95</f>
        <v>5.4979576710639235E-3</v>
      </c>
    </row>
    <row r="96" spans="1:5" ht="17" x14ac:dyDescent="0.25">
      <c r="A96" s="3" t="s">
        <v>5</v>
      </c>
      <c r="B96" s="1">
        <v>822127</v>
      </c>
      <c r="C96" s="1">
        <v>92386004</v>
      </c>
      <c r="D96" s="3">
        <f t="shared" si="26"/>
        <v>93208131</v>
      </c>
      <c r="E96" s="3">
        <f t="shared" si="27"/>
        <v>8.8203356421769682E-3</v>
      </c>
    </row>
    <row r="97" spans="1:5" ht="17" x14ac:dyDescent="0.25">
      <c r="A97" s="3" t="s">
        <v>6</v>
      </c>
      <c r="B97" s="1">
        <v>4145</v>
      </c>
      <c r="C97" s="1">
        <v>22921</v>
      </c>
      <c r="D97" s="3">
        <f t="shared" si="26"/>
        <v>27066</v>
      </c>
      <c r="E97" s="3">
        <f t="shared" si="27"/>
        <v>0.15314416611246581</v>
      </c>
    </row>
    <row r="98" spans="1:5" x14ac:dyDescent="0.2">
      <c r="A98" s="3" t="s">
        <v>10</v>
      </c>
      <c r="C98" s="3">
        <f>SUM(C95:C97)</f>
        <v>150070771</v>
      </c>
      <c r="D98" s="3">
        <f>SUM(D95:D97)</f>
        <v>151215818</v>
      </c>
      <c r="E98" s="3">
        <f>C98/D98</f>
        <v>0.9924277300143296</v>
      </c>
    </row>
    <row r="100" spans="1:5" x14ac:dyDescent="0.2">
      <c r="A100" s="2" t="s">
        <v>26</v>
      </c>
      <c r="B100" s="3" t="s">
        <v>1</v>
      </c>
      <c r="C100" s="3" t="s">
        <v>2</v>
      </c>
      <c r="D100" s="3" t="s">
        <v>7</v>
      </c>
      <c r="E100" s="3" t="s">
        <v>8</v>
      </c>
    </row>
    <row r="101" spans="1:5" ht="17" x14ac:dyDescent="0.25">
      <c r="A101" s="3" t="s">
        <v>3</v>
      </c>
      <c r="B101" s="1">
        <v>4433012</v>
      </c>
      <c r="C101" s="1">
        <v>144957150</v>
      </c>
      <c r="D101" s="3">
        <f>SUM(B101:C101)</f>
        <v>149390162</v>
      </c>
      <c r="E101" s="3">
        <f>B101/D101</f>
        <v>2.9674055778853764E-2</v>
      </c>
    </row>
    <row r="102" spans="1:5" ht="17" x14ac:dyDescent="0.25">
      <c r="A102" s="3" t="s">
        <v>4</v>
      </c>
      <c r="B102" s="1">
        <v>713048</v>
      </c>
      <c r="C102" s="1">
        <v>120042295</v>
      </c>
      <c r="D102" s="3">
        <f t="shared" ref="D102:D104" si="28">SUM(B102:C102)</f>
        <v>120755343</v>
      </c>
      <c r="E102" s="3">
        <f t="shared" ref="E102:E104" si="29">B102/D102</f>
        <v>5.9048981377163579E-3</v>
      </c>
    </row>
    <row r="103" spans="1:5" ht="17" x14ac:dyDescent="0.25">
      <c r="A103" s="3" t="s">
        <v>5</v>
      </c>
      <c r="B103" s="1">
        <v>1663938</v>
      </c>
      <c r="C103" s="1">
        <v>194983970</v>
      </c>
      <c r="D103" s="3">
        <f t="shared" si="28"/>
        <v>196647908</v>
      </c>
      <c r="E103" s="3">
        <f t="shared" si="29"/>
        <v>8.46150877943741E-3</v>
      </c>
    </row>
    <row r="104" spans="1:5" ht="17" x14ac:dyDescent="0.25">
      <c r="A104" s="3" t="s">
        <v>6</v>
      </c>
      <c r="B104" s="1">
        <v>8878</v>
      </c>
      <c r="C104" s="1">
        <v>48293</v>
      </c>
      <c r="D104" s="3">
        <f t="shared" si="28"/>
        <v>57171</v>
      </c>
      <c r="E104" s="3">
        <f t="shared" si="29"/>
        <v>0.15528852040370117</v>
      </c>
    </row>
    <row r="105" spans="1:5" x14ac:dyDescent="0.2">
      <c r="A105" s="3" t="s">
        <v>10</v>
      </c>
      <c r="C105" s="3">
        <f>SUM(C102:C104)</f>
        <v>315074558</v>
      </c>
      <c r="D105" s="3">
        <f>SUM(D102:D104)</f>
        <v>317460422</v>
      </c>
      <c r="E105" s="3">
        <f>C105/D105</f>
        <v>0.99248453087484401</v>
      </c>
    </row>
    <row r="107" spans="1:5" x14ac:dyDescent="0.2">
      <c r="A107" s="2" t="s">
        <v>27</v>
      </c>
      <c r="B107" s="3" t="s">
        <v>1</v>
      </c>
      <c r="C107" s="3" t="s">
        <v>2</v>
      </c>
      <c r="D107" s="3" t="s">
        <v>7</v>
      </c>
      <c r="E107" s="3" t="s">
        <v>8</v>
      </c>
    </row>
    <row r="108" spans="1:5" ht="17" x14ac:dyDescent="0.25">
      <c r="A108" s="3" t="s">
        <v>3</v>
      </c>
      <c r="B108" s="1">
        <v>3069507</v>
      </c>
      <c r="C108" s="1">
        <v>234859593</v>
      </c>
      <c r="D108" s="3">
        <f>SUM(B108:C108)</f>
        <v>237929100</v>
      </c>
      <c r="E108" s="3">
        <f>B108/D108</f>
        <v>1.290093141192061E-2</v>
      </c>
    </row>
    <row r="109" spans="1:5" ht="17" x14ac:dyDescent="0.25">
      <c r="A109" s="3" t="s">
        <v>4</v>
      </c>
      <c r="B109" s="1">
        <v>2629289</v>
      </c>
      <c r="C109" s="1">
        <v>197034366</v>
      </c>
      <c r="D109" s="3">
        <f t="shared" ref="D109:D111" si="30">SUM(B109:C109)</f>
        <v>199663655</v>
      </c>
      <c r="E109" s="3">
        <f t="shared" ref="E109:E111" si="31">B109/D109</f>
        <v>1.3168590948613057E-2</v>
      </c>
    </row>
    <row r="110" spans="1:5" ht="17" x14ac:dyDescent="0.25">
      <c r="A110" s="3" t="s">
        <v>5</v>
      </c>
      <c r="B110" s="1">
        <v>3997006</v>
      </c>
      <c r="C110" s="1">
        <v>354494358</v>
      </c>
      <c r="D110" s="3">
        <f t="shared" si="30"/>
        <v>358491364</v>
      </c>
      <c r="E110" s="3">
        <f t="shared" si="31"/>
        <v>1.1149518234977621E-2</v>
      </c>
    </row>
    <row r="111" spans="1:5" ht="17" x14ac:dyDescent="0.25">
      <c r="A111" s="3" t="s">
        <v>6</v>
      </c>
      <c r="B111" s="1">
        <v>498343</v>
      </c>
      <c r="C111" s="1">
        <v>2188269</v>
      </c>
      <c r="D111" s="3">
        <f t="shared" si="30"/>
        <v>2686612</v>
      </c>
      <c r="E111" s="3">
        <f t="shared" si="31"/>
        <v>0.1854912432461405</v>
      </c>
    </row>
    <row r="112" spans="1:5" x14ac:dyDescent="0.2">
      <c r="A112" s="3" t="s">
        <v>10</v>
      </c>
      <c r="C112" s="3">
        <f>SUM(C109:C111)</f>
        <v>553716993</v>
      </c>
      <c r="D112" s="3">
        <f>SUM(D109:D111)</f>
        <v>560841631</v>
      </c>
      <c r="E112" s="3">
        <f>C112/D112</f>
        <v>0.98729652435519721</v>
      </c>
    </row>
    <row r="114" spans="1:5" x14ac:dyDescent="0.2">
      <c r="A114" s="2" t="s">
        <v>28</v>
      </c>
      <c r="B114" s="3" t="s">
        <v>1</v>
      </c>
      <c r="C114" s="3" t="s">
        <v>2</v>
      </c>
      <c r="D114" s="3" t="s">
        <v>7</v>
      </c>
      <c r="E114" s="3" t="s">
        <v>8</v>
      </c>
    </row>
    <row r="115" spans="1:5" ht="17" x14ac:dyDescent="0.25">
      <c r="A115" s="3" t="s">
        <v>3</v>
      </c>
      <c r="B115" s="1">
        <v>2672963</v>
      </c>
      <c r="C115" s="1">
        <v>219441981</v>
      </c>
      <c r="D115" s="3">
        <f>SUM(B115:C115)</f>
        <v>222114944</v>
      </c>
      <c r="E115" s="3">
        <f>B115/D115</f>
        <v>1.2034143006604724E-2</v>
      </c>
    </row>
    <row r="116" spans="1:5" ht="17" x14ac:dyDescent="0.25">
      <c r="A116" s="3" t="s">
        <v>4</v>
      </c>
      <c r="B116" s="1">
        <v>2279554</v>
      </c>
      <c r="C116" s="1">
        <v>184177164</v>
      </c>
      <c r="D116" s="3">
        <f t="shared" ref="D116:D118" si="32">SUM(B116:C116)</f>
        <v>186456718</v>
      </c>
      <c r="E116" s="3">
        <f t="shared" ref="E116:E118" si="33">B116/D116</f>
        <v>1.2225646919302741E-2</v>
      </c>
    </row>
    <row r="117" spans="1:5" ht="17" x14ac:dyDescent="0.25">
      <c r="A117" s="3" t="s">
        <v>5</v>
      </c>
      <c r="B117" s="1">
        <v>3606823</v>
      </c>
      <c r="C117" s="1">
        <v>330478893</v>
      </c>
      <c r="D117" s="3">
        <f t="shared" si="32"/>
        <v>334085716</v>
      </c>
      <c r="E117" s="3">
        <f t="shared" si="33"/>
        <v>1.0796100603115878E-2</v>
      </c>
    </row>
    <row r="118" spans="1:5" ht="17" x14ac:dyDescent="0.25">
      <c r="A118" s="3" t="s">
        <v>6</v>
      </c>
      <c r="B118" s="1">
        <v>393995</v>
      </c>
      <c r="C118" s="1">
        <v>1978042</v>
      </c>
      <c r="D118" s="3">
        <f t="shared" si="32"/>
        <v>2372037</v>
      </c>
      <c r="E118" s="3">
        <f t="shared" si="33"/>
        <v>0.16609985426028345</v>
      </c>
    </row>
    <row r="119" spans="1:5" x14ac:dyDescent="0.2">
      <c r="A119" s="3" t="s">
        <v>10</v>
      </c>
      <c r="C119" s="3">
        <f>SUM(C116:C118)</f>
        <v>516634099</v>
      </c>
      <c r="D119" s="3">
        <f>SUM(D116:D118)</f>
        <v>522914471</v>
      </c>
      <c r="E119" s="3">
        <f>C119/D119</f>
        <v>0.98798967642262858</v>
      </c>
    </row>
    <row r="121" spans="1:5" x14ac:dyDescent="0.2">
      <c r="A121" s="2" t="s">
        <v>29</v>
      </c>
      <c r="B121" s="3" t="s">
        <v>1</v>
      </c>
      <c r="C121" s="3" t="s">
        <v>2</v>
      </c>
      <c r="D121" s="3" t="s">
        <v>7</v>
      </c>
      <c r="E121" s="3" t="s">
        <v>8</v>
      </c>
    </row>
    <row r="122" spans="1:5" ht="17" x14ac:dyDescent="0.25">
      <c r="A122" s="3" t="s">
        <v>3</v>
      </c>
      <c r="B122" s="1">
        <v>3139919</v>
      </c>
      <c r="C122" s="1">
        <v>247647481</v>
      </c>
      <c r="D122" s="3">
        <f>SUM(B122:C122)</f>
        <v>250787400</v>
      </c>
      <c r="E122" s="3">
        <f>B122/D122</f>
        <v>1.2520242245025069E-2</v>
      </c>
    </row>
    <row r="123" spans="1:5" ht="17" x14ac:dyDescent="0.25">
      <c r="A123" s="3" t="s">
        <v>4</v>
      </c>
      <c r="B123" s="1">
        <v>2705359</v>
      </c>
      <c r="C123" s="1">
        <v>208262441</v>
      </c>
      <c r="D123" s="3">
        <f t="shared" ref="D123:D125" si="34">SUM(B123:C123)</f>
        <v>210967800</v>
      </c>
      <c r="E123" s="3">
        <f t="shared" ref="E123:E125" si="35">B123/D123</f>
        <v>1.2823563595961089E-2</v>
      </c>
    </row>
    <row r="124" spans="1:5" ht="17" x14ac:dyDescent="0.25">
      <c r="A124" s="3" t="s">
        <v>5</v>
      </c>
      <c r="B124" s="1">
        <v>4288243</v>
      </c>
      <c r="C124" s="1">
        <v>377124962</v>
      </c>
      <c r="D124" s="3">
        <f t="shared" si="34"/>
        <v>381413205</v>
      </c>
      <c r="E124" s="3">
        <f t="shared" si="35"/>
        <v>1.1243037587017996E-2</v>
      </c>
    </row>
    <row r="125" spans="1:5" ht="17" x14ac:dyDescent="0.25">
      <c r="A125" s="3" t="s">
        <v>6</v>
      </c>
      <c r="B125" s="1">
        <v>452743</v>
      </c>
      <c r="C125" s="1">
        <v>2235542</v>
      </c>
      <c r="D125" s="3">
        <f t="shared" si="34"/>
        <v>2688285</v>
      </c>
      <c r="E125" s="3">
        <f t="shared" si="35"/>
        <v>0.16841331927232417</v>
      </c>
    </row>
    <row r="126" spans="1:5" x14ac:dyDescent="0.2">
      <c r="A126" s="3" t="s">
        <v>10</v>
      </c>
      <c r="C126" s="3">
        <f>SUM(C123:C125)</f>
        <v>587622945</v>
      </c>
      <c r="D126" s="3">
        <f>SUM(D123:D125)</f>
        <v>595069290</v>
      </c>
      <c r="E126" s="3">
        <f>C126/D126</f>
        <v>0.98748659168749908</v>
      </c>
    </row>
  </sheetData>
  <phoneticPr fontId="6" type="noConversion"/>
  <hyperlinks>
    <hyperlink ref="H5" r:id="rId1" xr:uid="{8A40B7CF-570B-1C49-A715-4DB93B4ED4BC}"/>
    <hyperlink ref="H6" r:id="rId2" xr:uid="{0B58FB7F-36D5-154E-83FD-670148D03C22}"/>
    <hyperlink ref="H14" r:id="rId3" xr:uid="{126F440E-2EF9-0046-84AD-E74E5EBCA0F8}"/>
    <hyperlink ref="H15" r:id="rId4" xr:uid="{D6C3E4E4-2BF9-124A-AC73-7D56C3E173C6}"/>
    <hyperlink ref="H16" r:id="rId5" xr:uid="{DB5D8442-AEF2-2C4E-9510-FE49B9C980F3}"/>
    <hyperlink ref="H17" r:id="rId6" xr:uid="{46AD9ADA-802C-D84B-A196-3368D34F7CC4}"/>
    <hyperlink ref="H18" r:id="rId7" xr:uid="{F5EAA690-1C4A-784A-90F9-7DB2B4A36D4E}"/>
    <hyperlink ref="H19" r:id="rId8" xr:uid="{8D8AC613-7CBF-A448-8293-6501652D5247}"/>
    <hyperlink ref="H20" r:id="rId9" xr:uid="{9D7173F1-518D-534C-B885-28D325662C02}"/>
    <hyperlink ref="H21" r:id="rId10" xr:uid="{B8B03B2B-7D86-CE4D-9B78-5EC617E3415B}"/>
    <hyperlink ref="H22" r:id="rId11" xr:uid="{CE130361-FA68-034E-828A-600ACED2B52E}"/>
    <hyperlink ref="H7" r:id="rId12" xr:uid="{D68ED7D9-DD58-E545-97D5-8927D7724714}"/>
    <hyperlink ref="H8" r:id="rId13" xr:uid="{87B48C2E-B7C4-A040-A188-766CE0685372}"/>
    <hyperlink ref="G4" r:id="rId14" xr:uid="{0C453366-B304-EC4D-87DA-F3DC362F189D}"/>
    <hyperlink ref="H9" r:id="rId15" xr:uid="{72ED546C-BA79-564A-BFFF-C0B61FAF94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2020-03-29T21:13:33Z</dcterms:created>
  <dcterms:modified xsi:type="dcterms:W3CDTF">2020-03-30T00:52:56Z</dcterms:modified>
</cp:coreProperties>
</file>