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ruihuang/Documents/GitHub/calculate-heat-transfer-coefficient/"/>
    </mc:Choice>
  </mc:AlternateContent>
  <xr:revisionPtr revIDLastSave="0" documentId="13_ncr:1_{CEF26744-FEBB-AD48-A51D-70656C9DBBB2}" xr6:coauthVersionLast="45" xr6:coauthVersionMax="45" xr10:uidLastSave="{00000000-0000-0000-0000-000000000000}"/>
  <bookViews>
    <workbookView xWindow="0" yWindow="460" windowWidth="28800" windowHeight="16560" xr2:uid="{BCC94D44-2AB3-8A43-AC60-8D5749CDE09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3" i="1" l="1"/>
  <c r="U32" i="1"/>
  <c r="S32" i="1"/>
  <c r="Q33" i="1"/>
  <c r="Q34" i="1"/>
  <c r="Q35" i="1"/>
  <c r="Q36" i="1"/>
  <c r="Q37" i="1"/>
  <c r="Q38" i="1"/>
  <c r="Q39" i="1"/>
  <c r="Q32" i="1"/>
  <c r="N22" i="1"/>
  <c r="L25" i="1"/>
  <c r="O35" i="1"/>
  <c r="O34" i="1"/>
  <c r="O33" i="1"/>
  <c r="O32" i="1"/>
  <c r="O31" i="1"/>
  <c r="M32" i="1"/>
  <c r="M39" i="1"/>
  <c r="M38" i="1"/>
  <c r="M37" i="1"/>
  <c r="M36" i="1"/>
  <c r="M35" i="1"/>
  <c r="M34" i="1"/>
  <c r="M33" i="1"/>
  <c r="J39" i="1"/>
  <c r="G39" i="1"/>
  <c r="D39" i="1"/>
  <c r="J38" i="1"/>
  <c r="G38" i="1"/>
  <c r="D38" i="1"/>
  <c r="J37" i="1"/>
  <c r="G37" i="1"/>
  <c r="D37" i="1"/>
  <c r="J36" i="1"/>
  <c r="G36" i="1"/>
  <c r="D36" i="1"/>
  <c r="J35" i="1"/>
  <c r="G35" i="1"/>
  <c r="D35" i="1"/>
  <c r="J34" i="1"/>
  <c r="G34" i="1"/>
  <c r="D34" i="1"/>
  <c r="J33" i="1"/>
  <c r="G33" i="1"/>
  <c r="D33" i="1"/>
  <c r="J32" i="1"/>
  <c r="G32" i="1"/>
  <c r="D32" i="1"/>
  <c r="N23" i="1"/>
  <c r="N24" i="1"/>
  <c r="N25" i="1"/>
  <c r="N27" i="1"/>
  <c r="N28" i="1"/>
  <c r="N29" i="1"/>
  <c r="L24" i="1"/>
  <c r="L22" i="1"/>
  <c r="J23" i="1"/>
  <c r="J24" i="1"/>
  <c r="J25" i="1"/>
  <c r="J26" i="1"/>
  <c r="J27" i="1"/>
  <c r="J28" i="1"/>
  <c r="J29" i="1"/>
  <c r="J22" i="1"/>
  <c r="G23" i="1"/>
  <c r="G24" i="1"/>
  <c r="G25" i="1"/>
  <c r="G26" i="1"/>
  <c r="L23" i="1" s="1"/>
  <c r="G27" i="1"/>
  <c r="G28" i="1"/>
  <c r="G29" i="1"/>
  <c r="G22" i="1"/>
  <c r="D23" i="1"/>
  <c r="D24" i="1"/>
  <c r="D25" i="1"/>
  <c r="D26" i="1"/>
  <c r="D27" i="1"/>
  <c r="D28" i="1"/>
  <c r="D29" i="1"/>
  <c r="D22" i="1"/>
  <c r="L13" i="1"/>
  <c r="L14" i="1"/>
  <c r="L15" i="1"/>
  <c r="L17" i="1"/>
  <c r="L18" i="1"/>
  <c r="L19" i="1"/>
  <c r="L12" i="1"/>
  <c r="I12" i="1"/>
  <c r="G13" i="1"/>
  <c r="G14" i="1"/>
  <c r="G15" i="1"/>
  <c r="G16" i="1"/>
  <c r="L16" i="1" s="1"/>
  <c r="N12" i="1" s="1"/>
  <c r="G17" i="1"/>
  <c r="G18" i="1"/>
  <c r="G19" i="1"/>
  <c r="G12" i="1"/>
  <c r="D13" i="1"/>
  <c r="D14" i="1"/>
  <c r="D15" i="1"/>
  <c r="D16" i="1"/>
  <c r="D17" i="1"/>
  <c r="D18" i="1"/>
  <c r="D19" i="1"/>
  <c r="D12" i="1"/>
  <c r="G4" i="1"/>
  <c r="G3" i="1"/>
  <c r="E3" i="1"/>
  <c r="E4" i="1"/>
  <c r="E5" i="1"/>
  <c r="E6" i="1"/>
  <c r="E7" i="1"/>
  <c r="E8" i="1"/>
  <c r="E9" i="1"/>
  <c r="E2" i="1"/>
  <c r="N26" i="1" l="1"/>
  <c r="P22" i="1" s="1"/>
  <c r="R22" i="1" s="1"/>
  <c r="R23" i="1" s="1"/>
  <c r="I13" i="1"/>
  <c r="I14" i="1" l="1"/>
  <c r="Q12" i="1" s="1"/>
  <c r="Q13" i="1" s="1"/>
</calcChain>
</file>

<file path=xl/sharedStrings.xml><?xml version="1.0" encoding="utf-8"?>
<sst xmlns="http://schemas.openxmlformats.org/spreadsheetml/2006/main" count="74" uniqueCount="34">
  <si>
    <t>p=1</t>
    <phoneticPr fontId="1" type="noConversion"/>
  </si>
  <si>
    <t>p=2</t>
    <phoneticPr fontId="1" type="noConversion"/>
  </si>
  <si>
    <t>p=3</t>
    <phoneticPr fontId="1" type="noConversion"/>
  </si>
  <si>
    <t>d</t>
    <phoneticPr fontId="1" type="noConversion"/>
  </si>
  <si>
    <t>lambda</t>
    <phoneticPr fontId="1" type="noConversion"/>
  </si>
  <si>
    <t>R</t>
    <phoneticPr fontId="1" type="noConversion"/>
  </si>
  <si>
    <t>Rsi</t>
    <phoneticPr fontId="1" type="noConversion"/>
  </si>
  <si>
    <t>Rse</t>
    <phoneticPr fontId="1" type="noConversion"/>
  </si>
  <si>
    <t>RT</t>
    <phoneticPr fontId="1" type="noConversion"/>
  </si>
  <si>
    <t>U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</si>
  <si>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</si>
  <si>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</si>
  <si>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</si>
  <si>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Rtot,a</t>
    <phoneticPr fontId="1" type="noConversion"/>
  </si>
  <si>
    <t>Rtot,b</t>
    <phoneticPr fontId="1" type="noConversion"/>
  </si>
  <si>
    <t>Rtot,upper</t>
    <phoneticPr fontId="1" type="noConversion"/>
  </si>
  <si>
    <t>R2</t>
    <phoneticPr fontId="1" type="noConversion"/>
  </si>
  <si>
    <t>R1</t>
    <phoneticPr fontId="1" type="noConversion"/>
  </si>
  <si>
    <t>R3</t>
  </si>
  <si>
    <t>R3</t>
    <phoneticPr fontId="1" type="noConversion"/>
  </si>
  <si>
    <t>R4</t>
  </si>
  <si>
    <t>R4</t>
    <phoneticPr fontId="1" type="noConversion"/>
  </si>
  <si>
    <t>R5</t>
  </si>
  <si>
    <t>R5</t>
    <phoneticPr fontId="1" type="noConversion"/>
  </si>
  <si>
    <t>R6</t>
  </si>
  <si>
    <t>R6</t>
    <phoneticPr fontId="1" type="noConversion"/>
  </si>
  <si>
    <t>R7</t>
  </si>
  <si>
    <t>R7</t>
    <phoneticPr fontId="1" type="noConversion"/>
  </si>
  <si>
    <t>R8</t>
  </si>
  <si>
    <t>R8</t>
    <phoneticPr fontId="1" type="noConversion"/>
  </si>
  <si>
    <t>Rtot,lower</t>
    <phoneticPr fontId="1" type="noConversion"/>
  </si>
  <si>
    <t>Rtot</t>
    <phoneticPr fontId="1" type="noConversion"/>
  </si>
  <si>
    <t>Rtot,c</t>
    <phoneticPr fontId="1" type="noConversion"/>
  </si>
  <si>
    <t>Rtot,d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</si>
</sst>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0" fillId="0" borderId="12" xfId="0" applyBorder="1">
      <alignment vertical="center"/>
    </xf>
    <xf numFmtId="9" fontId="0" fillId="0" borderId="1" xfId="0" applyNumberFormat="1" applyBorder="1">
      <alignment vertical="center"/>
    </xf>
    <xf numFmtId="9" fontId="0" fillId="0" borderId="13" xfId="0" applyNumberForma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4C4C-504D-2943-A179-09EFA23DC5CE}">
  <dimension ref="A1:U39"/>
  <sheetViews>
    <sheetView tabSelected="1" workbookViewId="0">
      <selection activeCell="P22" sqref="P22"/>
    </sheetView>
  </sheetViews>
  <sheetFormatPr baseColWidth="10" defaultRowHeight="16"/>
  <sheetData>
    <row r="1" spans="1:17">
      <c r="A1" t="s">
        <v>0</v>
      </c>
      <c r="B1" t="s">
        <v>3</v>
      </c>
      <c r="C1" t="s">
        <v>4</v>
      </c>
      <c r="E1" s="2" t="s">
        <v>5</v>
      </c>
      <c r="I1" s="5" t="s">
        <v>6</v>
      </c>
      <c r="J1" s="6">
        <v>0.13</v>
      </c>
    </row>
    <row r="2" spans="1:17">
      <c r="B2">
        <v>1.2500000000000001E-2</v>
      </c>
      <c r="C2">
        <v>0.21</v>
      </c>
      <c r="E2" s="3">
        <f>B2/C2</f>
        <v>5.9523809523809527E-2</v>
      </c>
      <c r="I2" s="9" t="s">
        <v>7</v>
      </c>
      <c r="J2" s="10">
        <v>0.04</v>
      </c>
    </row>
    <row r="3" spans="1:17">
      <c r="B3">
        <v>2.0000000000000001E-4</v>
      </c>
      <c r="C3">
        <v>0.2</v>
      </c>
      <c r="E3" s="3">
        <f t="shared" ref="E3:E9" si="0">B3/C3</f>
        <v>1E-3</v>
      </c>
      <c r="F3" s="5" t="s">
        <v>8</v>
      </c>
      <c r="G3" s="6">
        <f>SUM(E2:E9)+J1+J2</f>
        <v>4.5459999999999994</v>
      </c>
    </row>
    <row r="4" spans="1:17">
      <c r="B4">
        <v>1.2500000000000001E-2</v>
      </c>
      <c r="C4">
        <v>0.21</v>
      </c>
      <c r="E4" s="3">
        <f t="shared" si="0"/>
        <v>5.9523809523809527E-2</v>
      </c>
      <c r="F4" s="9" t="s">
        <v>9</v>
      </c>
      <c r="G4" s="10">
        <f>1/G3</f>
        <v>0.21997360316761991</v>
      </c>
    </row>
    <row r="5" spans="1:17">
      <c r="B5">
        <v>0.01</v>
      </c>
      <c r="C5">
        <v>0.04</v>
      </c>
      <c r="E5" s="3">
        <f t="shared" si="0"/>
        <v>0.25</v>
      </c>
    </row>
    <row r="6" spans="1:17">
      <c r="B6">
        <v>0.08</v>
      </c>
      <c r="C6">
        <v>0.04</v>
      </c>
      <c r="E6" s="3">
        <f t="shared" si="0"/>
        <v>2</v>
      </c>
    </row>
    <row r="7" spans="1:17">
      <c r="B7">
        <v>0.01</v>
      </c>
      <c r="C7">
        <v>0.04</v>
      </c>
      <c r="E7" s="3">
        <f t="shared" si="0"/>
        <v>0.25</v>
      </c>
    </row>
    <row r="8" spans="1:17">
      <c r="B8">
        <v>1.4999999999999999E-2</v>
      </c>
      <c r="C8">
        <v>0.36</v>
      </c>
      <c r="E8" s="3">
        <f t="shared" si="0"/>
        <v>4.1666666666666664E-2</v>
      </c>
    </row>
    <row r="9" spans="1:17">
      <c r="B9">
        <v>0.06</v>
      </c>
      <c r="C9">
        <v>3.5000000000000003E-2</v>
      </c>
      <c r="E9" s="4">
        <f t="shared" si="0"/>
        <v>1.714285714285714</v>
      </c>
    </row>
    <row r="11" spans="1:17">
      <c r="A11" t="s">
        <v>1</v>
      </c>
      <c r="B11" s="14">
        <v>0.94</v>
      </c>
      <c r="C11" t="s">
        <v>10</v>
      </c>
      <c r="D11" s="2" t="s">
        <v>5</v>
      </c>
      <c r="E11" s="14">
        <v>0.06</v>
      </c>
      <c r="F11" t="s">
        <v>11</v>
      </c>
      <c r="G11" s="2" t="s">
        <v>5</v>
      </c>
    </row>
    <row r="12" spans="1:17">
      <c r="B12">
        <v>1.2500000000000001E-2</v>
      </c>
      <c r="C12">
        <v>0.21</v>
      </c>
      <c r="D12" s="3">
        <f>B12/C12</f>
        <v>5.9523809523809527E-2</v>
      </c>
      <c r="E12">
        <v>1.2500000000000001E-2</v>
      </c>
      <c r="F12">
        <v>0.21</v>
      </c>
      <c r="G12" s="3">
        <f>E12/F12</f>
        <v>5.9523809523809527E-2</v>
      </c>
      <c r="H12" s="5" t="s">
        <v>13</v>
      </c>
      <c r="I12" s="6">
        <f>J1+J2+SUM(D12:D19)</f>
        <v>4.5459999999999994</v>
      </c>
      <c r="K12" s="5" t="s">
        <v>17</v>
      </c>
      <c r="L12" s="11">
        <f>1/($B$11/D12+$E$11/G12)</f>
        <v>5.9523809523809534E-2</v>
      </c>
      <c r="M12" s="11" t="s">
        <v>30</v>
      </c>
      <c r="N12" s="6">
        <f>J1+J2+SUM(L12:L19)</f>
        <v>4.0514981306355828</v>
      </c>
      <c r="P12" s="5" t="s">
        <v>31</v>
      </c>
      <c r="Q12" s="6">
        <f>(I14+N12)/2</f>
        <v>4.2820318666071913</v>
      </c>
    </row>
    <row r="13" spans="1:17">
      <c r="B13">
        <v>2.0000000000000001E-4</v>
      </c>
      <c r="C13">
        <v>0.2</v>
      </c>
      <c r="D13" s="3">
        <f t="shared" ref="D13:D19" si="1">B13/C13</f>
        <v>1E-3</v>
      </c>
      <c r="E13">
        <v>2.0000000000000001E-4</v>
      </c>
      <c r="F13">
        <v>0.2</v>
      </c>
      <c r="G13" s="3">
        <f t="shared" ref="G13:G19" si="2">E13/F13</f>
        <v>1E-3</v>
      </c>
      <c r="H13" s="7" t="s">
        <v>14</v>
      </c>
      <c r="I13" s="8">
        <f>J1+J2+SUM(G12:G19)</f>
        <v>4.0463333333333331</v>
      </c>
      <c r="K13" s="7" t="s">
        <v>16</v>
      </c>
      <c r="L13" s="12">
        <f t="shared" ref="L13:L19" si="3">1/($B$11/D13+$E$11/G13)</f>
        <v>1E-3</v>
      </c>
      <c r="M13" s="12"/>
      <c r="N13" s="8"/>
      <c r="P13" s="9" t="s">
        <v>9</v>
      </c>
      <c r="Q13" s="10">
        <f>1/Q12</f>
        <v>0.23353399300886946</v>
      </c>
    </row>
    <row r="14" spans="1:17">
      <c r="B14">
        <v>1.2500000000000001E-2</v>
      </c>
      <c r="C14">
        <v>0.21</v>
      </c>
      <c r="D14" s="3">
        <f t="shared" si="1"/>
        <v>5.9523809523809527E-2</v>
      </c>
      <c r="E14">
        <v>1.2500000000000001E-2</v>
      </c>
      <c r="F14">
        <v>0.21</v>
      </c>
      <c r="G14" s="3">
        <f t="shared" si="2"/>
        <v>5.9523809523809527E-2</v>
      </c>
      <c r="H14" s="9" t="s">
        <v>15</v>
      </c>
      <c r="I14" s="10">
        <f>1/(B11/I12+E11/I13)</f>
        <v>4.5125656025788006</v>
      </c>
      <c r="K14" s="7" t="s">
        <v>19</v>
      </c>
      <c r="L14" s="12">
        <f t="shared" si="3"/>
        <v>5.9523809523809534E-2</v>
      </c>
      <c r="M14" s="12"/>
      <c r="N14" s="8"/>
    </row>
    <row r="15" spans="1:17">
      <c r="B15">
        <v>0.01</v>
      </c>
      <c r="C15">
        <v>0.04</v>
      </c>
      <c r="D15" s="3">
        <f t="shared" si="1"/>
        <v>0.25</v>
      </c>
      <c r="E15">
        <v>0.01</v>
      </c>
      <c r="F15">
        <v>60</v>
      </c>
      <c r="G15" s="3">
        <f t="shared" si="2"/>
        <v>1.6666666666666666E-4</v>
      </c>
      <c r="K15" s="7" t="s">
        <v>21</v>
      </c>
      <c r="L15" s="12">
        <f t="shared" si="3"/>
        <v>2.7490653177919509E-3</v>
      </c>
      <c r="M15" s="12"/>
      <c r="N15" s="8"/>
    </row>
    <row r="16" spans="1:17">
      <c r="B16">
        <v>0.08</v>
      </c>
      <c r="C16">
        <v>0.04</v>
      </c>
      <c r="D16" s="3">
        <f t="shared" si="1"/>
        <v>2</v>
      </c>
      <c r="E16">
        <v>0.08</v>
      </c>
      <c r="F16">
        <v>0.04</v>
      </c>
      <c r="G16" s="3">
        <f t="shared" si="2"/>
        <v>2</v>
      </c>
      <c r="K16" s="7" t="s">
        <v>23</v>
      </c>
      <c r="L16" s="12">
        <f t="shared" si="3"/>
        <v>2</v>
      </c>
      <c r="M16" s="12"/>
      <c r="N16" s="8"/>
    </row>
    <row r="17" spans="1:21">
      <c r="B17">
        <v>0.01</v>
      </c>
      <c r="C17">
        <v>0.04</v>
      </c>
      <c r="D17" s="3">
        <f t="shared" si="1"/>
        <v>0.25</v>
      </c>
      <c r="E17">
        <v>0.01</v>
      </c>
      <c r="F17">
        <v>60</v>
      </c>
      <c r="G17" s="3">
        <f t="shared" si="2"/>
        <v>1.6666666666666666E-4</v>
      </c>
      <c r="K17" s="7" t="s">
        <v>25</v>
      </c>
      <c r="L17" s="12">
        <f t="shared" si="3"/>
        <v>2.7490653177919509E-3</v>
      </c>
      <c r="M17" s="12"/>
      <c r="N17" s="8"/>
    </row>
    <row r="18" spans="1:21">
      <c r="B18">
        <v>1.4999999999999999E-2</v>
      </c>
      <c r="C18">
        <v>0.36</v>
      </c>
      <c r="D18" s="3">
        <f t="shared" si="1"/>
        <v>4.1666666666666664E-2</v>
      </c>
      <c r="E18">
        <v>1.4999999999999999E-2</v>
      </c>
      <c r="F18">
        <v>0.36</v>
      </c>
      <c r="G18" s="3">
        <f t="shared" si="2"/>
        <v>4.1666666666666664E-2</v>
      </c>
      <c r="K18" s="7" t="s">
        <v>27</v>
      </c>
      <c r="L18" s="12">
        <f t="shared" si="3"/>
        <v>4.1666666666666664E-2</v>
      </c>
      <c r="M18" s="12"/>
      <c r="N18" s="8"/>
    </row>
    <row r="19" spans="1:21">
      <c r="B19">
        <v>0.06</v>
      </c>
      <c r="C19">
        <v>3.5000000000000003E-2</v>
      </c>
      <c r="D19" s="4">
        <f t="shared" si="1"/>
        <v>1.714285714285714</v>
      </c>
      <c r="E19">
        <v>0.06</v>
      </c>
      <c r="F19">
        <v>3.5000000000000003E-2</v>
      </c>
      <c r="G19" s="4">
        <f t="shared" si="2"/>
        <v>1.714285714285714</v>
      </c>
      <c r="K19" s="9" t="s">
        <v>29</v>
      </c>
      <c r="L19" s="13">
        <f t="shared" si="3"/>
        <v>1.7142857142857137</v>
      </c>
      <c r="M19" s="13"/>
      <c r="N19" s="10"/>
    </row>
    <row r="21" spans="1:21">
      <c r="A21" t="s">
        <v>2</v>
      </c>
      <c r="B21" s="14">
        <v>0.94</v>
      </c>
      <c r="C21" t="s">
        <v>10</v>
      </c>
      <c r="D21" s="2" t="s">
        <v>5</v>
      </c>
      <c r="E21" s="15">
        <v>0.05</v>
      </c>
      <c r="F21" t="s">
        <v>11</v>
      </c>
      <c r="G21" s="2" t="s">
        <v>5</v>
      </c>
      <c r="H21" s="15">
        <v>0.01</v>
      </c>
      <c r="I21" t="s">
        <v>12</v>
      </c>
      <c r="J21" s="2" t="s">
        <v>5</v>
      </c>
    </row>
    <row r="22" spans="1:21">
      <c r="B22" s="1">
        <v>1.2500000000000001E-2</v>
      </c>
      <c r="C22" s="1">
        <v>0.21</v>
      </c>
      <c r="D22" s="16">
        <f>B22/C22</f>
        <v>5.9523809523809527E-2</v>
      </c>
      <c r="E22" s="1">
        <v>1.2500000000000001E-2</v>
      </c>
      <c r="F22" s="1">
        <v>0.21</v>
      </c>
      <c r="G22" s="16">
        <f>E22/F22</f>
        <v>5.9523809523809527E-2</v>
      </c>
      <c r="H22" s="1">
        <v>1.2500000000000001E-2</v>
      </c>
      <c r="I22" s="1">
        <v>0.21</v>
      </c>
      <c r="J22" s="3">
        <f>H22/I22</f>
        <v>5.9523809523809527E-2</v>
      </c>
      <c r="K22" s="5" t="s">
        <v>13</v>
      </c>
      <c r="L22" s="11">
        <f>J1+J2+SUM(D22:D29)</f>
        <v>4.5459999999999994</v>
      </c>
      <c r="M22" s="5" t="s">
        <v>17</v>
      </c>
      <c r="N22" s="11">
        <f>1/($B$21/D22+$E$21/G22+$H$21/J22)</f>
        <v>5.9523809523809534E-2</v>
      </c>
      <c r="O22" s="11" t="s">
        <v>30</v>
      </c>
      <c r="P22" s="6">
        <f>J1+J2+SUM(N22:N29)</f>
        <v>2.1765763044942448</v>
      </c>
      <c r="Q22" s="5" t="s">
        <v>31</v>
      </c>
      <c r="R22" s="6">
        <f>(L25+P22)/2</f>
        <v>3.320274963278055</v>
      </c>
    </row>
    <row r="23" spans="1:21">
      <c r="B23" s="1">
        <v>2.0000000000000001E-4</v>
      </c>
      <c r="C23" s="1">
        <v>0.2</v>
      </c>
      <c r="D23" s="16">
        <f t="shared" ref="D23:D29" si="4">B23/C23</f>
        <v>1E-3</v>
      </c>
      <c r="E23" s="1">
        <v>2.0000000000000001E-4</v>
      </c>
      <c r="F23" s="1">
        <v>0.2</v>
      </c>
      <c r="G23" s="16">
        <f t="shared" ref="G23:G29" si="5">E23/F23</f>
        <v>1E-3</v>
      </c>
      <c r="H23" s="1">
        <v>2.0000000000000001E-4</v>
      </c>
      <c r="I23" s="1">
        <v>0.2</v>
      </c>
      <c r="J23" s="3">
        <f t="shared" ref="J23:J29" si="6">H23/I23</f>
        <v>1E-3</v>
      </c>
      <c r="K23" s="7" t="s">
        <v>14</v>
      </c>
      <c r="L23" s="12">
        <f>J1+J2+SUM(G22:G29)</f>
        <v>4.0463333333333331</v>
      </c>
      <c r="M23" s="7" t="s">
        <v>16</v>
      </c>
      <c r="N23" s="12">
        <f t="shared" ref="N23:N29" si="7">1/($B$21/D23+$E$21/G23+$H$21/J23)</f>
        <v>1E-3</v>
      </c>
      <c r="O23" s="12"/>
      <c r="P23" s="8"/>
      <c r="Q23" s="9" t="s">
        <v>9</v>
      </c>
      <c r="R23" s="10">
        <f>1/R22</f>
        <v>0.30117987548016678</v>
      </c>
    </row>
    <row r="24" spans="1:21">
      <c r="B24" s="1">
        <v>1.2500000000000001E-2</v>
      </c>
      <c r="C24" s="1">
        <v>0.21</v>
      </c>
      <c r="D24" s="16">
        <f t="shared" si="4"/>
        <v>5.9523809523809527E-2</v>
      </c>
      <c r="E24" s="1">
        <v>1.2500000000000001E-2</v>
      </c>
      <c r="F24" s="1">
        <v>0.21</v>
      </c>
      <c r="G24" s="16">
        <f t="shared" si="5"/>
        <v>5.9523809523809527E-2</v>
      </c>
      <c r="H24" s="1">
        <v>1.2500000000000001E-2</v>
      </c>
      <c r="I24" s="1">
        <v>0.21</v>
      </c>
      <c r="J24" s="3">
        <f t="shared" si="6"/>
        <v>5.9523809523809527E-2</v>
      </c>
      <c r="K24" s="7" t="s">
        <v>32</v>
      </c>
      <c r="L24" s="12">
        <f>J1+J2+SUM(J22:J29)</f>
        <v>2.0476666666666663</v>
      </c>
      <c r="M24" s="7" t="s">
        <v>18</v>
      </c>
      <c r="N24" s="12">
        <f t="shared" si="7"/>
        <v>5.9523809523809534E-2</v>
      </c>
      <c r="O24" s="12"/>
      <c r="P24" s="8"/>
    </row>
    <row r="25" spans="1:21">
      <c r="B25" s="1">
        <v>0.01</v>
      </c>
      <c r="C25" s="1">
        <v>0.04</v>
      </c>
      <c r="D25" s="16">
        <f t="shared" si="4"/>
        <v>0.25</v>
      </c>
      <c r="E25" s="1">
        <v>0.01</v>
      </c>
      <c r="F25" s="1">
        <v>60</v>
      </c>
      <c r="G25" s="16">
        <f t="shared" si="5"/>
        <v>1.6666666666666666E-4</v>
      </c>
      <c r="H25" s="1">
        <v>0.01</v>
      </c>
      <c r="I25" s="1">
        <v>60</v>
      </c>
      <c r="J25" s="3">
        <f t="shared" si="6"/>
        <v>1.6666666666666666E-4</v>
      </c>
      <c r="K25" s="9" t="s">
        <v>15</v>
      </c>
      <c r="L25" s="13">
        <f>1/(B21/L22+E21/L23+H21/L24)</f>
        <v>4.4639736220618653</v>
      </c>
      <c r="M25" s="7" t="s">
        <v>20</v>
      </c>
      <c r="N25" s="12">
        <f t="shared" si="7"/>
        <v>2.7490653177919509E-3</v>
      </c>
      <c r="O25" s="12"/>
      <c r="P25" s="8"/>
    </row>
    <row r="26" spans="1:21">
      <c r="B26" s="1">
        <v>0.08</v>
      </c>
      <c r="C26" s="1">
        <v>0.04</v>
      </c>
      <c r="D26" s="16">
        <f t="shared" si="4"/>
        <v>2</v>
      </c>
      <c r="E26" s="1">
        <v>0.08</v>
      </c>
      <c r="F26" s="1">
        <v>0.04</v>
      </c>
      <c r="G26" s="16">
        <f t="shared" si="5"/>
        <v>2</v>
      </c>
      <c r="H26" s="1">
        <v>0.08</v>
      </c>
      <c r="I26" s="1">
        <v>60</v>
      </c>
      <c r="J26" s="3">
        <f t="shared" si="6"/>
        <v>1.3333333333333333E-3</v>
      </c>
      <c r="M26" s="7" t="s">
        <v>22</v>
      </c>
      <c r="N26" s="12">
        <f t="shared" si="7"/>
        <v>0.12507817385866166</v>
      </c>
      <c r="O26" s="12"/>
      <c r="P26" s="8"/>
    </row>
    <row r="27" spans="1:21">
      <c r="B27" s="1">
        <v>0.01</v>
      </c>
      <c r="C27" s="1">
        <v>0.04</v>
      </c>
      <c r="D27" s="16">
        <f t="shared" si="4"/>
        <v>0.25</v>
      </c>
      <c r="E27" s="1">
        <v>0.01</v>
      </c>
      <c r="F27" s="1">
        <v>60</v>
      </c>
      <c r="G27" s="16">
        <f t="shared" si="5"/>
        <v>1.6666666666666666E-4</v>
      </c>
      <c r="H27" s="1">
        <v>0.01</v>
      </c>
      <c r="I27" s="1">
        <v>60</v>
      </c>
      <c r="J27" s="3">
        <f t="shared" si="6"/>
        <v>1.6666666666666666E-4</v>
      </c>
      <c r="M27" s="7" t="s">
        <v>24</v>
      </c>
      <c r="N27" s="12">
        <f t="shared" si="7"/>
        <v>2.7490653177919509E-3</v>
      </c>
      <c r="O27" s="12"/>
      <c r="P27" s="8"/>
    </row>
    <row r="28" spans="1:21">
      <c r="B28" s="1">
        <v>1.4999999999999999E-2</v>
      </c>
      <c r="C28" s="1">
        <v>0.36</v>
      </c>
      <c r="D28" s="16">
        <f t="shared" si="4"/>
        <v>4.1666666666666664E-2</v>
      </c>
      <c r="E28" s="1">
        <v>1.4999999999999999E-2</v>
      </c>
      <c r="F28" s="1">
        <v>0.36</v>
      </c>
      <c r="G28" s="16">
        <f t="shared" si="5"/>
        <v>4.1666666666666664E-2</v>
      </c>
      <c r="H28" s="1">
        <v>1.4999999999999999E-2</v>
      </c>
      <c r="I28" s="1">
        <v>0.36</v>
      </c>
      <c r="J28" s="3">
        <f t="shared" si="6"/>
        <v>4.1666666666666664E-2</v>
      </c>
      <c r="M28" s="7" t="s">
        <v>26</v>
      </c>
      <c r="N28" s="12">
        <f t="shared" si="7"/>
        <v>4.1666666666666671E-2</v>
      </c>
      <c r="O28" s="12"/>
      <c r="P28" s="8"/>
    </row>
    <row r="29" spans="1:21">
      <c r="B29" s="1">
        <v>0.06</v>
      </c>
      <c r="C29" s="1">
        <v>3.5000000000000003E-2</v>
      </c>
      <c r="D29" s="17">
        <f t="shared" si="4"/>
        <v>1.714285714285714</v>
      </c>
      <c r="E29" s="1">
        <v>0.06</v>
      </c>
      <c r="F29" s="1">
        <v>3.5000000000000003E-2</v>
      </c>
      <c r="G29" s="17">
        <f t="shared" si="5"/>
        <v>1.714285714285714</v>
      </c>
      <c r="H29" s="1">
        <v>0.06</v>
      </c>
      <c r="I29" s="1">
        <v>3.5000000000000003E-2</v>
      </c>
      <c r="J29" s="4">
        <f t="shared" si="6"/>
        <v>1.714285714285714</v>
      </c>
      <c r="M29" s="9" t="s">
        <v>28</v>
      </c>
      <c r="N29" s="13">
        <f t="shared" si="7"/>
        <v>1.7142857142857137</v>
      </c>
      <c r="O29" s="13"/>
      <c r="P29" s="10"/>
    </row>
    <row r="31" spans="1:21">
      <c r="A31" t="s">
        <v>2</v>
      </c>
      <c r="B31" s="14">
        <v>0.84</v>
      </c>
      <c r="C31" t="s">
        <v>10</v>
      </c>
      <c r="D31" s="2" t="s">
        <v>5</v>
      </c>
      <c r="E31" s="15">
        <v>0.05</v>
      </c>
      <c r="F31" t="s">
        <v>11</v>
      </c>
      <c r="G31" s="2" t="s">
        <v>5</v>
      </c>
      <c r="H31" s="15">
        <v>0.01</v>
      </c>
      <c r="I31" t="s">
        <v>12</v>
      </c>
      <c r="J31" s="2" t="s">
        <v>5</v>
      </c>
      <c r="K31" s="15">
        <v>0.1</v>
      </c>
      <c r="L31" t="s">
        <v>12</v>
      </c>
      <c r="M31" s="2" t="s">
        <v>5</v>
      </c>
      <c r="N31" s="5" t="s">
        <v>13</v>
      </c>
      <c r="O31" s="6">
        <f>J1+J2+SUM(D32:D39)</f>
        <v>4.5459999999999994</v>
      </c>
    </row>
    <row r="32" spans="1:21">
      <c r="B32" s="1">
        <v>1.2500000000000001E-2</v>
      </c>
      <c r="C32" s="1">
        <v>0.21</v>
      </c>
      <c r="D32" s="16">
        <f>B32/C32</f>
        <v>5.9523809523809527E-2</v>
      </c>
      <c r="E32" s="1">
        <v>1.2500000000000001E-2</v>
      </c>
      <c r="F32" s="1">
        <v>0.21</v>
      </c>
      <c r="G32" s="16">
        <f>E32/F32</f>
        <v>5.9523809523809527E-2</v>
      </c>
      <c r="H32" s="1">
        <v>1.2500000000000001E-2</v>
      </c>
      <c r="I32" s="1">
        <v>0.21</v>
      </c>
      <c r="J32" s="3">
        <f>H32/I32</f>
        <v>5.9523809523809527E-2</v>
      </c>
      <c r="K32" s="1">
        <v>1.2500000000000001E-2</v>
      </c>
      <c r="L32" s="1">
        <v>0.21</v>
      </c>
      <c r="M32" s="3">
        <f>K32/L32</f>
        <v>5.9523809523809527E-2</v>
      </c>
      <c r="N32" s="7" t="s">
        <v>14</v>
      </c>
      <c r="O32" s="12">
        <f>J1+J2+SUM(G32:G39)</f>
        <v>4.0463333333333331</v>
      </c>
      <c r="P32" s="5" t="s">
        <v>17</v>
      </c>
      <c r="Q32" s="11">
        <f>1/($B$31/D32+$E$31/G32+$H$31/J32+$K$31/M32)</f>
        <v>5.9523809523809534E-2</v>
      </c>
      <c r="R32" s="11" t="s">
        <v>30</v>
      </c>
      <c r="S32" s="6">
        <f>J1+J2+SUM(Q32:Q39)</f>
        <v>2.0601322489057097</v>
      </c>
      <c r="T32" s="5" t="s">
        <v>31</v>
      </c>
      <c r="U32" s="6">
        <f>(O35+S32)/2</f>
        <v>3.0232544122719043</v>
      </c>
    </row>
    <row r="33" spans="2:21">
      <c r="B33" s="1">
        <v>2.0000000000000001E-4</v>
      </c>
      <c r="C33" s="1">
        <v>0.2</v>
      </c>
      <c r="D33" s="16">
        <f t="shared" ref="D33:D39" si="8">B33/C33</f>
        <v>1E-3</v>
      </c>
      <c r="E33" s="1">
        <v>2.0000000000000001E-4</v>
      </c>
      <c r="F33" s="1">
        <v>0.2</v>
      </c>
      <c r="G33" s="16">
        <f t="shared" ref="G33:G39" si="9">E33/F33</f>
        <v>1E-3</v>
      </c>
      <c r="H33" s="1">
        <v>2.0000000000000001E-4</v>
      </c>
      <c r="I33" s="1">
        <v>0.2</v>
      </c>
      <c r="J33" s="3">
        <f t="shared" ref="J33:J39" si="10">H33/I33</f>
        <v>1E-3</v>
      </c>
      <c r="K33" s="1">
        <v>2.0000000000000001E-4</v>
      </c>
      <c r="L33" s="1">
        <v>0.2</v>
      </c>
      <c r="M33" s="3">
        <f t="shared" ref="M33:M39" si="11">K33/L33</f>
        <v>1E-3</v>
      </c>
      <c r="N33" s="7" t="s">
        <v>32</v>
      </c>
      <c r="O33" s="12">
        <f>J1+J2+SUM(J32:J39)</f>
        <v>2.0476666666666663</v>
      </c>
      <c r="P33" s="7" t="s">
        <v>16</v>
      </c>
      <c r="Q33" s="12">
        <f t="shared" ref="Q33:Q39" si="12">1/($B$31/D33+$E$31/G33+$H$31/J33+$K$31/M33)</f>
        <v>1E-3</v>
      </c>
      <c r="R33" s="12"/>
      <c r="S33" s="8"/>
      <c r="T33" s="9" t="s">
        <v>9</v>
      </c>
      <c r="U33" s="10">
        <f>1/U32</f>
        <v>0.33076938412487872</v>
      </c>
    </row>
    <row r="34" spans="2:21">
      <c r="B34" s="1">
        <v>1.2500000000000001E-2</v>
      </c>
      <c r="C34" s="1">
        <v>0.21</v>
      </c>
      <c r="D34" s="16">
        <f t="shared" si="8"/>
        <v>5.9523809523809527E-2</v>
      </c>
      <c r="E34" s="1">
        <v>1.2500000000000001E-2</v>
      </c>
      <c r="F34" s="1">
        <v>0.21</v>
      </c>
      <c r="G34" s="16">
        <f t="shared" si="9"/>
        <v>5.9523809523809527E-2</v>
      </c>
      <c r="H34" s="1">
        <v>1.2500000000000001E-2</v>
      </c>
      <c r="I34" s="1">
        <v>0.21</v>
      </c>
      <c r="J34" s="3">
        <f t="shared" si="10"/>
        <v>5.9523809523809527E-2</v>
      </c>
      <c r="K34" s="1">
        <v>1.2500000000000001E-2</v>
      </c>
      <c r="L34" s="1">
        <v>0.21</v>
      </c>
      <c r="M34" s="3">
        <f t="shared" si="11"/>
        <v>5.9523809523809527E-2</v>
      </c>
      <c r="N34" s="7" t="s">
        <v>33</v>
      </c>
      <c r="O34" s="12">
        <f>J1+J2+SUM(M32:M39)</f>
        <v>2.0476666666666663</v>
      </c>
      <c r="P34" s="7" t="s">
        <v>18</v>
      </c>
      <c r="Q34" s="12">
        <f t="shared" si="12"/>
        <v>5.9523809523809534E-2</v>
      </c>
      <c r="R34" s="12"/>
      <c r="S34" s="8"/>
    </row>
    <row r="35" spans="2:21">
      <c r="B35" s="1">
        <v>0.01</v>
      </c>
      <c r="C35" s="1">
        <v>0.04</v>
      </c>
      <c r="D35" s="16">
        <f t="shared" si="8"/>
        <v>0.25</v>
      </c>
      <c r="E35" s="1">
        <v>0.01</v>
      </c>
      <c r="F35" s="1">
        <v>60</v>
      </c>
      <c r="G35" s="16">
        <f t="shared" si="9"/>
        <v>1.6666666666666666E-4</v>
      </c>
      <c r="H35" s="1">
        <v>0.01</v>
      </c>
      <c r="I35" s="1">
        <v>60</v>
      </c>
      <c r="J35" s="3">
        <f t="shared" si="10"/>
        <v>1.6666666666666666E-4</v>
      </c>
      <c r="K35" s="1">
        <v>0.01</v>
      </c>
      <c r="L35" s="1">
        <v>60</v>
      </c>
      <c r="M35" s="3">
        <f t="shared" si="11"/>
        <v>1.6666666666666666E-4</v>
      </c>
      <c r="N35" s="9" t="s">
        <v>15</v>
      </c>
      <c r="O35" s="13">
        <f>1/(B31/O31+E31/O32+H31/O33+K31/O34)</f>
        <v>3.9863765756380993</v>
      </c>
      <c r="P35" s="7" t="s">
        <v>20</v>
      </c>
      <c r="Q35" s="12">
        <f t="shared" si="12"/>
        <v>1.0380335492443115E-3</v>
      </c>
      <c r="R35" s="12"/>
      <c r="S35" s="8"/>
    </row>
    <row r="36" spans="2:21">
      <c r="B36" s="1">
        <v>0.08</v>
      </c>
      <c r="C36" s="1">
        <v>0.04</v>
      </c>
      <c r="D36" s="16">
        <f t="shared" si="8"/>
        <v>2</v>
      </c>
      <c r="E36" s="1">
        <v>0.08</v>
      </c>
      <c r="F36" s="1">
        <v>0.04</v>
      </c>
      <c r="G36" s="16">
        <f t="shared" si="9"/>
        <v>2</v>
      </c>
      <c r="H36" s="1">
        <v>0.08</v>
      </c>
      <c r="I36" s="1">
        <v>60</v>
      </c>
      <c r="J36" s="3">
        <f t="shared" si="10"/>
        <v>1.3333333333333333E-3</v>
      </c>
      <c r="K36" s="1">
        <v>0.08</v>
      </c>
      <c r="L36" s="1">
        <v>60</v>
      </c>
      <c r="M36" s="3">
        <f t="shared" si="11"/>
        <v>1.3333333333333333E-3</v>
      </c>
      <c r="P36" s="7" t="s">
        <v>22</v>
      </c>
      <c r="Q36" s="12">
        <f t="shared" si="12"/>
        <v>1.2056181807221653E-2</v>
      </c>
      <c r="R36" s="12"/>
      <c r="S36" s="8"/>
    </row>
    <row r="37" spans="2:21">
      <c r="B37" s="1">
        <v>0.01</v>
      </c>
      <c r="C37" s="1">
        <v>0.04</v>
      </c>
      <c r="D37" s="16">
        <f t="shared" si="8"/>
        <v>0.25</v>
      </c>
      <c r="E37" s="1">
        <v>0.01</v>
      </c>
      <c r="F37" s="1">
        <v>60</v>
      </c>
      <c r="G37" s="16">
        <f t="shared" si="9"/>
        <v>1.6666666666666666E-4</v>
      </c>
      <c r="H37" s="1">
        <v>0.01</v>
      </c>
      <c r="I37" s="1">
        <v>60</v>
      </c>
      <c r="J37" s="3">
        <f t="shared" si="10"/>
        <v>1.6666666666666666E-4</v>
      </c>
      <c r="K37" s="1">
        <v>0.01</v>
      </c>
      <c r="L37" s="1">
        <v>60</v>
      </c>
      <c r="M37" s="3">
        <f t="shared" si="11"/>
        <v>1.6666666666666666E-4</v>
      </c>
      <c r="P37" s="7" t="s">
        <v>24</v>
      </c>
      <c r="Q37" s="12">
        <f t="shared" si="12"/>
        <v>1.0380335492443115E-3</v>
      </c>
      <c r="R37" s="12"/>
      <c r="S37" s="8"/>
    </row>
    <row r="38" spans="2:21">
      <c r="B38" s="1">
        <v>1.4999999999999999E-2</v>
      </c>
      <c r="C38" s="1">
        <v>0.36</v>
      </c>
      <c r="D38" s="16">
        <f t="shared" si="8"/>
        <v>4.1666666666666664E-2</v>
      </c>
      <c r="E38" s="1">
        <v>1.4999999999999999E-2</v>
      </c>
      <c r="F38" s="1">
        <v>0.36</v>
      </c>
      <c r="G38" s="16">
        <f t="shared" si="9"/>
        <v>4.1666666666666664E-2</v>
      </c>
      <c r="H38" s="1">
        <v>1.4999999999999999E-2</v>
      </c>
      <c r="I38" s="1">
        <v>0.36</v>
      </c>
      <c r="J38" s="3">
        <f t="shared" si="10"/>
        <v>4.1666666666666664E-2</v>
      </c>
      <c r="K38" s="1">
        <v>1.4999999999999999E-2</v>
      </c>
      <c r="L38" s="1">
        <v>0.36</v>
      </c>
      <c r="M38" s="3">
        <f t="shared" si="11"/>
        <v>4.1666666666666664E-2</v>
      </c>
      <c r="P38" s="7" t="s">
        <v>26</v>
      </c>
      <c r="Q38" s="12">
        <f t="shared" si="12"/>
        <v>4.1666666666666664E-2</v>
      </c>
      <c r="R38" s="12"/>
      <c r="S38" s="8"/>
    </row>
    <row r="39" spans="2:21">
      <c r="B39" s="1">
        <v>0.06</v>
      </c>
      <c r="C39" s="1">
        <v>3.5000000000000003E-2</v>
      </c>
      <c r="D39" s="17">
        <f t="shared" si="8"/>
        <v>1.714285714285714</v>
      </c>
      <c r="E39" s="1">
        <v>0.06</v>
      </c>
      <c r="F39" s="1">
        <v>3.5000000000000003E-2</v>
      </c>
      <c r="G39" s="17">
        <f t="shared" si="9"/>
        <v>1.714285714285714</v>
      </c>
      <c r="H39" s="1">
        <v>0.06</v>
      </c>
      <c r="I39" s="1">
        <v>3.5000000000000003E-2</v>
      </c>
      <c r="J39" s="4">
        <f t="shared" si="10"/>
        <v>1.714285714285714</v>
      </c>
      <c r="K39" s="1">
        <v>0.06</v>
      </c>
      <c r="L39" s="1">
        <v>3.5000000000000003E-2</v>
      </c>
      <c r="M39" s="4">
        <f t="shared" si="11"/>
        <v>1.714285714285714</v>
      </c>
      <c r="P39" s="9" t="s">
        <v>28</v>
      </c>
      <c r="Q39" s="13">
        <f t="shared" si="12"/>
        <v>1.7142857142857137</v>
      </c>
      <c r="R39" s="13"/>
      <c r="S39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2020-10-09T08:55:43Z</dcterms:created>
  <dcterms:modified xsi:type="dcterms:W3CDTF">2020-10-09T15:17:19Z</dcterms:modified>
</cp:coreProperties>
</file>