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mc:AlternateContent xmlns:mc="http://schemas.openxmlformats.org/markup-compatibility/2006">
    <mc:Choice Requires="x15">
      <x15ac:absPath xmlns:x15ac="http://schemas.microsoft.com/office/spreadsheetml/2010/11/ac" url="https://sumailsyr-my.sharepoint.com/personal/mjglinsk_syr_edu/Documents/Desktop/Reports etc/"/>
    </mc:Choice>
  </mc:AlternateContent>
  <xr:revisionPtr revIDLastSave="48" documentId="8_{FE5638D6-466C-4F91-9A07-AE2E03B019CF}" xr6:coauthVersionLast="47" xr6:coauthVersionMax="47" xr10:uidLastSave="{42EDF36F-E324-4ECB-9924-919757480FE1}"/>
  <bookViews>
    <workbookView xWindow="-120" yWindow="-120" windowWidth="29040" windowHeight="15840" xr2:uid="{00000000-000D-0000-FFFF-FFFF00000000}"/>
  </bookViews>
  <sheets>
    <sheet name="Calibration" sheetId="10" r:id="rId1"/>
    <sheet name="QAQC" sheetId="11" r:id="rId2"/>
    <sheet name="Raw Results" sheetId="12" r:id="rId3"/>
    <sheet name="Processed Results" sheetId="13" r:id="rId4"/>
    <sheet name="Reported Results" sheetId="1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" i="12" l="1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3" i="12"/>
  <c r="AJ34" i="12"/>
  <c r="AJ35" i="12"/>
  <c r="AJ36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52" i="12"/>
  <c r="AJ53" i="12"/>
  <c r="AJ54" i="12"/>
  <c r="AJ55" i="12"/>
  <c r="AJ56" i="12"/>
  <c r="AJ57" i="12"/>
  <c r="AJ58" i="12"/>
  <c r="AJ59" i="12"/>
  <c r="AJ60" i="12"/>
  <c r="AJ61" i="12"/>
  <c r="AJ62" i="12"/>
  <c r="AJ63" i="12"/>
  <c r="AJ64" i="12"/>
  <c r="AJ65" i="12"/>
  <c r="AJ66" i="12"/>
  <c r="AJ67" i="12"/>
  <c r="AJ68" i="12"/>
  <c r="AJ69" i="12"/>
  <c r="AJ70" i="12"/>
  <c r="AJ71" i="12"/>
  <c r="AJ72" i="12"/>
  <c r="AJ73" i="12"/>
  <c r="AJ74" i="12"/>
  <c r="AJ75" i="12"/>
  <c r="AJ76" i="12"/>
  <c r="AJ77" i="12"/>
  <c r="AJ78" i="12"/>
  <c r="AJ79" i="12"/>
  <c r="AJ80" i="12"/>
  <c r="AJ81" i="12"/>
  <c r="AJ82" i="12"/>
  <c r="AJ83" i="12"/>
  <c r="AJ84" i="12"/>
  <c r="AJ85" i="12"/>
  <c r="AJ86" i="12"/>
  <c r="AJ87" i="12"/>
  <c r="AJ88" i="12"/>
  <c r="AJ89" i="12"/>
  <c r="AJ90" i="12"/>
  <c r="AJ91" i="12"/>
  <c r="AJ92" i="12"/>
  <c r="AJ93" i="12"/>
  <c r="AJ94" i="12"/>
  <c r="AJ95" i="12"/>
  <c r="AJ96" i="12"/>
  <c r="AJ97" i="12"/>
  <c r="AJ98" i="12"/>
  <c r="AJ99" i="12"/>
  <c r="AJ100" i="12"/>
  <c r="AJ101" i="12"/>
  <c r="AJ102" i="12"/>
  <c r="AJ103" i="12"/>
  <c r="AJ104" i="12"/>
  <c r="AJ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AH71" i="12"/>
  <c r="AH72" i="12"/>
  <c r="AH73" i="12"/>
  <c r="AH74" i="12"/>
  <c r="AH75" i="12"/>
  <c r="AH76" i="12"/>
  <c r="AH77" i="12"/>
  <c r="AH78" i="12"/>
  <c r="AH79" i="12"/>
  <c r="AH80" i="12"/>
  <c r="AH81" i="12"/>
  <c r="AH82" i="12"/>
  <c r="AH83" i="12"/>
  <c r="AH84" i="12"/>
  <c r="AH85" i="12"/>
  <c r="AH86" i="12"/>
  <c r="AH87" i="12"/>
  <c r="AH88" i="12"/>
  <c r="AH89" i="12"/>
  <c r="AH90" i="12"/>
  <c r="AH91" i="12"/>
  <c r="AH92" i="12"/>
  <c r="AH93" i="12"/>
  <c r="AH94" i="12"/>
  <c r="AH95" i="12"/>
  <c r="AH96" i="12"/>
  <c r="AH97" i="12"/>
  <c r="AH98" i="12"/>
  <c r="AH99" i="12"/>
  <c r="AH100" i="12"/>
  <c r="AH101" i="12"/>
  <c r="AH102" i="12"/>
  <c r="AH4" i="12"/>
  <c r="AK3" i="12"/>
  <c r="AJ3" i="12"/>
  <c r="AI3" i="12"/>
  <c r="AJ2" i="12"/>
  <c r="AK2" i="12"/>
  <c r="AH3" i="12"/>
  <c r="AH2" i="12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2" i="11"/>
  <c r="G34" i="11"/>
  <c r="J34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J3" i="11"/>
  <c r="I87" i="14" l="1"/>
  <c r="J87" i="14"/>
  <c r="K87" i="14"/>
  <c r="L87" i="14"/>
  <c r="M87" i="14"/>
  <c r="N87" i="14"/>
  <c r="O87" i="14"/>
  <c r="I89" i="14"/>
  <c r="J89" i="14"/>
  <c r="K89" i="14"/>
  <c r="L89" i="14"/>
  <c r="M89" i="14"/>
  <c r="N89" i="14"/>
  <c r="O89" i="14"/>
  <c r="AB2" i="12"/>
  <c r="AC2" i="12"/>
  <c r="AD2" i="12"/>
  <c r="AE2" i="12"/>
  <c r="AF2" i="12"/>
  <c r="AG2" i="12"/>
  <c r="AI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B3" i="12"/>
  <c r="AC3" i="12"/>
  <c r="AD3" i="12"/>
  <c r="AE3" i="12"/>
  <c r="AF3" i="12"/>
  <c r="AG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B4" i="12"/>
  <c r="AC4" i="12"/>
  <c r="AD4" i="12"/>
  <c r="AE4" i="12"/>
  <c r="AF4" i="12"/>
  <c r="AG4" i="12"/>
  <c r="AI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B5" i="12"/>
  <c r="AC5" i="12"/>
  <c r="AD5" i="12"/>
  <c r="AE5" i="12"/>
  <c r="AF5" i="12"/>
  <c r="AG5" i="12"/>
  <c r="AI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B6" i="12"/>
  <c r="AC6" i="12"/>
  <c r="AD6" i="12"/>
  <c r="AE6" i="12"/>
  <c r="AF6" i="12"/>
  <c r="AG6" i="12"/>
  <c r="AI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B7" i="12"/>
  <c r="AC7" i="12"/>
  <c r="AD7" i="12"/>
  <c r="AE7" i="12"/>
  <c r="AF7" i="12"/>
  <c r="AG7" i="12"/>
  <c r="AI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B8" i="12"/>
  <c r="AC8" i="12"/>
  <c r="AD8" i="12"/>
  <c r="AE8" i="12"/>
  <c r="AF8" i="12"/>
  <c r="AG8" i="12"/>
  <c r="AI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B9" i="12"/>
  <c r="AC9" i="12"/>
  <c r="AD9" i="12"/>
  <c r="AE9" i="12"/>
  <c r="AF9" i="12"/>
  <c r="AG9" i="12"/>
  <c r="AI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B10" i="12"/>
  <c r="AC10" i="12"/>
  <c r="AD10" i="12"/>
  <c r="AE10" i="12"/>
  <c r="AF10" i="12"/>
  <c r="AG10" i="12"/>
  <c r="AI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B11" i="12"/>
  <c r="AC11" i="12"/>
  <c r="AD11" i="12"/>
  <c r="AE11" i="12"/>
  <c r="AF11" i="12"/>
  <c r="AG11" i="12"/>
  <c r="AI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B12" i="12"/>
  <c r="AC12" i="12"/>
  <c r="AD12" i="12"/>
  <c r="AE12" i="12"/>
  <c r="AF12" i="12"/>
  <c r="AG12" i="12"/>
  <c r="AI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B13" i="12"/>
  <c r="AC13" i="12"/>
  <c r="AD13" i="12"/>
  <c r="AE13" i="12"/>
  <c r="AF13" i="12"/>
  <c r="AG13" i="12"/>
  <c r="AI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B14" i="12"/>
  <c r="AC14" i="12"/>
  <c r="AD14" i="12"/>
  <c r="AE14" i="12"/>
  <c r="AF14" i="12"/>
  <c r="AG14" i="12"/>
  <c r="AI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B15" i="12"/>
  <c r="AC15" i="12"/>
  <c r="AD15" i="12"/>
  <c r="AE15" i="12"/>
  <c r="AF15" i="12"/>
  <c r="AG15" i="12"/>
  <c r="AI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B16" i="12"/>
  <c r="AC16" i="12"/>
  <c r="AD16" i="12"/>
  <c r="AE16" i="12"/>
  <c r="AF16" i="12"/>
  <c r="AG16" i="12"/>
  <c r="AI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B17" i="12"/>
  <c r="AC17" i="12"/>
  <c r="AD17" i="12"/>
  <c r="AE17" i="12"/>
  <c r="AF17" i="12"/>
  <c r="AG17" i="12"/>
  <c r="AI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B18" i="12"/>
  <c r="AC18" i="12"/>
  <c r="AD18" i="12"/>
  <c r="AE18" i="12"/>
  <c r="AF18" i="12"/>
  <c r="AG18" i="12"/>
  <c r="AI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B19" i="12"/>
  <c r="AC19" i="12"/>
  <c r="AD19" i="12"/>
  <c r="AE19" i="12"/>
  <c r="AF19" i="12"/>
  <c r="AG19" i="12"/>
  <c r="AI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B20" i="12"/>
  <c r="AC20" i="12"/>
  <c r="AD20" i="12"/>
  <c r="AE20" i="12"/>
  <c r="AF20" i="12"/>
  <c r="AG20" i="12"/>
  <c r="AI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B21" i="12"/>
  <c r="AC21" i="12"/>
  <c r="AD21" i="12"/>
  <c r="AE21" i="12"/>
  <c r="AF21" i="12"/>
  <c r="AG21" i="12"/>
  <c r="AI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B22" i="12"/>
  <c r="AC22" i="12"/>
  <c r="AD22" i="12"/>
  <c r="AE22" i="12"/>
  <c r="AF22" i="12"/>
  <c r="AG22" i="12"/>
  <c r="AI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B23" i="12"/>
  <c r="AC23" i="12"/>
  <c r="AD23" i="12"/>
  <c r="AE23" i="12"/>
  <c r="AF23" i="12"/>
  <c r="AG23" i="12"/>
  <c r="AI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B24" i="12"/>
  <c r="AC24" i="12"/>
  <c r="AD24" i="12"/>
  <c r="AE24" i="12"/>
  <c r="AF24" i="12"/>
  <c r="AG24" i="12"/>
  <c r="AI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B25" i="12"/>
  <c r="AC25" i="12"/>
  <c r="AD25" i="12"/>
  <c r="AE25" i="12"/>
  <c r="AF25" i="12"/>
  <c r="AG25" i="12"/>
  <c r="AI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B26" i="12"/>
  <c r="AC26" i="12"/>
  <c r="AD26" i="12"/>
  <c r="AE26" i="12"/>
  <c r="AF26" i="12"/>
  <c r="AG26" i="12"/>
  <c r="AI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B27" i="12"/>
  <c r="AC27" i="12"/>
  <c r="AD27" i="12"/>
  <c r="AE27" i="12"/>
  <c r="AF27" i="12"/>
  <c r="AG27" i="12"/>
  <c r="AI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B28" i="12"/>
  <c r="AC28" i="12"/>
  <c r="AD28" i="12"/>
  <c r="AE28" i="12"/>
  <c r="AF28" i="12"/>
  <c r="AG28" i="12"/>
  <c r="AI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B29" i="12"/>
  <c r="AC29" i="12"/>
  <c r="AD29" i="12"/>
  <c r="AE29" i="12"/>
  <c r="AF29" i="12"/>
  <c r="AG29" i="12"/>
  <c r="AI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B30" i="12"/>
  <c r="AC30" i="12"/>
  <c r="AD30" i="12"/>
  <c r="AE30" i="12"/>
  <c r="AF30" i="12"/>
  <c r="AG30" i="12"/>
  <c r="AI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B31" i="12"/>
  <c r="AC31" i="12"/>
  <c r="AD31" i="12"/>
  <c r="AE31" i="12"/>
  <c r="AF31" i="12"/>
  <c r="AG31" i="12"/>
  <c r="AI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B32" i="12"/>
  <c r="AC32" i="12"/>
  <c r="AD32" i="12"/>
  <c r="AE32" i="12"/>
  <c r="AF32" i="12"/>
  <c r="AG32" i="12"/>
  <c r="AI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B33" i="12"/>
  <c r="AC33" i="12"/>
  <c r="AD33" i="12"/>
  <c r="AE33" i="12"/>
  <c r="AF33" i="12"/>
  <c r="AG33" i="12"/>
  <c r="AI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B34" i="12"/>
  <c r="AC34" i="12"/>
  <c r="AD34" i="12"/>
  <c r="AE34" i="12"/>
  <c r="AF34" i="12"/>
  <c r="AG34" i="12"/>
  <c r="AI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B35" i="12"/>
  <c r="AC35" i="12"/>
  <c r="AD35" i="12"/>
  <c r="AE35" i="12"/>
  <c r="AF35" i="12"/>
  <c r="AG35" i="12"/>
  <c r="AI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B36" i="12"/>
  <c r="AC36" i="12"/>
  <c r="AD36" i="12"/>
  <c r="AE36" i="12"/>
  <c r="AF36" i="12"/>
  <c r="AG36" i="12"/>
  <c r="AI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B37" i="12"/>
  <c r="AC37" i="12"/>
  <c r="AD37" i="12"/>
  <c r="AE37" i="12"/>
  <c r="AF37" i="12"/>
  <c r="AG37" i="12"/>
  <c r="AI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B38" i="12"/>
  <c r="AC38" i="12"/>
  <c r="AD38" i="12"/>
  <c r="AE38" i="12"/>
  <c r="AF38" i="12"/>
  <c r="AG38" i="12"/>
  <c r="AI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B39" i="12"/>
  <c r="AC39" i="12"/>
  <c r="AD39" i="12"/>
  <c r="AE39" i="12"/>
  <c r="AF39" i="12"/>
  <c r="AG39" i="12"/>
  <c r="AI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B40" i="12"/>
  <c r="AC40" i="12"/>
  <c r="AD40" i="12"/>
  <c r="AE40" i="12"/>
  <c r="AF40" i="12"/>
  <c r="AG40" i="12"/>
  <c r="AI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B41" i="12"/>
  <c r="AC41" i="12"/>
  <c r="AD41" i="12"/>
  <c r="AE41" i="12"/>
  <c r="AF41" i="12"/>
  <c r="AG41" i="12"/>
  <c r="AI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B42" i="12"/>
  <c r="AC42" i="12"/>
  <c r="AD42" i="12"/>
  <c r="AE42" i="12"/>
  <c r="AF42" i="12"/>
  <c r="AG42" i="12"/>
  <c r="AI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B43" i="12"/>
  <c r="AC43" i="12"/>
  <c r="AD43" i="12"/>
  <c r="AE43" i="12"/>
  <c r="AF43" i="12"/>
  <c r="AG43" i="12"/>
  <c r="AI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B44" i="12"/>
  <c r="AC44" i="12"/>
  <c r="AD44" i="12"/>
  <c r="AE44" i="12"/>
  <c r="AF44" i="12"/>
  <c r="AG44" i="12"/>
  <c r="AI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B45" i="12"/>
  <c r="AC45" i="12"/>
  <c r="AD45" i="12"/>
  <c r="AE45" i="12"/>
  <c r="AF45" i="12"/>
  <c r="AG45" i="12"/>
  <c r="AI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B46" i="12"/>
  <c r="AC46" i="12"/>
  <c r="AD46" i="12"/>
  <c r="AE46" i="12"/>
  <c r="AF46" i="12"/>
  <c r="AG46" i="12"/>
  <c r="AI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B47" i="12"/>
  <c r="AC47" i="12"/>
  <c r="AD47" i="12"/>
  <c r="AE47" i="12"/>
  <c r="AF47" i="12"/>
  <c r="AG47" i="12"/>
  <c r="AI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B48" i="12"/>
  <c r="AC48" i="12"/>
  <c r="AD48" i="12"/>
  <c r="AE48" i="12"/>
  <c r="AF48" i="12"/>
  <c r="AG48" i="12"/>
  <c r="AI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B49" i="12"/>
  <c r="AC49" i="12"/>
  <c r="AD49" i="12"/>
  <c r="AE49" i="12"/>
  <c r="AF49" i="12"/>
  <c r="AG49" i="12"/>
  <c r="AI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B50" i="12"/>
  <c r="AC50" i="12"/>
  <c r="AD50" i="12"/>
  <c r="AE50" i="12"/>
  <c r="AF50" i="12"/>
  <c r="AG50" i="12"/>
  <c r="AI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B51" i="12"/>
  <c r="AC51" i="12"/>
  <c r="AD51" i="12"/>
  <c r="AE51" i="12"/>
  <c r="AF51" i="12"/>
  <c r="AG51" i="12"/>
  <c r="AI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B52" i="12"/>
  <c r="AC52" i="12"/>
  <c r="AD52" i="12"/>
  <c r="AE52" i="12"/>
  <c r="AF52" i="12"/>
  <c r="AG52" i="12"/>
  <c r="AI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B53" i="12"/>
  <c r="AC53" i="12"/>
  <c r="AD53" i="12"/>
  <c r="AE53" i="12"/>
  <c r="AF53" i="12"/>
  <c r="AG53" i="12"/>
  <c r="AI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B54" i="12"/>
  <c r="AC54" i="12"/>
  <c r="AD54" i="12"/>
  <c r="AE54" i="12"/>
  <c r="AF54" i="12"/>
  <c r="AG54" i="12"/>
  <c r="AI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B55" i="12"/>
  <c r="AC55" i="12"/>
  <c r="AD55" i="12"/>
  <c r="AE55" i="12"/>
  <c r="AF55" i="12"/>
  <c r="AG55" i="12"/>
  <c r="AI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B56" i="12"/>
  <c r="AC56" i="12"/>
  <c r="AD56" i="12"/>
  <c r="AE56" i="12"/>
  <c r="AF56" i="12"/>
  <c r="AG56" i="12"/>
  <c r="AI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B57" i="12"/>
  <c r="AC57" i="12"/>
  <c r="AD57" i="12"/>
  <c r="AE57" i="12"/>
  <c r="AF57" i="12"/>
  <c r="AG57" i="12"/>
  <c r="AI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B58" i="12"/>
  <c r="AC58" i="12"/>
  <c r="AD58" i="12"/>
  <c r="AE58" i="12"/>
  <c r="AF58" i="12"/>
  <c r="AG58" i="12"/>
  <c r="AI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B59" i="12"/>
  <c r="AC59" i="12"/>
  <c r="AD59" i="12"/>
  <c r="AE59" i="12"/>
  <c r="AF59" i="12"/>
  <c r="AG59" i="12"/>
  <c r="AI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B60" i="12"/>
  <c r="AC60" i="12"/>
  <c r="AD60" i="12"/>
  <c r="AE60" i="12"/>
  <c r="AF60" i="12"/>
  <c r="AG60" i="12"/>
  <c r="AI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B61" i="12"/>
  <c r="AC61" i="12"/>
  <c r="AD61" i="12"/>
  <c r="AE61" i="12"/>
  <c r="AF61" i="12"/>
  <c r="AG61" i="12"/>
  <c r="AI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B62" i="12"/>
  <c r="AC62" i="12"/>
  <c r="AD62" i="12"/>
  <c r="AE62" i="12"/>
  <c r="AF62" i="12"/>
  <c r="AG62" i="12"/>
  <c r="AI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B63" i="12"/>
  <c r="AC63" i="12"/>
  <c r="AD63" i="12"/>
  <c r="AE63" i="12"/>
  <c r="AF63" i="12"/>
  <c r="AG63" i="12"/>
  <c r="AI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B64" i="12"/>
  <c r="AC64" i="12"/>
  <c r="AD64" i="12"/>
  <c r="AE64" i="12"/>
  <c r="AF64" i="12"/>
  <c r="AG64" i="12"/>
  <c r="AI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B65" i="12"/>
  <c r="AC65" i="12"/>
  <c r="AD65" i="12"/>
  <c r="AE65" i="12"/>
  <c r="AF65" i="12"/>
  <c r="AG65" i="12"/>
  <c r="AI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B66" i="12"/>
  <c r="AC66" i="12"/>
  <c r="AD66" i="12"/>
  <c r="AE66" i="12"/>
  <c r="AF66" i="12"/>
  <c r="AG66" i="12"/>
  <c r="AI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B67" i="12"/>
  <c r="AC67" i="12"/>
  <c r="AD67" i="12"/>
  <c r="AE67" i="12"/>
  <c r="AF67" i="12"/>
  <c r="AG67" i="12"/>
  <c r="AI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B68" i="12"/>
  <c r="AC68" i="12"/>
  <c r="AD68" i="12"/>
  <c r="AE68" i="12"/>
  <c r="AF68" i="12"/>
  <c r="AG68" i="12"/>
  <c r="AI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B69" i="12"/>
  <c r="AC69" i="12"/>
  <c r="AD69" i="12"/>
  <c r="AE69" i="12"/>
  <c r="AF69" i="12"/>
  <c r="AG69" i="12"/>
  <c r="AI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B70" i="12"/>
  <c r="AC70" i="12"/>
  <c r="AD70" i="12"/>
  <c r="AE70" i="12"/>
  <c r="AF70" i="12"/>
  <c r="AG70" i="12"/>
  <c r="AI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B71" i="12"/>
  <c r="AC71" i="12"/>
  <c r="AD71" i="12"/>
  <c r="AE71" i="12"/>
  <c r="AF71" i="12"/>
  <c r="AG71" i="12"/>
  <c r="AI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B72" i="12"/>
  <c r="AC72" i="12"/>
  <c r="AD72" i="12"/>
  <c r="AE72" i="12"/>
  <c r="AF72" i="12"/>
  <c r="AG72" i="12"/>
  <c r="AI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B73" i="12"/>
  <c r="AC73" i="12"/>
  <c r="AD73" i="12"/>
  <c r="AE73" i="12"/>
  <c r="AF73" i="12"/>
  <c r="AG73" i="12"/>
  <c r="AI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B74" i="12"/>
  <c r="AC74" i="12"/>
  <c r="AD74" i="12"/>
  <c r="AE74" i="12"/>
  <c r="AF74" i="12"/>
  <c r="AG74" i="12"/>
  <c r="AI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B75" i="12"/>
  <c r="AC75" i="12"/>
  <c r="AD75" i="12"/>
  <c r="AE75" i="12"/>
  <c r="AF75" i="12"/>
  <c r="AG75" i="12"/>
  <c r="AI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B76" i="12"/>
  <c r="AC76" i="12"/>
  <c r="AD76" i="12"/>
  <c r="AE76" i="12"/>
  <c r="AF76" i="12"/>
  <c r="AG76" i="12"/>
  <c r="AI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B77" i="12"/>
  <c r="AC77" i="12"/>
  <c r="AD77" i="12"/>
  <c r="AE77" i="12"/>
  <c r="AF77" i="12"/>
  <c r="AG77" i="12"/>
  <c r="AI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B78" i="12"/>
  <c r="AC78" i="12"/>
  <c r="AD78" i="12"/>
  <c r="AE78" i="12"/>
  <c r="AF78" i="12"/>
  <c r="AG78" i="12"/>
  <c r="AI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B79" i="12"/>
  <c r="AC79" i="12"/>
  <c r="AD79" i="12"/>
  <c r="AE79" i="12"/>
  <c r="AF79" i="12"/>
  <c r="AG79" i="12"/>
  <c r="AI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B80" i="12"/>
  <c r="AC80" i="12"/>
  <c r="AD80" i="12"/>
  <c r="AE80" i="12"/>
  <c r="AF80" i="12"/>
  <c r="AG80" i="12"/>
  <c r="AI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B81" i="12"/>
  <c r="AC81" i="12"/>
  <c r="AD81" i="12"/>
  <c r="AE81" i="12"/>
  <c r="AF81" i="12"/>
  <c r="AG81" i="12"/>
  <c r="AI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B82" i="12"/>
  <c r="AC82" i="12"/>
  <c r="AD82" i="12"/>
  <c r="AE82" i="12"/>
  <c r="AF82" i="12"/>
  <c r="AG82" i="12"/>
  <c r="AI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B83" i="12"/>
  <c r="AC83" i="12"/>
  <c r="AD83" i="12"/>
  <c r="AE83" i="12"/>
  <c r="AF83" i="12"/>
  <c r="AG83" i="12"/>
  <c r="AI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B84" i="12"/>
  <c r="AC84" i="12"/>
  <c r="AD84" i="12"/>
  <c r="AE84" i="12"/>
  <c r="AF84" i="12"/>
  <c r="AG84" i="12"/>
  <c r="AI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B85" i="12"/>
  <c r="AC85" i="12"/>
  <c r="AD85" i="12"/>
  <c r="AE85" i="12"/>
  <c r="AF85" i="12"/>
  <c r="AG85" i="12"/>
  <c r="AI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B86" i="12"/>
  <c r="AC86" i="12"/>
  <c r="AD86" i="12"/>
  <c r="AE86" i="12"/>
  <c r="AF86" i="12"/>
  <c r="AG86" i="12"/>
  <c r="AI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B87" i="12"/>
  <c r="AC87" i="12"/>
  <c r="AD87" i="12"/>
  <c r="AE87" i="12"/>
  <c r="AF87" i="12"/>
  <c r="AG87" i="12"/>
  <c r="AI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B88" i="12"/>
  <c r="AC88" i="12"/>
  <c r="AD88" i="12"/>
  <c r="AE88" i="12"/>
  <c r="AF88" i="12"/>
  <c r="AG88" i="12"/>
  <c r="AI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B89" i="12"/>
  <c r="AC89" i="12"/>
  <c r="AD89" i="12"/>
  <c r="AE89" i="12"/>
  <c r="AF89" i="12"/>
  <c r="AG89" i="12"/>
  <c r="AI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B90" i="12"/>
  <c r="AC90" i="12"/>
  <c r="AD90" i="12"/>
  <c r="AE90" i="12"/>
  <c r="AF90" i="12"/>
  <c r="AG90" i="12"/>
  <c r="AI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B91" i="12"/>
  <c r="AC91" i="12"/>
  <c r="AD91" i="12"/>
  <c r="AE91" i="12"/>
  <c r="AF91" i="12"/>
  <c r="AG91" i="12"/>
  <c r="AI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B92" i="12"/>
  <c r="AC92" i="12"/>
  <c r="AD92" i="12"/>
  <c r="AE92" i="12"/>
  <c r="AF92" i="12"/>
  <c r="AG92" i="12"/>
  <c r="AI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B93" i="12"/>
  <c r="AC93" i="12"/>
  <c r="AD93" i="12"/>
  <c r="AE93" i="12"/>
  <c r="AF93" i="12"/>
  <c r="AG93" i="12"/>
  <c r="AI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B94" i="12"/>
  <c r="AC94" i="12"/>
  <c r="AD94" i="12"/>
  <c r="AE94" i="12"/>
  <c r="AF94" i="12"/>
  <c r="AG94" i="12"/>
  <c r="AI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B95" i="12"/>
  <c r="AC95" i="12"/>
  <c r="AD95" i="12"/>
  <c r="AE95" i="12"/>
  <c r="AF95" i="12"/>
  <c r="AG95" i="12"/>
  <c r="AI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B96" i="12"/>
  <c r="AC96" i="12"/>
  <c r="AD96" i="12"/>
  <c r="AE96" i="12"/>
  <c r="AF96" i="12"/>
  <c r="AG96" i="12"/>
  <c r="AI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B97" i="12"/>
  <c r="AC97" i="12"/>
  <c r="AD97" i="12"/>
  <c r="AE97" i="12"/>
  <c r="AF97" i="12"/>
  <c r="AG97" i="12"/>
  <c r="AI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B98" i="12"/>
  <c r="AC98" i="12"/>
  <c r="AD98" i="12"/>
  <c r="AE98" i="12"/>
  <c r="AF98" i="12"/>
  <c r="AG98" i="12"/>
  <c r="AI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B99" i="12"/>
  <c r="AC99" i="12"/>
  <c r="AD99" i="12"/>
  <c r="AE99" i="12"/>
  <c r="AF99" i="12"/>
  <c r="AG99" i="12"/>
  <c r="AI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B100" i="12"/>
  <c r="AC100" i="12"/>
  <c r="AD100" i="12"/>
  <c r="AE100" i="12"/>
  <c r="AF100" i="12"/>
  <c r="AG100" i="12"/>
  <c r="AI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B101" i="12"/>
  <c r="AC101" i="12"/>
  <c r="AD101" i="12"/>
  <c r="AE101" i="12"/>
  <c r="AF101" i="12"/>
  <c r="AG101" i="12"/>
  <c r="AI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B102" i="12"/>
  <c r="AC102" i="12"/>
  <c r="AD102" i="12"/>
  <c r="AE102" i="12"/>
  <c r="AF102" i="12"/>
  <c r="AG102" i="12"/>
  <c r="AI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A3" i="11"/>
  <c r="AB3" i="11"/>
  <c r="AC3" i="11"/>
  <c r="AD3" i="11"/>
  <c r="AE3" i="11"/>
  <c r="AF3" i="11"/>
  <c r="AG3" i="11"/>
  <c r="AH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G4" i="11"/>
  <c r="AH4" i="11"/>
  <c r="AJ4" i="11"/>
  <c r="AA5" i="11"/>
  <c r="AB5" i="11"/>
  <c r="AC5" i="11"/>
  <c r="AD5" i="11"/>
  <c r="AE5" i="11"/>
  <c r="AF5" i="11"/>
  <c r="AG5" i="11"/>
  <c r="AH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A6" i="11"/>
  <c r="AB6" i="11"/>
  <c r="AC6" i="11"/>
  <c r="AD6" i="11"/>
  <c r="AE6" i="11"/>
  <c r="AF6" i="11"/>
  <c r="AG6" i="11"/>
  <c r="AH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A7" i="11"/>
  <c r="AB7" i="11"/>
  <c r="AC7" i="11"/>
  <c r="AD7" i="11"/>
  <c r="AE7" i="11"/>
  <c r="AF7" i="11"/>
  <c r="AG7" i="11"/>
  <c r="AH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A8" i="11"/>
  <c r="AB8" i="11"/>
  <c r="AC8" i="11"/>
  <c r="AD8" i="11"/>
  <c r="AE8" i="11"/>
  <c r="AF8" i="11"/>
  <c r="AG8" i="11"/>
  <c r="AH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A9" i="11"/>
  <c r="AB9" i="11"/>
  <c r="AC9" i="11"/>
  <c r="AD9" i="11"/>
  <c r="AE9" i="11"/>
  <c r="AF9" i="11"/>
  <c r="AG9" i="11"/>
  <c r="AH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A10" i="11"/>
  <c r="AB10" i="11"/>
  <c r="AC10" i="11"/>
  <c r="AD10" i="11"/>
  <c r="AE10" i="11"/>
  <c r="AF10" i="11"/>
  <c r="AG10" i="11"/>
  <c r="AH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A11" i="11"/>
  <c r="AB11" i="11"/>
  <c r="AC11" i="11"/>
  <c r="AD11" i="11"/>
  <c r="AE11" i="11"/>
  <c r="AF11" i="11"/>
  <c r="AG11" i="11"/>
  <c r="AH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A12" i="11"/>
  <c r="AB12" i="11"/>
  <c r="AC12" i="11"/>
  <c r="AD12" i="11"/>
  <c r="AE12" i="11"/>
  <c r="AF12" i="11"/>
  <c r="AG12" i="11"/>
  <c r="AH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A13" i="11"/>
  <c r="AB13" i="11"/>
  <c r="AC13" i="11"/>
  <c r="AD13" i="11"/>
  <c r="AE13" i="11"/>
  <c r="AF13" i="11"/>
  <c r="AG13" i="11"/>
  <c r="AH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A14" i="11"/>
  <c r="AB14" i="11"/>
  <c r="AC14" i="11"/>
  <c r="AD14" i="11"/>
  <c r="AE14" i="11"/>
  <c r="AF14" i="11"/>
  <c r="AG14" i="11"/>
  <c r="AH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A15" i="11"/>
  <c r="AB15" i="11"/>
  <c r="AC15" i="11"/>
  <c r="AD15" i="11"/>
  <c r="AE15" i="11"/>
  <c r="AF15" i="11"/>
  <c r="AG15" i="11"/>
  <c r="AH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A16" i="11"/>
  <c r="AB16" i="11"/>
  <c r="AC16" i="11"/>
  <c r="AD16" i="11"/>
  <c r="AE16" i="11"/>
  <c r="AF16" i="11"/>
  <c r="AG16" i="11"/>
  <c r="AH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B34" i="11"/>
  <c r="C34" i="11"/>
  <c r="D34" i="11"/>
  <c r="E34" i="11"/>
  <c r="F34" i="11"/>
  <c r="H34" i="11"/>
  <c r="I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</calcChain>
</file>

<file path=xl/sharedStrings.xml><?xml version="1.0" encoding="utf-8"?>
<sst xmlns="http://schemas.openxmlformats.org/spreadsheetml/2006/main" count="544" uniqueCount="258">
  <si>
    <t>Na 23
(ug/L)</t>
  </si>
  <si>
    <t>Mg 24
(ug/L)</t>
  </si>
  <si>
    <t>Al 27
(ug/L)</t>
  </si>
  <si>
    <t>Si 28
(ug/L)</t>
  </si>
  <si>
    <t>P 31
(ug/L)</t>
  </si>
  <si>
    <t>K 39
(ug/L)</t>
  </si>
  <si>
    <t>Ca-43 43
Helium KED
(ug/L)</t>
  </si>
  <si>
    <t>Ca 43
(ug/L)</t>
  </si>
  <si>
    <t>Ca-44 44
Helium KED
(ug/L)</t>
  </si>
  <si>
    <t>Ca 44
(ug/L)</t>
  </si>
  <si>
    <t>Mn 55
(ug/L)</t>
  </si>
  <si>
    <t>Fe 57
(ug/L)</t>
  </si>
  <si>
    <t>Co 59
(ug/L)</t>
  </si>
  <si>
    <t>Ni 60
(ug/L)</t>
  </si>
  <si>
    <t>Cu 63
(ug/L)</t>
  </si>
  <si>
    <t>Zn 68
(ug/L)</t>
  </si>
  <si>
    <t>Se 78
(mg/L)</t>
  </si>
  <si>
    <t>Se 82
(mg/L)</t>
  </si>
  <si>
    <t>Sr 88
(ug/L)</t>
  </si>
  <si>
    <t>Mo 96
(ug/L)</t>
  </si>
  <si>
    <t>Cd 113
(ug/L)</t>
  </si>
  <si>
    <t>Pb 206
(ug/L)</t>
  </si>
  <si>
    <t>Pb 207
(ug/L)</t>
  </si>
  <si>
    <t>Pb 208
(ug/L)</t>
  </si>
  <si>
    <t>ppb</t>
  </si>
  <si>
    <t>Std1-5ppb</t>
  </si>
  <si>
    <t>Std2-20ppb</t>
  </si>
  <si>
    <t>Std3-50ppb</t>
  </si>
  <si>
    <t>Std4-200ppb</t>
  </si>
  <si>
    <t>Std5-500ppb</t>
  </si>
  <si>
    <t>Std6-2000ppb</t>
  </si>
  <si>
    <t>Sample Id</t>
  </si>
  <si>
    <t>QCS</t>
  </si>
  <si>
    <t>Ca Chk 500 ppb</t>
  </si>
  <si>
    <r>
      <rPr>
        <b/>
        <sz val="8"/>
        <rFont val="Tahoma"/>
        <family val="2"/>
      </rPr>
      <t>^</t>
    </r>
    <r>
      <rPr>
        <sz val="8"/>
        <rFont val="Tahoma"/>
        <family val="2"/>
      </rPr>
      <t>ICV based on SiO2</t>
    </r>
  </si>
  <si>
    <t>MDL</t>
  </si>
  <si>
    <t>CCV1 200 ppb</t>
  </si>
  <si>
    <t>CCV2</t>
  </si>
  <si>
    <t>CCV3</t>
  </si>
  <si>
    <t>CCV4</t>
  </si>
  <si>
    <t>CCV5</t>
  </si>
  <si>
    <t>CCV6</t>
  </si>
  <si>
    <t>CCV7</t>
  </si>
  <si>
    <t>CCV8</t>
  </si>
  <si>
    <t>CCV9</t>
  </si>
  <si>
    <t>CCV10</t>
  </si>
  <si>
    <t>CCV11</t>
  </si>
  <si>
    <t>QCB</t>
  </si>
  <si>
    <t>Blk</t>
  </si>
  <si>
    <t>CCB1</t>
  </si>
  <si>
    <t>CCB2</t>
  </si>
  <si>
    <t>CCB3</t>
  </si>
  <si>
    <t>CCB4</t>
  </si>
  <si>
    <t>CCB5</t>
  </si>
  <si>
    <t>CCB6</t>
  </si>
  <si>
    <t>CCB7</t>
  </si>
  <si>
    <t>CCB8</t>
  </si>
  <si>
    <t>CCB9</t>
  </si>
  <si>
    <t>CCB10</t>
  </si>
  <si>
    <t>CCB11</t>
  </si>
  <si>
    <t>Average</t>
  </si>
  <si>
    <t>LCB1</t>
  </si>
  <si>
    <t>LCB2</t>
  </si>
  <si>
    <t>LCB3</t>
  </si>
  <si>
    <t>LCB4</t>
  </si>
  <si>
    <t>LCB5</t>
  </si>
  <si>
    <t>Na 23
(umol/L)</t>
  </si>
  <si>
    <t>Mg 24
(umol/L)</t>
  </si>
  <si>
    <t>Al 27
(umol/L)</t>
  </si>
  <si>
    <t>Si 28
(umol/L)</t>
  </si>
  <si>
    <t>P 31
(umol/L)</t>
  </si>
  <si>
    <t>K 39
(umol/L)</t>
  </si>
  <si>
    <t>Ca 43 Helium KED
(umol/L)</t>
  </si>
  <si>
    <t>Ca 43
(umol/L)</t>
  </si>
  <si>
    <t>Ca 44 Helium KED
(umol/L)</t>
  </si>
  <si>
    <t>Ca 44
(umol/L)</t>
  </si>
  <si>
    <t>Mn 55
(umol/L)</t>
  </si>
  <si>
    <t>Fe 57
(umol/L)</t>
  </si>
  <si>
    <t>Co 59
(umol/L)</t>
  </si>
  <si>
    <t>Ni 60
(umol/L)</t>
  </si>
  <si>
    <t>Cu 63
(umol/L)</t>
  </si>
  <si>
    <t>Zn 68
(umol/L)</t>
  </si>
  <si>
    <t>Se 78
(ug/L)</t>
  </si>
  <si>
    <t>Se 82
(ug/L)</t>
  </si>
  <si>
    <t>Sr 88
(umol/L)</t>
  </si>
  <si>
    <t>Mo 96
(umol/L)</t>
  </si>
  <si>
    <t>Cd 113
(umol/L)</t>
  </si>
  <si>
    <t>Pb 206
(umol/L)</t>
  </si>
  <si>
    <t>Pb 207
(umol/L)</t>
  </si>
  <si>
    <t>Pb 208
(umol/L)</t>
  </si>
  <si>
    <t>Na 23
(g/mol)</t>
  </si>
  <si>
    <t>Mg 24
(g/mol)</t>
  </si>
  <si>
    <t>Al 27
(g/mol)</t>
  </si>
  <si>
    <t>Si 28
(g/mol)</t>
  </si>
  <si>
    <t>P 31
(g/mol)</t>
  </si>
  <si>
    <t>K 39
(g/mol)</t>
  </si>
  <si>
    <t>Ca 42
(g/mol)</t>
  </si>
  <si>
    <t>Ca 43
(g/mol)</t>
  </si>
  <si>
    <t>Ca 44
(g/mol)</t>
  </si>
  <si>
    <t>Mn 55
(g/mol)</t>
  </si>
  <si>
    <t>Fe 57
(g/mol)</t>
  </si>
  <si>
    <t>Co 59
(g/mol)</t>
  </si>
  <si>
    <t>Ni 60
(g/mol)</t>
  </si>
  <si>
    <t>Cu 63
(g/mol)</t>
  </si>
  <si>
    <t>Zn 68
(g/mol)</t>
  </si>
  <si>
    <t>Se 82
(g/mol)</t>
  </si>
  <si>
    <t>Sr 88
(g/mol)</t>
  </si>
  <si>
    <t>Mo 96
(g/mol)</t>
  </si>
  <si>
    <t>Cd 113
(g/mol)</t>
  </si>
  <si>
    <t>Pb 206
(g/mol)</t>
  </si>
  <si>
    <t>Pb 207
(g/mol)</t>
  </si>
  <si>
    <t>Pb 208
(g/mol)</t>
  </si>
  <si>
    <t>Blk Avg</t>
  </si>
  <si>
    <t>Max Conc</t>
  </si>
  <si>
    <t>CCASE 1 (1.58, 8.22)</t>
  </si>
  <si>
    <r>
      <t xml:space="preserve">Clear all highlighting, then highlight cells to exactly match the highlighting of the conditional formatting       </t>
    </r>
    <r>
      <rPr>
        <sz val="28"/>
        <color theme="1"/>
        <rFont val="Arial"/>
        <family val="2"/>
      </rPr>
      <t>→</t>
    </r>
  </si>
  <si>
    <t>HB220201</t>
  </si>
  <si>
    <t>2 (2.37, 7.48)</t>
  </si>
  <si>
    <t>3</t>
  </si>
  <si>
    <t>3 (5.35, 4.47)</t>
  </si>
  <si>
    <t>4</t>
  </si>
  <si>
    <t>4 (4.55, 5.26)</t>
  </si>
  <si>
    <t>5</t>
  </si>
  <si>
    <t>5 (5.75, 4.05)</t>
  </si>
  <si>
    <t>6</t>
  </si>
  <si>
    <t>6 (3.67, 6.14)</t>
  </si>
  <si>
    <t>7</t>
  </si>
  <si>
    <t>7 (3.65, 6.16)</t>
  </si>
  <si>
    <t>10</t>
  </si>
  <si>
    <t>8 (5.46, 4.36)</t>
  </si>
  <si>
    <t>11</t>
  </si>
  <si>
    <t>9 (5.92, 3.89)</t>
  </si>
  <si>
    <t>12</t>
  </si>
  <si>
    <t>10 (3.21, 6.62)</t>
  </si>
  <si>
    <t>13</t>
  </si>
  <si>
    <t>11 (1.08, 8.75)</t>
  </si>
  <si>
    <t>14</t>
  </si>
  <si>
    <t>12 (2.23, 7.60)</t>
  </si>
  <si>
    <t>16</t>
  </si>
  <si>
    <t>13 (3.54, 6.28)</t>
  </si>
  <si>
    <t>17</t>
  </si>
  <si>
    <t>14 (4.88, 4.92)</t>
  </si>
  <si>
    <t>18</t>
  </si>
  <si>
    <t>15 (2.02, 7.80)</t>
  </si>
  <si>
    <t>19</t>
  </si>
  <si>
    <t>16 (3.24, 6.56)</t>
  </si>
  <si>
    <t>21</t>
  </si>
  <si>
    <t>17 (2.33, 7.51)</t>
  </si>
  <si>
    <t>22</t>
  </si>
  <si>
    <t>19 (5.97, 3.85)</t>
  </si>
  <si>
    <t>23</t>
  </si>
  <si>
    <t>20 (3.59, 6.24)</t>
  </si>
  <si>
    <t>26</t>
  </si>
  <si>
    <t>21 (5.74, 4.08)</t>
  </si>
  <si>
    <t>27</t>
  </si>
  <si>
    <t>22 (6.45, 3.36)</t>
  </si>
  <si>
    <t>29</t>
  </si>
  <si>
    <t>24 (4.30, 5.53)</t>
  </si>
  <si>
    <t>30</t>
  </si>
  <si>
    <t>25 (7.76, 2.08)</t>
  </si>
  <si>
    <t>31</t>
  </si>
  <si>
    <t>26 (6.70, 3.13)</t>
  </si>
  <si>
    <t>32</t>
  </si>
  <si>
    <t>27 (5.21, 4.61)</t>
  </si>
  <si>
    <t>33</t>
  </si>
  <si>
    <t>28 (6.10, 3.74)</t>
  </si>
  <si>
    <t>34</t>
  </si>
  <si>
    <t>29 (6.85, 2.96)</t>
  </si>
  <si>
    <t>36</t>
  </si>
  <si>
    <t>30 (5.70, 4.11)</t>
  </si>
  <si>
    <t>37</t>
  </si>
  <si>
    <t>38</t>
  </si>
  <si>
    <t>39</t>
  </si>
  <si>
    <t>40</t>
  </si>
  <si>
    <t>41</t>
  </si>
  <si>
    <t>35</t>
  </si>
  <si>
    <t>42</t>
  </si>
  <si>
    <t>48</t>
  </si>
  <si>
    <t>50</t>
  </si>
  <si>
    <t>51</t>
  </si>
  <si>
    <t>54</t>
  </si>
  <si>
    <t>55</t>
  </si>
  <si>
    <t>56</t>
  </si>
  <si>
    <t>61</t>
  </si>
  <si>
    <t>43</t>
  </si>
  <si>
    <t>62</t>
  </si>
  <si>
    <t>44</t>
  </si>
  <si>
    <t>63</t>
  </si>
  <si>
    <t>45</t>
  </si>
  <si>
    <t>65</t>
  </si>
  <si>
    <t>46</t>
  </si>
  <si>
    <t>67</t>
  </si>
  <si>
    <t>47</t>
  </si>
  <si>
    <t>68</t>
  </si>
  <si>
    <t>69</t>
  </si>
  <si>
    <t>49</t>
  </si>
  <si>
    <t>70</t>
  </si>
  <si>
    <t>A</t>
  </si>
  <si>
    <t>B</t>
  </si>
  <si>
    <t>52</t>
  </si>
  <si>
    <t>C</t>
  </si>
  <si>
    <t>53</t>
  </si>
  <si>
    <t>HB220701</t>
  </si>
  <si>
    <t>02</t>
  </si>
  <si>
    <t>03</t>
  </si>
  <si>
    <t>04</t>
  </si>
  <si>
    <t>57</t>
  </si>
  <si>
    <t>05</t>
  </si>
  <si>
    <t>58</t>
  </si>
  <si>
    <t>06</t>
  </si>
  <si>
    <t>59</t>
  </si>
  <si>
    <t>07</t>
  </si>
  <si>
    <t>60</t>
  </si>
  <si>
    <t>08</t>
  </si>
  <si>
    <t>09</t>
  </si>
  <si>
    <t>64</t>
  </si>
  <si>
    <t>66</t>
  </si>
  <si>
    <t>20</t>
  </si>
  <si>
    <t>71</t>
  </si>
  <si>
    <t>72</t>
  </si>
  <si>
    <t>73</t>
  </si>
  <si>
    <t>28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</si>
  <si>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</si>
  <si>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</si>
  <si>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</si>
  <si>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</si>
  <si>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</si>
  <si>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</si>
  <si>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</si>
  <si>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</si>
  <si>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</si>
  <si>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</si>
  <si>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</si>
  <si>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</si>
  <si>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</si>
  <si>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46-1</t>
  </si>
  <si>
    <t>87</t>
  </si>
  <si>
    <t>46-2</t>
  </si>
  <si>
    <t>88</t>
  </si>
  <si>
    <t>48-1</t>
  </si>
  <si>
    <t>89</t>
  </si>
  <si>
    <t>48-2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</si>
  <si>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</si>
  <si>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</si>
  <si>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</si>
  <si>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</si>
  <si>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</si>
  <si>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</si>
  <si>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</si>
  <si>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</si>
  <si>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</si>
  <si>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</si>
  <si>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</si>
  <si>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</si>
  <si>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</si>
  <si>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</si>
  <si>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r>
      <t xml:space="preserve">Post Cation Concentration (umol/L) Data from 'Raw Results' here </t>
    </r>
    <r>
      <rPr>
        <b/>
        <sz val="14"/>
        <color rgb="FF000000"/>
        <rFont val="Arial"/>
        <family val="2"/>
      </rPr>
      <t>↓</t>
    </r>
    <r>
      <rPr>
        <b/>
        <sz val="12"/>
        <color rgb="FF000000"/>
        <rFont val="Arial"/>
        <family val="2"/>
      </rPr>
      <t xml:space="preserve"> and Clear Conditional Formatting</t>
    </r>
  </si>
  <si>
    <t>Si 28 
(umol/L)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</si>
</sst>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0"/>
      <color rgb="FF000000"/>
      <name val="Arial"/>
      <family val="2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sz val="8"/>
      <color rgb="FF000000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theme="1"/>
      <name val="Tahoma"/>
      <family val="2"/>
    </font>
    <font>
      <sz val="28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Tahoma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8"/>
      <color rgb="FFFF0000"/>
      <name val="Tahoma"/>
      <family val="2"/>
    </font>
    <font>
      <b/>
      <sz val="8"/>
      <color rgb="FFFF0000"/>
      <name val="Tahoma"/>
      <family val="2"/>
    </font>
    <font>
      <b/>
      <sz val="8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rgb="FFEBFFD0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1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12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2"/>
      </patternFill>
    </fill>
    <fill>
      <patternFill patternType="solid">
        <fgColor rgb="FFFFFF00"/>
        <bgColor indexed="12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 style="thin">
        <color indexed="1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64" fontId="2" fillId="4" borderId="2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" fontId="5" fillId="0" borderId="0" xfId="0" applyNumberFormat="1" applyFont="1"/>
    <xf numFmtId="1" fontId="0" fillId="0" borderId="0" xfId="0" applyNumberFormat="1"/>
    <xf numFmtId="164" fontId="2" fillId="0" borderId="0" xfId="0" applyNumberFormat="1" applyFont="1" applyAlignment="1">
      <alignment horizontal="left" vertical="center"/>
    </xf>
    <xf numFmtId="164" fontId="2" fillId="5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164" fontId="2" fillId="4" borderId="0" xfId="0" applyNumberFormat="1" applyFont="1" applyFill="1" applyAlignment="1">
      <alignment horizontal="left" vertical="center"/>
    </xf>
    <xf numFmtId="2" fontId="6" fillId="0" borderId="2" xfId="0" applyNumberFormat="1" applyFont="1" applyBorder="1" applyAlignment="1">
      <alignment horizontal="left" vertical="center"/>
    </xf>
    <xf numFmtId="2" fontId="6" fillId="4" borderId="2" xfId="0" applyNumberFormat="1" applyFont="1" applyFill="1" applyBorder="1" applyAlignment="1">
      <alignment horizontal="left" vertical="center"/>
    </xf>
    <xf numFmtId="2" fontId="2" fillId="4" borderId="2" xfId="0" applyNumberFormat="1" applyFont="1" applyFill="1" applyBorder="1" applyAlignment="1">
      <alignment horizontal="left" vertical="center"/>
    </xf>
    <xf numFmtId="0" fontId="4" fillId="0" borderId="0" xfId="0" applyFont="1"/>
    <xf numFmtId="164" fontId="4" fillId="0" borderId="0" xfId="0" applyNumberFormat="1" applyFont="1"/>
    <xf numFmtId="0" fontId="4" fillId="0" borderId="9" xfId="0" applyFont="1" applyBorder="1"/>
    <xf numFmtId="164" fontId="4" fillId="0" borderId="9" xfId="0" applyNumberFormat="1" applyFont="1" applyBorder="1"/>
    <xf numFmtId="164" fontId="8" fillId="0" borderId="3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64" fontId="8" fillId="0" borderId="10" xfId="0" applyNumberFormat="1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164" fontId="8" fillId="0" borderId="12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center" vertical="center" wrapText="1"/>
    </xf>
    <xf numFmtId="0" fontId="8" fillId="0" borderId="13" xfId="0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center" vertical="center" wrapText="1"/>
    </xf>
    <xf numFmtId="0" fontId="4" fillId="0" borderId="14" xfId="0" applyFont="1" applyBorder="1"/>
    <xf numFmtId="0" fontId="8" fillId="0" borderId="1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4" fontId="8" fillId="6" borderId="18" xfId="0" applyNumberFormat="1" applyFont="1" applyFill="1" applyBorder="1" applyAlignment="1">
      <alignment horizontal="left" vertical="center"/>
    </xf>
    <xf numFmtId="0" fontId="8" fillId="6" borderId="19" xfId="0" applyFont="1" applyFill="1" applyBorder="1" applyAlignment="1">
      <alignment horizontal="left" vertical="center"/>
    </xf>
    <xf numFmtId="1" fontId="8" fillId="6" borderId="18" xfId="0" applyNumberFormat="1" applyFont="1" applyFill="1" applyBorder="1" applyAlignment="1">
      <alignment horizontal="left" vertical="center"/>
    </xf>
    <xf numFmtId="1" fontId="8" fillId="6" borderId="20" xfId="0" applyNumberFormat="1" applyFont="1" applyFill="1" applyBorder="1" applyAlignment="1">
      <alignment horizontal="left" vertical="center"/>
    </xf>
    <xf numFmtId="0" fontId="8" fillId="6" borderId="18" xfId="0" applyFont="1" applyFill="1" applyBorder="1" applyAlignment="1">
      <alignment horizontal="left" vertical="center"/>
    </xf>
    <xf numFmtId="0" fontId="10" fillId="0" borderId="0" xfId="0" applyFont="1"/>
    <xf numFmtId="164" fontId="8" fillId="5" borderId="18" xfId="0" applyNumberFormat="1" applyFont="1" applyFill="1" applyBorder="1" applyAlignment="1">
      <alignment horizontal="left" vertical="center"/>
    </xf>
    <xf numFmtId="0" fontId="8" fillId="5" borderId="19" xfId="0" applyFont="1" applyFill="1" applyBorder="1" applyAlignment="1">
      <alignment horizontal="left" vertical="center"/>
    </xf>
    <xf numFmtId="0" fontId="8" fillId="5" borderId="18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164" fontId="5" fillId="0" borderId="0" xfId="0" applyNumberFormat="1" applyFont="1"/>
    <xf numFmtId="0" fontId="3" fillId="0" borderId="0" xfId="0" applyFont="1"/>
    <xf numFmtId="164" fontId="5" fillId="10" borderId="0" xfId="0" applyNumberFormat="1" applyFont="1" applyFill="1"/>
    <xf numFmtId="164" fontId="8" fillId="5" borderId="2" xfId="0" applyNumberFormat="1" applyFont="1" applyFill="1" applyBorder="1" applyAlignment="1">
      <alignment horizontal="left" vertical="center"/>
    </xf>
    <xf numFmtId="164" fontId="8" fillId="0" borderId="2" xfId="0" applyNumberFormat="1" applyFont="1" applyBorder="1" applyAlignment="1">
      <alignment horizontal="left" vertical="center"/>
    </xf>
    <xf numFmtId="164" fontId="14" fillId="0" borderId="2" xfId="0" applyNumberFormat="1" applyFont="1" applyBorder="1" applyAlignment="1">
      <alignment horizontal="left" vertical="center"/>
    </xf>
    <xf numFmtId="164" fontId="14" fillId="0" borderId="3" xfId="0" applyNumberFormat="1" applyFont="1" applyBorder="1" applyAlignment="1">
      <alignment horizontal="left" vertical="center"/>
    </xf>
    <xf numFmtId="164" fontId="14" fillId="11" borderId="0" xfId="0" applyNumberFormat="1" applyFont="1" applyFill="1" applyAlignment="1">
      <alignment horizontal="left" vertical="center"/>
    </xf>
    <xf numFmtId="164" fontId="14" fillId="12" borderId="5" xfId="0" applyNumberFormat="1" applyFont="1" applyFill="1" applyBorder="1" applyAlignment="1">
      <alignment horizontal="left" vertical="center"/>
    </xf>
    <xf numFmtId="164" fontId="14" fillId="12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164" fontId="14" fillId="6" borderId="0" xfId="0" applyNumberFormat="1" applyFont="1" applyFill="1" applyAlignment="1">
      <alignment horizontal="left" vertical="center"/>
    </xf>
    <xf numFmtId="164" fontId="8" fillId="5" borderId="11" xfId="0" applyNumberFormat="1" applyFont="1" applyFill="1" applyBorder="1" applyAlignment="1">
      <alignment horizontal="left" vertical="center"/>
    </xf>
    <xf numFmtId="164" fontId="8" fillId="0" borderId="11" xfId="0" applyNumberFormat="1" applyFont="1" applyBorder="1" applyAlignment="1">
      <alignment horizontal="left" vertical="center"/>
    </xf>
    <xf numFmtId="164" fontId="14" fillId="0" borderId="0" xfId="0" applyNumberFormat="1" applyFont="1" applyAlignment="1">
      <alignment horizontal="left" vertical="center" wrapText="1"/>
    </xf>
    <xf numFmtId="164" fontId="14" fillId="0" borderId="11" xfId="0" applyNumberFormat="1" applyFont="1" applyBorder="1" applyAlignment="1">
      <alignment horizontal="left" vertical="center"/>
    </xf>
    <xf numFmtId="164" fontId="14" fillId="0" borderId="10" xfId="0" applyNumberFormat="1" applyFont="1" applyBorder="1" applyAlignment="1">
      <alignment horizontal="left" vertical="center"/>
    </xf>
    <xf numFmtId="164" fontId="14" fillId="12" borderId="28" xfId="0" applyNumberFormat="1" applyFont="1" applyFill="1" applyBorder="1" applyAlignment="1">
      <alignment horizontal="left" vertical="center"/>
    </xf>
    <xf numFmtId="164" fontId="14" fillId="12" borderId="11" xfId="0" applyNumberFormat="1" applyFont="1" applyFill="1" applyBorder="1" applyAlignment="1">
      <alignment horizontal="left" vertical="center"/>
    </xf>
    <xf numFmtId="164" fontId="8" fillId="5" borderId="4" xfId="0" applyNumberFormat="1" applyFont="1" applyFill="1" applyBorder="1" applyAlignment="1">
      <alignment horizontal="left" vertical="center"/>
    </xf>
    <xf numFmtId="164" fontId="8" fillId="0" borderId="4" xfId="0" applyNumberFormat="1" applyFont="1" applyBorder="1" applyAlignment="1">
      <alignment horizontal="left" vertical="center"/>
    </xf>
    <xf numFmtId="164" fontId="14" fillId="0" borderId="4" xfId="0" applyNumberFormat="1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left" vertical="center"/>
    </xf>
    <xf numFmtId="164" fontId="14" fillId="11" borderId="9" xfId="0" applyNumberFormat="1" applyFont="1" applyFill="1" applyBorder="1" applyAlignment="1">
      <alignment horizontal="left" vertical="center"/>
    </xf>
    <xf numFmtId="164" fontId="14" fillId="12" borderId="29" xfId="0" applyNumberFormat="1" applyFont="1" applyFill="1" applyBorder="1" applyAlignment="1">
      <alignment horizontal="left" vertical="center"/>
    </xf>
    <xf numFmtId="164" fontId="14" fillId="12" borderId="4" xfId="0" applyNumberFormat="1" applyFont="1" applyFill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 wrapText="1"/>
    </xf>
    <xf numFmtId="164" fontId="8" fillId="0" borderId="0" xfId="0" applyNumberFormat="1" applyFont="1" applyAlignment="1">
      <alignment horizontal="left" vertical="center" wrapText="1"/>
    </xf>
    <xf numFmtId="164" fontId="8" fillId="6" borderId="2" xfId="0" applyNumberFormat="1" applyFont="1" applyFill="1" applyBorder="1" applyAlignment="1">
      <alignment horizontal="left" vertical="center"/>
    </xf>
    <xf numFmtId="164" fontId="14" fillId="6" borderId="2" xfId="0" applyNumberFormat="1" applyFont="1" applyFill="1" applyBorder="1" applyAlignment="1">
      <alignment horizontal="left" vertical="center"/>
    </xf>
    <xf numFmtId="164" fontId="14" fillId="13" borderId="2" xfId="0" applyNumberFormat="1" applyFont="1" applyFill="1" applyBorder="1" applyAlignment="1">
      <alignment horizontal="left" vertical="center"/>
    </xf>
    <xf numFmtId="164" fontId="6" fillId="12" borderId="5" xfId="0" applyNumberFormat="1" applyFont="1" applyFill="1" applyBorder="1" applyAlignment="1">
      <alignment horizontal="left" vertical="center"/>
    </xf>
    <xf numFmtId="164" fontId="6" fillId="12" borderId="2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2" fillId="14" borderId="0" xfId="0" applyFont="1" applyFill="1" applyAlignment="1">
      <alignment horizontal="left" vertical="center"/>
    </xf>
    <xf numFmtId="164" fontId="0" fillId="14" borderId="0" xfId="0" applyNumberFormat="1" applyFill="1"/>
    <xf numFmtId="0" fontId="11" fillId="15" borderId="2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2" fontId="6" fillId="4" borderId="5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</cellXfs>
  <cellStyles count="1">
    <cellStyle name="Normal" xfId="0" builtinId="0"/>
  </cellStyles>
  <dxfs count="7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Na, Mg,</a:t>
            </a:r>
            <a:r>
              <a:rPr lang="en-US" baseline="0">
                <a:solidFill>
                  <a:sysClr val="windowText" lastClr="000000"/>
                </a:solidFill>
              </a:rPr>
              <a:t> Al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3008900203264063"/>
          <c:y val="3.778675483498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19134450298992E-2"/>
          <c:y val="0.14379922904289635"/>
          <c:w val="0.86539241805300648"/>
          <c:h val="0.57530668973664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Na 23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7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254652378978943"/>
                  <c:y val="-0.16535507727315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Calibration!$B$2:$B$7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F-4D19-BDD2-B6C0F0F27141}"/>
            </c:ext>
          </c:extLst>
        </c:ser>
        <c:ser>
          <c:idx val="1"/>
          <c:order val="1"/>
          <c:tx>
            <c:strRef>
              <c:f>Calibration!$C$1</c:f>
              <c:strCache>
                <c:ptCount val="1"/>
                <c:pt idx="0">
                  <c:v>Mg 24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4226313816036151E-4"/>
                  <c:y val="-0.16332451796597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Calibration!$C$2:$C$7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FF-4D19-BDD2-B6C0F0F27141}"/>
            </c:ext>
          </c:extLst>
        </c:ser>
        <c:ser>
          <c:idx val="2"/>
          <c:order val="2"/>
          <c:tx>
            <c:strRef>
              <c:f>Calibration!$D$1</c:f>
              <c:strCache>
                <c:ptCount val="1"/>
                <c:pt idx="0">
                  <c:v>Al 27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9572356087068"/>
                  <c:y val="-0.16338685858664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Calibration!$D$2:$D$7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FF-4D19-BDD2-B6C0F0F2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49199"/>
        <c:axId val="897460015"/>
      </c:scatterChart>
      <c:valAx>
        <c:axId val="89744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60015"/>
        <c:crosses val="autoZero"/>
        <c:crossBetween val="midCat"/>
      </c:valAx>
      <c:valAx>
        <c:axId val="89746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847492747617073E-2"/>
          <c:y val="0.8067432401241007"/>
          <c:w val="0.88720197883134089"/>
          <c:h val="0.17932169266505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Si, P, K</a:t>
            </a:r>
          </a:p>
        </c:rich>
      </c:tx>
      <c:layout>
        <c:manualLayout>
          <c:xMode val="edge"/>
          <c:yMode val="edge"/>
          <c:x val="0.20722969832068197"/>
          <c:y val="5.2179586706591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78391579729858E-2"/>
          <c:y val="0.16649572649572653"/>
          <c:w val="0.86266638526106976"/>
          <c:h val="0.54071548748714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Calibration!$E$1</c:f>
              <c:strCache>
                <c:ptCount val="1"/>
                <c:pt idx="0">
                  <c:v>Si 28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829102315226722"/>
                  <c:y val="-0.21564535202330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Calibration!$AA$2:$AA$7</c:f>
              <c:numCache>
                <c:formatCode>General</c:formatCode>
                <c:ptCount val="6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1000</c:v>
                </c:pt>
                <c:pt idx="4">
                  <c:v>2500</c:v>
                </c:pt>
                <c:pt idx="5">
                  <c:v>10000</c:v>
                </c:pt>
              </c:numCache>
            </c:numRef>
          </c:xVal>
          <c:yVal>
            <c:numRef>
              <c:f>Calibration!$E$2:$E$7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F-4436-816E-67D6E1BED491}"/>
            </c:ext>
          </c:extLst>
        </c:ser>
        <c:ser>
          <c:idx val="1"/>
          <c:order val="1"/>
          <c:tx>
            <c:strRef>
              <c:f>Calibration!$F$1</c:f>
              <c:strCache>
                <c:ptCount val="1"/>
                <c:pt idx="0">
                  <c:v>P 31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881188508614561"/>
                  <c:y val="-0.12253968253968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Calibration!$AA$2:$AA$7</c:f>
              <c:numCache>
                <c:formatCode>General</c:formatCode>
                <c:ptCount val="6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1000</c:v>
                </c:pt>
                <c:pt idx="4">
                  <c:v>2500</c:v>
                </c:pt>
                <c:pt idx="5">
                  <c:v>10000</c:v>
                </c:pt>
              </c:numCache>
            </c:numRef>
          </c:xVal>
          <c:yVal>
            <c:numRef>
              <c:f>Calibration!$F$2:$F$7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F-4436-816E-67D6E1BED491}"/>
            </c:ext>
          </c:extLst>
        </c:ser>
        <c:ser>
          <c:idx val="2"/>
          <c:order val="2"/>
          <c:tx>
            <c:strRef>
              <c:f>Calibration!$G$1</c:f>
              <c:strCache>
                <c:ptCount val="1"/>
                <c:pt idx="0">
                  <c:v>K 39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3811910717702031E-2"/>
                  <c:y val="-0.16680837972176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Calibration!$AA$2:$AA$7</c:f>
              <c:numCache>
                <c:formatCode>General</c:formatCode>
                <c:ptCount val="6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1000</c:v>
                </c:pt>
                <c:pt idx="4">
                  <c:v>2500</c:v>
                </c:pt>
                <c:pt idx="5">
                  <c:v>10000</c:v>
                </c:pt>
              </c:numCache>
            </c:numRef>
          </c:xVal>
          <c:yVal>
            <c:numRef>
              <c:f>Calibration!$G$2:$G$7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AF-4436-816E-67D6E1BE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00095"/>
        <c:axId val="815003007"/>
      </c:scatterChart>
      <c:valAx>
        <c:axId val="81500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03007"/>
        <c:crosses val="autoZero"/>
        <c:crossBetween val="midCat"/>
      </c:valAx>
      <c:valAx>
        <c:axId val="815003007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0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162559273454934E-2"/>
          <c:y val="0.78458423466297478"/>
          <c:w val="0.77185064553587479"/>
          <c:h val="0.20246645225684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Ca, Mn,</a:t>
            </a:r>
            <a:r>
              <a:rPr lang="en-US" baseline="0">
                <a:solidFill>
                  <a:sysClr val="windowText" lastClr="000000"/>
                </a:solidFill>
              </a:rPr>
              <a:t> and Fe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3.3558144413234903E-2"/>
          <c:y val="1.8106575867795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35288790655548E-2"/>
          <c:y val="0.15321426285128995"/>
          <c:w val="0.83713465641356233"/>
          <c:h val="0.5539676464744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Calibration!$H$1</c:f>
              <c:strCache>
                <c:ptCount val="1"/>
                <c:pt idx="0">
                  <c:v>Ca-43 43
Helium KED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6393284045601169"/>
                  <c:y val="-0.21764312993264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Calibration!$H$2:$H$7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E-4B87-B237-4535A26D16D3}"/>
            </c:ext>
          </c:extLst>
        </c:ser>
        <c:ser>
          <c:idx val="1"/>
          <c:order val="1"/>
          <c:tx>
            <c:strRef>
              <c:f>Calibration!$I$1</c:f>
              <c:strCache>
                <c:ptCount val="1"/>
                <c:pt idx="0">
                  <c:v>Ca 43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0286413816593536"/>
                  <c:y val="-0.20731463147048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Calibration!$I$2:$I$7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5E-4B87-B237-4535A26D16D3}"/>
            </c:ext>
          </c:extLst>
        </c:ser>
        <c:ser>
          <c:idx val="2"/>
          <c:order val="2"/>
          <c:tx>
            <c:strRef>
              <c:f>Calibration!$K$1</c:f>
              <c:strCache>
                <c:ptCount val="1"/>
                <c:pt idx="0">
                  <c:v>Ca 44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58169541784377"/>
                  <c:y val="-0.21030226458431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Calibration!$K$2:$K$7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5E-4B87-B237-4535A26D16D3}"/>
            </c:ext>
          </c:extLst>
        </c:ser>
        <c:ser>
          <c:idx val="3"/>
          <c:order val="3"/>
          <c:tx>
            <c:strRef>
              <c:f>Calibration!$L$1</c:f>
              <c:strCache>
                <c:ptCount val="1"/>
                <c:pt idx="0">
                  <c:v>Mn 55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647736971809821"/>
                  <c:y val="-0.18465903402857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Calibration!$L$2:$L$7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5E-4B87-B237-4535A26D16D3}"/>
            </c:ext>
          </c:extLst>
        </c:ser>
        <c:ser>
          <c:idx val="4"/>
          <c:order val="4"/>
          <c:tx>
            <c:strRef>
              <c:f>Calibration!$M$1</c:f>
              <c:strCache>
                <c:ptCount val="1"/>
                <c:pt idx="0">
                  <c:v>Fe 57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930179719901425"/>
                  <c:y val="-0.20032620363957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Calibration!$M$2:$M$7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5E-4B87-B237-4535A26D16D3}"/>
            </c:ext>
          </c:extLst>
        </c:ser>
        <c:ser>
          <c:idx val="5"/>
          <c:order val="5"/>
          <c:tx>
            <c:strRef>
              <c:f>Calibration!$J$1</c:f>
              <c:strCache>
                <c:ptCount val="1"/>
                <c:pt idx="0">
                  <c:v>Ca-44 44
Helium KED
(ug/L)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584123740257658"/>
                  <c:y val="-0.178710720415142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Calibration!$J$2:$J$7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5E-4B87-B237-4535A26D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297151"/>
        <c:axId val="891298399"/>
      </c:scatterChart>
      <c:valAx>
        <c:axId val="89129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98399"/>
        <c:crosses val="autoZero"/>
        <c:crossBetween val="midCat"/>
      </c:valAx>
      <c:valAx>
        <c:axId val="891298399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9715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848920200764379E-2"/>
          <c:y val="0.78517270707015285"/>
          <c:w val="0.98715115863435354"/>
          <c:h val="0.20651250721784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Co, Ni,</a:t>
            </a:r>
            <a:r>
              <a:rPr lang="en-US" baseline="0">
                <a:solidFill>
                  <a:sysClr val="windowText" lastClr="000000"/>
                </a:solidFill>
              </a:rPr>
              <a:t> Cu, Zn</a:t>
            </a:r>
          </a:p>
        </c:rich>
      </c:tx>
      <c:layout>
        <c:manualLayout>
          <c:xMode val="edge"/>
          <c:yMode val="edge"/>
          <c:x val="4.3778923028095579E-2"/>
          <c:y val="1.4814814814814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68267666157838E-2"/>
          <c:y val="0.13881051175656986"/>
          <c:w val="0.87243691467549278"/>
          <c:h val="0.53019461456206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Calibration!$N$1</c:f>
              <c:strCache>
                <c:ptCount val="1"/>
                <c:pt idx="0">
                  <c:v>Co 59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367000670021811"/>
                  <c:y val="-0.13387226596675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Calibration!$N$2:$N$7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7-4C02-B809-CC810E08B495}"/>
            </c:ext>
          </c:extLst>
        </c:ser>
        <c:ser>
          <c:idx val="1"/>
          <c:order val="1"/>
          <c:tx>
            <c:strRef>
              <c:f>Calibration!$O$1</c:f>
              <c:strCache>
                <c:ptCount val="1"/>
                <c:pt idx="0">
                  <c:v>Ni 60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547422934897048"/>
                  <c:y val="-0.13387226596675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Calibration!$O$2:$O$7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7-4C02-B809-CC810E08B495}"/>
            </c:ext>
          </c:extLst>
        </c:ser>
        <c:ser>
          <c:idx val="2"/>
          <c:order val="2"/>
          <c:tx>
            <c:strRef>
              <c:f>Calibration!$P$1</c:f>
              <c:strCache>
                <c:ptCount val="1"/>
                <c:pt idx="0">
                  <c:v>Cu 63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239681412184321"/>
                  <c:y val="-0.13387226596675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Calibration!$P$2:$P$7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07-4C02-B809-CC810E08B495}"/>
            </c:ext>
          </c:extLst>
        </c:ser>
        <c:ser>
          <c:idx val="3"/>
          <c:order val="3"/>
          <c:tx>
            <c:strRef>
              <c:f>Calibration!$Q$1</c:f>
              <c:strCache>
                <c:ptCount val="1"/>
                <c:pt idx="0">
                  <c:v>Zn 68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3003057919103682E-2"/>
                  <c:y val="-0.13881053757169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Calibration!$Q$2:$Q$7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07-4C02-B809-CC810E08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71487"/>
        <c:axId val="888071903"/>
      </c:scatterChart>
      <c:valAx>
        <c:axId val="88807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71903"/>
        <c:crosses val="autoZero"/>
        <c:crossBetween val="midCat"/>
      </c:valAx>
      <c:valAx>
        <c:axId val="888071903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7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626097601523411E-2"/>
          <c:y val="0.77609215514727325"/>
          <c:w val="0.82615745008841268"/>
          <c:h val="0.22041178186060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Se, Sr, Mo, Cd</a:t>
            </a:r>
          </a:p>
        </c:rich>
      </c:tx>
      <c:layout>
        <c:manualLayout>
          <c:xMode val="edge"/>
          <c:yMode val="edge"/>
          <c:x val="2.0930887480530444E-2"/>
          <c:y val="1.9900489716578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48685981768417E-2"/>
          <c:y val="0.15312977099236644"/>
          <c:w val="0.85793989590920883"/>
          <c:h val="0.45463685359940692"/>
        </c:manualLayout>
      </c:layout>
      <c:scatterChart>
        <c:scatterStyle val="lineMarker"/>
        <c:varyColors val="0"/>
        <c:ser>
          <c:idx val="3"/>
          <c:order val="0"/>
          <c:tx>
            <c:strRef>
              <c:f>Calibration!$R$1</c:f>
              <c:strCache>
                <c:ptCount val="1"/>
                <c:pt idx="0">
                  <c:v>Se 78
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237529999190661"/>
                  <c:y val="-0.22553699794420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Calibration!$R$2:$R$7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5-404E-8634-1673E782C7FA}"/>
            </c:ext>
          </c:extLst>
        </c:ser>
        <c:ser>
          <c:idx val="4"/>
          <c:order val="1"/>
          <c:tx>
            <c:strRef>
              <c:f>Calibration!$S$1</c:f>
              <c:strCache>
                <c:ptCount val="1"/>
                <c:pt idx="0">
                  <c:v>Se 82
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127078471110764"/>
                  <c:y val="-0.21191787229790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Calibration!$S$2:$S$7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15-404E-8634-1673E782C7FA}"/>
            </c:ext>
          </c:extLst>
        </c:ser>
        <c:ser>
          <c:idx val="0"/>
          <c:order val="2"/>
          <c:tx>
            <c:strRef>
              <c:f>Calibration!$T$1</c:f>
              <c:strCache>
                <c:ptCount val="1"/>
                <c:pt idx="0">
                  <c:v>Sr 88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278835973592454"/>
                  <c:y val="-0.16776818595579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Calibration!$T$2:$T$7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15-404E-8634-1673E782C7FA}"/>
            </c:ext>
          </c:extLst>
        </c:ser>
        <c:ser>
          <c:idx val="1"/>
          <c:order val="3"/>
          <c:tx>
            <c:strRef>
              <c:f>Calibration!$U$1</c:f>
              <c:strCache>
                <c:ptCount val="1"/>
                <c:pt idx="0">
                  <c:v>Mo 96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5593550401117874E-3"/>
                  <c:y val="-0.14325337095232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Calibration!$U$2:$U$7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15-404E-8634-1673E782C7FA}"/>
            </c:ext>
          </c:extLst>
        </c:ser>
        <c:ser>
          <c:idx val="2"/>
          <c:order val="4"/>
          <c:tx>
            <c:strRef>
              <c:f>Calibration!$V$1</c:f>
              <c:strCache>
                <c:ptCount val="1"/>
                <c:pt idx="0">
                  <c:v>Cd 113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155439990882548"/>
                  <c:y val="-0.13337683158283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Calibration!$V$2:$V$7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15-404E-8634-1673E782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92463"/>
        <c:axId val="949793711"/>
      </c:scatterChart>
      <c:valAx>
        <c:axId val="94979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93711"/>
        <c:crosses val="autoZero"/>
        <c:crossBetween val="midCat"/>
      </c:valAx>
      <c:valAx>
        <c:axId val="94979371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92463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126580403209194E-3"/>
          <c:y val="0.68664462743683752"/>
          <c:w val="0.99418742453747977"/>
          <c:h val="0.31335553987717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Pb</a:t>
            </a:r>
          </a:p>
        </c:rich>
      </c:tx>
      <c:layout>
        <c:manualLayout>
          <c:xMode val="edge"/>
          <c:yMode val="edge"/>
          <c:x val="3.9649460406355426E-2"/>
          <c:y val="2.9739776951672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Calibration!$W$1</c:f>
              <c:strCache>
                <c:ptCount val="1"/>
                <c:pt idx="0">
                  <c:v>Pb 206
(ug/L)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4944335493452581"/>
                  <c:y val="-0.15905824039653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Calibration!$W$2:$W$7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1-4A74-8310-70A5859C7F5E}"/>
            </c:ext>
          </c:extLst>
        </c:ser>
        <c:ser>
          <c:idx val="0"/>
          <c:order val="1"/>
          <c:tx>
            <c:strRef>
              <c:f>Calibration!$X$1</c:f>
              <c:strCache>
                <c:ptCount val="1"/>
                <c:pt idx="0">
                  <c:v>Pb 207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058261065840564"/>
                  <c:y val="-0.15410161090458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Calibration!$X$2:$X$7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91-4A74-8310-70A5859C7F5E}"/>
            </c:ext>
          </c:extLst>
        </c:ser>
        <c:ser>
          <c:idx val="2"/>
          <c:order val="2"/>
          <c:tx>
            <c:strRef>
              <c:f>Calibration!$Y$1</c:f>
              <c:strCache>
                <c:ptCount val="1"/>
                <c:pt idx="0">
                  <c:v>Pb 208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382183268835074"/>
                  <c:y val="-0.15410161090458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Calibration!$Y$2:$Y$7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91-4A74-8310-70A5859C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48367"/>
        <c:axId val="897456271"/>
      </c:scatterChart>
      <c:valAx>
        <c:axId val="8974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6271"/>
        <c:crosses val="autoZero"/>
        <c:crossBetween val="midCat"/>
      </c:valAx>
      <c:valAx>
        <c:axId val="89745627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98731243437043"/>
          <c:y val="0.75154719043019247"/>
          <c:w val="0.74420108572980082"/>
          <c:h val="0.2137564031261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7</xdr:row>
      <xdr:rowOff>9523</xdr:rowOff>
    </xdr:from>
    <xdr:to>
      <xdr:col>7</xdr:col>
      <xdr:colOff>600074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04B2A-E88C-4B44-ABAE-EB95029CE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9525</xdr:rowOff>
    </xdr:from>
    <xdr:to>
      <xdr:col>17</xdr:col>
      <xdr:colOff>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124A0-841A-49A6-9CF3-0EE2B56AD847}"/>
            </a:ext>
            <a:ext uri="{147F2762-F138-4A5C-976F-8EAC2B608ADB}">
              <a16:predDERef xmlns:a16="http://schemas.microsoft.com/office/drawing/2014/main" pred="{43104B2A-E88C-4B44-ABAE-EB95029CE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590549</xdr:colOff>
      <xdr:row>7</xdr:row>
      <xdr:rowOff>9524</xdr:rowOff>
    </xdr:from>
    <xdr:to>
      <xdr:col>28</xdr:col>
      <xdr:colOff>85724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48DDD9-1ACA-441D-AE8D-B91B12AD6873}"/>
            </a:ext>
            <a:ext uri="{147F2762-F138-4A5C-976F-8EAC2B608ADB}">
              <a16:predDERef xmlns:a16="http://schemas.microsoft.com/office/drawing/2014/main" pred="{17A124A0-841A-49A6-9CF3-0EE2B56AD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9525</xdr:rowOff>
    </xdr:from>
    <xdr:to>
      <xdr:col>7</xdr:col>
      <xdr:colOff>600075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FB9048-07AA-40A0-9FD1-A00F805F5929}"/>
            </a:ext>
            <a:ext uri="{147F2762-F138-4A5C-976F-8EAC2B608ADB}">
              <a16:predDERef xmlns:a16="http://schemas.microsoft.com/office/drawing/2014/main" pred="{9F48DDD9-1ACA-441D-AE8D-B91B12AD6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4761</xdr:colOff>
      <xdr:row>23</xdr:row>
      <xdr:rowOff>9524</xdr:rowOff>
    </xdr:from>
    <xdr:to>
      <xdr:col>16</xdr:col>
      <xdr:colOff>581025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5E5BA5-5F90-4E9B-A0BA-A121A87CB31D}"/>
            </a:ext>
            <a:ext uri="{147F2762-F138-4A5C-976F-8EAC2B608ADB}">
              <a16:predDERef xmlns:a16="http://schemas.microsoft.com/office/drawing/2014/main" pred="{E9FB9048-07AA-40A0-9FD1-A00F805F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595312</xdr:colOff>
      <xdr:row>22</xdr:row>
      <xdr:rowOff>152400</xdr:rowOff>
    </xdr:from>
    <xdr:to>
      <xdr:col>28</xdr:col>
      <xdr:colOff>95250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57B7F6-149B-4ABC-90DE-DE72A2B04295}"/>
            </a:ext>
            <a:ext uri="{147F2762-F138-4A5C-976F-8EAC2B608ADB}">
              <a16:predDERef xmlns:a16="http://schemas.microsoft.com/office/drawing/2014/main" pred="{435E5BA5-5F90-4E9B-A0BA-A121A87CB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B42A-B50C-41B8-939E-39232204DCA6}">
  <sheetPr>
    <tabColor rgb="FF92D050"/>
  </sheetPr>
  <dimension ref="A1:AA7"/>
  <sheetViews>
    <sheetView tabSelected="1" topLeftCell="K1" workbookViewId="0">
      <selection activeCell="AF3" sqref="AF3"/>
    </sheetView>
  </sheetViews>
  <sheetFormatPr defaultRowHeight="12.75"/>
  <cols>
    <col min="1" max="1" width="10.7109375" bestFit="1" customWidth="1"/>
    <col min="26" max="26" width="4.42578125" bestFit="1" customWidth="1"/>
    <col min="27" max="27" width="5.28515625" bestFit="1" customWidth="1"/>
  </cols>
  <sheetData>
    <row r="1" spans="1:27" ht="42">
      <c r="B1" s="10" t="s">
        <v>0</v>
      </c>
      <c r="C1" s="1" t="s">
        <v>1</v>
      </c>
      <c r="D1" s="1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t="s">
        <v>24</v>
      </c>
      <c r="AA1" t="s">
        <v>24</v>
      </c>
    </row>
    <row r="2" spans="1:27">
      <c r="A2" s="9" t="s">
        <v>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7">
        <v>5</v>
      </c>
      <c r="AA2" s="7">
        <v>25</v>
      </c>
    </row>
    <row r="3" spans="1:27">
      <c r="A3" s="8" t="s">
        <v>26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>
        <v>20</v>
      </c>
      <c r="AA3" s="7">
        <v>100</v>
      </c>
    </row>
    <row r="4" spans="1:27">
      <c r="A4" s="9" t="s">
        <v>27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>
        <v>50</v>
      </c>
      <c r="AA4" s="7">
        <v>250</v>
      </c>
    </row>
    <row r="5" spans="1:27">
      <c r="A5" s="8" t="s">
        <v>28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>
        <v>200</v>
      </c>
      <c r="AA5" s="7">
        <v>1000</v>
      </c>
    </row>
    <row r="6" spans="1:27">
      <c r="A6" s="9" t="s">
        <v>29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7">
        <v>500</v>
      </c>
      <c r="AA6" s="7">
        <v>2500</v>
      </c>
    </row>
    <row r="7" spans="1:27">
      <c r="A7" s="8" t="s">
        <v>30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>
        <v>2000</v>
      </c>
      <c r="AA7" s="7">
        <v>10000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8819-65FF-480A-BC87-B863B997A9CC}">
  <sheetPr>
    <tabColor rgb="FF92D050"/>
  </sheetPr>
  <dimension ref="A1:AX42"/>
  <sheetViews>
    <sheetView zoomScale="98" zoomScaleNormal="98" workbookViewId="0">
      <selection activeCell="B18" sqref="B18"/>
    </sheetView>
  </sheetViews>
  <sheetFormatPr defaultRowHeight="12.75"/>
  <cols>
    <col min="1" max="1" width="11.85546875" bestFit="1" customWidth="1"/>
    <col min="2" max="4" width="6.7109375" bestFit="1" customWidth="1"/>
    <col min="5" max="7" width="7.5703125" bestFit="1" customWidth="1"/>
    <col min="8" max="8" width="8.85546875" bestFit="1" customWidth="1"/>
    <col min="9" max="9" width="6.7109375" bestFit="1" customWidth="1"/>
    <col min="10" max="10" width="8.85546875" bestFit="1" customWidth="1"/>
    <col min="11" max="16" width="6.7109375" bestFit="1" customWidth="1"/>
    <col min="17" max="17" width="6.7109375" style="12" bestFit="1" customWidth="1"/>
    <col min="18" max="19" width="6.7109375" style="12" customWidth="1"/>
    <col min="20" max="22" width="6.7109375" style="12" bestFit="1" customWidth="1"/>
    <col min="23" max="24" width="6.7109375" style="13" bestFit="1" customWidth="1"/>
    <col min="25" max="25" width="6.7109375" style="12" bestFit="1" customWidth="1"/>
    <col min="26" max="32" width="7" customWidth="1"/>
    <col min="33" max="33" width="8.85546875" bestFit="1" customWidth="1"/>
    <col min="34" max="34" width="7" customWidth="1"/>
    <col min="35" max="35" width="8.85546875" bestFit="1" customWidth="1"/>
    <col min="36" max="48" width="7" customWidth="1"/>
  </cols>
  <sheetData>
    <row r="1" spans="1:50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6"/>
    </row>
    <row r="2" spans="1:50" ht="42">
      <c r="A2" s="1" t="s">
        <v>31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2" t="s">
        <v>6</v>
      </c>
      <c r="AH2" s="1" t="s">
        <v>7</v>
      </c>
      <c r="AI2" s="2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13</v>
      </c>
      <c r="AO2" s="1" t="s">
        <v>14</v>
      </c>
      <c r="AP2" s="1" t="s">
        <v>15</v>
      </c>
      <c r="AQ2" s="1" t="s">
        <v>16</v>
      </c>
      <c r="AR2" s="1" t="s">
        <v>17</v>
      </c>
      <c r="AS2" s="1" t="s">
        <v>18</v>
      </c>
      <c r="AT2" s="1" t="s">
        <v>19</v>
      </c>
      <c r="AU2" s="1" t="s">
        <v>20</v>
      </c>
      <c r="AV2" s="1" t="s">
        <v>21</v>
      </c>
      <c r="AW2" s="1" t="s">
        <v>22</v>
      </c>
      <c r="AX2" s="1" t="s">
        <v>23</v>
      </c>
    </row>
    <row r="3" spans="1:50">
      <c r="A3" s="3" t="s">
        <v>32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AA3" s="18">
        <f>B3/200*100</f>
        <v>0</v>
      </c>
      <c r="AB3" s="18">
        <f>C3/200*100</f>
        <v>0</v>
      </c>
      <c r="AC3" s="18">
        <f>D3/200*100</f>
        <v>0</v>
      </c>
      <c r="AD3" s="18">
        <f>E3/466.666666*100</f>
        <v>0</v>
      </c>
      <c r="AE3" s="18">
        <f>F3/1000*100</f>
        <v>0</v>
      </c>
      <c r="AF3" s="18">
        <f>G3/1000*100</f>
        <v>0</v>
      </c>
      <c r="AG3" s="18">
        <f t="shared" ref="AG3:AX3" si="0">H3/200*100</f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</row>
    <row r="4" spans="1:50">
      <c r="A4" s="3" t="s">
        <v>33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AA4" s="19"/>
      <c r="AB4" s="19"/>
      <c r="AC4" s="19"/>
      <c r="AD4" s="107" t="s">
        <v>34</v>
      </c>
      <c r="AE4" s="108"/>
      <c r="AF4" s="20"/>
      <c r="AG4" s="19">
        <f>H4/500*100</f>
        <v>0</v>
      </c>
      <c r="AH4" s="19">
        <f>I4/500*100</f>
        <v>0</v>
      </c>
      <c r="AI4" s="19">
        <f>J4/500*100</f>
        <v>0</v>
      </c>
      <c r="AJ4" s="19">
        <f>K4/500*100</f>
        <v>0</v>
      </c>
      <c r="AK4" s="19"/>
      <c r="AL4" s="19"/>
      <c r="AM4" s="19"/>
      <c r="AN4" s="19"/>
      <c r="AO4" s="19"/>
      <c r="AP4" s="19"/>
      <c r="AS4" s="19"/>
      <c r="AT4" s="19"/>
      <c r="AU4" s="19"/>
      <c r="AV4" s="19"/>
      <c r="AW4" s="19"/>
      <c r="AX4" s="19"/>
    </row>
    <row r="5" spans="1:50">
      <c r="A5" s="3" t="s">
        <v>35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AA5" s="19">
        <f>B5/2.5*100</f>
        <v>0</v>
      </c>
      <c r="AB5" s="19">
        <f>C5/2.5*100</f>
        <v>0</v>
      </c>
      <c r="AC5" s="19">
        <f>D5/2.5*100</f>
        <v>0</v>
      </c>
      <c r="AD5" s="19">
        <f>E5/12.5*100</f>
        <v>0</v>
      </c>
      <c r="AE5" s="19">
        <f>F5/12.5*100</f>
        <v>0</v>
      </c>
      <c r="AF5" s="19">
        <f>G5/12.5*100</f>
        <v>0</v>
      </c>
      <c r="AG5" s="19">
        <f t="shared" ref="AG5:AX5" si="1">H5/2.5*100</f>
        <v>0</v>
      </c>
      <c r="AH5" s="19">
        <f t="shared" si="1"/>
        <v>0</v>
      </c>
      <c r="AI5" s="19">
        <f t="shared" si="1"/>
        <v>0</v>
      </c>
      <c r="AJ5" s="19">
        <f t="shared" si="1"/>
        <v>0</v>
      </c>
      <c r="AK5" s="19">
        <f t="shared" si="1"/>
        <v>0</v>
      </c>
      <c r="AL5" s="19">
        <f t="shared" si="1"/>
        <v>0</v>
      </c>
      <c r="AM5" s="19">
        <f t="shared" si="1"/>
        <v>0</v>
      </c>
      <c r="AN5" s="19">
        <f t="shared" si="1"/>
        <v>0</v>
      </c>
      <c r="AO5" s="19">
        <f t="shared" si="1"/>
        <v>0</v>
      </c>
      <c r="AP5" s="19">
        <f t="shared" si="1"/>
        <v>0</v>
      </c>
      <c r="AQ5" s="19">
        <f t="shared" si="1"/>
        <v>0</v>
      </c>
      <c r="AR5" s="19">
        <f t="shared" si="1"/>
        <v>0</v>
      </c>
      <c r="AS5" s="19">
        <f t="shared" si="1"/>
        <v>0</v>
      </c>
      <c r="AT5" s="19">
        <f t="shared" si="1"/>
        <v>0</v>
      </c>
      <c r="AU5" s="19">
        <f t="shared" si="1"/>
        <v>0</v>
      </c>
      <c r="AV5" s="19">
        <f t="shared" si="1"/>
        <v>0</v>
      </c>
      <c r="AW5" s="19">
        <f t="shared" si="1"/>
        <v>0</v>
      </c>
      <c r="AX5" s="19">
        <f t="shared" si="1"/>
        <v>0</v>
      </c>
    </row>
    <row r="6" spans="1:50">
      <c r="A6" s="4" t="s">
        <v>36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AA6" s="18">
        <f t="shared" ref="AA6:AA16" si="2">B6/200*100</f>
        <v>0</v>
      </c>
      <c r="AB6" s="18">
        <f t="shared" ref="AB6:AB16" si="3">C6/200*100</f>
        <v>0</v>
      </c>
      <c r="AC6" s="18">
        <f t="shared" ref="AC6:AC16" si="4">D6/200*100</f>
        <v>0</v>
      </c>
      <c r="AD6" s="18">
        <f t="shared" ref="AD6:AD16" si="5">E6/1000*100</f>
        <v>0</v>
      </c>
      <c r="AE6" s="18">
        <f t="shared" ref="AE6:AE16" si="6">F6/1000*100</f>
        <v>0</v>
      </c>
      <c r="AF6" s="18">
        <f t="shared" ref="AF6:AF16" si="7">G6/1000*100</f>
        <v>0</v>
      </c>
      <c r="AG6" s="18">
        <f t="shared" ref="AG6:AG16" si="8">H6/200*100</f>
        <v>0</v>
      </c>
      <c r="AH6" s="18">
        <f t="shared" ref="AH6:AH16" si="9">I6/200*100</f>
        <v>0</v>
      </c>
      <c r="AI6" s="18">
        <f t="shared" ref="AI6:AI16" si="10">J6/200*100</f>
        <v>0</v>
      </c>
      <c r="AJ6" s="18">
        <f t="shared" ref="AJ6:AJ16" si="11">K6/200*100</f>
        <v>0</v>
      </c>
      <c r="AK6" s="18">
        <f t="shared" ref="AK6:AK16" si="12">L6/200*100</f>
        <v>0</v>
      </c>
      <c r="AL6" s="18">
        <f t="shared" ref="AL6:AL16" si="13">M6/200*100</f>
        <v>0</v>
      </c>
      <c r="AM6" s="18">
        <f t="shared" ref="AM6:AM16" si="14">N6/200*100</f>
        <v>0</v>
      </c>
      <c r="AN6" s="18">
        <f t="shared" ref="AN6:AN16" si="15">O6/200*100</f>
        <v>0</v>
      </c>
      <c r="AO6" s="18">
        <f t="shared" ref="AO6:AO16" si="16">P6/200*100</f>
        <v>0</v>
      </c>
      <c r="AP6" s="18">
        <f t="shared" ref="AP6:AP16" si="17">Q6/200*100</f>
        <v>0</v>
      </c>
      <c r="AQ6" s="18">
        <f t="shared" ref="AQ6:AQ16" si="18">R6/200*100</f>
        <v>0</v>
      </c>
      <c r="AR6" s="18">
        <f t="shared" ref="AR6:AR16" si="19">S6/200*100</f>
        <v>0</v>
      </c>
      <c r="AS6" s="18">
        <f t="shared" ref="AS6:AS16" si="20">T6/200*100</f>
        <v>0</v>
      </c>
      <c r="AT6" s="18">
        <f t="shared" ref="AT6:AT16" si="21">U6/200*100</f>
        <v>0</v>
      </c>
      <c r="AU6" s="18">
        <f t="shared" ref="AU6:AU16" si="22">V6/200*100</f>
        <v>0</v>
      </c>
      <c r="AV6" s="18">
        <f t="shared" ref="AV6:AV16" si="23">W6/200*100</f>
        <v>0</v>
      </c>
      <c r="AW6" s="18">
        <f t="shared" ref="AW6:AW16" si="24">X6/200*100</f>
        <v>0</v>
      </c>
      <c r="AX6" s="18">
        <f t="shared" ref="AX6:AX16" si="25">Y6/200*100</f>
        <v>0</v>
      </c>
    </row>
    <row r="7" spans="1:50">
      <c r="A7" s="4" t="s">
        <v>37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AA7" s="18">
        <f t="shared" si="2"/>
        <v>0</v>
      </c>
      <c r="AB7" s="18">
        <f t="shared" si="3"/>
        <v>0</v>
      </c>
      <c r="AC7" s="18">
        <f t="shared" si="4"/>
        <v>0</v>
      </c>
      <c r="AD7" s="18">
        <f t="shared" si="5"/>
        <v>0</v>
      </c>
      <c r="AE7" s="18">
        <f t="shared" si="6"/>
        <v>0</v>
      </c>
      <c r="AF7" s="18">
        <f t="shared" si="7"/>
        <v>0</v>
      </c>
      <c r="AG7" s="18">
        <f t="shared" si="8"/>
        <v>0</v>
      </c>
      <c r="AH7" s="18">
        <f t="shared" si="9"/>
        <v>0</v>
      </c>
      <c r="AI7" s="18">
        <f t="shared" si="10"/>
        <v>0</v>
      </c>
      <c r="AJ7" s="18">
        <f t="shared" si="11"/>
        <v>0</v>
      </c>
      <c r="AK7" s="18">
        <f t="shared" si="12"/>
        <v>0</v>
      </c>
      <c r="AL7" s="18">
        <f t="shared" si="13"/>
        <v>0</v>
      </c>
      <c r="AM7" s="18">
        <f t="shared" si="14"/>
        <v>0</v>
      </c>
      <c r="AN7" s="18">
        <f t="shared" si="15"/>
        <v>0</v>
      </c>
      <c r="AO7" s="18">
        <f t="shared" si="16"/>
        <v>0</v>
      </c>
      <c r="AP7" s="18">
        <f t="shared" si="17"/>
        <v>0</v>
      </c>
      <c r="AQ7" s="18">
        <f t="shared" si="18"/>
        <v>0</v>
      </c>
      <c r="AR7" s="18">
        <f t="shared" si="19"/>
        <v>0</v>
      </c>
      <c r="AS7" s="18">
        <f t="shared" si="20"/>
        <v>0</v>
      </c>
      <c r="AT7" s="18">
        <f t="shared" si="21"/>
        <v>0</v>
      </c>
      <c r="AU7" s="18">
        <f t="shared" si="22"/>
        <v>0</v>
      </c>
      <c r="AV7" s="18">
        <f t="shared" si="23"/>
        <v>0</v>
      </c>
      <c r="AW7" s="18">
        <f t="shared" si="24"/>
        <v>0</v>
      </c>
      <c r="AX7" s="18">
        <f t="shared" si="25"/>
        <v>0</v>
      </c>
    </row>
    <row r="8" spans="1:50">
      <c r="A8" s="4" t="s">
        <v>38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AA8" s="18">
        <f t="shared" si="2"/>
        <v>0</v>
      </c>
      <c r="AB8" s="18">
        <f t="shared" si="3"/>
        <v>0</v>
      </c>
      <c r="AC8" s="18">
        <f t="shared" si="4"/>
        <v>0</v>
      </c>
      <c r="AD8" s="18">
        <f t="shared" si="5"/>
        <v>0</v>
      </c>
      <c r="AE8" s="18">
        <f t="shared" si="6"/>
        <v>0</v>
      </c>
      <c r="AF8" s="18">
        <f t="shared" si="7"/>
        <v>0</v>
      </c>
      <c r="AG8" s="18">
        <f t="shared" si="8"/>
        <v>0</v>
      </c>
      <c r="AH8" s="18">
        <f t="shared" si="9"/>
        <v>0</v>
      </c>
      <c r="AI8" s="18">
        <f t="shared" si="10"/>
        <v>0</v>
      </c>
      <c r="AJ8" s="18">
        <f t="shared" si="11"/>
        <v>0</v>
      </c>
      <c r="AK8" s="18">
        <f t="shared" si="12"/>
        <v>0</v>
      </c>
      <c r="AL8" s="18">
        <f t="shared" si="13"/>
        <v>0</v>
      </c>
      <c r="AM8" s="18">
        <f t="shared" si="14"/>
        <v>0</v>
      </c>
      <c r="AN8" s="18">
        <f t="shared" si="15"/>
        <v>0</v>
      </c>
      <c r="AO8" s="18">
        <f t="shared" si="16"/>
        <v>0</v>
      </c>
      <c r="AP8" s="18">
        <f t="shared" si="17"/>
        <v>0</v>
      </c>
      <c r="AQ8" s="18">
        <f t="shared" si="18"/>
        <v>0</v>
      </c>
      <c r="AR8" s="18">
        <f t="shared" si="19"/>
        <v>0</v>
      </c>
      <c r="AS8" s="18">
        <f t="shared" si="20"/>
        <v>0</v>
      </c>
      <c r="AT8" s="18">
        <f t="shared" si="21"/>
        <v>0</v>
      </c>
      <c r="AU8" s="18">
        <f t="shared" si="22"/>
        <v>0</v>
      </c>
      <c r="AV8" s="18">
        <f t="shared" si="23"/>
        <v>0</v>
      </c>
      <c r="AW8" s="18">
        <f t="shared" si="24"/>
        <v>0</v>
      </c>
      <c r="AX8" s="18">
        <f t="shared" si="25"/>
        <v>0</v>
      </c>
    </row>
    <row r="9" spans="1:50">
      <c r="A9" s="4" t="s">
        <v>39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AA9" s="18">
        <f t="shared" si="2"/>
        <v>0</v>
      </c>
      <c r="AB9" s="18">
        <f t="shared" si="3"/>
        <v>0</v>
      </c>
      <c r="AC9" s="18">
        <f t="shared" si="4"/>
        <v>0</v>
      </c>
      <c r="AD9" s="18">
        <f t="shared" si="5"/>
        <v>0</v>
      </c>
      <c r="AE9" s="18">
        <f t="shared" si="6"/>
        <v>0</v>
      </c>
      <c r="AF9" s="18">
        <f t="shared" si="7"/>
        <v>0</v>
      </c>
      <c r="AG9" s="18">
        <f t="shared" si="8"/>
        <v>0</v>
      </c>
      <c r="AH9" s="18">
        <f t="shared" si="9"/>
        <v>0</v>
      </c>
      <c r="AI9" s="18">
        <f t="shared" si="10"/>
        <v>0</v>
      </c>
      <c r="AJ9" s="18">
        <f t="shared" si="11"/>
        <v>0</v>
      </c>
      <c r="AK9" s="18">
        <f t="shared" si="12"/>
        <v>0</v>
      </c>
      <c r="AL9" s="18">
        <f t="shared" si="13"/>
        <v>0</v>
      </c>
      <c r="AM9" s="18">
        <f t="shared" si="14"/>
        <v>0</v>
      </c>
      <c r="AN9" s="18">
        <f t="shared" si="15"/>
        <v>0</v>
      </c>
      <c r="AO9" s="18">
        <f t="shared" si="16"/>
        <v>0</v>
      </c>
      <c r="AP9" s="18">
        <f t="shared" si="17"/>
        <v>0</v>
      </c>
      <c r="AQ9" s="18">
        <f t="shared" si="18"/>
        <v>0</v>
      </c>
      <c r="AR9" s="18">
        <f t="shared" si="19"/>
        <v>0</v>
      </c>
      <c r="AS9" s="18">
        <f t="shared" si="20"/>
        <v>0</v>
      </c>
      <c r="AT9" s="18">
        <f t="shared" si="21"/>
        <v>0</v>
      </c>
      <c r="AU9" s="18">
        <f t="shared" si="22"/>
        <v>0</v>
      </c>
      <c r="AV9" s="18">
        <f t="shared" si="23"/>
        <v>0</v>
      </c>
      <c r="AW9" s="18">
        <f t="shared" si="24"/>
        <v>0</v>
      </c>
      <c r="AX9" s="18">
        <f t="shared" si="25"/>
        <v>0</v>
      </c>
    </row>
    <row r="10" spans="1:50">
      <c r="A10" s="4" t="s">
        <v>40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8">
        <f t="shared" si="2"/>
        <v>0</v>
      </c>
      <c r="AB10" s="18">
        <f t="shared" si="3"/>
        <v>0</v>
      </c>
      <c r="AC10" s="18">
        <f t="shared" si="4"/>
        <v>0</v>
      </c>
      <c r="AD10" s="18">
        <f t="shared" si="5"/>
        <v>0</v>
      </c>
      <c r="AE10" s="18">
        <f t="shared" si="6"/>
        <v>0</v>
      </c>
      <c r="AF10" s="18">
        <f t="shared" si="7"/>
        <v>0</v>
      </c>
      <c r="AG10" s="18">
        <f t="shared" si="8"/>
        <v>0</v>
      </c>
      <c r="AH10" s="18">
        <f t="shared" si="9"/>
        <v>0</v>
      </c>
      <c r="AI10" s="18">
        <f t="shared" si="10"/>
        <v>0</v>
      </c>
      <c r="AJ10" s="18">
        <f t="shared" si="11"/>
        <v>0</v>
      </c>
      <c r="AK10" s="18">
        <f t="shared" si="12"/>
        <v>0</v>
      </c>
      <c r="AL10" s="18">
        <f t="shared" si="13"/>
        <v>0</v>
      </c>
      <c r="AM10" s="18">
        <f t="shared" si="14"/>
        <v>0</v>
      </c>
      <c r="AN10" s="18">
        <f t="shared" si="15"/>
        <v>0</v>
      </c>
      <c r="AO10" s="18">
        <f t="shared" si="16"/>
        <v>0</v>
      </c>
      <c r="AP10" s="18">
        <f t="shared" si="17"/>
        <v>0</v>
      </c>
      <c r="AQ10" s="18">
        <f t="shared" si="18"/>
        <v>0</v>
      </c>
      <c r="AR10" s="18">
        <f t="shared" si="19"/>
        <v>0</v>
      </c>
      <c r="AS10" s="18">
        <f t="shared" si="20"/>
        <v>0</v>
      </c>
      <c r="AT10" s="18">
        <f t="shared" si="21"/>
        <v>0</v>
      </c>
      <c r="AU10" s="18">
        <f t="shared" si="22"/>
        <v>0</v>
      </c>
      <c r="AV10" s="18">
        <f t="shared" si="23"/>
        <v>0</v>
      </c>
      <c r="AW10" s="18">
        <f t="shared" si="24"/>
        <v>0</v>
      </c>
      <c r="AX10" s="18">
        <f t="shared" si="25"/>
        <v>0</v>
      </c>
    </row>
    <row r="11" spans="1:50">
      <c r="A11" s="4" t="s">
        <v>41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AA11" s="18">
        <f t="shared" si="2"/>
        <v>0</v>
      </c>
      <c r="AB11" s="18">
        <f t="shared" si="3"/>
        <v>0</v>
      </c>
      <c r="AC11" s="18">
        <f t="shared" si="4"/>
        <v>0</v>
      </c>
      <c r="AD11" s="18">
        <f t="shared" si="5"/>
        <v>0</v>
      </c>
      <c r="AE11" s="18">
        <f t="shared" si="6"/>
        <v>0</v>
      </c>
      <c r="AF11" s="18">
        <f t="shared" si="7"/>
        <v>0</v>
      </c>
      <c r="AG11" s="18">
        <f t="shared" si="8"/>
        <v>0</v>
      </c>
      <c r="AH11" s="18">
        <f t="shared" si="9"/>
        <v>0</v>
      </c>
      <c r="AI11" s="18">
        <f t="shared" si="10"/>
        <v>0</v>
      </c>
      <c r="AJ11" s="18">
        <f t="shared" si="11"/>
        <v>0</v>
      </c>
      <c r="AK11" s="18">
        <f t="shared" si="12"/>
        <v>0</v>
      </c>
      <c r="AL11" s="18">
        <f t="shared" si="13"/>
        <v>0</v>
      </c>
      <c r="AM11" s="18">
        <f t="shared" si="14"/>
        <v>0</v>
      </c>
      <c r="AN11" s="18">
        <f t="shared" si="15"/>
        <v>0</v>
      </c>
      <c r="AO11" s="18">
        <f t="shared" si="16"/>
        <v>0</v>
      </c>
      <c r="AP11" s="18">
        <f t="shared" si="17"/>
        <v>0</v>
      </c>
      <c r="AQ11" s="18">
        <f t="shared" si="18"/>
        <v>0</v>
      </c>
      <c r="AR11" s="18">
        <f t="shared" si="19"/>
        <v>0</v>
      </c>
      <c r="AS11" s="18">
        <f t="shared" si="20"/>
        <v>0</v>
      </c>
      <c r="AT11" s="18">
        <f t="shared" si="21"/>
        <v>0</v>
      </c>
      <c r="AU11" s="18">
        <f t="shared" si="22"/>
        <v>0</v>
      </c>
      <c r="AV11" s="18">
        <f t="shared" si="23"/>
        <v>0</v>
      </c>
      <c r="AW11" s="18">
        <f t="shared" si="24"/>
        <v>0</v>
      </c>
      <c r="AX11" s="18">
        <f t="shared" si="25"/>
        <v>0</v>
      </c>
    </row>
    <row r="12" spans="1:50">
      <c r="A12" s="4" t="s">
        <v>42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AA12" s="18">
        <f t="shared" si="2"/>
        <v>0</v>
      </c>
      <c r="AB12" s="18">
        <f t="shared" si="3"/>
        <v>0</v>
      </c>
      <c r="AC12" s="18">
        <f t="shared" si="4"/>
        <v>0</v>
      </c>
      <c r="AD12" s="18">
        <f t="shared" si="5"/>
        <v>0</v>
      </c>
      <c r="AE12" s="18">
        <f t="shared" si="6"/>
        <v>0</v>
      </c>
      <c r="AF12" s="18">
        <f t="shared" si="7"/>
        <v>0</v>
      </c>
      <c r="AG12" s="18">
        <f t="shared" si="8"/>
        <v>0</v>
      </c>
      <c r="AH12" s="18">
        <f t="shared" si="9"/>
        <v>0</v>
      </c>
      <c r="AI12" s="18">
        <f t="shared" si="10"/>
        <v>0</v>
      </c>
      <c r="AJ12" s="18">
        <f t="shared" si="11"/>
        <v>0</v>
      </c>
      <c r="AK12" s="18">
        <f t="shared" si="12"/>
        <v>0</v>
      </c>
      <c r="AL12" s="18">
        <f t="shared" si="13"/>
        <v>0</v>
      </c>
      <c r="AM12" s="18">
        <f t="shared" si="14"/>
        <v>0</v>
      </c>
      <c r="AN12" s="18">
        <f t="shared" si="15"/>
        <v>0</v>
      </c>
      <c r="AO12" s="18">
        <f t="shared" si="16"/>
        <v>0</v>
      </c>
      <c r="AP12" s="18">
        <f t="shared" si="17"/>
        <v>0</v>
      </c>
      <c r="AQ12" s="18">
        <f t="shared" si="18"/>
        <v>0</v>
      </c>
      <c r="AR12" s="18">
        <f t="shared" si="19"/>
        <v>0</v>
      </c>
      <c r="AS12" s="18">
        <f t="shared" si="20"/>
        <v>0</v>
      </c>
      <c r="AT12" s="18">
        <f t="shared" si="21"/>
        <v>0</v>
      </c>
      <c r="AU12" s="18">
        <f t="shared" si="22"/>
        <v>0</v>
      </c>
      <c r="AV12" s="18">
        <f t="shared" si="23"/>
        <v>0</v>
      </c>
      <c r="AW12" s="18">
        <f t="shared" si="24"/>
        <v>0</v>
      </c>
      <c r="AX12" s="18">
        <f t="shared" si="25"/>
        <v>0</v>
      </c>
    </row>
    <row r="13" spans="1:50">
      <c r="A13" s="4" t="s">
        <v>43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AA13" s="18">
        <f t="shared" si="2"/>
        <v>0</v>
      </c>
      <c r="AB13" s="18">
        <f t="shared" si="3"/>
        <v>0</v>
      </c>
      <c r="AC13" s="18">
        <f t="shared" si="4"/>
        <v>0</v>
      </c>
      <c r="AD13" s="18">
        <f t="shared" si="5"/>
        <v>0</v>
      </c>
      <c r="AE13" s="18">
        <f t="shared" si="6"/>
        <v>0</v>
      </c>
      <c r="AF13" s="18">
        <f t="shared" si="7"/>
        <v>0</v>
      </c>
      <c r="AG13" s="18">
        <f t="shared" si="8"/>
        <v>0</v>
      </c>
      <c r="AH13" s="18">
        <f t="shared" si="9"/>
        <v>0</v>
      </c>
      <c r="AI13" s="18">
        <f t="shared" si="10"/>
        <v>0</v>
      </c>
      <c r="AJ13" s="18">
        <f t="shared" si="11"/>
        <v>0</v>
      </c>
      <c r="AK13" s="18">
        <f t="shared" si="12"/>
        <v>0</v>
      </c>
      <c r="AL13" s="18">
        <f t="shared" si="13"/>
        <v>0</v>
      </c>
      <c r="AM13" s="18">
        <f t="shared" si="14"/>
        <v>0</v>
      </c>
      <c r="AN13" s="18">
        <f t="shared" si="15"/>
        <v>0</v>
      </c>
      <c r="AO13" s="18">
        <f t="shared" si="16"/>
        <v>0</v>
      </c>
      <c r="AP13" s="18">
        <f t="shared" si="17"/>
        <v>0</v>
      </c>
      <c r="AQ13" s="18">
        <f t="shared" si="18"/>
        <v>0</v>
      </c>
      <c r="AR13" s="18">
        <f t="shared" si="19"/>
        <v>0</v>
      </c>
      <c r="AS13" s="18">
        <f t="shared" si="20"/>
        <v>0</v>
      </c>
      <c r="AT13" s="18">
        <f t="shared" si="21"/>
        <v>0</v>
      </c>
      <c r="AU13" s="18">
        <f t="shared" si="22"/>
        <v>0</v>
      </c>
      <c r="AV13" s="18">
        <f t="shared" si="23"/>
        <v>0</v>
      </c>
      <c r="AW13" s="18">
        <f t="shared" si="24"/>
        <v>0</v>
      </c>
      <c r="AX13" s="18">
        <f t="shared" si="25"/>
        <v>0</v>
      </c>
    </row>
    <row r="14" spans="1:50">
      <c r="A14" s="4" t="s">
        <v>44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AA14" s="18">
        <f t="shared" si="2"/>
        <v>0</v>
      </c>
      <c r="AB14" s="18">
        <f t="shared" si="3"/>
        <v>0</v>
      </c>
      <c r="AC14" s="18">
        <f t="shared" si="4"/>
        <v>0</v>
      </c>
      <c r="AD14" s="18">
        <f t="shared" si="5"/>
        <v>0</v>
      </c>
      <c r="AE14" s="18">
        <f t="shared" si="6"/>
        <v>0</v>
      </c>
      <c r="AF14" s="18">
        <f t="shared" si="7"/>
        <v>0</v>
      </c>
      <c r="AG14" s="18">
        <f t="shared" si="8"/>
        <v>0</v>
      </c>
      <c r="AH14" s="18">
        <f t="shared" si="9"/>
        <v>0</v>
      </c>
      <c r="AI14" s="18">
        <f t="shared" si="10"/>
        <v>0</v>
      </c>
      <c r="AJ14" s="18">
        <f t="shared" si="11"/>
        <v>0</v>
      </c>
      <c r="AK14" s="18">
        <f t="shared" si="12"/>
        <v>0</v>
      </c>
      <c r="AL14" s="18">
        <f t="shared" si="13"/>
        <v>0</v>
      </c>
      <c r="AM14" s="18">
        <f t="shared" si="14"/>
        <v>0</v>
      </c>
      <c r="AN14" s="18">
        <f t="shared" si="15"/>
        <v>0</v>
      </c>
      <c r="AO14" s="18">
        <f t="shared" si="16"/>
        <v>0</v>
      </c>
      <c r="AP14" s="18">
        <f t="shared" si="17"/>
        <v>0</v>
      </c>
      <c r="AQ14" s="18">
        <f t="shared" si="18"/>
        <v>0</v>
      </c>
      <c r="AR14" s="18">
        <f t="shared" si="19"/>
        <v>0</v>
      </c>
      <c r="AS14" s="18">
        <f t="shared" si="20"/>
        <v>0</v>
      </c>
      <c r="AT14" s="18">
        <f t="shared" si="21"/>
        <v>0</v>
      </c>
      <c r="AU14" s="18">
        <f t="shared" si="22"/>
        <v>0</v>
      </c>
      <c r="AV14" s="18">
        <f t="shared" si="23"/>
        <v>0</v>
      </c>
      <c r="AW14" s="18">
        <f t="shared" si="24"/>
        <v>0</v>
      </c>
      <c r="AX14" s="18">
        <f t="shared" si="25"/>
        <v>0</v>
      </c>
    </row>
    <row r="15" spans="1:50">
      <c r="A15" s="4" t="s">
        <v>45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AA15" s="18">
        <f t="shared" si="2"/>
        <v>0</v>
      </c>
      <c r="AB15" s="18">
        <f t="shared" si="3"/>
        <v>0</v>
      </c>
      <c r="AC15" s="18">
        <f t="shared" si="4"/>
        <v>0</v>
      </c>
      <c r="AD15" s="18">
        <f t="shared" si="5"/>
        <v>0</v>
      </c>
      <c r="AE15" s="18">
        <f t="shared" si="6"/>
        <v>0</v>
      </c>
      <c r="AF15" s="18">
        <f t="shared" si="7"/>
        <v>0</v>
      </c>
      <c r="AG15" s="18">
        <f t="shared" si="8"/>
        <v>0</v>
      </c>
      <c r="AH15" s="18">
        <f t="shared" si="9"/>
        <v>0</v>
      </c>
      <c r="AI15" s="18">
        <f t="shared" si="10"/>
        <v>0</v>
      </c>
      <c r="AJ15" s="18">
        <f t="shared" si="11"/>
        <v>0</v>
      </c>
      <c r="AK15" s="18">
        <f t="shared" si="12"/>
        <v>0</v>
      </c>
      <c r="AL15" s="18">
        <f t="shared" si="13"/>
        <v>0</v>
      </c>
      <c r="AM15" s="18">
        <f t="shared" si="14"/>
        <v>0</v>
      </c>
      <c r="AN15" s="18">
        <f t="shared" si="15"/>
        <v>0</v>
      </c>
      <c r="AO15" s="18">
        <f t="shared" si="16"/>
        <v>0</v>
      </c>
      <c r="AP15" s="18">
        <f t="shared" si="17"/>
        <v>0</v>
      </c>
      <c r="AQ15" s="18">
        <f t="shared" si="18"/>
        <v>0</v>
      </c>
      <c r="AR15" s="18">
        <f t="shared" si="19"/>
        <v>0</v>
      </c>
      <c r="AS15" s="18">
        <f t="shared" si="20"/>
        <v>0</v>
      </c>
      <c r="AT15" s="18">
        <f t="shared" si="21"/>
        <v>0</v>
      </c>
      <c r="AU15" s="18">
        <f t="shared" si="22"/>
        <v>0</v>
      </c>
      <c r="AV15" s="18">
        <f t="shared" si="23"/>
        <v>0</v>
      </c>
      <c r="AW15" s="18">
        <f t="shared" si="24"/>
        <v>0</v>
      </c>
      <c r="AX15" s="18">
        <f t="shared" si="25"/>
        <v>0</v>
      </c>
    </row>
    <row r="16" spans="1:50">
      <c r="A16" s="4" t="s">
        <v>46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AA16" s="18">
        <f t="shared" si="2"/>
        <v>0</v>
      </c>
      <c r="AB16" s="18">
        <f t="shared" si="3"/>
        <v>0</v>
      </c>
      <c r="AC16" s="18">
        <f t="shared" si="4"/>
        <v>0</v>
      </c>
      <c r="AD16" s="18">
        <f t="shared" si="5"/>
        <v>0</v>
      </c>
      <c r="AE16" s="18">
        <f t="shared" si="6"/>
        <v>0</v>
      </c>
      <c r="AF16" s="18">
        <f t="shared" si="7"/>
        <v>0</v>
      </c>
      <c r="AG16" s="18">
        <f t="shared" si="8"/>
        <v>0</v>
      </c>
      <c r="AH16" s="18">
        <f t="shared" si="9"/>
        <v>0</v>
      </c>
      <c r="AI16" s="18">
        <f t="shared" si="10"/>
        <v>0</v>
      </c>
      <c r="AJ16" s="18">
        <f t="shared" si="11"/>
        <v>0</v>
      </c>
      <c r="AK16" s="18">
        <f t="shared" si="12"/>
        <v>0</v>
      </c>
      <c r="AL16" s="18">
        <f t="shared" si="13"/>
        <v>0</v>
      </c>
      <c r="AM16" s="18">
        <f t="shared" si="14"/>
        <v>0</v>
      </c>
      <c r="AN16" s="18">
        <f t="shared" si="15"/>
        <v>0</v>
      </c>
      <c r="AO16" s="18">
        <f t="shared" si="16"/>
        <v>0</v>
      </c>
      <c r="AP16" s="18">
        <f t="shared" si="17"/>
        <v>0</v>
      </c>
      <c r="AQ16" s="18">
        <f t="shared" si="18"/>
        <v>0</v>
      </c>
      <c r="AR16" s="18">
        <f t="shared" si="19"/>
        <v>0</v>
      </c>
      <c r="AS16" s="18">
        <f t="shared" si="20"/>
        <v>0</v>
      </c>
      <c r="AT16" s="18">
        <f t="shared" si="21"/>
        <v>0</v>
      </c>
      <c r="AU16" s="18">
        <f t="shared" si="22"/>
        <v>0</v>
      </c>
      <c r="AV16" s="18">
        <f t="shared" si="23"/>
        <v>0</v>
      </c>
      <c r="AW16" s="18">
        <f t="shared" si="24"/>
        <v>0</v>
      </c>
      <c r="AX16" s="18">
        <f t="shared" si="25"/>
        <v>0</v>
      </c>
    </row>
    <row r="17" spans="1: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7"/>
      <c r="S17" s="17"/>
      <c r="T17" s="6"/>
      <c r="U17" s="6"/>
      <c r="V17" s="6"/>
      <c r="W17" s="6"/>
      <c r="X17" s="6"/>
      <c r="Y17" s="6"/>
    </row>
    <row r="18" spans="1:25">
      <c r="A18" s="4" t="s">
        <v>47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4" t="s">
        <v>48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3" t="s">
        <v>49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3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3" t="s">
        <v>51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3" t="s">
        <v>52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3" t="s">
        <v>53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>
      <c r="A25" s="3" t="s">
        <v>54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>
      <c r="A26" s="3" t="s">
        <v>55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3" t="s">
        <v>56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s="3" t="s">
        <v>57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>
      <c r="A29" s="3" t="s">
        <v>58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>
      <c r="A30" s="3" t="s">
        <v>59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/>
      <c r="S31"/>
      <c r="T31" s="6"/>
      <c r="U31" s="6"/>
      <c r="V31" s="6"/>
      <c r="W31" s="6"/>
      <c r="X31" s="6"/>
      <c r="Y31" s="6"/>
    </row>
    <row r="32" spans="1:25">
      <c r="A32" s="3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/>
      <c r="S32"/>
      <c r="T32" s="5"/>
      <c r="U32" s="5"/>
      <c r="V32" s="5"/>
      <c r="W32" s="5"/>
      <c r="X32" s="5"/>
      <c r="Y32" s="5"/>
    </row>
    <row r="33" spans="1:25">
      <c r="A33" s="7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5"/>
      <c r="R33"/>
      <c r="S33"/>
      <c r="T33" s="5"/>
      <c r="U33" s="5"/>
      <c r="V33" s="14"/>
      <c r="W33" s="14"/>
      <c r="X33" s="14"/>
      <c r="Y33" s="5"/>
    </row>
    <row r="34" spans="1:25">
      <c r="A34" s="16" t="s">
        <v>60</v>
      </c>
      <c r="B34" s="15" t="e">
        <f t="shared" ref="B34:Y34" si="26">AVERAGE(B18:B30)</f>
        <v>#DIV/0!</v>
      </c>
      <c r="C34" s="15" t="e">
        <f t="shared" si="26"/>
        <v>#DIV/0!</v>
      </c>
      <c r="D34" s="15" t="e">
        <f t="shared" si="26"/>
        <v>#DIV/0!</v>
      </c>
      <c r="E34" s="15" t="e">
        <f t="shared" si="26"/>
        <v>#DIV/0!</v>
      </c>
      <c r="F34" s="15" t="e">
        <f t="shared" si="26"/>
        <v>#DIV/0!</v>
      </c>
      <c r="G34" s="15" t="e">
        <f t="shared" si="26"/>
        <v>#DIV/0!</v>
      </c>
      <c r="H34" s="15" t="e">
        <f t="shared" si="26"/>
        <v>#DIV/0!</v>
      </c>
      <c r="I34" s="15" t="e">
        <f t="shared" si="26"/>
        <v>#DIV/0!</v>
      </c>
      <c r="J34" s="15" t="e">
        <f t="shared" si="26"/>
        <v>#DIV/0!</v>
      </c>
      <c r="K34" s="15" t="e">
        <f t="shared" si="26"/>
        <v>#DIV/0!</v>
      </c>
      <c r="L34" s="15" t="e">
        <f t="shared" si="26"/>
        <v>#DIV/0!</v>
      </c>
      <c r="M34" s="15" t="e">
        <f t="shared" si="26"/>
        <v>#DIV/0!</v>
      </c>
      <c r="N34" s="15" t="e">
        <f t="shared" si="26"/>
        <v>#DIV/0!</v>
      </c>
      <c r="O34" s="15" t="e">
        <f t="shared" si="26"/>
        <v>#DIV/0!</v>
      </c>
      <c r="P34" s="15" t="e">
        <f t="shared" si="26"/>
        <v>#DIV/0!</v>
      </c>
      <c r="Q34" s="15" t="e">
        <f t="shared" si="26"/>
        <v>#DIV/0!</v>
      </c>
      <c r="R34" s="15" t="e">
        <f t="shared" si="26"/>
        <v>#DIV/0!</v>
      </c>
      <c r="S34" s="15" t="e">
        <f t="shared" si="26"/>
        <v>#DIV/0!</v>
      </c>
      <c r="T34" s="15" t="e">
        <f t="shared" si="26"/>
        <v>#DIV/0!</v>
      </c>
      <c r="U34" s="15" t="e">
        <f t="shared" si="26"/>
        <v>#DIV/0!</v>
      </c>
      <c r="V34" s="15" t="e">
        <f t="shared" si="26"/>
        <v>#DIV/0!</v>
      </c>
      <c r="W34" s="15" t="e">
        <f t="shared" si="26"/>
        <v>#DIV/0!</v>
      </c>
      <c r="X34" s="15" t="e">
        <f t="shared" si="26"/>
        <v>#DIV/0!</v>
      </c>
      <c r="Y34" s="15" t="e">
        <f t="shared" si="26"/>
        <v>#DIV/0!</v>
      </c>
    </row>
    <row r="35" spans="1:25">
      <c r="A35" s="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5"/>
      <c r="R35" s="5"/>
      <c r="S35" s="5"/>
      <c r="T35" s="5"/>
      <c r="U35" s="5"/>
      <c r="V35" s="14"/>
      <c r="W35" s="14"/>
      <c r="X35" s="14"/>
      <c r="Y35" s="5"/>
    </row>
    <row r="36" spans="1:25">
      <c r="A36" s="3" t="s">
        <v>61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>
      <c r="A37" s="3" t="s">
        <v>62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3" t="s">
        <v>63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>
      <c r="A39" s="3" t="s">
        <v>64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>
      <c r="A40" s="3" t="s">
        <v>65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2" spans="1:25">
      <c r="A42" s="101" t="s">
        <v>60</v>
      </c>
      <c r="B42" s="102" t="e">
        <f>AVERAGE(B36:B40)</f>
        <v>#DIV/0!</v>
      </c>
      <c r="C42" s="102" t="e">
        <f t="shared" ref="C42:Y42" si="27">AVERAGE(C36:C40)</f>
        <v>#DIV/0!</v>
      </c>
      <c r="D42" s="102" t="e">
        <f t="shared" si="27"/>
        <v>#DIV/0!</v>
      </c>
      <c r="E42" s="102" t="e">
        <f t="shared" si="27"/>
        <v>#DIV/0!</v>
      </c>
      <c r="F42" s="102" t="e">
        <f t="shared" si="27"/>
        <v>#DIV/0!</v>
      </c>
      <c r="G42" s="102" t="e">
        <f t="shared" si="27"/>
        <v>#DIV/0!</v>
      </c>
      <c r="H42" s="102" t="e">
        <f t="shared" si="27"/>
        <v>#DIV/0!</v>
      </c>
      <c r="I42" s="102" t="e">
        <f t="shared" si="27"/>
        <v>#DIV/0!</v>
      </c>
      <c r="J42" s="102" t="e">
        <f t="shared" si="27"/>
        <v>#DIV/0!</v>
      </c>
      <c r="K42" s="102" t="e">
        <f t="shared" si="27"/>
        <v>#DIV/0!</v>
      </c>
      <c r="L42" s="102" t="e">
        <f t="shared" si="27"/>
        <v>#DIV/0!</v>
      </c>
      <c r="M42" s="102" t="e">
        <f t="shared" si="27"/>
        <v>#DIV/0!</v>
      </c>
      <c r="N42" s="102" t="e">
        <f t="shared" si="27"/>
        <v>#DIV/0!</v>
      </c>
      <c r="O42" s="102" t="e">
        <f t="shared" si="27"/>
        <v>#DIV/0!</v>
      </c>
      <c r="P42" s="102" t="e">
        <f t="shared" si="27"/>
        <v>#DIV/0!</v>
      </c>
      <c r="Q42" s="102" t="e">
        <f t="shared" si="27"/>
        <v>#DIV/0!</v>
      </c>
      <c r="R42" s="102" t="e">
        <f t="shared" si="27"/>
        <v>#DIV/0!</v>
      </c>
      <c r="S42" s="102" t="e">
        <f t="shared" si="27"/>
        <v>#DIV/0!</v>
      </c>
      <c r="T42" s="102" t="e">
        <f t="shared" si="27"/>
        <v>#DIV/0!</v>
      </c>
      <c r="U42" s="102" t="e">
        <f t="shared" si="27"/>
        <v>#DIV/0!</v>
      </c>
      <c r="V42" s="102" t="e">
        <f t="shared" si="27"/>
        <v>#DIV/0!</v>
      </c>
      <c r="W42" s="102" t="e">
        <f t="shared" si="27"/>
        <v>#DIV/0!</v>
      </c>
      <c r="X42" s="102" t="e">
        <f t="shared" si="27"/>
        <v>#DIV/0!</v>
      </c>
      <c r="Y42" s="102" t="e">
        <f t="shared" si="27"/>
        <v>#DIV/0!</v>
      </c>
    </row>
  </sheetData>
  <mergeCells count="3">
    <mergeCell ref="A1:Y1"/>
    <mergeCell ref="Z1:AW1"/>
    <mergeCell ref="AD4:AE4"/>
  </mergeCells>
  <conditionalFormatting sqref="AA3:AH3 AJ3:AX3 AI3:AI4 AG4:AH4 AJ4 AA6:AX16 Z12">
    <cfRule type="cellIs" dxfId="74" priority="3" operator="lessThan">
      <formula>84</formula>
    </cfRule>
    <cfRule type="cellIs" dxfId="73" priority="4" operator="greaterThan">
      <formula>116</formula>
    </cfRule>
  </conditionalFormatting>
  <conditionalFormatting sqref="AA5:AX5">
    <cfRule type="cellIs" dxfId="72" priority="1" operator="greaterThan">
      <formula>146</formula>
    </cfRule>
    <cfRule type="cellIs" dxfId="71" priority="2" operator="lessThan">
      <formula>44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6AD2-657A-4670-855B-919A70AF471A}">
  <sheetPr>
    <tabColor rgb="FF92D050"/>
  </sheetPr>
  <dimension ref="A1:BW153"/>
  <sheetViews>
    <sheetView topLeftCell="H1" zoomScaleNormal="100" workbookViewId="0">
      <selection activeCell="T24" sqref="T24"/>
    </sheetView>
  </sheetViews>
  <sheetFormatPr defaultRowHeight="12.75"/>
  <cols>
    <col min="1" max="1" width="19.28515625" style="21" bestFit="1" customWidth="1"/>
    <col min="2" max="2" width="8.28515625" style="21" bestFit="1" customWidth="1"/>
    <col min="3" max="3" width="7.28515625" style="21" bestFit="1" customWidth="1"/>
    <col min="4" max="4" width="7.85546875" style="21" bestFit="1" customWidth="1"/>
    <col min="5" max="5" width="8.85546875" style="21" bestFit="1" customWidth="1"/>
    <col min="6" max="9" width="8.28515625" style="21" bestFit="1" customWidth="1"/>
    <col min="10" max="10" width="8.28515625" style="21" customWidth="1"/>
    <col min="11" max="11" width="8.28515625" style="21" bestFit="1" customWidth="1"/>
    <col min="12" max="12" width="7.28515625" style="21" bestFit="1" customWidth="1"/>
    <col min="13" max="13" width="7.7109375" style="21" bestFit="1" customWidth="1"/>
    <col min="14" max="17" width="7.140625" style="21" bestFit="1" customWidth="1"/>
    <col min="18" max="18" width="6.85546875" style="21" bestFit="1" customWidth="1"/>
    <col min="19" max="19" width="9" style="21" customWidth="1"/>
    <col min="20" max="21" width="7.140625" style="21" bestFit="1" customWidth="1"/>
    <col min="22" max="22" width="7.42578125" style="21" bestFit="1" customWidth="1"/>
    <col min="23" max="23" width="7.28515625" style="21" bestFit="1" customWidth="1"/>
    <col min="24" max="25" width="8" style="21" bestFit="1" customWidth="1"/>
    <col min="26" max="26" width="17.28515625" style="22" customWidth="1"/>
    <col min="27" max="27" width="8.7109375" style="22" bestFit="1" customWidth="1"/>
    <col min="28" max="28" width="8.7109375" style="22" customWidth="1"/>
    <col min="29" max="29" width="8" style="22" customWidth="1"/>
    <col min="30" max="30" width="8.85546875" style="22" customWidth="1"/>
    <col min="31" max="31" width="9" style="22" customWidth="1"/>
    <col min="32" max="32" width="8.42578125" style="22" customWidth="1"/>
    <col min="33" max="33" width="8.5703125" style="22" customWidth="1"/>
    <col min="34" max="34" width="8.42578125" style="22" customWidth="1"/>
    <col min="35" max="36" width="8.7109375" style="22" customWidth="1"/>
    <col min="37" max="37" width="8" style="22" customWidth="1"/>
    <col min="38" max="38" width="8.140625" style="22" customWidth="1"/>
    <col min="39" max="39" width="8.42578125" style="22" customWidth="1"/>
    <col min="40" max="40" width="8.7109375" style="22" customWidth="1"/>
    <col min="41" max="41" width="8.42578125" style="22" customWidth="1"/>
    <col min="42" max="42" width="8.28515625" style="22" customWidth="1"/>
    <col min="43" max="43" width="8.140625" style="22" customWidth="1"/>
    <col min="44" max="45" width="9.140625" style="21"/>
    <col min="46" max="46" width="8.140625" style="22" customWidth="1"/>
    <col min="47" max="49" width="7.85546875" style="22" bestFit="1" customWidth="1"/>
    <col min="50" max="16384" width="9.140625" style="21"/>
  </cols>
  <sheetData>
    <row r="1" spans="1:75" ht="42">
      <c r="A1" s="56" t="s">
        <v>31</v>
      </c>
      <c r="B1" s="56" t="s">
        <v>0</v>
      </c>
      <c r="C1" s="56" t="s">
        <v>1</v>
      </c>
      <c r="D1" s="59" t="s">
        <v>2</v>
      </c>
      <c r="E1" s="58" t="s">
        <v>3</v>
      </c>
      <c r="F1" s="57" t="s">
        <v>4</v>
      </c>
      <c r="G1" s="56" t="s">
        <v>5</v>
      </c>
      <c r="H1" s="2" t="s">
        <v>6</v>
      </c>
      <c r="I1" s="56" t="s">
        <v>7</v>
      </c>
      <c r="J1" s="2" t="s">
        <v>8</v>
      </c>
      <c r="K1" s="56" t="s">
        <v>9</v>
      </c>
      <c r="L1" s="56" t="s">
        <v>10</v>
      </c>
      <c r="M1" s="56" t="s">
        <v>11</v>
      </c>
      <c r="N1" s="56" t="s">
        <v>12</v>
      </c>
      <c r="O1" s="56" t="s">
        <v>13</v>
      </c>
      <c r="P1" s="56" t="s">
        <v>14</v>
      </c>
      <c r="Q1" s="56" t="s">
        <v>15</v>
      </c>
      <c r="R1" s="56" t="s">
        <v>16</v>
      </c>
      <c r="S1" s="56" t="s">
        <v>17</v>
      </c>
      <c r="T1" s="56" t="s">
        <v>18</v>
      </c>
      <c r="U1" s="56" t="s">
        <v>19</v>
      </c>
      <c r="V1" s="56" t="s">
        <v>20</v>
      </c>
      <c r="W1" s="56" t="s">
        <v>21</v>
      </c>
      <c r="X1" s="56" t="s">
        <v>22</v>
      </c>
      <c r="Y1" s="56" t="s">
        <v>23</v>
      </c>
      <c r="Z1" s="55"/>
      <c r="AA1" s="51" t="s">
        <v>31</v>
      </c>
      <c r="AB1" s="51" t="s">
        <v>66</v>
      </c>
      <c r="AC1" s="51" t="s">
        <v>67</v>
      </c>
      <c r="AD1" s="54" t="s">
        <v>68</v>
      </c>
      <c r="AE1" s="53" t="s">
        <v>69</v>
      </c>
      <c r="AF1" s="52" t="s">
        <v>70</v>
      </c>
      <c r="AG1" s="51" t="s">
        <v>71</v>
      </c>
      <c r="AH1" s="103" t="s">
        <v>72</v>
      </c>
      <c r="AI1" s="51" t="s">
        <v>73</v>
      </c>
      <c r="AJ1" s="103" t="s">
        <v>74</v>
      </c>
      <c r="AK1" s="51" t="s">
        <v>75</v>
      </c>
      <c r="AL1" s="51" t="s">
        <v>76</v>
      </c>
      <c r="AM1" s="51" t="s">
        <v>77</v>
      </c>
      <c r="AN1" s="51" t="s">
        <v>78</v>
      </c>
      <c r="AO1" s="51" t="s">
        <v>79</v>
      </c>
      <c r="AP1" s="51" t="s">
        <v>80</v>
      </c>
      <c r="AQ1" s="51" t="s">
        <v>81</v>
      </c>
      <c r="AR1" s="51" t="s">
        <v>82</v>
      </c>
      <c r="AS1" s="51" t="s">
        <v>83</v>
      </c>
      <c r="AT1" s="51" t="s">
        <v>84</v>
      </c>
      <c r="AU1" s="51" t="s">
        <v>85</v>
      </c>
      <c r="AV1" s="51" t="s">
        <v>86</v>
      </c>
      <c r="AW1" s="51" t="s">
        <v>87</v>
      </c>
      <c r="AX1" s="51" t="s">
        <v>88</v>
      </c>
      <c r="AY1" s="51" t="s">
        <v>89</v>
      </c>
      <c r="BA1" s="49" t="s">
        <v>90</v>
      </c>
      <c r="BB1" s="48" t="s">
        <v>91</v>
      </c>
      <c r="BC1" s="48" t="s">
        <v>92</v>
      </c>
      <c r="BD1" s="50" t="s">
        <v>93</v>
      </c>
      <c r="BE1" s="48" t="s">
        <v>94</v>
      </c>
      <c r="BF1" s="48" t="s">
        <v>95</v>
      </c>
      <c r="BG1" s="48" t="s">
        <v>96</v>
      </c>
      <c r="BH1" s="48" t="s">
        <v>97</v>
      </c>
      <c r="BI1" s="48" t="s">
        <v>98</v>
      </c>
      <c r="BJ1" s="48" t="s">
        <v>99</v>
      </c>
      <c r="BK1" s="48" t="s">
        <v>100</v>
      </c>
      <c r="BL1" s="48" t="s">
        <v>101</v>
      </c>
      <c r="BM1" s="48" t="s">
        <v>102</v>
      </c>
      <c r="BN1" s="48" t="s">
        <v>103</v>
      </c>
      <c r="BO1" s="48" t="s">
        <v>104</v>
      </c>
      <c r="BP1" s="49" t="s">
        <v>82</v>
      </c>
      <c r="BQ1" s="48" t="s">
        <v>105</v>
      </c>
      <c r="BR1" s="48" t="s">
        <v>106</v>
      </c>
      <c r="BS1" s="48" t="s">
        <v>107</v>
      </c>
      <c r="BT1" s="48" t="s">
        <v>108</v>
      </c>
      <c r="BU1" s="48" t="s">
        <v>109</v>
      </c>
      <c r="BV1" s="48" t="s">
        <v>110</v>
      </c>
      <c r="BW1" s="48" t="s">
        <v>111</v>
      </c>
    </row>
    <row r="2" spans="1:75" ht="12.75" customHeight="1">
      <c r="A2" s="47" t="s">
        <v>112</v>
      </c>
      <c r="B2" s="15">
        <v>0.57930535737936395</v>
      </c>
      <c r="C2" s="15">
        <v>0.58392720195987102</v>
      </c>
      <c r="D2" s="15">
        <v>1.1081823992250224</v>
      </c>
      <c r="E2" s="15">
        <v>-56.706065237641411</v>
      </c>
      <c r="F2" s="15">
        <v>-2.0976533665737347</v>
      </c>
      <c r="G2" s="15">
        <v>-29.003317909211301</v>
      </c>
      <c r="H2" s="15">
        <v>0.68923803074261569</v>
      </c>
      <c r="I2" s="15">
        <v>2.9244954270205716</v>
      </c>
      <c r="J2" s="15">
        <v>0.52222702697176104</v>
      </c>
      <c r="K2" s="15">
        <v>3.5491266012506313</v>
      </c>
      <c r="L2" s="15">
        <v>0.51189238016933414</v>
      </c>
      <c r="M2" s="15">
        <v>1.0927996255128096</v>
      </c>
      <c r="N2" s="15">
        <v>0.49192806655195487</v>
      </c>
      <c r="O2" s="15">
        <v>0.50083347103106302</v>
      </c>
      <c r="P2" s="15">
        <v>0.51769588768395114</v>
      </c>
      <c r="Q2" s="15">
        <v>1.4970538399985747</v>
      </c>
      <c r="R2" s="15">
        <v>1.0674491731532532</v>
      </c>
      <c r="S2" s="15">
        <v>0.64311761814822155</v>
      </c>
      <c r="T2" s="15">
        <v>0.45291590774009738</v>
      </c>
      <c r="U2" s="15">
        <v>1.2555148551957902</v>
      </c>
      <c r="V2" s="15">
        <v>0.50793583286041943</v>
      </c>
      <c r="W2" s="15">
        <v>0.56074638300424595</v>
      </c>
      <c r="X2" s="15">
        <v>0.59155104600204389</v>
      </c>
      <c r="Y2" s="15">
        <v>0.58930854444280412</v>
      </c>
      <c r="Z2" s="15"/>
      <c r="AA2" s="46" t="s">
        <v>112</v>
      </c>
      <c r="AB2" s="45">
        <f t="shared" ref="AB2:AB33" si="0">B2/BA$2</f>
        <v>2.5198473985278799E-2</v>
      </c>
      <c r="AC2" s="45">
        <f t="shared" ref="AC2:AC33" si="1">C2/BB$2</f>
        <v>2.4024982594522567E-2</v>
      </c>
      <c r="AD2" s="45">
        <f t="shared" ref="AD2:AD33" si="2">D2/BC$2</f>
        <v>4.1071173346120468E-2</v>
      </c>
      <c r="AE2" s="45">
        <f t="shared" ref="AE2:AE33" si="3">E2/BD$2</f>
        <v>-2.0190512982728244</v>
      </c>
      <c r="AF2" s="45">
        <f t="shared" ref="AF2:AF33" si="4">F2/BE$2</f>
        <v>-6.7723562349993507E-2</v>
      </c>
      <c r="AG2" s="45">
        <f t="shared" ref="AG2:AG33" si="5">G2/BF$2</f>
        <v>-0.74180508894789032</v>
      </c>
      <c r="AH2" s="45">
        <f>H2/BH$2</f>
        <v>1.7196557653258875E-2</v>
      </c>
      <c r="AI2" s="45">
        <f>I2/BH$2</f>
        <v>7.2966452769974349E-2</v>
      </c>
      <c r="AJ2" s="45">
        <f>J2/BI$2</f>
        <v>1.3029616441411204E-2</v>
      </c>
      <c r="AK2" s="45">
        <f t="shared" ref="AK2:AK33" si="6">K2/BI$2</f>
        <v>8.8551062905454878E-2</v>
      </c>
      <c r="AL2" s="45">
        <f t="shared" ref="AL2:AL33" si="7">L2/BJ$2</f>
        <v>9.3176304108490739E-3</v>
      </c>
      <c r="AM2" s="45">
        <f t="shared" ref="AM2:AM33" si="8">M2/BK$2</f>
        <v>1.9568441678087738E-2</v>
      </c>
      <c r="AN2" s="45">
        <f t="shared" ref="AN2:AN33" si="9">N2/BL$2</f>
        <v>8.3476678525700801E-3</v>
      </c>
      <c r="AO2" s="45">
        <f t="shared" ref="AO2:AO33" si="10">O2/BM$2</f>
        <v>8.5335401436541659E-3</v>
      </c>
      <c r="AP2" s="45">
        <f t="shared" ref="AP2:AP33" si="11">P2/BN$2</f>
        <v>8.1467895333136812E-3</v>
      </c>
      <c r="AQ2" s="45">
        <f t="shared" ref="AQ2:AQ33" si="12">Q2/BO$2</f>
        <v>2.2897733863545041E-2</v>
      </c>
      <c r="AR2" s="45">
        <f t="shared" ref="AR2:AR33" si="13">R2/BP$2</f>
        <v>1.3699769479760605E-2</v>
      </c>
      <c r="AS2" s="45">
        <f t="shared" ref="AS2:AS33" si="14">S2/BQ$2</f>
        <v>7.8508731779813566E-3</v>
      </c>
      <c r="AT2" s="45">
        <f t="shared" ref="AT2:AT33" si="15">T2/BR$2</f>
        <v>5.1702729194075051E-3</v>
      </c>
      <c r="AU2" s="45">
        <f t="shared" ref="AU2:AU33" si="16">U2/BS$2</f>
        <v>1.3086458778359289E-2</v>
      </c>
      <c r="AV2" s="45">
        <f t="shared" ref="AV2:AV33" si="17">V2/BT$2</f>
        <v>4.5186000610303303E-3</v>
      </c>
      <c r="AW2" s="45">
        <f t="shared" ref="AW2:AW33" si="18">W2/BU$2</f>
        <v>2.7063049372791793E-3</v>
      </c>
      <c r="AX2" s="45">
        <f t="shared" ref="AX2:AX33" si="19">X2/BV$2</f>
        <v>2.8549760907434552E-3</v>
      </c>
      <c r="AY2" s="45">
        <f t="shared" ref="AY2:AY33" si="20">Y2/BW$2</f>
        <v>2.8441532067702904E-3</v>
      </c>
      <c r="BA2" s="21">
        <v>22.989699999999999</v>
      </c>
      <c r="BB2" s="21">
        <v>24.305</v>
      </c>
      <c r="BC2" s="21">
        <v>26.981999999999999</v>
      </c>
      <c r="BD2" s="21">
        <v>28.0855</v>
      </c>
      <c r="BE2" s="21">
        <v>30.973759999999999</v>
      </c>
      <c r="BF2" s="21">
        <v>39.098300000000002</v>
      </c>
      <c r="BG2" s="21">
        <v>40.08</v>
      </c>
      <c r="BH2" s="21">
        <v>40.08</v>
      </c>
      <c r="BI2" s="21">
        <v>40.08</v>
      </c>
      <c r="BJ2" s="21">
        <v>54.938043</v>
      </c>
      <c r="BK2" s="21">
        <v>55.844999999999999</v>
      </c>
      <c r="BL2" s="21">
        <v>58.93</v>
      </c>
      <c r="BM2" s="21">
        <v>58.69</v>
      </c>
      <c r="BN2" s="21">
        <v>63.545999999999999</v>
      </c>
      <c r="BO2" s="21">
        <v>65.38</v>
      </c>
      <c r="BP2" s="44">
        <v>77.917309099999997</v>
      </c>
      <c r="BQ2" s="44">
        <v>81.916699399999999</v>
      </c>
      <c r="BR2" s="21">
        <v>87.6</v>
      </c>
      <c r="BS2" s="21">
        <v>95.94</v>
      </c>
      <c r="BT2" s="21">
        <v>112.41</v>
      </c>
      <c r="BU2" s="21">
        <v>207.2</v>
      </c>
      <c r="BV2" s="21">
        <v>207.2</v>
      </c>
      <c r="BW2" s="21">
        <v>207.2</v>
      </c>
    </row>
    <row r="3" spans="1:75" ht="11.25" customHeight="1" thickBot="1">
      <c r="A3" s="43" t="s">
        <v>113</v>
      </c>
      <c r="B3" s="41">
        <v>2000</v>
      </c>
      <c r="C3" s="41">
        <v>2000</v>
      </c>
      <c r="D3" s="41">
        <v>2000</v>
      </c>
      <c r="E3" s="41">
        <v>10000</v>
      </c>
      <c r="F3" s="41">
        <v>10000</v>
      </c>
      <c r="G3" s="41">
        <v>10000</v>
      </c>
      <c r="H3" s="41">
        <v>2000</v>
      </c>
      <c r="I3" s="41">
        <v>2000</v>
      </c>
      <c r="J3" s="41">
        <v>2000</v>
      </c>
      <c r="K3" s="41">
        <v>2000</v>
      </c>
      <c r="L3" s="41">
        <v>2000</v>
      </c>
      <c r="M3" s="41">
        <v>2000</v>
      </c>
      <c r="N3" s="41">
        <v>2000</v>
      </c>
      <c r="O3" s="41">
        <v>2000</v>
      </c>
      <c r="P3" s="41">
        <v>2000</v>
      </c>
      <c r="Q3" s="41">
        <v>2000</v>
      </c>
      <c r="R3" s="41">
        <v>2000</v>
      </c>
      <c r="S3" s="42">
        <v>2000</v>
      </c>
      <c r="T3" s="41">
        <v>2000</v>
      </c>
      <c r="U3" s="41">
        <v>2000</v>
      </c>
      <c r="V3" s="41">
        <v>2000</v>
      </c>
      <c r="W3" s="41">
        <v>2000</v>
      </c>
      <c r="X3" s="41">
        <v>2000</v>
      </c>
      <c r="Y3" s="41">
        <v>2000</v>
      </c>
      <c r="AA3" s="40" t="s">
        <v>113</v>
      </c>
      <c r="AB3" s="39">
        <f t="shared" si="0"/>
        <v>86.995480584783621</v>
      </c>
      <c r="AC3" s="39">
        <f t="shared" si="1"/>
        <v>82.287595145031887</v>
      </c>
      <c r="AD3" s="39">
        <f t="shared" si="2"/>
        <v>74.123489733896676</v>
      </c>
      <c r="AE3" s="39">
        <f t="shared" si="3"/>
        <v>356.05561588720161</v>
      </c>
      <c r="AF3" s="39">
        <f t="shared" si="4"/>
        <v>322.85392538716644</v>
      </c>
      <c r="AG3" s="39">
        <f t="shared" si="5"/>
        <v>255.76559594662683</v>
      </c>
      <c r="AH3" s="39">
        <f>H3/BH$2</f>
        <v>49.900199600798402</v>
      </c>
      <c r="AI3" s="39">
        <f>I3/BH$2</f>
        <v>49.900199600798402</v>
      </c>
      <c r="AJ3" s="39">
        <f>J3/BI$2</f>
        <v>49.900199600798402</v>
      </c>
      <c r="AK3" s="39">
        <f t="shared" si="6"/>
        <v>49.900199600798402</v>
      </c>
      <c r="AL3" s="39">
        <f t="shared" si="7"/>
        <v>36.404645866253375</v>
      </c>
      <c r="AM3" s="39">
        <f t="shared" si="8"/>
        <v>35.813412122840006</v>
      </c>
      <c r="AN3" s="39">
        <f t="shared" si="9"/>
        <v>33.938571186153062</v>
      </c>
      <c r="AO3" s="39">
        <f t="shared" si="10"/>
        <v>34.07735559720566</v>
      </c>
      <c r="AP3" s="39">
        <f t="shared" si="11"/>
        <v>31.473263462688447</v>
      </c>
      <c r="AQ3" s="39">
        <f t="shared" si="12"/>
        <v>30.590394616090549</v>
      </c>
      <c r="AR3" s="39">
        <f t="shared" si="13"/>
        <v>25.668237559810699</v>
      </c>
      <c r="AS3" s="39">
        <f t="shared" si="14"/>
        <v>24.415046195086322</v>
      </c>
      <c r="AT3" s="39">
        <f t="shared" si="15"/>
        <v>22.831050228310502</v>
      </c>
      <c r="AU3" s="39">
        <f t="shared" si="16"/>
        <v>20.846362309776943</v>
      </c>
      <c r="AV3" s="39">
        <f t="shared" si="17"/>
        <v>17.792011386887289</v>
      </c>
      <c r="AW3" s="39">
        <f t="shared" si="18"/>
        <v>9.6525096525096536</v>
      </c>
      <c r="AX3" s="39">
        <f t="shared" si="19"/>
        <v>9.6525096525096536</v>
      </c>
      <c r="AY3" s="39">
        <f t="shared" si="20"/>
        <v>9.6525096525096536</v>
      </c>
    </row>
    <row r="4" spans="1:75">
      <c r="A4" s="21" t="s">
        <v>114</v>
      </c>
      <c r="B4" s="21">
        <v>2586.0322582305098</v>
      </c>
      <c r="C4" s="21">
        <v>64.859225290572894</v>
      </c>
      <c r="D4" s="21">
        <v>922.51360928887004</v>
      </c>
      <c r="E4" s="21">
        <v>5832.7437930798496</v>
      </c>
      <c r="F4" s="21">
        <v>5199.7921873045298</v>
      </c>
      <c r="G4" s="21">
        <v>432.496883131049</v>
      </c>
      <c r="H4" s="21">
        <v>1652.4163331309101</v>
      </c>
      <c r="I4" s="21">
        <v>741.559220564204</v>
      </c>
      <c r="K4" s="21">
        <v>916.69644322376098</v>
      </c>
      <c r="L4" s="21">
        <v>11.7059157657461</v>
      </c>
      <c r="M4" s="21">
        <v>25.636404766510498</v>
      </c>
      <c r="N4" s="21">
        <v>0.35648122248624697</v>
      </c>
      <c r="O4" s="21">
        <v>1.4914635482423499</v>
      </c>
      <c r="P4" s="21">
        <v>2.0836947951539</v>
      </c>
      <c r="Q4" s="21">
        <v>21.9984361164957</v>
      </c>
      <c r="R4" s="21">
        <v>-2.0557500450475099</v>
      </c>
      <c r="S4" s="21">
        <v>0.198342702899059</v>
      </c>
      <c r="T4" s="21">
        <v>2.9119619314832299</v>
      </c>
      <c r="U4" s="21">
        <v>1.14839527225719</v>
      </c>
      <c r="V4" s="21">
        <v>0.65813143911502203</v>
      </c>
      <c r="W4" s="21">
        <v>0.70341001274839499</v>
      </c>
      <c r="X4" s="21">
        <v>0.70547923001419499</v>
      </c>
      <c r="Y4" s="21">
        <v>0.70449700913717295</v>
      </c>
      <c r="Z4" s="109" t="s">
        <v>115</v>
      </c>
      <c r="AA4" s="38" t="s">
        <v>116</v>
      </c>
      <c r="AB4" s="27">
        <f t="shared" si="0"/>
        <v>112.48655955625823</v>
      </c>
      <c r="AC4" s="27">
        <f t="shared" si="1"/>
        <v>2.6685548360655376</v>
      </c>
      <c r="AD4" s="27">
        <f t="shared" si="2"/>
        <v>34.189964023751763</v>
      </c>
      <c r="AE4" s="27">
        <f t="shared" si="3"/>
        <v>207.67811835572982</v>
      </c>
      <c r="AF4" s="27">
        <f t="shared" si="4"/>
        <v>167.87733188687878</v>
      </c>
      <c r="AG4" s="27">
        <f t="shared" si="5"/>
        <v>11.061782305907137</v>
      </c>
      <c r="AH4" s="27">
        <f>H4/BH$2</f>
        <v>41.227952423425904</v>
      </c>
      <c r="AI4" s="27">
        <f t="shared" ref="AI4:AJ35" si="21">I4/BH$2</f>
        <v>18.501976560983135</v>
      </c>
      <c r="AJ4" s="27">
        <f t="shared" si="21"/>
        <v>0</v>
      </c>
      <c r="AK4" s="27">
        <f t="shared" si="6"/>
        <v>22.871667745103817</v>
      </c>
      <c r="AL4" s="27">
        <f t="shared" si="7"/>
        <v>0.21307485899608947</v>
      </c>
      <c r="AM4" s="27">
        <f t="shared" si="8"/>
        <v>0.45906356462549019</v>
      </c>
      <c r="AN4" s="27">
        <f t="shared" si="9"/>
        <v>6.0492316729381804E-3</v>
      </c>
      <c r="AO4" s="27">
        <f t="shared" si="10"/>
        <v>2.5412566846862328E-2</v>
      </c>
      <c r="AP4" s="27">
        <f t="shared" si="11"/>
        <v>3.2790337631855661E-2</v>
      </c>
      <c r="AQ4" s="27">
        <f t="shared" si="12"/>
        <v>0.33647042087023099</v>
      </c>
      <c r="AR4" s="27">
        <f t="shared" si="13"/>
        <v>-2.6383740259935517E-2</v>
      </c>
      <c r="AS4" s="27">
        <f t="shared" si="14"/>
        <v>2.4212731268694037E-3</v>
      </c>
      <c r="AT4" s="27">
        <f t="shared" si="15"/>
        <v>3.3241574560310849E-2</v>
      </c>
      <c r="AU4" s="27">
        <f t="shared" si="16"/>
        <v>1.1969931960154159E-2</v>
      </c>
      <c r="AV4" s="27">
        <f t="shared" si="17"/>
        <v>5.8547410294014952E-3</v>
      </c>
      <c r="AW4" s="27">
        <f t="shared" si="18"/>
        <v>3.3948359688629102E-3</v>
      </c>
      <c r="AX4" s="27">
        <f t="shared" si="19"/>
        <v>3.4048225386785476E-3</v>
      </c>
      <c r="AY4" s="27">
        <f t="shared" si="20"/>
        <v>3.4000820904303715E-3</v>
      </c>
    </row>
    <row r="5" spans="1:75">
      <c r="A5" s="21" t="s">
        <v>117</v>
      </c>
      <c r="B5" s="21">
        <v>3452.9317223734301</v>
      </c>
      <c r="C5" s="21">
        <v>358.22743269705501</v>
      </c>
      <c r="D5" s="21">
        <v>719.80057300264798</v>
      </c>
      <c r="E5" s="21">
        <v>9028.8285933044208</v>
      </c>
      <c r="F5" s="21">
        <v>7409.6127602371098</v>
      </c>
      <c r="G5" s="21">
        <v>164.483913331243</v>
      </c>
      <c r="H5" s="21">
        <v>3300.9855204123101</v>
      </c>
      <c r="I5" s="21">
        <v>1693.2513855560901</v>
      </c>
      <c r="K5" s="21">
        <v>2074.2363806283001</v>
      </c>
      <c r="L5" s="21">
        <v>36.548926894032</v>
      </c>
      <c r="M5" s="21">
        <v>840.09013958685796</v>
      </c>
      <c r="N5" s="21">
        <v>0.27024662760930901</v>
      </c>
      <c r="O5" s="21">
        <v>6.1448312311831703</v>
      </c>
      <c r="P5" s="21">
        <v>4.2924916233959003</v>
      </c>
      <c r="Q5" s="21">
        <v>16.497815126782701</v>
      </c>
      <c r="R5" s="21">
        <v>-1.3359864585946299</v>
      </c>
      <c r="S5" s="21">
        <v>0.36308741773681802</v>
      </c>
      <c r="T5" s="21">
        <v>4.5185539777133101</v>
      </c>
      <c r="U5" s="21">
        <v>0.99155895419791396</v>
      </c>
      <c r="V5" s="21">
        <v>0.394508598135004</v>
      </c>
      <c r="W5" s="21">
        <v>10.3080189566508</v>
      </c>
      <c r="X5" s="21">
        <v>10.454878502248199</v>
      </c>
      <c r="Y5" s="21">
        <v>10.651725337580499</v>
      </c>
      <c r="Z5" s="110"/>
      <c r="AA5" s="37" t="s">
        <v>118</v>
      </c>
      <c r="AB5" s="25">
        <f t="shared" si="0"/>
        <v>150.1947273071606</v>
      </c>
      <c r="AC5" s="25">
        <f t="shared" si="1"/>
        <v>14.738836975809711</v>
      </c>
      <c r="AD5" s="25">
        <f t="shared" si="2"/>
        <v>26.67706519170736</v>
      </c>
      <c r="AE5" s="25">
        <f t="shared" si="3"/>
        <v>321.47651255289816</v>
      </c>
      <c r="AF5" s="25">
        <f t="shared" si="4"/>
        <v>239.22225652413883</v>
      </c>
      <c r="AG5" s="25">
        <f t="shared" si="5"/>
        <v>4.2069326116798686</v>
      </c>
      <c r="AH5" s="27">
        <f t="shared" ref="AH5:AH68" si="22">H5/BH$2</f>
        <v>82.359918173959841</v>
      </c>
      <c r="AI5" s="25">
        <f t="shared" si="21"/>
        <v>42.24679105678868</v>
      </c>
      <c r="AJ5" s="27">
        <f t="shared" si="21"/>
        <v>0</v>
      </c>
      <c r="AK5" s="25">
        <f t="shared" si="6"/>
        <v>51.752404706294918</v>
      </c>
      <c r="AL5" s="25">
        <f t="shared" si="7"/>
        <v>0.66527537018440941</v>
      </c>
      <c r="AM5" s="25">
        <f t="shared" si="8"/>
        <v>15.043247194679164</v>
      </c>
      <c r="AN5" s="25">
        <f t="shared" si="9"/>
        <v>4.5858922044681658E-3</v>
      </c>
      <c r="AO5" s="25">
        <f t="shared" si="10"/>
        <v>0.10469979947492197</v>
      </c>
      <c r="AP5" s="25">
        <f t="shared" si="11"/>
        <v>6.7549359887261198E-2</v>
      </c>
      <c r="AQ5" s="25">
        <f t="shared" si="12"/>
        <v>0.2523373375157954</v>
      </c>
      <c r="AR5" s="25">
        <f t="shared" si="13"/>
        <v>-1.7146208897948583E-2</v>
      </c>
      <c r="AS5" s="25">
        <f t="shared" si="14"/>
        <v>4.4323980384495081E-3</v>
      </c>
      <c r="AT5" s="25">
        <f t="shared" si="15"/>
        <v>5.1581666412252404E-2</v>
      </c>
      <c r="AU5" s="25">
        <f t="shared" si="16"/>
        <v>1.0335198605356619E-2</v>
      </c>
      <c r="AV5" s="25">
        <f t="shared" si="17"/>
        <v>3.509550735121466E-3</v>
      </c>
      <c r="AW5" s="25">
        <f t="shared" si="18"/>
        <v>4.9749126238662164E-2</v>
      </c>
      <c r="AX5" s="25">
        <f t="shared" si="19"/>
        <v>5.0457907829383204E-2</v>
      </c>
      <c r="AY5" s="25">
        <f t="shared" si="20"/>
        <v>5.1407940818438705E-2</v>
      </c>
    </row>
    <row r="6" spans="1:75" ht="12.75" customHeight="1">
      <c r="A6" s="21" t="s">
        <v>119</v>
      </c>
      <c r="B6" s="21">
        <v>2137.0102927356802</v>
      </c>
      <c r="C6" s="21">
        <v>261.350630044583</v>
      </c>
      <c r="D6" s="21">
        <v>618.02581977286297</v>
      </c>
      <c r="E6" s="21">
        <v>7563.5750083102503</v>
      </c>
      <c r="F6" s="21">
        <v>6120.3040202366501</v>
      </c>
      <c r="G6" s="21">
        <v>114.1386497097</v>
      </c>
      <c r="H6" s="21">
        <v>3304.6970766038298</v>
      </c>
      <c r="I6" s="21">
        <v>1699.3642081840101</v>
      </c>
      <c r="K6" s="21">
        <v>2108.8188025139998</v>
      </c>
      <c r="L6" s="21">
        <v>45.974550710755203</v>
      </c>
      <c r="M6" s="21">
        <v>685.76777145420897</v>
      </c>
      <c r="N6" s="21">
        <v>0.21051963758944101</v>
      </c>
      <c r="O6" s="21">
        <v>2.8286073955126199</v>
      </c>
      <c r="P6" s="21">
        <v>3.4490088488644899</v>
      </c>
      <c r="Q6" s="21">
        <v>13.212740121418999</v>
      </c>
      <c r="R6" s="21">
        <v>-1.6007545992217</v>
      </c>
      <c r="S6" s="21">
        <v>0.237050481247468</v>
      </c>
      <c r="T6" s="21">
        <v>4.92822720429161</v>
      </c>
      <c r="U6" s="21">
        <v>8.2495973483507401E-2</v>
      </c>
      <c r="V6" s="21">
        <v>0.33014962917088903</v>
      </c>
      <c r="W6" s="21">
        <v>5.8683474470312298</v>
      </c>
      <c r="X6" s="21">
        <v>5.9818484774840002</v>
      </c>
      <c r="Y6" s="21">
        <v>6.0443421844849903</v>
      </c>
      <c r="Z6" s="110"/>
      <c r="AA6" s="37" t="s">
        <v>120</v>
      </c>
      <c r="AB6" s="25">
        <f t="shared" si="0"/>
        <v>92.955118715584817</v>
      </c>
      <c r="AC6" s="25">
        <f t="shared" si="1"/>
        <v>10.752957418003826</v>
      </c>
      <c r="AD6" s="25">
        <f t="shared" si="2"/>
        <v>22.905115253608443</v>
      </c>
      <c r="AE6" s="25">
        <f t="shared" si="3"/>
        <v>269.30533578929521</v>
      </c>
      <c r="AF6" s="25">
        <f t="shared" si="4"/>
        <v>197.59641774962583</v>
      </c>
      <c r="AG6" s="25">
        <f t="shared" si="5"/>
        <v>2.9192739763544706</v>
      </c>
      <c r="AH6" s="27">
        <f t="shared" si="22"/>
        <v>82.452521871353042</v>
      </c>
      <c r="AI6" s="25">
        <f t="shared" si="21"/>
        <v>42.399306591417421</v>
      </c>
      <c r="AJ6" s="27">
        <f t="shared" si="21"/>
        <v>0</v>
      </c>
      <c r="AK6" s="25">
        <f t="shared" si="6"/>
        <v>52.61523958368263</v>
      </c>
      <c r="AL6" s="25">
        <f t="shared" si="7"/>
        <v>0.83684361874257518</v>
      </c>
      <c r="AM6" s="25">
        <f t="shared" si="8"/>
        <v>12.279841909825571</v>
      </c>
      <c r="AN6" s="25">
        <f t="shared" si="9"/>
        <v>3.572367853206194E-3</v>
      </c>
      <c r="AO6" s="25">
        <f t="shared" si="10"/>
        <v>4.8195730030884648E-2</v>
      </c>
      <c r="AP6" s="25">
        <f t="shared" si="11"/>
        <v>5.4275782092727945E-2</v>
      </c>
      <c r="AQ6" s="25">
        <f t="shared" si="12"/>
        <v>0.20209146713702969</v>
      </c>
      <c r="AR6" s="25">
        <f t="shared" si="13"/>
        <v>-2.0544274663891082E-2</v>
      </c>
      <c r="AS6" s="25">
        <f t="shared" si="14"/>
        <v>2.8937992251121874E-3</v>
      </c>
      <c r="AT6" s="25">
        <f t="shared" si="15"/>
        <v>5.6258301418853997E-2</v>
      </c>
      <c r="AU6" s="25">
        <f t="shared" si="16"/>
        <v>8.598704761674735E-4</v>
      </c>
      <c r="AV6" s="25">
        <f t="shared" si="17"/>
        <v>2.9370129807925367E-3</v>
      </c>
      <c r="AW6" s="25">
        <f t="shared" si="18"/>
        <v>2.8322140188374662E-2</v>
      </c>
      <c r="AX6" s="25">
        <f t="shared" si="19"/>
        <v>2.8869925084382242E-2</v>
      </c>
      <c r="AY6" s="25">
        <f t="shared" si="20"/>
        <v>2.9171535639406325E-2</v>
      </c>
    </row>
    <row r="7" spans="1:75">
      <c r="A7" s="21" t="s">
        <v>121</v>
      </c>
      <c r="B7" s="21">
        <v>2425.15872094628</v>
      </c>
      <c r="C7" s="21">
        <v>79.733864863271705</v>
      </c>
      <c r="D7" s="21">
        <v>351.61639277015598</v>
      </c>
      <c r="E7" s="21">
        <v>9886.3281134236695</v>
      </c>
      <c r="F7" s="21">
        <v>3805.78485381876</v>
      </c>
      <c r="G7" s="21">
        <v>151.07732969440099</v>
      </c>
      <c r="H7" s="21">
        <v>2840.5617528575699</v>
      </c>
      <c r="I7" s="21">
        <v>1400.27503577739</v>
      </c>
      <c r="K7" s="21">
        <v>1746.5228748837301</v>
      </c>
      <c r="L7" s="21">
        <v>4.9629297252408797</v>
      </c>
      <c r="M7" s="21">
        <v>60.354713600340702</v>
      </c>
      <c r="N7" s="21">
        <v>0.18297137208195299</v>
      </c>
      <c r="O7" s="21">
        <v>1.30761015170457</v>
      </c>
      <c r="P7" s="21">
        <v>0.85875245622110696</v>
      </c>
      <c r="Q7" s="21">
        <v>2.1676264496311499</v>
      </c>
      <c r="R7" s="21">
        <v>-2.2742396976334498</v>
      </c>
      <c r="S7" s="21">
        <v>0.12581889182056899</v>
      </c>
      <c r="T7" s="21">
        <v>3.1925786729274899</v>
      </c>
      <c r="U7" s="21">
        <v>-7.4429280970790504E-2</v>
      </c>
      <c r="V7" s="21">
        <v>0.146893031904789</v>
      </c>
      <c r="W7" s="21">
        <v>0.357532015828121</v>
      </c>
      <c r="X7" s="21">
        <v>0.37174787709456297</v>
      </c>
      <c r="Y7" s="21">
        <v>0.37431611153269301</v>
      </c>
      <c r="Z7" s="110"/>
      <c r="AA7" s="37" t="s">
        <v>122</v>
      </c>
      <c r="AB7" s="25">
        <f t="shared" si="0"/>
        <v>105.4889242115504</v>
      </c>
      <c r="AC7" s="25">
        <f t="shared" si="1"/>
        <v>3.2805539956087926</v>
      </c>
      <c r="AD7" s="25">
        <f t="shared" si="2"/>
        <v>13.031517039884219</v>
      </c>
      <c r="AE7" s="25">
        <f t="shared" si="3"/>
        <v>352.00826452880204</v>
      </c>
      <c r="AF7" s="25">
        <f t="shared" si="4"/>
        <v>122.87125792344101</v>
      </c>
      <c r="AG7" s="25">
        <f t="shared" si="5"/>
        <v>3.8640383263313489</v>
      </c>
      <c r="AH7" s="27">
        <f t="shared" si="22"/>
        <v>70.872299222993263</v>
      </c>
      <c r="AI7" s="25">
        <f t="shared" si="21"/>
        <v>34.937001890653448</v>
      </c>
      <c r="AJ7" s="27">
        <f t="shared" si="21"/>
        <v>0</v>
      </c>
      <c r="AK7" s="25">
        <f t="shared" si="6"/>
        <v>43.575920032029195</v>
      </c>
      <c r="AL7" s="25">
        <f t="shared" si="7"/>
        <v>9.033684955324818E-2</v>
      </c>
      <c r="AM7" s="25">
        <f t="shared" si="8"/>
        <v>1.0807541158624892</v>
      </c>
      <c r="AN7" s="25">
        <f t="shared" si="9"/>
        <v>3.1048934682157306E-3</v>
      </c>
      <c r="AO7" s="25">
        <f t="shared" si="10"/>
        <v>2.2279948061076332E-2</v>
      </c>
      <c r="AP7" s="25">
        <f t="shared" si="11"/>
        <v>1.3513871151938863E-2</v>
      </c>
      <c r="AQ7" s="25">
        <f t="shared" si="12"/>
        <v>3.3154274237246102E-2</v>
      </c>
      <c r="AR7" s="25">
        <f t="shared" si="13"/>
        <v>-2.9187862413403723E-2</v>
      </c>
      <c r="AS7" s="25">
        <f t="shared" si="14"/>
        <v>1.5359370280068803E-3</v>
      </c>
      <c r="AT7" s="25">
        <f t="shared" si="15"/>
        <v>3.6444962019720209E-2</v>
      </c>
      <c r="AU7" s="25">
        <f t="shared" si="16"/>
        <v>-7.7578987878664277E-4</v>
      </c>
      <c r="AV7" s="25">
        <f t="shared" si="17"/>
        <v>1.3067612481522017E-3</v>
      </c>
      <c r="AW7" s="25">
        <f t="shared" si="18"/>
        <v>1.7255406169310861E-3</v>
      </c>
      <c r="AX7" s="25">
        <f t="shared" si="19"/>
        <v>1.7941499859776206E-3</v>
      </c>
      <c r="AY7" s="25">
        <f t="shared" si="20"/>
        <v>1.8065449398295995E-3</v>
      </c>
    </row>
    <row r="8" spans="1:75">
      <c r="A8" s="21" t="s">
        <v>123</v>
      </c>
      <c r="B8" s="21">
        <v>2546.8358891573098</v>
      </c>
      <c r="C8" s="21">
        <v>71.570568812371803</v>
      </c>
      <c r="D8" s="21">
        <v>320.99038331314398</v>
      </c>
      <c r="E8" s="21">
        <v>8331.5316253074598</v>
      </c>
      <c r="F8" s="21">
        <v>5221.2116418156702</v>
      </c>
      <c r="G8" s="21">
        <v>121.727267600058</v>
      </c>
      <c r="H8" s="21">
        <v>2146.4112986424502</v>
      </c>
      <c r="I8" s="21">
        <v>1041.5660996637901</v>
      </c>
      <c r="K8" s="21">
        <v>1301.1158465159001</v>
      </c>
      <c r="L8" s="21">
        <v>3.5817292488623602</v>
      </c>
      <c r="M8" s="21">
        <v>61.025703100797301</v>
      </c>
      <c r="N8" s="21">
        <v>0.148480652551848</v>
      </c>
      <c r="O8" s="21">
        <v>1.0811350554036701</v>
      </c>
      <c r="P8" s="21">
        <v>0.97182447073703204</v>
      </c>
      <c r="Q8" s="21">
        <v>2.84079160453956</v>
      </c>
      <c r="R8" s="21">
        <v>-1.8915122908666999</v>
      </c>
      <c r="S8" s="21">
        <v>0.23079146074659801</v>
      </c>
      <c r="T8" s="21">
        <v>2.4944245431430798</v>
      </c>
      <c r="U8" s="21">
        <v>-0.24103395029244701</v>
      </c>
      <c r="V8" s="21">
        <v>0.13343985498744801</v>
      </c>
      <c r="W8" s="21">
        <v>0.47565212295629</v>
      </c>
      <c r="X8" s="21">
        <v>0.49139413850395403</v>
      </c>
      <c r="Y8" s="21">
        <v>0.486545597350315</v>
      </c>
      <c r="Z8" s="110"/>
      <c r="AA8" s="37" t="s">
        <v>124</v>
      </c>
      <c r="AB8" s="25">
        <f t="shared" si="0"/>
        <v>110.78160607390744</v>
      </c>
      <c r="AC8" s="25">
        <f t="shared" si="1"/>
        <v>2.9446849953660483</v>
      </c>
      <c r="AD8" s="25">
        <f t="shared" si="2"/>
        <v>11.896463691095693</v>
      </c>
      <c r="AE8" s="25">
        <f t="shared" si="3"/>
        <v>296.64886241325451</v>
      </c>
      <c r="AF8" s="25">
        <f t="shared" si="4"/>
        <v>168.56886738373612</v>
      </c>
      <c r="AG8" s="25">
        <f t="shared" si="5"/>
        <v>3.1133647140683354</v>
      </c>
      <c r="AH8" s="27">
        <f t="shared" si="22"/>
        <v>53.553176113833594</v>
      </c>
      <c r="AI8" s="25">
        <f t="shared" si="21"/>
        <v>25.987178135324104</v>
      </c>
      <c r="AJ8" s="27">
        <f t="shared" si="21"/>
        <v>0</v>
      </c>
      <c r="AK8" s="25">
        <f t="shared" si="6"/>
        <v>32.462970222452597</v>
      </c>
      <c r="AL8" s="25">
        <f t="shared" si="7"/>
        <v>6.519579244681796E-2</v>
      </c>
      <c r="AM8" s="25">
        <f t="shared" si="8"/>
        <v>1.0927693276174644</v>
      </c>
      <c r="AN8" s="25">
        <f t="shared" si="9"/>
        <v>2.5196105981986766E-3</v>
      </c>
      <c r="AO8" s="25">
        <f t="shared" si="10"/>
        <v>1.8421111865797753E-2</v>
      </c>
      <c r="AP8" s="25">
        <f t="shared" si="11"/>
        <v>1.5293243803497183E-2</v>
      </c>
      <c r="AQ8" s="25">
        <f t="shared" si="12"/>
        <v>4.3450468102471093E-2</v>
      </c>
      <c r="AR8" s="25">
        <f t="shared" si="13"/>
        <v>-2.4275893414634105E-2</v>
      </c>
      <c r="AS8" s="25">
        <f t="shared" si="14"/>
        <v>2.8173920877798209E-3</v>
      </c>
      <c r="AT8" s="25">
        <f t="shared" si="15"/>
        <v>2.8475166017615069E-2</v>
      </c>
      <c r="AU8" s="25">
        <f t="shared" si="16"/>
        <v>-2.5123405283765583E-3</v>
      </c>
      <c r="AV8" s="25">
        <f t="shared" si="17"/>
        <v>1.1870817097006318E-3</v>
      </c>
      <c r="AW8" s="25">
        <f t="shared" si="18"/>
        <v>2.2956183540361486E-3</v>
      </c>
      <c r="AX8" s="25">
        <f t="shared" si="19"/>
        <v>2.3715933325480407E-3</v>
      </c>
      <c r="AY8" s="25">
        <f t="shared" si="20"/>
        <v>2.3481930374049955E-3</v>
      </c>
    </row>
    <row r="9" spans="1:75">
      <c r="A9" s="21" t="s">
        <v>125</v>
      </c>
      <c r="B9" s="21">
        <v>2481.2495364352899</v>
      </c>
      <c r="C9" s="21">
        <v>65.305249225185506</v>
      </c>
      <c r="D9" s="21">
        <v>322.32458033910001</v>
      </c>
      <c r="E9" s="21">
        <v>7881.8234593616498</v>
      </c>
      <c r="F9" s="21">
        <v>5728.0825128717897</v>
      </c>
      <c r="G9" s="21">
        <v>48.787220484402198</v>
      </c>
      <c r="H9" s="21">
        <v>2353.9376831496602</v>
      </c>
      <c r="I9" s="21">
        <v>1167.87913059168</v>
      </c>
      <c r="K9" s="21">
        <v>1455.81381691302</v>
      </c>
      <c r="L9" s="21">
        <v>11.077377981478399</v>
      </c>
      <c r="M9" s="21">
        <v>517.15311645453198</v>
      </c>
      <c r="N9" s="21">
        <v>0.14512120009342899</v>
      </c>
      <c r="O9" s="21">
        <v>1.1207953319111901</v>
      </c>
      <c r="P9" s="21">
        <v>15.537474808480701</v>
      </c>
      <c r="Q9" s="21">
        <v>4.8791633675508699</v>
      </c>
      <c r="R9" s="21">
        <v>-1.80133616903009</v>
      </c>
      <c r="S9" s="21">
        <v>0.16444304613699701</v>
      </c>
      <c r="T9" s="21">
        <v>2.5753135935487901</v>
      </c>
      <c r="U9" s="21">
        <v>-6.5639981449622201E-2</v>
      </c>
      <c r="V9" s="21">
        <v>0.14834743088421701</v>
      </c>
      <c r="W9" s="21">
        <v>0.34550790543586601</v>
      </c>
      <c r="X9" s="21">
        <v>0.33927281488487299</v>
      </c>
      <c r="Y9" s="21">
        <v>0.33576048282194398</v>
      </c>
      <c r="Z9" s="110"/>
      <c r="AA9" s="37" t="s">
        <v>126</v>
      </c>
      <c r="AB9" s="25">
        <f t="shared" si="0"/>
        <v>107.92874793647981</v>
      </c>
      <c r="AC9" s="25">
        <f t="shared" si="1"/>
        <v>2.6869059545437359</v>
      </c>
      <c r="AD9" s="25">
        <f t="shared" si="2"/>
        <v>11.945911360873916</v>
      </c>
      <c r="AE9" s="25">
        <f t="shared" si="3"/>
        <v>280.63675061372061</v>
      </c>
      <c r="AF9" s="25">
        <f t="shared" si="4"/>
        <v>184.93339242222416</v>
      </c>
      <c r="AG9" s="25">
        <f t="shared" si="5"/>
        <v>1.2478092521772608</v>
      </c>
      <c r="AH9" s="27">
        <f t="shared" si="22"/>
        <v>58.730980118504498</v>
      </c>
      <c r="AI9" s="25">
        <f t="shared" si="21"/>
        <v>29.138700863065868</v>
      </c>
      <c r="AJ9" s="27">
        <f t="shared" si="21"/>
        <v>0</v>
      </c>
      <c r="AK9" s="25">
        <f t="shared" si="6"/>
        <v>36.322700022779941</v>
      </c>
      <c r="AL9" s="25">
        <f t="shared" si="7"/>
        <v>0.20163401127117686</v>
      </c>
      <c r="AM9" s="25">
        <f t="shared" si="8"/>
        <v>9.2605088450986113</v>
      </c>
      <c r="AN9" s="25">
        <f t="shared" si="9"/>
        <v>2.4626030899954012E-3</v>
      </c>
      <c r="AO9" s="25">
        <f t="shared" si="10"/>
        <v>1.9096870538612882E-2</v>
      </c>
      <c r="AP9" s="25">
        <f t="shared" si="11"/>
        <v>0.24450751909609891</v>
      </c>
      <c r="AQ9" s="25">
        <f t="shared" si="12"/>
        <v>7.4627766404877185E-2</v>
      </c>
      <c r="AR9" s="25">
        <f t="shared" si="13"/>
        <v>-2.3118562355871834E-2</v>
      </c>
      <c r="AS9" s="25">
        <f t="shared" si="14"/>
        <v>2.0074422839477467E-3</v>
      </c>
      <c r="AT9" s="25">
        <f t="shared" si="15"/>
        <v>2.9398557003981623E-2</v>
      </c>
      <c r="AU9" s="25">
        <f t="shared" si="16"/>
        <v>-6.8417741765293102E-4</v>
      </c>
      <c r="AV9" s="25">
        <f t="shared" si="17"/>
        <v>1.3196995897537319E-3</v>
      </c>
      <c r="AW9" s="25">
        <f t="shared" si="18"/>
        <v>1.6675091961190446E-3</v>
      </c>
      <c r="AX9" s="25">
        <f t="shared" si="19"/>
        <v>1.6374170602551786E-3</v>
      </c>
      <c r="AY9" s="25">
        <f t="shared" si="20"/>
        <v>1.6204656506850579E-3</v>
      </c>
    </row>
    <row r="10" spans="1:75">
      <c r="A10" s="21" t="s">
        <v>127</v>
      </c>
      <c r="B10" s="21">
        <v>2983.7005454322498</v>
      </c>
      <c r="C10" s="21">
        <v>199.489020926639</v>
      </c>
      <c r="D10" s="21">
        <v>1641.9529335565401</v>
      </c>
      <c r="E10" s="21">
        <v>12875.971884246301</v>
      </c>
      <c r="F10" s="21">
        <v>6044.5207533573603</v>
      </c>
      <c r="G10" s="21">
        <v>180.32847267456199</v>
      </c>
      <c r="H10" s="21">
        <v>2719.4042553823801</v>
      </c>
      <c r="I10" s="21">
        <v>1398.12049558746</v>
      </c>
      <c r="K10" s="21">
        <v>1711.46658967652</v>
      </c>
      <c r="L10" s="21">
        <v>7.6664141529634602</v>
      </c>
      <c r="M10" s="21">
        <v>72.671767248840496</v>
      </c>
      <c r="N10" s="21">
        <v>0.25165636224990201</v>
      </c>
      <c r="O10" s="21">
        <v>1.85584708041841</v>
      </c>
      <c r="P10" s="21">
        <v>1.49886834463243</v>
      </c>
      <c r="Q10" s="21">
        <v>21.375433151658001</v>
      </c>
      <c r="R10" s="21">
        <v>-2.0128623439218298</v>
      </c>
      <c r="S10" s="21">
        <v>0.160136551154371</v>
      </c>
      <c r="T10" s="21">
        <v>4.5347983210744598</v>
      </c>
      <c r="U10" s="21">
        <v>-0.334888876771401</v>
      </c>
      <c r="V10" s="21">
        <v>0.42468844745858098</v>
      </c>
      <c r="W10" s="21">
        <v>0.53506652922986697</v>
      </c>
      <c r="X10" s="21">
        <v>0.52600646227255798</v>
      </c>
      <c r="Y10" s="21">
        <v>0.52528361238037602</v>
      </c>
      <c r="Z10" s="110"/>
      <c r="AA10" s="37" t="s">
        <v>128</v>
      </c>
      <c r="AB10" s="25">
        <f t="shared" si="0"/>
        <v>129.7842314354798</v>
      </c>
      <c r="AC10" s="25">
        <f t="shared" si="1"/>
        <v>8.2077358949450314</v>
      </c>
      <c r="AD10" s="25">
        <f t="shared" si="2"/>
        <v>60.853640707009866</v>
      </c>
      <c r="AE10" s="25">
        <f t="shared" si="3"/>
        <v>458.45620993916083</v>
      </c>
      <c r="AF10" s="25">
        <f t="shared" si="4"/>
        <v>195.14972523056161</v>
      </c>
      <c r="AG10" s="25">
        <f t="shared" si="5"/>
        <v>4.6121819279754357</v>
      </c>
      <c r="AH10" s="27">
        <f t="shared" si="22"/>
        <v>67.849407569420663</v>
      </c>
      <c r="AI10" s="25">
        <f t="shared" si="21"/>
        <v>34.883245897890724</v>
      </c>
      <c r="AJ10" s="27">
        <f t="shared" si="21"/>
        <v>0</v>
      </c>
      <c r="AK10" s="25">
        <f t="shared" si="6"/>
        <v>42.701262217478046</v>
      </c>
      <c r="AL10" s="25">
        <f t="shared" si="7"/>
        <v>0.1395465461513338</v>
      </c>
      <c r="AM10" s="25">
        <f t="shared" si="8"/>
        <v>1.3013119750889157</v>
      </c>
      <c r="AN10" s="25">
        <f t="shared" si="9"/>
        <v>4.2704286823333111E-3</v>
      </c>
      <c r="AO10" s="25">
        <f t="shared" si="10"/>
        <v>3.1621180446727043E-2</v>
      </c>
      <c r="AP10" s="25">
        <f t="shared" si="11"/>
        <v>2.3587139153250086E-2</v>
      </c>
      <c r="AQ10" s="25">
        <f t="shared" si="12"/>
        <v>0.32694146759954118</v>
      </c>
      <c r="AR10" s="25">
        <f t="shared" si="13"/>
        <v>-2.5833314409491458E-2</v>
      </c>
      <c r="AS10" s="25">
        <f t="shared" si="14"/>
        <v>1.9548706469778858E-3</v>
      </c>
      <c r="AT10" s="25">
        <f t="shared" si="15"/>
        <v>5.1767104121854569E-2</v>
      </c>
      <c r="AU10" s="25">
        <f t="shared" si="16"/>
        <v>-3.4906074293454348E-3</v>
      </c>
      <c r="AV10" s="25">
        <f t="shared" si="17"/>
        <v>3.7780308465312782E-3</v>
      </c>
      <c r="AW10" s="25">
        <f t="shared" si="18"/>
        <v>2.5823674190630645E-3</v>
      </c>
      <c r="AX10" s="25">
        <f t="shared" si="19"/>
        <v>2.5386412271841603E-3</v>
      </c>
      <c r="AY10" s="25">
        <f t="shared" si="20"/>
        <v>2.5351525694033593E-3</v>
      </c>
    </row>
    <row r="11" spans="1:75">
      <c r="A11" s="21" t="s">
        <v>129</v>
      </c>
      <c r="B11" s="21">
        <v>2474.6395905700201</v>
      </c>
      <c r="C11" s="21">
        <v>178.51456824058101</v>
      </c>
      <c r="D11" s="21">
        <v>375.40249709478002</v>
      </c>
      <c r="E11" s="21">
        <v>7382.1444686526302</v>
      </c>
      <c r="F11" s="21">
        <v>5461.45434245673</v>
      </c>
      <c r="G11" s="21">
        <v>291.62008529300903</v>
      </c>
      <c r="H11" s="21">
        <v>2042.29137270404</v>
      </c>
      <c r="I11" s="21">
        <v>1000.18189704337</v>
      </c>
      <c r="K11" s="21">
        <v>1240.9328598591801</v>
      </c>
      <c r="L11" s="21">
        <v>7.1109727535756804</v>
      </c>
      <c r="M11" s="21">
        <v>63.912234989914197</v>
      </c>
      <c r="N11" s="21">
        <v>0.53277303999634495</v>
      </c>
      <c r="O11" s="21">
        <v>1.1396993566662199</v>
      </c>
      <c r="P11" s="21">
        <v>2.4326826190151398</v>
      </c>
      <c r="Q11" s="21">
        <v>10.084261190329901</v>
      </c>
      <c r="R11" s="21">
        <v>-1.4439344757091399</v>
      </c>
      <c r="S11" s="21">
        <v>0.19033185683995801</v>
      </c>
      <c r="T11" s="21">
        <v>3.5685150018643799</v>
      </c>
      <c r="U11" s="21">
        <v>-0.21941437734444999</v>
      </c>
      <c r="V11" s="21">
        <v>0.18070793044972799</v>
      </c>
      <c r="W11" s="21">
        <v>0.80562015926054698</v>
      </c>
      <c r="X11" s="21">
        <v>0.83239466965846098</v>
      </c>
      <c r="Y11" s="21">
        <v>0.83827920488803398</v>
      </c>
      <c r="Z11" s="110"/>
      <c r="AA11" s="37" t="s">
        <v>130</v>
      </c>
      <c r="AB11" s="25">
        <f t="shared" si="0"/>
        <v>107.64123022788554</v>
      </c>
      <c r="AC11" s="25">
        <f t="shared" si="1"/>
        <v>7.3447672594355486</v>
      </c>
      <c r="AD11" s="25">
        <f t="shared" si="2"/>
        <v>13.913071569742051</v>
      </c>
      <c r="AE11" s="25">
        <f t="shared" si="3"/>
        <v>262.84539953544106</v>
      </c>
      <c r="AF11" s="25">
        <f t="shared" si="4"/>
        <v>176.32519727849413</v>
      </c>
      <c r="AG11" s="25">
        <f t="shared" si="5"/>
        <v>7.4586384904972594</v>
      </c>
      <c r="AH11" s="27">
        <f t="shared" si="22"/>
        <v>50.955373570460083</v>
      </c>
      <c r="AI11" s="25">
        <f t="shared" si="21"/>
        <v>24.954638149784682</v>
      </c>
      <c r="AJ11" s="27">
        <f t="shared" si="21"/>
        <v>0</v>
      </c>
      <c r="AK11" s="25">
        <f t="shared" si="6"/>
        <v>30.961398699081339</v>
      </c>
      <c r="AL11" s="25">
        <f t="shared" si="7"/>
        <v>0.12943622242924963</v>
      </c>
      <c r="AM11" s="25">
        <f t="shared" si="8"/>
        <v>1.1444576056927962</v>
      </c>
      <c r="AN11" s="25">
        <f t="shared" si="9"/>
        <v>9.0407778719895637E-3</v>
      </c>
      <c r="AO11" s="25">
        <f t="shared" si="10"/>
        <v>1.9418970125510648E-2</v>
      </c>
      <c r="AP11" s="25">
        <f t="shared" si="11"/>
        <v>3.8282230494683218E-2</v>
      </c>
      <c r="AQ11" s="25">
        <f t="shared" si="12"/>
        <v>0.15424076461195935</v>
      </c>
      <c r="AR11" s="25">
        <f t="shared" si="13"/>
        <v>-1.8531626571651458E-2</v>
      </c>
      <c r="AS11" s="25">
        <f t="shared" si="14"/>
        <v>2.3234805385720656E-3</v>
      </c>
      <c r="AT11" s="25">
        <f t="shared" si="15"/>
        <v>4.0736472624022607E-2</v>
      </c>
      <c r="AU11" s="25">
        <f t="shared" si="16"/>
        <v>-2.2869958030482594E-3</v>
      </c>
      <c r="AV11" s="25">
        <f t="shared" si="17"/>
        <v>1.6075787781311983E-3</v>
      </c>
      <c r="AW11" s="25">
        <f t="shared" si="18"/>
        <v>3.8881281817593968E-3</v>
      </c>
      <c r="AX11" s="25">
        <f t="shared" si="19"/>
        <v>4.0173487917879395E-3</v>
      </c>
      <c r="AY11" s="25">
        <f t="shared" si="20"/>
        <v>4.0457490583399322E-3</v>
      </c>
    </row>
    <row r="12" spans="1:75" s="23" customFormat="1">
      <c r="A12" s="21" t="s">
        <v>131</v>
      </c>
      <c r="B12" s="21">
        <v>2735.0125931642701</v>
      </c>
      <c r="C12" s="21">
        <v>108.414031141008</v>
      </c>
      <c r="D12" s="21">
        <v>333.51575634083798</v>
      </c>
      <c r="E12" s="21">
        <v>7981.8069044926096</v>
      </c>
      <c r="F12" s="21">
        <v>4895.5909580138596</v>
      </c>
      <c r="G12" s="21">
        <v>49.178945281268803</v>
      </c>
      <c r="H12" s="21">
        <v>1318.64714302375</v>
      </c>
      <c r="I12" s="21">
        <v>578.15439035128895</v>
      </c>
      <c r="J12" s="21"/>
      <c r="K12" s="21">
        <v>731.23597007072203</v>
      </c>
      <c r="L12" s="21">
        <v>4.9743249644912302</v>
      </c>
      <c r="M12" s="21">
        <v>33.7191429576338</v>
      </c>
      <c r="N12" s="21">
        <v>0.47445504207931</v>
      </c>
      <c r="O12" s="21">
        <v>0.98661767563885205</v>
      </c>
      <c r="P12" s="21">
        <v>2.19363374991896</v>
      </c>
      <c r="Q12" s="21">
        <v>7.5692258134549704</v>
      </c>
      <c r="R12" s="21">
        <v>-2.2706662591139199</v>
      </c>
      <c r="S12" s="21">
        <v>5.5297784536227697E-2</v>
      </c>
      <c r="T12" s="21">
        <v>2.3612695422022898</v>
      </c>
      <c r="U12" s="21">
        <v>-0.35413910017484601</v>
      </c>
      <c r="V12" s="21">
        <v>0.20252403583638501</v>
      </c>
      <c r="W12" s="21">
        <v>0.55911540151052397</v>
      </c>
      <c r="X12" s="21">
        <v>0.55848217734842998</v>
      </c>
      <c r="Y12" s="21">
        <v>0.583391429480416</v>
      </c>
      <c r="Z12" s="110"/>
      <c r="AA12" s="37" t="s">
        <v>132</v>
      </c>
      <c r="AB12" s="25">
        <f t="shared" si="0"/>
        <v>118.96686747388048</v>
      </c>
      <c r="AC12" s="25">
        <f t="shared" si="1"/>
        <v>4.4605649512860728</v>
      </c>
      <c r="AD12" s="25">
        <f t="shared" si="2"/>
        <v>12.360675870611445</v>
      </c>
      <c r="AE12" s="25">
        <f t="shared" si="3"/>
        <v>284.19671732718342</v>
      </c>
      <c r="AF12" s="25">
        <f t="shared" si="4"/>
        <v>158.05607578846934</v>
      </c>
      <c r="AG12" s="25">
        <f t="shared" si="5"/>
        <v>1.2578282247890267</v>
      </c>
      <c r="AH12" s="27">
        <f t="shared" si="22"/>
        <v>32.900377819953846</v>
      </c>
      <c r="AI12" s="25">
        <f t="shared" si="21"/>
        <v>14.425009739303617</v>
      </c>
      <c r="AJ12" s="27">
        <f t="shared" si="21"/>
        <v>0</v>
      </c>
      <c r="AK12" s="25">
        <f t="shared" si="6"/>
        <v>18.244410430906239</v>
      </c>
      <c r="AL12" s="25">
        <f t="shared" si="7"/>
        <v>9.0544269377983308E-2</v>
      </c>
      <c r="AM12" s="25">
        <f t="shared" si="8"/>
        <v>0.60379878158534872</v>
      </c>
      <c r="AN12" s="25">
        <f t="shared" si="9"/>
        <v>8.051163110118954E-3</v>
      </c>
      <c r="AO12" s="25">
        <f t="shared" si="10"/>
        <v>1.6810660685616836E-2</v>
      </c>
      <c r="AP12" s="25">
        <f t="shared" si="11"/>
        <v>3.4520406475922326E-2</v>
      </c>
      <c r="AQ12" s="25">
        <f t="shared" si="12"/>
        <v>0.11577280228594326</v>
      </c>
      <c r="AR12" s="25">
        <f t="shared" si="13"/>
        <v>-2.9142000478991389E-2</v>
      </c>
      <c r="AS12" s="25">
        <f t="shared" si="14"/>
        <v>6.7504898196896462E-4</v>
      </c>
      <c r="AT12" s="25">
        <f t="shared" si="15"/>
        <v>2.6955131760300115E-2</v>
      </c>
      <c r="AU12" s="25">
        <f t="shared" si="16"/>
        <v>-3.6912559951516157E-3</v>
      </c>
      <c r="AV12" s="25">
        <f t="shared" si="17"/>
        <v>1.8016549758596656E-3</v>
      </c>
      <c r="AW12" s="25">
        <f t="shared" si="18"/>
        <v>2.6984334049735713E-3</v>
      </c>
      <c r="AX12" s="25">
        <f t="shared" si="19"/>
        <v>2.6953773038051643E-3</v>
      </c>
      <c r="AY12" s="25">
        <f t="shared" si="20"/>
        <v>2.8155957021255601E-3</v>
      </c>
    </row>
    <row r="13" spans="1:75" ht="13.5" thickBot="1">
      <c r="A13" s="23" t="s">
        <v>133</v>
      </c>
      <c r="B13" s="23">
        <v>2417.9338313321</v>
      </c>
      <c r="C13" s="23">
        <v>106.660278864719</v>
      </c>
      <c r="D13" s="23">
        <v>412.15388910629798</v>
      </c>
      <c r="E13" s="23">
        <v>6819.0866232505996</v>
      </c>
      <c r="F13" s="23">
        <v>5664.5924762281202</v>
      </c>
      <c r="G13" s="23">
        <v>43.256588908056898</v>
      </c>
      <c r="H13" s="23">
        <v>1434.2168999124401</v>
      </c>
      <c r="I13" s="23">
        <v>625.44469615910396</v>
      </c>
      <c r="J13" s="23"/>
      <c r="K13" s="23">
        <v>774.16094037240805</v>
      </c>
      <c r="L13" s="23">
        <v>2.5556987849985999</v>
      </c>
      <c r="M13" s="23">
        <v>47.392068520415599</v>
      </c>
      <c r="N13" s="23">
        <v>0.49259985709513798</v>
      </c>
      <c r="O13" s="23">
        <v>0.93027871251675298</v>
      </c>
      <c r="P13" s="23">
        <v>1.59678945649732</v>
      </c>
      <c r="Q13" s="23">
        <v>7.11269279453506</v>
      </c>
      <c r="R13" s="23">
        <v>-2.7052298943513402</v>
      </c>
      <c r="S13" s="23">
        <v>0.106640687518557</v>
      </c>
      <c r="T13" s="23">
        <v>2.3790123742226501</v>
      </c>
      <c r="U13" s="23">
        <v>-0.31273767147786502</v>
      </c>
      <c r="V13" s="23">
        <v>0.211614135594658</v>
      </c>
      <c r="W13" s="23">
        <v>0.37415366891014501</v>
      </c>
      <c r="X13" s="23">
        <v>0.36491112000396603</v>
      </c>
      <c r="Y13" s="23">
        <v>0.35205159619214699</v>
      </c>
      <c r="Z13" s="111"/>
      <c r="AA13" s="36" t="s">
        <v>134</v>
      </c>
      <c r="AB13" s="29">
        <f t="shared" si="0"/>
        <v>105.17465783947159</v>
      </c>
      <c r="AC13" s="29">
        <f t="shared" si="1"/>
        <v>4.3884089226380993</v>
      </c>
      <c r="AD13" s="29">
        <f t="shared" si="2"/>
        <v>15.275142283978134</v>
      </c>
      <c r="AE13" s="29">
        <f t="shared" si="3"/>
        <v>242.79740874296701</v>
      </c>
      <c r="AF13" s="29">
        <f t="shared" si="4"/>
        <v>182.88359166688579</v>
      </c>
      <c r="AG13" s="29">
        <f t="shared" si="5"/>
        <v>1.1063547240687419</v>
      </c>
      <c r="AH13" s="80">
        <f t="shared" si="22"/>
        <v>35.783854788234535</v>
      </c>
      <c r="AI13" s="29">
        <f t="shared" si="21"/>
        <v>15.6049075888</v>
      </c>
      <c r="AJ13" s="29">
        <f t="shared" si="21"/>
        <v>0</v>
      </c>
      <c r="AK13" s="29">
        <f t="shared" si="6"/>
        <v>19.315392723862477</v>
      </c>
      <c r="AL13" s="29">
        <f t="shared" si="7"/>
        <v>4.651965460434402E-2</v>
      </c>
      <c r="AM13" s="29">
        <f t="shared" si="8"/>
        <v>0.8486358406377581</v>
      </c>
      <c r="AN13" s="29">
        <f t="shared" si="9"/>
        <v>8.359067658156083E-3</v>
      </c>
      <c r="AO13" s="29">
        <f t="shared" si="10"/>
        <v>1.5850719245472024E-2</v>
      </c>
      <c r="AP13" s="29">
        <f t="shared" si="11"/>
        <v>2.5128087629391622E-2</v>
      </c>
      <c r="AQ13" s="29">
        <f t="shared" si="12"/>
        <v>0.10879003968392567</v>
      </c>
      <c r="AR13" s="29">
        <f t="shared" si="13"/>
        <v>-3.4719241791055899E-2</v>
      </c>
      <c r="AS13" s="29">
        <f t="shared" si="14"/>
        <v>1.3018186560206672E-3</v>
      </c>
      <c r="AT13" s="29">
        <f t="shared" si="15"/>
        <v>2.7157675504824775E-2</v>
      </c>
      <c r="AU13" s="29">
        <f t="shared" si="16"/>
        <v>-3.2597214037717848E-3</v>
      </c>
      <c r="AV13" s="29">
        <f t="shared" si="17"/>
        <v>1.8825205550632329E-3</v>
      </c>
      <c r="AW13" s="29">
        <f t="shared" si="18"/>
        <v>1.8057609503385377E-3</v>
      </c>
      <c r="AX13" s="29">
        <f t="shared" si="19"/>
        <v>1.7611540540731952E-3</v>
      </c>
      <c r="AY13" s="29">
        <f t="shared" si="20"/>
        <v>1.6990907152130647E-3</v>
      </c>
    </row>
    <row r="14" spans="1:75">
      <c r="A14" s="35" t="s">
        <v>135</v>
      </c>
      <c r="B14" s="21">
        <v>2146.6266924343599</v>
      </c>
      <c r="C14" s="21">
        <v>76.002332605225504</v>
      </c>
      <c r="D14" s="21">
        <v>341.865101710445</v>
      </c>
      <c r="E14" s="21">
        <v>7375.7915367656997</v>
      </c>
      <c r="F14" s="21">
        <v>5113.2710836493197</v>
      </c>
      <c r="G14" s="21">
        <v>610.11147906037399</v>
      </c>
      <c r="H14" s="21">
        <v>1447.5782486173</v>
      </c>
      <c r="I14" s="21">
        <v>636.02392755231006</v>
      </c>
      <c r="K14" s="21">
        <v>792.21880067516997</v>
      </c>
      <c r="L14" s="21">
        <v>9.0326548445290804</v>
      </c>
      <c r="M14" s="21">
        <v>44.651072785977298</v>
      </c>
      <c r="N14" s="21">
        <v>0.35110545740840798</v>
      </c>
      <c r="O14" s="21">
        <v>1.0277601781782499</v>
      </c>
      <c r="P14" s="21">
        <v>1.2972117828343701</v>
      </c>
      <c r="Q14" s="21">
        <v>7.8370170978033498</v>
      </c>
      <c r="R14" s="21">
        <v>-2.6883969430328198</v>
      </c>
      <c r="S14" s="21">
        <v>0.49156204052105801</v>
      </c>
      <c r="T14" s="21">
        <v>2.1466335525840599</v>
      </c>
      <c r="U14" s="21">
        <v>2.4835166987530299</v>
      </c>
      <c r="V14" s="21">
        <v>0.421779537913749</v>
      </c>
      <c r="W14" s="21">
        <v>2.0513529489951199</v>
      </c>
      <c r="X14" s="21">
        <v>2.0901034919359298</v>
      </c>
      <c r="Y14" s="21">
        <v>2.0771155426372001</v>
      </c>
      <c r="Z14" s="21"/>
      <c r="AA14" s="28" t="s">
        <v>136</v>
      </c>
      <c r="AB14" s="27">
        <f t="shared" si="0"/>
        <v>93.37341037222582</v>
      </c>
      <c r="AC14" s="27">
        <f t="shared" si="1"/>
        <v>3.1270245877484264</v>
      </c>
      <c r="AD14" s="27">
        <f t="shared" si="2"/>
        <v>12.670117178505857</v>
      </c>
      <c r="AE14" s="27">
        <f t="shared" si="3"/>
        <v>262.61919982787202</v>
      </c>
      <c r="AF14" s="27">
        <f t="shared" si="4"/>
        <v>165.08396409248732</v>
      </c>
      <c r="AG14" s="27">
        <f t="shared" si="5"/>
        <v>15.604552603575449</v>
      </c>
      <c r="AH14" s="27">
        <f t="shared" si="22"/>
        <v>36.117221771888723</v>
      </c>
      <c r="AI14" s="27">
        <f t="shared" si="21"/>
        <v>15.868860467872008</v>
      </c>
      <c r="AJ14" s="27">
        <f t="shared" si="21"/>
        <v>0</v>
      </c>
      <c r="AK14" s="27">
        <f t="shared" si="6"/>
        <v>19.765938140598053</v>
      </c>
      <c r="AL14" s="27">
        <f t="shared" si="7"/>
        <v>0.16441530042358954</v>
      </c>
      <c r="AM14" s="27">
        <f t="shared" si="8"/>
        <v>0.79955363570556537</v>
      </c>
      <c r="AN14" s="27">
        <f t="shared" si="9"/>
        <v>5.9580087800510436E-3</v>
      </c>
      <c r="AO14" s="27">
        <f t="shared" si="10"/>
        <v>1.7511674530213836E-2</v>
      </c>
      <c r="AP14" s="27">
        <f t="shared" si="11"/>
        <v>2.041374410402496E-2</v>
      </c>
      <c r="AQ14" s="27">
        <f t="shared" si="12"/>
        <v>0.11986872281742658</v>
      </c>
      <c r="AR14" s="27">
        <f t="shared" si="13"/>
        <v>-3.4503205694417644E-2</v>
      </c>
      <c r="AS14" s="27">
        <f t="shared" si="14"/>
        <v>6.0007549635362626E-3</v>
      </c>
      <c r="AT14" s="27">
        <f t="shared" si="15"/>
        <v>2.4504949230411643E-2</v>
      </c>
      <c r="AU14" s="27">
        <f t="shared" si="16"/>
        <v>2.5886144452293411E-2</v>
      </c>
      <c r="AV14" s="27">
        <f t="shared" si="17"/>
        <v>3.7521531706587404E-3</v>
      </c>
      <c r="AW14" s="27">
        <f t="shared" si="18"/>
        <v>9.900352070439768E-3</v>
      </c>
      <c r="AX14" s="27">
        <f t="shared" si="19"/>
        <v>1.0087372065327848E-2</v>
      </c>
      <c r="AY14" s="27">
        <f t="shared" si="20"/>
        <v>1.0024688912341699E-2</v>
      </c>
    </row>
    <row r="15" spans="1:75">
      <c r="A15" s="21" t="s">
        <v>137</v>
      </c>
      <c r="B15" s="21">
        <v>2348.3780418905098</v>
      </c>
      <c r="C15" s="21">
        <v>40.348429661721802</v>
      </c>
      <c r="D15" s="21">
        <v>407.36631683983501</v>
      </c>
      <c r="E15" s="21">
        <v>9444.2852613467003</v>
      </c>
      <c r="F15" s="21">
        <v>5107.38682405484</v>
      </c>
      <c r="G15" s="21">
        <v>99.0306573089116</v>
      </c>
      <c r="H15" s="21">
        <v>859.33118143761703</v>
      </c>
      <c r="I15" s="21">
        <v>320.21031905032203</v>
      </c>
      <c r="K15" s="21">
        <v>392.12800406557699</v>
      </c>
      <c r="L15" s="21">
        <v>1.4811455645835101</v>
      </c>
      <c r="M15" s="21">
        <v>32.297976888132197</v>
      </c>
      <c r="N15" s="21">
        <v>0.21544709098871001</v>
      </c>
      <c r="O15" s="21">
        <v>0.77608947478823598</v>
      </c>
      <c r="P15" s="21">
        <v>2.3251509443390699</v>
      </c>
      <c r="Q15" s="21">
        <v>9.1005390537689692</v>
      </c>
      <c r="R15" s="21">
        <v>-3.4302884103248301</v>
      </c>
      <c r="S15" s="21">
        <v>0.13905592175662701</v>
      </c>
      <c r="T15" s="21">
        <v>1.52748080239079</v>
      </c>
      <c r="U15" s="21">
        <v>6.4697451260215699E-2</v>
      </c>
      <c r="V15" s="21">
        <v>0.220340586840956</v>
      </c>
      <c r="W15" s="21">
        <v>0.65884813540645504</v>
      </c>
      <c r="X15" s="21">
        <v>0.62856185367793105</v>
      </c>
      <c r="Y15" s="21">
        <v>0.67698120421373897</v>
      </c>
      <c r="Z15" s="21"/>
      <c r="AA15" s="26" t="s">
        <v>138</v>
      </c>
      <c r="AB15" s="25">
        <f t="shared" si="0"/>
        <v>102.14913817450902</v>
      </c>
      <c r="AC15" s="25">
        <f t="shared" si="1"/>
        <v>1.6600876223707799</v>
      </c>
      <c r="AD15" s="25">
        <f t="shared" si="2"/>
        <v>15.097706502106405</v>
      </c>
      <c r="AE15" s="25">
        <f t="shared" si="3"/>
        <v>336.26908053432197</v>
      </c>
      <c r="AF15" s="25">
        <f t="shared" si="4"/>
        <v>164.89398846167984</v>
      </c>
      <c r="AG15" s="25">
        <f t="shared" si="5"/>
        <v>2.5328635083599949</v>
      </c>
      <c r="AH15" s="27">
        <f t="shared" si="22"/>
        <v>21.4403987384635</v>
      </c>
      <c r="AI15" s="25">
        <f t="shared" si="21"/>
        <v>7.9892794174232042</v>
      </c>
      <c r="AJ15" s="27">
        <f t="shared" si="21"/>
        <v>0</v>
      </c>
      <c r="AK15" s="25">
        <f t="shared" si="6"/>
        <v>9.7836328359674898</v>
      </c>
      <c r="AL15" s="25">
        <f t="shared" si="7"/>
        <v>2.69602898775173E-2</v>
      </c>
      <c r="AM15" s="25">
        <f t="shared" si="8"/>
        <v>0.57835037851431992</v>
      </c>
      <c r="AN15" s="25">
        <f t="shared" si="9"/>
        <v>3.6559832171849656E-3</v>
      </c>
      <c r="AO15" s="25">
        <f t="shared" si="10"/>
        <v>1.3223538503803646E-2</v>
      </c>
      <c r="AP15" s="25">
        <f t="shared" si="11"/>
        <v>3.6590044130851193E-2</v>
      </c>
      <c r="AQ15" s="25">
        <f t="shared" si="12"/>
        <v>0.13919454043696802</v>
      </c>
      <c r="AR15" s="25">
        <f t="shared" si="13"/>
        <v>-4.4024728907441572E-2</v>
      </c>
      <c r="AS15" s="25">
        <f t="shared" si="14"/>
        <v>1.6975283766941789E-3</v>
      </c>
      <c r="AT15" s="25">
        <f t="shared" si="15"/>
        <v>1.7436995461082079E-2</v>
      </c>
      <c r="AU15" s="25">
        <f t="shared" si="16"/>
        <v>6.7435325474479572E-4</v>
      </c>
      <c r="AV15" s="25">
        <f t="shared" si="17"/>
        <v>1.9601511150338581E-3</v>
      </c>
      <c r="AW15" s="25">
        <f t="shared" si="18"/>
        <v>3.1797689932743971E-3</v>
      </c>
      <c r="AX15" s="25">
        <f t="shared" si="19"/>
        <v>3.033599679912795E-3</v>
      </c>
      <c r="AY15" s="25">
        <f t="shared" si="20"/>
        <v>3.267283804120362E-3</v>
      </c>
    </row>
    <row r="16" spans="1:75">
      <c r="A16" s="21" t="s">
        <v>139</v>
      </c>
      <c r="B16" s="21">
        <v>2640.5915896059901</v>
      </c>
      <c r="C16" s="21">
        <v>94.325099527937397</v>
      </c>
      <c r="D16" s="21">
        <v>243.18420414342199</v>
      </c>
      <c r="E16" s="21">
        <v>9001.3772402561699</v>
      </c>
      <c r="F16" s="21">
        <v>5013.2574102233202</v>
      </c>
      <c r="G16" s="21">
        <v>32.200466975188498</v>
      </c>
      <c r="H16" s="21">
        <v>686.68841618882402</v>
      </c>
      <c r="I16" s="21">
        <v>255.01684364005101</v>
      </c>
      <c r="K16" s="21">
        <v>304.25809961067398</v>
      </c>
      <c r="L16" s="21">
        <v>1.61931742257918</v>
      </c>
      <c r="M16" s="21">
        <v>16.458156384867799</v>
      </c>
      <c r="N16" s="21">
        <v>0.40897114528341999</v>
      </c>
      <c r="O16" s="21">
        <v>0.71752823518729802</v>
      </c>
      <c r="P16" s="21">
        <v>0.74744540412605698</v>
      </c>
      <c r="Q16" s="21">
        <v>4.1500123279720897</v>
      </c>
      <c r="R16" s="21">
        <v>-2.5607040684065598</v>
      </c>
      <c r="S16" s="21">
        <v>0.117841511780664</v>
      </c>
      <c r="T16" s="21">
        <v>1.52041400434984</v>
      </c>
      <c r="U16" s="21">
        <v>-0.22217949297620601</v>
      </c>
      <c r="V16" s="21">
        <v>0.22470385087212699</v>
      </c>
      <c r="W16" s="21">
        <v>0.49156667960189099</v>
      </c>
      <c r="X16" s="21">
        <v>0.50207695008651498</v>
      </c>
      <c r="Y16" s="21">
        <v>0.48364934462247799</v>
      </c>
      <c r="Z16" s="21"/>
      <c r="AA16" s="26" t="s">
        <v>140</v>
      </c>
      <c r="AB16" s="25">
        <f t="shared" si="0"/>
        <v>114.85976718295542</v>
      </c>
      <c r="AC16" s="25">
        <f t="shared" si="1"/>
        <v>3.8808928009848755</v>
      </c>
      <c r="AD16" s="25">
        <f t="shared" si="2"/>
        <v>9.0128309296353866</v>
      </c>
      <c r="AE16" s="25">
        <f t="shared" si="3"/>
        <v>320.49909171124494</v>
      </c>
      <c r="AF16" s="25">
        <f t="shared" si="4"/>
        <v>161.85498338668992</v>
      </c>
      <c r="AG16" s="25">
        <f t="shared" si="5"/>
        <v>0.82357716256687619</v>
      </c>
      <c r="AH16" s="27">
        <f t="shared" si="22"/>
        <v>17.132944515689221</v>
      </c>
      <c r="AI16" s="25">
        <f t="shared" si="21"/>
        <v>6.3626956996020709</v>
      </c>
      <c r="AJ16" s="27">
        <f t="shared" si="21"/>
        <v>0</v>
      </c>
      <c r="AK16" s="25">
        <f t="shared" si="6"/>
        <v>7.5912699503661178</v>
      </c>
      <c r="AL16" s="25">
        <f t="shared" si="7"/>
        <v>2.9475338657024605E-2</v>
      </c>
      <c r="AM16" s="25">
        <f t="shared" si="8"/>
        <v>0.2947113686967105</v>
      </c>
      <c r="AN16" s="25">
        <f t="shared" si="9"/>
        <v>6.9399481636419477E-3</v>
      </c>
      <c r="AO16" s="25">
        <f t="shared" si="10"/>
        <v>1.2225732410756484E-2</v>
      </c>
      <c r="AP16" s="25">
        <f t="shared" si="11"/>
        <v>1.1762273064017515E-2</v>
      </c>
      <c r="AQ16" s="25">
        <f t="shared" si="12"/>
        <v>6.3475257387153414E-2</v>
      </c>
      <c r="AR16" s="25">
        <f t="shared" si="13"/>
        <v>-3.2864380174116664E-2</v>
      </c>
      <c r="AS16" s="25">
        <f t="shared" si="14"/>
        <v>1.4385529769118603E-3</v>
      </c>
      <c r="AT16" s="25">
        <f t="shared" si="15"/>
        <v>1.735632425056895E-2</v>
      </c>
      <c r="AU16" s="25">
        <f t="shared" si="16"/>
        <v>-2.3158171041922663E-3</v>
      </c>
      <c r="AV16" s="25">
        <f t="shared" si="17"/>
        <v>1.9989667366971534E-3</v>
      </c>
      <c r="AW16" s="25">
        <f t="shared" si="18"/>
        <v>2.3724260598546863E-3</v>
      </c>
      <c r="AX16" s="25">
        <f t="shared" si="19"/>
        <v>2.4231513035063465E-3</v>
      </c>
      <c r="AY16" s="25">
        <f t="shared" si="20"/>
        <v>2.3342149836992183E-3</v>
      </c>
    </row>
    <row r="17" spans="1:51">
      <c r="A17" s="21" t="s">
        <v>141</v>
      </c>
      <c r="B17" s="21">
        <v>3039.58432799396</v>
      </c>
      <c r="C17" s="21">
        <v>102.132159538038</v>
      </c>
      <c r="D17" s="21">
        <v>227.99676027247</v>
      </c>
      <c r="E17" s="21">
        <v>8862.9919936929291</v>
      </c>
      <c r="F17" s="21">
        <v>4742.7313863189202</v>
      </c>
      <c r="G17" s="21">
        <v>171.296396633396</v>
      </c>
      <c r="H17" s="21">
        <v>737.27695712208299</v>
      </c>
      <c r="I17" s="21">
        <v>281.28842301273801</v>
      </c>
      <c r="K17" s="21">
        <v>329.25015637821798</v>
      </c>
      <c r="L17" s="21">
        <v>1.24922724274796</v>
      </c>
      <c r="M17" s="21">
        <v>17.325506183263101</v>
      </c>
      <c r="N17" s="21">
        <v>0.38657131181242599</v>
      </c>
      <c r="O17" s="21">
        <v>0.692695098556671</v>
      </c>
      <c r="P17" s="21">
        <v>0.99338337592708403</v>
      </c>
      <c r="Q17" s="21">
        <v>5.4734881187672197</v>
      </c>
      <c r="R17" s="21">
        <v>-2.47977898836518</v>
      </c>
      <c r="S17" s="21">
        <v>7.05878107531865E-2</v>
      </c>
      <c r="T17" s="21">
        <v>1.5140254626393801</v>
      </c>
      <c r="U17" s="21">
        <v>-0.28267748665946701</v>
      </c>
      <c r="V17" s="21">
        <v>0.22979428135541899</v>
      </c>
      <c r="W17" s="21">
        <v>0.18707448108928701</v>
      </c>
      <c r="X17" s="21">
        <v>0.16749833350235099</v>
      </c>
      <c r="Y17" s="21">
        <v>0.17249219353928699</v>
      </c>
      <c r="Z17" s="21"/>
      <c r="AA17" s="26" t="s">
        <v>142</v>
      </c>
      <c r="AB17" s="25">
        <f t="shared" si="0"/>
        <v>132.21504969590555</v>
      </c>
      <c r="AC17" s="25">
        <f t="shared" si="1"/>
        <v>4.2021048976769384</v>
      </c>
      <c r="AD17" s="25">
        <f t="shared" si="2"/>
        <v>8.4499577597090649</v>
      </c>
      <c r="AE17" s="25">
        <f t="shared" si="3"/>
        <v>315.57180729176724</v>
      </c>
      <c r="AF17" s="25">
        <f t="shared" si="4"/>
        <v>153.12094451299811</v>
      </c>
      <c r="AG17" s="25">
        <f t="shared" si="5"/>
        <v>4.3811724968450285</v>
      </c>
      <c r="AH17" s="27">
        <f t="shared" si="22"/>
        <v>18.395133660730615</v>
      </c>
      <c r="AI17" s="25">
        <f t="shared" si="21"/>
        <v>7.0181742268647209</v>
      </c>
      <c r="AJ17" s="27">
        <f t="shared" si="21"/>
        <v>0</v>
      </c>
      <c r="AK17" s="25">
        <f t="shared" si="6"/>
        <v>8.2148242609335824</v>
      </c>
      <c r="AL17" s="25">
        <f t="shared" si="7"/>
        <v>2.2738837689357812E-2</v>
      </c>
      <c r="AM17" s="25">
        <f t="shared" si="8"/>
        <v>0.31024274658900708</v>
      </c>
      <c r="AN17" s="25">
        <f t="shared" si="9"/>
        <v>6.5598389922352958E-3</v>
      </c>
      <c r="AO17" s="25">
        <f t="shared" si="10"/>
        <v>1.1802608596978549E-2</v>
      </c>
      <c r="AP17" s="25">
        <f t="shared" si="11"/>
        <v>1.5632508355003998E-2</v>
      </c>
      <c r="AQ17" s="25">
        <f t="shared" si="12"/>
        <v>8.3718080739786177E-2</v>
      </c>
      <c r="AR17" s="25">
        <f t="shared" si="13"/>
        <v>-3.1825778084592249E-2</v>
      </c>
      <c r="AS17" s="25">
        <f t="shared" si="14"/>
        <v>8.6170233017452975E-4</v>
      </c>
      <c r="AT17" s="25">
        <f t="shared" si="15"/>
        <v>1.7283395692230367E-2</v>
      </c>
      <c r="AU17" s="25">
        <f t="shared" si="16"/>
        <v>-2.9463986518601941E-3</v>
      </c>
      <c r="AV17" s="25">
        <f t="shared" si="17"/>
        <v>2.0442512352585982E-3</v>
      </c>
      <c r="AW17" s="25">
        <f t="shared" si="18"/>
        <v>9.0286911722628873E-4</v>
      </c>
      <c r="AX17" s="25">
        <f t="shared" si="19"/>
        <v>8.0838964045536199E-4</v>
      </c>
      <c r="AY17" s="25">
        <f t="shared" si="20"/>
        <v>8.3249128156026543E-4</v>
      </c>
    </row>
    <row r="18" spans="1:51">
      <c r="A18" s="21" t="s">
        <v>143</v>
      </c>
      <c r="B18" s="21">
        <v>2698.1696848808201</v>
      </c>
      <c r="C18" s="21">
        <v>92.879442450386307</v>
      </c>
      <c r="D18" s="21">
        <v>244.262762876659</v>
      </c>
      <c r="E18" s="21">
        <v>9281.6251276786697</v>
      </c>
      <c r="F18" s="21">
        <v>4245.2303553813999</v>
      </c>
      <c r="G18" s="21">
        <v>438.67400135364301</v>
      </c>
      <c r="H18" s="21">
        <v>712.68763509158305</v>
      </c>
      <c r="I18" s="21">
        <v>255.97044962405499</v>
      </c>
      <c r="K18" s="21">
        <v>305.845313128974</v>
      </c>
      <c r="L18" s="21">
        <v>2.27020877218933</v>
      </c>
      <c r="M18" s="21">
        <v>257.724144128533</v>
      </c>
      <c r="N18" s="21">
        <v>0.36917425781172097</v>
      </c>
      <c r="O18" s="21">
        <v>0.75866918196345001</v>
      </c>
      <c r="P18" s="21">
        <v>0.88955045448626402</v>
      </c>
      <c r="Q18" s="21">
        <v>6.8695891010430596</v>
      </c>
      <c r="R18" s="21">
        <v>-2.5399494203034698</v>
      </c>
      <c r="S18" s="21">
        <v>1.9022786065164101E-3</v>
      </c>
      <c r="T18" s="21">
        <v>1.57097247919959</v>
      </c>
      <c r="U18" s="21">
        <v>-0.34987843282845998</v>
      </c>
      <c r="V18" s="21">
        <v>0.209796087441534</v>
      </c>
      <c r="W18" s="21">
        <v>0.217841457445098</v>
      </c>
      <c r="X18" s="21">
        <v>0.21535557320618701</v>
      </c>
      <c r="Y18" s="21">
        <v>0.18697248057987101</v>
      </c>
      <c r="Z18" s="21"/>
      <c r="AA18" s="26" t="s">
        <v>144</v>
      </c>
      <c r="AB18" s="25">
        <f t="shared" si="0"/>
        <v>117.36428421775057</v>
      </c>
      <c r="AC18" s="25">
        <f t="shared" si="1"/>
        <v>3.8214129788268383</v>
      </c>
      <c r="AD18" s="25">
        <f t="shared" si="2"/>
        <v>9.0528041982306355</v>
      </c>
      <c r="AE18" s="25">
        <f t="shared" si="3"/>
        <v>330.47747512697549</v>
      </c>
      <c r="AF18" s="25">
        <f t="shared" si="4"/>
        <v>137.05892844076405</v>
      </c>
      <c r="AG18" s="25">
        <f t="shared" si="5"/>
        <v>11.219771738250589</v>
      </c>
      <c r="AH18" s="27">
        <f t="shared" si="22"/>
        <v>17.781627622045487</v>
      </c>
      <c r="AI18" s="25">
        <f t="shared" si="21"/>
        <v>6.386488264073229</v>
      </c>
      <c r="AJ18" s="27">
        <f t="shared" si="21"/>
        <v>0</v>
      </c>
      <c r="AK18" s="25">
        <f t="shared" si="6"/>
        <v>7.6308710860522462</v>
      </c>
      <c r="AL18" s="25">
        <f t="shared" si="7"/>
        <v>4.1323073197007218E-2</v>
      </c>
      <c r="AM18" s="25">
        <f t="shared" si="8"/>
        <v>4.6149904938406845</v>
      </c>
      <c r="AN18" s="25">
        <f t="shared" si="9"/>
        <v>6.2646234144191583E-3</v>
      </c>
      <c r="AO18" s="25">
        <f t="shared" si="10"/>
        <v>1.2926719747204806E-2</v>
      </c>
      <c r="AP18" s="25">
        <f t="shared" si="11"/>
        <v>1.3998527908700218E-2</v>
      </c>
      <c r="AQ18" s="25">
        <f t="shared" si="12"/>
        <v>0.10507172072565096</v>
      </c>
      <c r="AR18" s="25">
        <f t="shared" si="13"/>
        <v>-3.2598012555126468E-2</v>
      </c>
      <c r="AS18" s="25">
        <f t="shared" si="14"/>
        <v>2.3222110027011294E-5</v>
      </c>
      <c r="AT18" s="25">
        <f t="shared" si="15"/>
        <v>1.7933475789949659E-2</v>
      </c>
      <c r="AU18" s="25">
        <f t="shared" si="16"/>
        <v>-3.6468462875595162E-3</v>
      </c>
      <c r="AV18" s="25">
        <f t="shared" si="17"/>
        <v>1.8663471883420871E-3</v>
      </c>
      <c r="AW18" s="25">
        <f t="shared" si="18"/>
        <v>1.0513583853527897E-3</v>
      </c>
      <c r="AX18" s="25">
        <f t="shared" si="19"/>
        <v>1.0393608745472346E-3</v>
      </c>
      <c r="AY18" s="25">
        <f t="shared" si="20"/>
        <v>9.0237683677543928E-4</v>
      </c>
    </row>
    <row r="19" spans="1:51">
      <c r="A19" s="21" t="s">
        <v>145</v>
      </c>
      <c r="B19" s="21">
        <v>2627.3772933599798</v>
      </c>
      <c r="C19" s="21">
        <v>123.36006605992</v>
      </c>
      <c r="D19" s="21">
        <v>359.30722112424399</v>
      </c>
      <c r="E19" s="21">
        <v>10118.2268455383</v>
      </c>
      <c r="F19" s="21">
        <v>5129.0873737695301</v>
      </c>
      <c r="G19" s="21">
        <v>113.439367664052</v>
      </c>
      <c r="H19" s="21">
        <v>1074.9176983021</v>
      </c>
      <c r="I19" s="21">
        <v>479.59800915247899</v>
      </c>
      <c r="K19" s="21">
        <v>588.34840163203398</v>
      </c>
      <c r="L19" s="21">
        <v>3.9572978123996099</v>
      </c>
      <c r="M19" s="21">
        <v>31.617338213377899</v>
      </c>
      <c r="N19" s="21">
        <v>0.29637778449793301</v>
      </c>
      <c r="O19" s="21">
        <v>0.84984784651768996</v>
      </c>
      <c r="P19" s="21">
        <v>0.61381817286778795</v>
      </c>
      <c r="Q19" s="21">
        <v>4.94810051765403</v>
      </c>
      <c r="R19" s="21">
        <v>-2.3971089760525999</v>
      </c>
      <c r="S19" s="21">
        <v>4.0392584028232002E-2</v>
      </c>
      <c r="T19" s="21">
        <v>2.1332938500904999</v>
      </c>
      <c r="U19" s="21">
        <v>-8.6948079254572194E-2</v>
      </c>
      <c r="V19" s="21">
        <v>0.238884467296887</v>
      </c>
      <c r="W19" s="21">
        <v>0.27336370498013202</v>
      </c>
      <c r="X19" s="21">
        <v>0.24783024590733699</v>
      </c>
      <c r="Y19" s="21">
        <v>0.25484960998973999</v>
      </c>
      <c r="Z19" s="21"/>
      <c r="AA19" s="26" t="s">
        <v>146</v>
      </c>
      <c r="AB19" s="25">
        <f t="shared" si="0"/>
        <v>114.28497515669973</v>
      </c>
      <c r="AC19" s="25">
        <f t="shared" si="1"/>
        <v>5.0755015865015434</v>
      </c>
      <c r="AD19" s="25">
        <f t="shared" si="2"/>
        <v>13.316552558158921</v>
      </c>
      <c r="AE19" s="25">
        <f t="shared" si="3"/>
        <v>360.26514911745562</v>
      </c>
      <c r="AF19" s="25">
        <f t="shared" si="4"/>
        <v>165.59459922752453</v>
      </c>
      <c r="AG19" s="25">
        <f t="shared" si="5"/>
        <v>2.9013887474404769</v>
      </c>
      <c r="AH19" s="27">
        <f t="shared" si="22"/>
        <v>26.819303849852794</v>
      </c>
      <c r="AI19" s="25">
        <f t="shared" si="21"/>
        <v>11.966018192427121</v>
      </c>
      <c r="AJ19" s="27">
        <f t="shared" si="21"/>
        <v>0</v>
      </c>
      <c r="AK19" s="25">
        <f t="shared" si="6"/>
        <v>14.679351338124601</v>
      </c>
      <c r="AL19" s="25">
        <f t="shared" si="7"/>
        <v>7.2032012723853484E-2</v>
      </c>
      <c r="AM19" s="25">
        <f t="shared" si="8"/>
        <v>0.56616238183146028</v>
      </c>
      <c r="AN19" s="25">
        <f t="shared" si="9"/>
        <v>5.0293192685887155E-3</v>
      </c>
      <c r="AO19" s="25">
        <f t="shared" si="10"/>
        <v>1.4480283634651389E-2</v>
      </c>
      <c r="AP19" s="25">
        <f t="shared" si="11"/>
        <v>9.6594305364269654E-3</v>
      </c>
      <c r="AQ19" s="25">
        <f t="shared" si="12"/>
        <v>7.5682173717559351E-2</v>
      </c>
      <c r="AR19" s="25">
        <f t="shared" si="13"/>
        <v>-3.0764781327036358E-2</v>
      </c>
      <c r="AS19" s="25">
        <f t="shared" si="14"/>
        <v>4.9309340249409513E-4</v>
      </c>
      <c r="AT19" s="25">
        <f t="shared" si="15"/>
        <v>2.435266952158105E-2</v>
      </c>
      <c r="AU19" s="25">
        <f t="shared" si="16"/>
        <v>-9.0627558114000624E-4</v>
      </c>
      <c r="AV19" s="25">
        <f t="shared" si="17"/>
        <v>2.1251175811483588E-3</v>
      </c>
      <c r="AW19" s="25">
        <f t="shared" si="18"/>
        <v>1.3193229004832628E-3</v>
      </c>
      <c r="AX19" s="25">
        <f t="shared" si="19"/>
        <v>1.1960919204022057E-3</v>
      </c>
      <c r="AY19" s="25">
        <f t="shared" si="20"/>
        <v>1.229969160182143E-3</v>
      </c>
    </row>
    <row r="20" spans="1:51">
      <c r="A20" s="21" t="s">
        <v>147</v>
      </c>
      <c r="B20" s="21">
        <v>2579.54485347627</v>
      </c>
      <c r="C20" s="21">
        <v>172.55074894348499</v>
      </c>
      <c r="D20" s="21">
        <v>361.10572232849501</v>
      </c>
      <c r="E20" s="21">
        <v>10434.314463836099</v>
      </c>
      <c r="F20" s="21">
        <v>5152.9804660719801</v>
      </c>
      <c r="G20" s="21">
        <v>116.438138656322</v>
      </c>
      <c r="H20" s="21">
        <v>1130.7929242287801</v>
      </c>
      <c r="I20" s="21">
        <v>541.873948186539</v>
      </c>
      <c r="K20" s="21">
        <v>657.71082473478896</v>
      </c>
      <c r="L20" s="21">
        <v>3.4227996176482902</v>
      </c>
      <c r="M20" s="21">
        <v>21.745039546583399</v>
      </c>
      <c r="N20" s="21">
        <v>0.28346145147005902</v>
      </c>
      <c r="O20" s="21">
        <v>0.87023363677827104</v>
      </c>
      <c r="P20" s="21">
        <v>0.76174345535966903</v>
      </c>
      <c r="Q20" s="21">
        <v>5.85697526264644</v>
      </c>
      <c r="R20" s="21">
        <v>-2.3982019890044</v>
      </c>
      <c r="S20" s="21">
        <v>1.46375723730016E-2</v>
      </c>
      <c r="T20" s="21">
        <v>2.2280950070138199</v>
      </c>
      <c r="U20" s="21">
        <v>1.1340669253612701</v>
      </c>
      <c r="V20" s="21">
        <v>0.21125049996166601</v>
      </c>
      <c r="W20" s="21">
        <v>0.34550790172245599</v>
      </c>
      <c r="X20" s="21">
        <v>0.353373779653746</v>
      </c>
      <c r="Y20" s="21">
        <v>0.35639580960356199</v>
      </c>
      <c r="Z20" s="21"/>
      <c r="AA20" s="26" t="s">
        <v>148</v>
      </c>
      <c r="AB20" s="25">
        <f t="shared" si="0"/>
        <v>112.20437210908668</v>
      </c>
      <c r="AC20" s="25">
        <f t="shared" si="1"/>
        <v>7.0993930855167662</v>
      </c>
      <c r="AD20" s="25">
        <f t="shared" si="2"/>
        <v>13.383208150933772</v>
      </c>
      <c r="AE20" s="25">
        <f t="shared" si="3"/>
        <v>371.51962627818978</v>
      </c>
      <c r="AF20" s="25">
        <f t="shared" si="4"/>
        <v>166.36599709147293</v>
      </c>
      <c r="AG20" s="25">
        <f t="shared" si="5"/>
        <v>2.9780869924350162</v>
      </c>
      <c r="AH20" s="27">
        <f t="shared" si="22"/>
        <v>28.213396313093316</v>
      </c>
      <c r="AI20" s="25">
        <f t="shared" si="21"/>
        <v>13.519809086490495</v>
      </c>
      <c r="AJ20" s="27">
        <f t="shared" si="21"/>
        <v>0</v>
      </c>
      <c r="AK20" s="25">
        <f t="shared" si="6"/>
        <v>16.409950716935853</v>
      </c>
      <c r="AL20" s="25">
        <f t="shared" si="7"/>
        <v>6.2302903975816726E-2</v>
      </c>
      <c r="AM20" s="25">
        <f t="shared" si="8"/>
        <v>0.38938203145462263</v>
      </c>
      <c r="AN20" s="25">
        <f t="shared" si="9"/>
        <v>4.8101383246234352E-3</v>
      </c>
      <c r="AO20" s="25">
        <f t="shared" si="10"/>
        <v>1.4827630546571324E-2</v>
      </c>
      <c r="AP20" s="25">
        <f t="shared" si="11"/>
        <v>1.1987276230756759E-2</v>
      </c>
      <c r="AQ20" s="25">
        <f t="shared" si="12"/>
        <v>8.9583592270517598E-2</v>
      </c>
      <c r="AR20" s="25">
        <f t="shared" si="13"/>
        <v>-3.0778809185087734E-2</v>
      </c>
      <c r="AS20" s="25">
        <f t="shared" si="14"/>
        <v>1.786885028353767E-4</v>
      </c>
      <c r="AT20" s="25">
        <f t="shared" si="15"/>
        <v>2.5434874509290183E-2</v>
      </c>
      <c r="AU20" s="25">
        <f t="shared" si="16"/>
        <v>1.1820585004807902E-2</v>
      </c>
      <c r="AV20" s="25">
        <f t="shared" si="17"/>
        <v>1.8792856504017972E-3</v>
      </c>
      <c r="AW20" s="25">
        <f t="shared" si="18"/>
        <v>1.6675091781971816E-3</v>
      </c>
      <c r="AX20" s="25">
        <f t="shared" si="19"/>
        <v>1.7054719095258013E-3</v>
      </c>
      <c r="AY20" s="25">
        <f t="shared" si="20"/>
        <v>1.7200569961561872E-3</v>
      </c>
    </row>
    <row r="21" spans="1:51">
      <c r="A21" s="21" t="s">
        <v>149</v>
      </c>
      <c r="B21" s="21">
        <v>2435.9982935613498</v>
      </c>
      <c r="C21" s="21">
        <v>522.05251109579797</v>
      </c>
      <c r="D21" s="21">
        <v>419.11483851863102</v>
      </c>
      <c r="E21" s="21">
        <v>8694.1628287978492</v>
      </c>
      <c r="F21" s="21">
        <v>5870.03559066868</v>
      </c>
      <c r="G21" s="21">
        <v>4997.5120398948902</v>
      </c>
      <c r="H21" s="21">
        <v>3148.8214113459399</v>
      </c>
      <c r="I21" s="21">
        <v>1727.53092220753</v>
      </c>
      <c r="K21" s="21">
        <v>2105.9880251342302</v>
      </c>
      <c r="L21" s="21">
        <v>64.309199931022405</v>
      </c>
      <c r="M21" s="21">
        <v>339.22014924779302</v>
      </c>
      <c r="N21" s="21">
        <v>0.37686476189158002</v>
      </c>
      <c r="O21" s="21">
        <v>2.8645696212511602</v>
      </c>
      <c r="P21" s="21">
        <v>3.71592823656241</v>
      </c>
      <c r="Q21" s="21">
        <v>27.530997158543901</v>
      </c>
      <c r="R21" s="21">
        <v>-2.8919470183296099</v>
      </c>
      <c r="S21" s="21">
        <v>0.12822293289022699</v>
      </c>
      <c r="T21" s="21">
        <v>8.1275099207042807</v>
      </c>
      <c r="U21" s="21">
        <v>-0.371662363746177</v>
      </c>
      <c r="V21" s="21">
        <v>0.33451290226321201</v>
      </c>
      <c r="W21" s="21">
        <v>18.187646005143801</v>
      </c>
      <c r="X21" s="21">
        <v>18.1234502595312</v>
      </c>
      <c r="Y21" s="21">
        <v>18.612066814704299</v>
      </c>
      <c r="Z21" s="21"/>
      <c r="AA21" s="26" t="s">
        <v>150</v>
      </c>
      <c r="AB21" s="25">
        <f t="shared" si="0"/>
        <v>105.96042112604123</v>
      </c>
      <c r="AC21" s="25">
        <f t="shared" si="1"/>
        <v>21.479222838749145</v>
      </c>
      <c r="AD21" s="25">
        <f t="shared" si="2"/>
        <v>15.533127215129754</v>
      </c>
      <c r="AE21" s="25">
        <f t="shared" si="3"/>
        <v>309.56055006312329</v>
      </c>
      <c r="AF21" s="25">
        <f t="shared" si="4"/>
        <v>189.51640326097575</v>
      </c>
      <c r="AG21" s="25">
        <f t="shared" si="5"/>
        <v>127.81916451341593</v>
      </c>
      <c r="AH21" s="27">
        <f t="shared" si="22"/>
        <v>78.563408466715074</v>
      </c>
      <c r="AI21" s="25">
        <f t="shared" si="21"/>
        <v>43.102068917353542</v>
      </c>
      <c r="AJ21" s="27">
        <f t="shared" si="21"/>
        <v>0</v>
      </c>
      <c r="AK21" s="25">
        <f t="shared" si="6"/>
        <v>52.544611405544664</v>
      </c>
      <c r="AL21" s="25">
        <f t="shared" si="7"/>
        <v>1.1705768247154782</v>
      </c>
      <c r="AM21" s="25">
        <f t="shared" si="8"/>
        <v>6.0743155026912534</v>
      </c>
      <c r="AN21" s="25">
        <f t="shared" si="9"/>
        <v>6.3951257745050068E-3</v>
      </c>
      <c r="AO21" s="25">
        <f t="shared" si="10"/>
        <v>4.880847880816426E-2</v>
      </c>
      <c r="AP21" s="25">
        <f t="shared" si="11"/>
        <v>5.8476194198886007E-2</v>
      </c>
      <c r="AQ21" s="25">
        <f t="shared" si="12"/>
        <v>0.4210920336271628</v>
      </c>
      <c r="AR21" s="25">
        <f t="shared" si="13"/>
        <v>-3.7115591538435327E-2</v>
      </c>
      <c r="AS21" s="25">
        <f t="shared" si="14"/>
        <v>1.5652844148921726E-3</v>
      </c>
      <c r="AT21" s="25">
        <f t="shared" si="15"/>
        <v>9.2779793615345676E-2</v>
      </c>
      <c r="AU21" s="25">
        <f t="shared" si="16"/>
        <v>-3.8739041457804568E-3</v>
      </c>
      <c r="AV21" s="25">
        <f t="shared" si="17"/>
        <v>2.9758286830638913E-3</v>
      </c>
      <c r="AW21" s="25">
        <f t="shared" si="18"/>
        <v>8.7778214310539587E-2</v>
      </c>
      <c r="AX21" s="25">
        <f t="shared" si="19"/>
        <v>8.7468389283451742E-2</v>
      </c>
      <c r="AY21" s="25">
        <f t="shared" si="20"/>
        <v>8.9826577291043916E-2</v>
      </c>
    </row>
    <row r="22" spans="1:51" s="23" customFormat="1">
      <c r="A22" s="21" t="s">
        <v>151</v>
      </c>
      <c r="B22" s="21">
        <v>2522.4479698702899</v>
      </c>
      <c r="C22" s="21">
        <v>495.88252538748202</v>
      </c>
      <c r="D22" s="21">
        <v>476.84663684352199</v>
      </c>
      <c r="E22" s="21">
        <v>17968.5238804111</v>
      </c>
      <c r="F22" s="21">
        <v>4914.4243366522596</v>
      </c>
      <c r="G22" s="21">
        <v>841.177398796587</v>
      </c>
      <c r="H22" s="21">
        <v>7711.6002005092796</v>
      </c>
      <c r="I22" s="21">
        <v>4316.1230657373098</v>
      </c>
      <c r="J22" s="21"/>
      <c r="K22" s="21">
        <v>7099.8575954897096</v>
      </c>
      <c r="L22" s="21">
        <v>47.808085802713101</v>
      </c>
      <c r="M22" s="21">
        <v>169.51649842501399</v>
      </c>
      <c r="N22" s="21">
        <v>0.18446448751493499</v>
      </c>
      <c r="O22" s="21">
        <v>2.1865133190425001</v>
      </c>
      <c r="P22" s="21">
        <v>42.856858004646902</v>
      </c>
      <c r="Q22" s="21">
        <v>35.584955049332898</v>
      </c>
      <c r="R22" s="21">
        <v>-3.1796459537166801</v>
      </c>
      <c r="S22" s="21">
        <v>0.204936091084123</v>
      </c>
      <c r="T22" s="21">
        <v>12.475360899649401</v>
      </c>
      <c r="U22" s="21">
        <v>-0.31696708394441198</v>
      </c>
      <c r="V22" s="21">
        <v>0.42105228207037299</v>
      </c>
      <c r="W22" s="21">
        <v>16.011458921445801</v>
      </c>
      <c r="X22" s="21">
        <v>16.011669499380201</v>
      </c>
      <c r="Y22" s="21">
        <v>16.226547130675701</v>
      </c>
      <c r="Z22" s="21"/>
      <c r="AA22" s="26" t="s">
        <v>152</v>
      </c>
      <c r="AB22" s="25">
        <f t="shared" si="0"/>
        <v>109.72078669448884</v>
      </c>
      <c r="AC22" s="25">
        <f t="shared" si="1"/>
        <v>20.402490244290558</v>
      </c>
      <c r="AD22" s="25">
        <f t="shared" si="2"/>
        <v>17.672768395356979</v>
      </c>
      <c r="AE22" s="25">
        <f t="shared" si="3"/>
        <v>639.7793836823663</v>
      </c>
      <c r="AF22" s="25">
        <f t="shared" si="4"/>
        <v>158.66411881064036</v>
      </c>
      <c r="AG22" s="25">
        <f t="shared" si="5"/>
        <v>21.514423870004244</v>
      </c>
      <c r="AH22" s="27">
        <f t="shared" si="22"/>
        <v>192.40519462348502</v>
      </c>
      <c r="AI22" s="25">
        <f t="shared" si="21"/>
        <v>107.68770124095084</v>
      </c>
      <c r="AJ22" s="27">
        <f t="shared" si="21"/>
        <v>0</v>
      </c>
      <c r="AK22" s="25">
        <f t="shared" si="6"/>
        <v>177.14215557609057</v>
      </c>
      <c r="AL22" s="25">
        <f t="shared" si="7"/>
        <v>0.87021821659561305</v>
      </c>
      <c r="AM22" s="25">
        <f t="shared" si="8"/>
        <v>3.0354821098578921</v>
      </c>
      <c r="AN22" s="25">
        <f t="shared" si="9"/>
        <v>3.1302305704214322E-3</v>
      </c>
      <c r="AO22" s="25">
        <f t="shared" si="10"/>
        <v>3.7255295945518831E-2</v>
      </c>
      <c r="AP22" s="25">
        <f t="shared" si="11"/>
        <v>0.67442259158164009</v>
      </c>
      <c r="AQ22" s="25">
        <f t="shared" si="12"/>
        <v>0.54427890867746864</v>
      </c>
      <c r="AR22" s="25">
        <f t="shared" si="13"/>
        <v>-4.0807953848045302E-2</v>
      </c>
      <c r="AS22" s="25">
        <f t="shared" si="14"/>
        <v>2.5017620654296407E-3</v>
      </c>
      <c r="AT22" s="25">
        <f t="shared" si="15"/>
        <v>0.1424127956580982</v>
      </c>
      <c r="AU22" s="25">
        <f t="shared" si="16"/>
        <v>-3.3038053360893473E-3</v>
      </c>
      <c r="AV22" s="25">
        <f t="shared" si="17"/>
        <v>3.7456834985354773E-3</v>
      </c>
      <c r="AW22" s="25">
        <f t="shared" si="18"/>
        <v>7.7275380895008697E-2</v>
      </c>
      <c r="AX22" s="25">
        <f t="shared" si="19"/>
        <v>7.7276397197780899E-2</v>
      </c>
      <c r="AY22" s="25">
        <f t="shared" si="20"/>
        <v>7.8313451402875017E-2</v>
      </c>
    </row>
    <row r="23" spans="1:51">
      <c r="A23" s="23" t="s">
        <v>153</v>
      </c>
      <c r="B23" s="23">
        <v>2854.4493293728901</v>
      </c>
      <c r="C23" s="23">
        <v>94.021919089874999</v>
      </c>
      <c r="D23" s="23">
        <v>705.06569020820598</v>
      </c>
      <c r="E23" s="23">
        <v>7528.2619020519296</v>
      </c>
      <c r="F23" s="23">
        <v>5752.95006854657</v>
      </c>
      <c r="G23" s="23">
        <v>125.299008538325</v>
      </c>
      <c r="H23" s="23">
        <v>1524.4142980454601</v>
      </c>
      <c r="I23" s="23">
        <v>711.04007781761504</v>
      </c>
      <c r="J23" s="23"/>
      <c r="K23" s="23">
        <v>879.75493260802295</v>
      </c>
      <c r="L23" s="23">
        <v>3.92227855853334</v>
      </c>
      <c r="M23" s="23">
        <v>23.058761288873399</v>
      </c>
      <c r="N23" s="23">
        <v>0.353644191461295</v>
      </c>
      <c r="O23" s="23">
        <v>1.06149051420637</v>
      </c>
      <c r="P23" s="23">
        <v>3.5322536200126202</v>
      </c>
      <c r="Q23" s="23">
        <v>14.0100389111333</v>
      </c>
      <c r="R23" s="23">
        <v>-3.84774839009141</v>
      </c>
      <c r="S23" s="23">
        <v>0.113434744147837</v>
      </c>
      <c r="T23" s="23">
        <v>3.2245195911320499</v>
      </c>
      <c r="U23" s="23">
        <v>-0.49022759414946598</v>
      </c>
      <c r="V23" s="23">
        <v>0.27633574935553201</v>
      </c>
      <c r="W23" s="23">
        <v>0.85301238427505</v>
      </c>
      <c r="X23" s="23">
        <v>0.82470261317748195</v>
      </c>
      <c r="Y23" s="23">
        <v>0.88806367290045596</v>
      </c>
      <c r="Z23" s="23"/>
      <c r="AA23" s="30" t="s">
        <v>154</v>
      </c>
      <c r="AB23" s="29">
        <f t="shared" si="0"/>
        <v>124.16209560685395</v>
      </c>
      <c r="AC23" s="29">
        <f t="shared" si="1"/>
        <v>3.8684188064132896</v>
      </c>
      <c r="AD23" s="29">
        <f t="shared" si="2"/>
        <v>26.130964724935364</v>
      </c>
      <c r="AE23" s="29">
        <f t="shared" si="3"/>
        <v>268.04799280952557</v>
      </c>
      <c r="AF23" s="29">
        <f t="shared" si="4"/>
        <v>185.73625121866283</v>
      </c>
      <c r="AG23" s="29">
        <f t="shared" si="5"/>
        <v>3.2047175590326176</v>
      </c>
      <c r="AH23" s="80">
        <f t="shared" si="22"/>
        <v>38.034288873389727</v>
      </c>
      <c r="AI23" s="29">
        <f t="shared" si="21"/>
        <v>17.740520903633112</v>
      </c>
      <c r="AJ23" s="29">
        <f t="shared" si="21"/>
        <v>0</v>
      </c>
      <c r="AK23" s="29">
        <f t="shared" si="6"/>
        <v>21.949973368463649</v>
      </c>
      <c r="AL23" s="29">
        <f t="shared" si="7"/>
        <v>7.1394580956102488E-2</v>
      </c>
      <c r="AM23" s="29">
        <f t="shared" si="8"/>
        <v>0.41290646054030616</v>
      </c>
      <c r="AN23" s="29">
        <f t="shared" si="9"/>
        <v>6.0010892832393515E-3</v>
      </c>
      <c r="AO23" s="29">
        <f t="shared" si="10"/>
        <v>1.8086394857835576E-2</v>
      </c>
      <c r="AP23" s="29">
        <f t="shared" si="11"/>
        <v>5.5585774399846098E-2</v>
      </c>
      <c r="AQ23" s="29">
        <f t="shared" si="12"/>
        <v>0.21428630943917559</v>
      </c>
      <c r="AR23" s="29">
        <f t="shared" si="13"/>
        <v>-4.938245987362274E-2</v>
      </c>
      <c r="AS23" s="29">
        <f t="shared" si="14"/>
        <v>1.384757259248619E-3</v>
      </c>
      <c r="AT23" s="29">
        <f t="shared" si="15"/>
        <v>3.6809584373653538E-2</v>
      </c>
      <c r="AU23" s="29">
        <f t="shared" si="16"/>
        <v>-5.109731020945028E-3</v>
      </c>
      <c r="AV23" s="29">
        <f t="shared" si="17"/>
        <v>2.4582843995688288E-3</v>
      </c>
      <c r="AW23" s="29">
        <f t="shared" si="18"/>
        <v>4.1168551364625964E-3</v>
      </c>
      <c r="AX23" s="29">
        <f t="shared" si="19"/>
        <v>3.9802249670727891E-3</v>
      </c>
      <c r="AY23" s="29">
        <f t="shared" si="20"/>
        <v>4.2860215873574128E-3</v>
      </c>
    </row>
    <row r="24" spans="1:51">
      <c r="A24" s="21" t="s">
        <v>155</v>
      </c>
      <c r="B24" s="21">
        <v>2501.3031934119399</v>
      </c>
      <c r="C24" s="21">
        <v>76.081304753498799</v>
      </c>
      <c r="D24" s="21">
        <v>365.64397951089302</v>
      </c>
      <c r="E24" s="21">
        <v>7302.9668754513496</v>
      </c>
      <c r="F24" s="21">
        <v>5365.99441132837</v>
      </c>
      <c r="G24" s="21">
        <v>35.939587612524001</v>
      </c>
      <c r="H24" s="21">
        <v>2185.1342732139801</v>
      </c>
      <c r="I24" s="21">
        <v>1082.0704359766401</v>
      </c>
      <c r="K24" s="21">
        <v>1330.39265605837</v>
      </c>
      <c r="L24" s="21">
        <v>6.5859122786061297</v>
      </c>
      <c r="M24" s="21">
        <v>60.232539697373198</v>
      </c>
      <c r="N24" s="21">
        <v>0.370144832094496</v>
      </c>
      <c r="O24" s="21">
        <v>0.85429569231230695</v>
      </c>
      <c r="P24" s="21">
        <v>0.84610362521447902</v>
      </c>
      <c r="Q24" s="21">
        <v>6.1518896577882103</v>
      </c>
      <c r="R24" s="21">
        <v>-5.1764605300090301</v>
      </c>
      <c r="S24" s="21">
        <v>0.29478617775167498</v>
      </c>
      <c r="T24" s="21">
        <v>2.7459005251563702</v>
      </c>
      <c r="U24" s="21">
        <v>0.80027829398129602</v>
      </c>
      <c r="V24" s="21">
        <v>0.37705526716663001</v>
      </c>
      <c r="W24" s="21">
        <v>0.59129849322133399</v>
      </c>
      <c r="X24" s="21">
        <v>0.61488771827657895</v>
      </c>
      <c r="Y24" s="21">
        <v>0.610725565226094</v>
      </c>
      <c r="Z24" s="21"/>
      <c r="AA24" s="28" t="s">
        <v>156</v>
      </c>
      <c r="AB24" s="27">
        <f t="shared" si="0"/>
        <v>108.80103669956284</v>
      </c>
      <c r="AC24" s="27">
        <f t="shared" si="1"/>
        <v>3.1302738018308496</v>
      </c>
      <c r="AD24" s="27">
        <f t="shared" si="2"/>
        <v>13.551403880768403</v>
      </c>
      <c r="AE24" s="27">
        <f t="shared" si="3"/>
        <v>260.02623686426625</v>
      </c>
      <c r="AF24" s="27">
        <f t="shared" si="4"/>
        <v>173.24323593029618</v>
      </c>
      <c r="AG24" s="27">
        <f t="shared" si="5"/>
        <v>0.9192110043793208</v>
      </c>
      <c r="AH24" s="27">
        <f t="shared" si="22"/>
        <v>54.519318193961581</v>
      </c>
      <c r="AI24" s="27">
        <f t="shared" si="21"/>
        <v>26.997765368678646</v>
      </c>
      <c r="AJ24" s="27">
        <f t="shared" si="21"/>
        <v>0</v>
      </c>
      <c r="AK24" s="27">
        <f t="shared" si="6"/>
        <v>33.193429542374503</v>
      </c>
      <c r="AL24" s="27">
        <f t="shared" si="7"/>
        <v>0.11987890210443299</v>
      </c>
      <c r="AM24" s="27">
        <f t="shared" si="8"/>
        <v>1.0785663836936736</v>
      </c>
      <c r="AN24" s="27">
        <f t="shared" si="9"/>
        <v>6.2810933666128631E-3</v>
      </c>
      <c r="AO24" s="27">
        <f t="shared" si="10"/>
        <v>1.4556069046043738E-2</v>
      </c>
      <c r="AP24" s="27">
        <f t="shared" si="11"/>
        <v>1.3314821156555551E-2</v>
      </c>
      <c r="AQ24" s="27">
        <f t="shared" si="12"/>
        <v>9.4094366133193802E-2</v>
      </c>
      <c r="AR24" s="27">
        <f t="shared" si="13"/>
        <v>-6.6435309301627693E-2</v>
      </c>
      <c r="AS24" s="27">
        <f t="shared" si="14"/>
        <v>3.5986090737400362E-3</v>
      </c>
      <c r="AT24" s="27">
        <f t="shared" si="15"/>
        <v>3.1345896405894635E-2</v>
      </c>
      <c r="AU24" s="27">
        <f t="shared" si="16"/>
        <v>8.3414456324921414E-3</v>
      </c>
      <c r="AV24" s="27">
        <f t="shared" si="17"/>
        <v>3.354285803457255E-3</v>
      </c>
      <c r="AW24" s="27">
        <f t="shared" si="18"/>
        <v>2.8537572066666701E-3</v>
      </c>
      <c r="AX24" s="27">
        <f t="shared" si="19"/>
        <v>2.9676048179371572E-3</v>
      </c>
      <c r="AY24" s="27">
        <f t="shared" si="20"/>
        <v>2.947517206689643E-3</v>
      </c>
    </row>
    <row r="25" spans="1:51">
      <c r="A25" s="21" t="s">
        <v>157</v>
      </c>
      <c r="B25" s="21">
        <v>2370.4164172269502</v>
      </c>
      <c r="C25" s="21">
        <v>57.392961622026</v>
      </c>
      <c r="D25" s="21">
        <v>431.74589946239598</v>
      </c>
      <c r="E25" s="21">
        <v>8480.0899220106894</v>
      </c>
      <c r="F25" s="21">
        <v>4780.7167181597497</v>
      </c>
      <c r="G25" s="21">
        <v>38.898327295012301</v>
      </c>
      <c r="H25" s="21">
        <v>1944.39124508338</v>
      </c>
      <c r="I25" s="21">
        <v>926.77090494541301</v>
      </c>
      <c r="K25" s="21">
        <v>1174.98743312339</v>
      </c>
      <c r="L25" s="21">
        <v>4.0840449030968102</v>
      </c>
      <c r="M25" s="21">
        <v>202.43578485956201</v>
      </c>
      <c r="N25" s="21">
        <v>0.19693208422630401</v>
      </c>
      <c r="O25" s="21">
        <v>0.64228836281139701</v>
      </c>
      <c r="P25" s="21">
        <v>1.8638336240209199</v>
      </c>
      <c r="Q25" s="21">
        <v>7.7977619508092797</v>
      </c>
      <c r="R25" s="21">
        <v>-5.10428620733048</v>
      </c>
      <c r="S25" s="21">
        <v>0.18417314898356699</v>
      </c>
      <c r="T25" s="21">
        <v>2.3335772906346701</v>
      </c>
      <c r="U25" s="21">
        <v>2.3869303335359901E-2</v>
      </c>
      <c r="V25" s="21">
        <v>0.27379051749330102</v>
      </c>
      <c r="W25" s="21">
        <v>0.31367956815813403</v>
      </c>
      <c r="X25" s="21">
        <v>0.34055468978979297</v>
      </c>
      <c r="Y25" s="21">
        <v>0.33177829739314701</v>
      </c>
      <c r="Z25" s="21"/>
      <c r="AA25" s="26" t="s">
        <v>158</v>
      </c>
      <c r="AB25" s="25">
        <f t="shared" si="0"/>
        <v>103.10775770135976</v>
      </c>
      <c r="AC25" s="25">
        <f t="shared" si="1"/>
        <v>2.3613643950638141</v>
      </c>
      <c r="AD25" s="25">
        <f t="shared" si="2"/>
        <v>16.001256373226447</v>
      </c>
      <c r="AE25" s="25">
        <f t="shared" si="3"/>
        <v>301.93836399603674</v>
      </c>
      <c r="AF25" s="25">
        <f t="shared" si="4"/>
        <v>154.34731586219272</v>
      </c>
      <c r="AG25" s="25">
        <f t="shared" si="5"/>
        <v>0.99488538619357614</v>
      </c>
      <c r="AH25" s="27">
        <f t="shared" si="22"/>
        <v>48.512755615852797</v>
      </c>
      <c r="AI25" s="25">
        <f t="shared" si="21"/>
        <v>23.123026570494339</v>
      </c>
      <c r="AJ25" s="27">
        <f t="shared" si="21"/>
        <v>0</v>
      </c>
      <c r="AK25" s="25">
        <f t="shared" si="6"/>
        <v>29.316053720643463</v>
      </c>
      <c r="AL25" s="25">
        <f t="shared" si="7"/>
        <v>7.433910419955822E-2</v>
      </c>
      <c r="AM25" s="25">
        <f t="shared" si="8"/>
        <v>3.6249580957930343</v>
      </c>
      <c r="AN25" s="25">
        <f t="shared" si="9"/>
        <v>3.3417967796759546E-3</v>
      </c>
      <c r="AO25" s="25">
        <f t="shared" si="10"/>
        <v>1.0943744467735508E-2</v>
      </c>
      <c r="AP25" s="25">
        <f t="shared" si="11"/>
        <v>2.9330463349713908E-2</v>
      </c>
      <c r="AQ25" s="25">
        <f t="shared" si="12"/>
        <v>0.11926830759879596</v>
      </c>
      <c r="AR25" s="25">
        <f t="shared" si="13"/>
        <v>-6.5509015471511972E-2</v>
      </c>
      <c r="AS25" s="25">
        <f t="shared" si="14"/>
        <v>2.2482979701641519E-3</v>
      </c>
      <c r="AT25" s="25">
        <f t="shared" si="15"/>
        <v>2.6639010167062445E-2</v>
      </c>
      <c r="AU25" s="25">
        <f t="shared" si="16"/>
        <v>2.4879407270543986E-4</v>
      </c>
      <c r="AV25" s="25">
        <f t="shared" si="17"/>
        <v>2.4356420024312874E-3</v>
      </c>
      <c r="AW25" s="25">
        <f t="shared" si="18"/>
        <v>1.513897529720724E-3</v>
      </c>
      <c r="AX25" s="25">
        <f t="shared" si="19"/>
        <v>1.6436037152017036E-3</v>
      </c>
      <c r="AY25" s="25">
        <f t="shared" si="20"/>
        <v>1.601246609040285E-3</v>
      </c>
    </row>
    <row r="26" spans="1:51">
      <c r="A26" s="21" t="s">
        <v>159</v>
      </c>
      <c r="B26" s="21">
        <v>2619.7070031778899</v>
      </c>
      <c r="C26" s="21">
        <v>56.014069326086002</v>
      </c>
      <c r="D26" s="21">
        <v>468.82519500839101</v>
      </c>
      <c r="E26" s="21">
        <v>8034.61983036314</v>
      </c>
      <c r="F26" s="21">
        <v>6325.8595727586398</v>
      </c>
      <c r="G26" s="21">
        <v>38.651103540710402</v>
      </c>
      <c r="H26" s="21">
        <v>1896.5500194712899</v>
      </c>
      <c r="I26" s="21">
        <v>933.71341571019605</v>
      </c>
      <c r="K26" s="21">
        <v>1156.0992252262099</v>
      </c>
      <c r="L26" s="21">
        <v>3.3047565100140601</v>
      </c>
      <c r="M26" s="21">
        <v>61.102985295944102</v>
      </c>
      <c r="N26" s="21">
        <v>0.18752540759891001</v>
      </c>
      <c r="O26" s="21">
        <v>0.68602374682203704</v>
      </c>
      <c r="P26" s="21">
        <v>1.4067840972441099</v>
      </c>
      <c r="Q26" s="21">
        <v>8.2668983225673305</v>
      </c>
      <c r="R26" s="21">
        <v>-4.9205867683240498</v>
      </c>
      <c r="S26" s="21">
        <v>7.0554329324862705E-2</v>
      </c>
      <c r="T26" s="21">
        <v>2.32921502966368</v>
      </c>
      <c r="U26" s="21">
        <v>-0.271360968679634</v>
      </c>
      <c r="V26" s="21">
        <v>0.27269965854643002</v>
      </c>
      <c r="W26" s="21">
        <v>0.50606669514945202</v>
      </c>
      <c r="X26" s="21">
        <v>0.52216057720197595</v>
      </c>
      <c r="Y26" s="21">
        <v>0.51695655338611701</v>
      </c>
      <c r="Z26" s="21"/>
      <c r="AA26" s="26" t="s">
        <v>160</v>
      </c>
      <c r="AB26" s="25">
        <f t="shared" si="0"/>
        <v>113.9513348663919</v>
      </c>
      <c r="AC26" s="25">
        <f t="shared" si="1"/>
        <v>2.304631529565357</v>
      </c>
      <c r="AD26" s="25">
        <f t="shared" si="2"/>
        <v>17.375479764598289</v>
      </c>
      <c r="AE26" s="25">
        <f t="shared" si="3"/>
        <v>286.07715121194707</v>
      </c>
      <c r="AF26" s="25">
        <f t="shared" si="4"/>
        <v>204.23285945131104</v>
      </c>
      <c r="AG26" s="25">
        <f t="shared" si="5"/>
        <v>0.98856225310845736</v>
      </c>
      <c r="AH26" s="27">
        <f t="shared" si="22"/>
        <v>47.319112262257732</v>
      </c>
      <c r="AI26" s="25">
        <f t="shared" si="21"/>
        <v>23.296242906941021</v>
      </c>
      <c r="AJ26" s="27">
        <f t="shared" si="21"/>
        <v>0</v>
      </c>
      <c r="AK26" s="25">
        <f t="shared" si="6"/>
        <v>28.844791048558132</v>
      </c>
      <c r="AL26" s="25">
        <f t="shared" si="7"/>
        <v>6.0154245210628635E-2</v>
      </c>
      <c r="AM26" s="25">
        <f t="shared" si="8"/>
        <v>1.0941531971697396</v>
      </c>
      <c r="AN26" s="25">
        <f t="shared" si="9"/>
        <v>3.182172197503988E-3</v>
      </c>
      <c r="AO26" s="25">
        <f t="shared" si="10"/>
        <v>1.1688937584290971E-2</v>
      </c>
      <c r="AP26" s="25">
        <f t="shared" si="11"/>
        <v>2.2138043263842097E-2</v>
      </c>
      <c r="AQ26" s="25">
        <f t="shared" si="12"/>
        <v>0.12644384096921582</v>
      </c>
      <c r="AR26" s="25">
        <f t="shared" si="13"/>
        <v>-6.3151395051501469E-2</v>
      </c>
      <c r="AS26" s="25">
        <f t="shared" si="14"/>
        <v>8.6129360486492828E-4</v>
      </c>
      <c r="AT26" s="25">
        <f t="shared" si="15"/>
        <v>2.658921266739361E-2</v>
      </c>
      <c r="AU26" s="25">
        <f t="shared" si="16"/>
        <v>-2.8284445349138422E-3</v>
      </c>
      <c r="AV26" s="25">
        <f t="shared" si="17"/>
        <v>2.4259377150291791E-3</v>
      </c>
      <c r="AW26" s="25">
        <f t="shared" si="18"/>
        <v>2.4424068298718729E-3</v>
      </c>
      <c r="AX26" s="25">
        <f t="shared" si="19"/>
        <v>2.5200800058010424E-3</v>
      </c>
      <c r="AY26" s="25">
        <f t="shared" si="20"/>
        <v>2.4949640607438081E-3</v>
      </c>
    </row>
    <row r="27" spans="1:51">
      <c r="A27" s="21" t="s">
        <v>161</v>
      </c>
      <c r="B27" s="21">
        <v>2682.5414966122298</v>
      </c>
      <c r="C27" s="21">
        <v>278.91844950343</v>
      </c>
      <c r="D27" s="21">
        <v>215.197682641618</v>
      </c>
      <c r="E27" s="21">
        <v>5487.3156604095702</v>
      </c>
      <c r="F27" s="21">
        <v>5782.9335569261102</v>
      </c>
      <c r="G27" s="21">
        <v>1587.24285903843</v>
      </c>
      <c r="H27" s="21">
        <v>2013.3489651560001</v>
      </c>
      <c r="I27" s="21">
        <v>1029.29890339998</v>
      </c>
      <c r="K27" s="21">
        <v>1259.77982853296</v>
      </c>
      <c r="L27" s="21">
        <v>195.7734037548</v>
      </c>
      <c r="M27" s="21">
        <v>149.268607488333</v>
      </c>
      <c r="N27" s="21">
        <v>8.3234054813940098E-2</v>
      </c>
      <c r="O27" s="21">
        <v>1.3027914598066801</v>
      </c>
      <c r="P27" s="21">
        <v>4.8317519870213799</v>
      </c>
      <c r="Q27" s="21">
        <v>15.789552265790901</v>
      </c>
      <c r="R27" s="21">
        <v>-4.84925192910333</v>
      </c>
      <c r="S27" s="21">
        <v>0.16025361629559601</v>
      </c>
      <c r="T27" s="21">
        <v>2.3693814370222102</v>
      </c>
      <c r="U27" s="21">
        <v>-0.105266821227802</v>
      </c>
      <c r="V27" s="21">
        <v>0.26360960429805702</v>
      </c>
      <c r="W27" s="21">
        <v>3.0903311357165202</v>
      </c>
      <c r="X27" s="21">
        <v>3.1445249167845599</v>
      </c>
      <c r="Y27" s="21">
        <v>3.21889040763894</v>
      </c>
      <c r="Z27" s="21"/>
      <c r="AA27" s="26" t="s">
        <v>162</v>
      </c>
      <c r="AB27" s="25">
        <f t="shared" si="0"/>
        <v>116.68449334320282</v>
      </c>
      <c r="AC27" s="25">
        <f t="shared" si="1"/>
        <v>11.475764225609135</v>
      </c>
      <c r="AD27" s="25">
        <f t="shared" si="2"/>
        <v>7.9756016100221636</v>
      </c>
      <c r="AE27" s="25">
        <f t="shared" si="3"/>
        <v>195.37895570346157</v>
      </c>
      <c r="AF27" s="25">
        <f t="shared" si="4"/>
        <v>186.70427991067635</v>
      </c>
      <c r="AG27" s="25">
        <f t="shared" si="5"/>
        <v>40.596211575399181</v>
      </c>
      <c r="AH27" s="27">
        <f t="shared" si="22"/>
        <v>50.233257613672656</v>
      </c>
      <c r="AI27" s="25">
        <f t="shared" si="21"/>
        <v>25.681110364270957</v>
      </c>
      <c r="AJ27" s="27">
        <f t="shared" si="21"/>
        <v>0</v>
      </c>
      <c r="AK27" s="25">
        <f t="shared" si="6"/>
        <v>31.431632448427148</v>
      </c>
      <c r="AL27" s="25">
        <f t="shared" si="7"/>
        <v>3.5635307168622661</v>
      </c>
      <c r="AM27" s="25">
        <f t="shared" si="8"/>
        <v>2.6729090784910556</v>
      </c>
      <c r="AN27" s="25">
        <f t="shared" si="9"/>
        <v>1.412422447207536E-3</v>
      </c>
      <c r="AO27" s="25">
        <f t="shared" si="10"/>
        <v>2.219784392241745E-2</v>
      </c>
      <c r="AP27" s="25">
        <f t="shared" si="11"/>
        <v>7.6035501636946154E-2</v>
      </c>
      <c r="AQ27" s="25">
        <f t="shared" si="12"/>
        <v>0.24150431731096517</v>
      </c>
      <c r="AR27" s="25">
        <f t="shared" si="13"/>
        <v>-6.2235875251797294E-2</v>
      </c>
      <c r="AS27" s="25">
        <f t="shared" si="14"/>
        <v>1.9562997223933074E-3</v>
      </c>
      <c r="AT27" s="25">
        <f t="shared" si="15"/>
        <v>2.70477332993403E-2</v>
      </c>
      <c r="AU27" s="25">
        <f t="shared" si="16"/>
        <v>-1.0972151472566395E-3</v>
      </c>
      <c r="AV27" s="25">
        <f t="shared" si="17"/>
        <v>2.3450725406819412E-3</v>
      </c>
      <c r="AW27" s="25">
        <f t="shared" si="18"/>
        <v>1.4914725558477416E-2</v>
      </c>
      <c r="AX27" s="25">
        <f t="shared" si="19"/>
        <v>1.517627855591004E-2</v>
      </c>
      <c r="AY27" s="25">
        <f t="shared" si="20"/>
        <v>1.55351853650528E-2</v>
      </c>
    </row>
    <row r="28" spans="1:51">
      <c r="A28" s="21" t="s">
        <v>163</v>
      </c>
      <c r="B28" s="21">
        <v>2762.7393380652802</v>
      </c>
      <c r="C28" s="21">
        <v>287.68085112871699</v>
      </c>
      <c r="D28" s="21">
        <v>613.26083039444995</v>
      </c>
      <c r="E28" s="21">
        <v>11978.4238158767</v>
      </c>
      <c r="F28" s="21">
        <v>5728.5322651974802</v>
      </c>
      <c r="G28" s="21">
        <v>249.987312882195</v>
      </c>
      <c r="H28" s="21">
        <v>5065.0011256411299</v>
      </c>
      <c r="I28" s="21">
        <v>2758.0793587603898</v>
      </c>
      <c r="K28" s="21">
        <v>4274.8993690322905</v>
      </c>
      <c r="L28" s="21">
        <v>33.268855573562497</v>
      </c>
      <c r="M28" s="21">
        <v>182.938057675854</v>
      </c>
      <c r="N28" s="21">
        <v>0.168189560429997</v>
      </c>
      <c r="O28" s="21">
        <v>0.98884195764751903</v>
      </c>
      <c r="P28" s="21">
        <v>3.1136412440437402</v>
      </c>
      <c r="Q28" s="21">
        <v>23.575155906670801</v>
      </c>
      <c r="R28" s="21">
        <v>-4.7778192876426502</v>
      </c>
      <c r="S28" s="21">
        <v>0.16669658091407799</v>
      </c>
      <c r="T28" s="21">
        <v>5.3906672866816798</v>
      </c>
      <c r="U28" s="21">
        <v>-0.27595768143764998</v>
      </c>
      <c r="V28" s="21">
        <v>0.35196620823627001</v>
      </c>
      <c r="W28" s="21">
        <v>1.6558944277985901</v>
      </c>
      <c r="X28" s="21">
        <v>1.6537537558356401</v>
      </c>
      <c r="Y28" s="21">
        <v>1.69738322101074</v>
      </c>
      <c r="Z28" s="21"/>
      <c r="AA28" s="26" t="s">
        <v>164</v>
      </c>
      <c r="AB28" s="25">
        <f t="shared" si="0"/>
        <v>120.17291822273802</v>
      </c>
      <c r="AC28" s="25">
        <f t="shared" si="1"/>
        <v>11.836282704329028</v>
      </c>
      <c r="AD28" s="25">
        <f t="shared" si="2"/>
        <v>22.728516432971979</v>
      </c>
      <c r="AE28" s="25">
        <f t="shared" si="3"/>
        <v>426.49850691199021</v>
      </c>
      <c r="AF28" s="25">
        <f t="shared" si="4"/>
        <v>184.94791285260428</v>
      </c>
      <c r="AG28" s="25">
        <f t="shared" si="5"/>
        <v>6.3938154058410461</v>
      </c>
      <c r="AH28" s="27">
        <f t="shared" si="22"/>
        <v>126.37228357388049</v>
      </c>
      <c r="AI28" s="25">
        <f t="shared" si="21"/>
        <v>68.814355258492768</v>
      </c>
      <c r="AJ28" s="27">
        <f t="shared" si="21"/>
        <v>0</v>
      </c>
      <c r="AK28" s="25">
        <f t="shared" si="6"/>
        <v>106.65916589401922</v>
      </c>
      <c r="AL28" s="25">
        <f t="shared" si="7"/>
        <v>0.60557045276553623</v>
      </c>
      <c r="AM28" s="25">
        <f t="shared" si="8"/>
        <v>3.2758180262486167</v>
      </c>
      <c r="AN28" s="25">
        <f t="shared" si="9"/>
        <v>2.8540566847106226E-3</v>
      </c>
      <c r="AO28" s="25">
        <f t="shared" si="10"/>
        <v>1.6848559510095742E-2</v>
      </c>
      <c r="AP28" s="25">
        <f t="shared" si="11"/>
        <v>4.8998225601040828E-2</v>
      </c>
      <c r="AQ28" s="25">
        <f t="shared" si="12"/>
        <v>0.3605866611604589</v>
      </c>
      <c r="AR28" s="25">
        <f t="shared" si="13"/>
        <v>-6.1319100246528542E-2</v>
      </c>
      <c r="AS28" s="25">
        <f t="shared" si="14"/>
        <v>2.0349523617900797E-3</v>
      </c>
      <c r="AT28" s="25">
        <f t="shared" si="15"/>
        <v>6.1537297793169868E-2</v>
      </c>
      <c r="AU28" s="25">
        <f t="shared" si="16"/>
        <v>-2.8763569047076296E-3</v>
      </c>
      <c r="AV28" s="25">
        <f t="shared" si="17"/>
        <v>3.1310933923696291E-3</v>
      </c>
      <c r="AW28" s="25">
        <f t="shared" si="18"/>
        <v>7.9917684739314199E-3</v>
      </c>
      <c r="AX28" s="25">
        <f t="shared" si="19"/>
        <v>7.9814370455388046E-3</v>
      </c>
      <c r="AY28" s="25">
        <f t="shared" si="20"/>
        <v>8.1920039624070462E-3</v>
      </c>
    </row>
    <row r="29" spans="1:51">
      <c r="A29" s="21" t="s">
        <v>165</v>
      </c>
      <c r="B29" s="21">
        <v>2763.95020091574</v>
      </c>
      <c r="C29" s="21">
        <v>159.61125691222401</v>
      </c>
      <c r="D29" s="21">
        <v>786.28730536651199</v>
      </c>
      <c r="E29" s="21">
        <v>9590.4862859550503</v>
      </c>
      <c r="F29" s="21">
        <v>5312.24900840805</v>
      </c>
      <c r="G29" s="21">
        <v>130.069192590732</v>
      </c>
      <c r="H29" s="21">
        <v>1216.8490913560299</v>
      </c>
      <c r="I29" s="21">
        <v>547.45399099261601</v>
      </c>
      <c r="K29" s="21">
        <v>694.198063377724</v>
      </c>
      <c r="L29" s="21">
        <v>23.536965951132998</v>
      </c>
      <c r="M29" s="21">
        <v>343.78982585680899</v>
      </c>
      <c r="N29" s="21">
        <v>0.153034566800482</v>
      </c>
      <c r="O29" s="21">
        <v>5.1790795043810203</v>
      </c>
      <c r="P29" s="21">
        <v>2.8130913324065201</v>
      </c>
      <c r="Q29" s="21">
        <v>12.4704876509198</v>
      </c>
      <c r="R29" s="21">
        <v>-4.7782871425606501</v>
      </c>
      <c r="S29" s="21">
        <v>0.11299986779801</v>
      </c>
      <c r="T29" s="21">
        <v>1.7386625311658499</v>
      </c>
      <c r="U29" s="21">
        <v>-0.34446672573933601</v>
      </c>
      <c r="V29" s="21">
        <v>0.26797280276257501</v>
      </c>
      <c r="W29" s="21">
        <v>2.5702950772110702</v>
      </c>
      <c r="X29" s="21">
        <v>2.5491283803021001</v>
      </c>
      <c r="Y29" s="21">
        <v>2.5890988531078101</v>
      </c>
      <c r="Z29" s="21"/>
      <c r="AA29" s="26" t="s">
        <v>166</v>
      </c>
      <c r="AB29" s="25">
        <f t="shared" si="0"/>
        <v>120.22558802053703</v>
      </c>
      <c r="AC29" s="25">
        <f t="shared" si="1"/>
        <v>6.5670132446913811</v>
      </c>
      <c r="AD29" s="25">
        <f t="shared" si="2"/>
        <v>29.141179503613966</v>
      </c>
      <c r="AE29" s="25">
        <f t="shared" si="3"/>
        <v>341.4746501203486</v>
      </c>
      <c r="AF29" s="25">
        <f t="shared" si="4"/>
        <v>171.50804449986214</v>
      </c>
      <c r="AG29" s="25">
        <f t="shared" si="5"/>
        <v>3.3267224557265149</v>
      </c>
      <c r="AH29" s="27">
        <f t="shared" si="22"/>
        <v>30.360506271358034</v>
      </c>
      <c r="AI29" s="25">
        <f t="shared" si="21"/>
        <v>13.659031711392617</v>
      </c>
      <c r="AJ29" s="27">
        <f t="shared" si="21"/>
        <v>0</v>
      </c>
      <c r="AK29" s="25">
        <f t="shared" si="6"/>
        <v>17.320310962518064</v>
      </c>
      <c r="AL29" s="25">
        <f t="shared" si="7"/>
        <v>0.42842745510853014</v>
      </c>
      <c r="AM29" s="25">
        <f t="shared" si="8"/>
        <v>6.1561433585246483</v>
      </c>
      <c r="AN29" s="25">
        <f t="shared" si="9"/>
        <v>2.5968872696501273E-3</v>
      </c>
      <c r="AO29" s="25">
        <f t="shared" si="10"/>
        <v>8.8244666968495838E-2</v>
      </c>
      <c r="AP29" s="25">
        <f t="shared" si="11"/>
        <v>4.4268582324717844E-2</v>
      </c>
      <c r="AQ29" s="25">
        <f t="shared" si="12"/>
        <v>0.19073856914836038</v>
      </c>
      <c r="AR29" s="25">
        <f t="shared" si="13"/>
        <v>-6.1325104752117915E-2</v>
      </c>
      <c r="AS29" s="25">
        <f t="shared" si="14"/>
        <v>1.3794484961635307E-3</v>
      </c>
      <c r="AT29" s="25">
        <f t="shared" si="15"/>
        <v>1.9847745789564497E-2</v>
      </c>
      <c r="AU29" s="25">
        <f t="shared" si="16"/>
        <v>-3.5904390842123831E-3</v>
      </c>
      <c r="AV29" s="25">
        <f t="shared" si="17"/>
        <v>2.3838875790639178E-3</v>
      </c>
      <c r="AW29" s="25">
        <f t="shared" si="18"/>
        <v>1.240489902128895E-2</v>
      </c>
      <c r="AX29" s="25">
        <f t="shared" si="19"/>
        <v>1.230274314817616E-2</v>
      </c>
      <c r="AY29" s="25">
        <f t="shared" si="20"/>
        <v>1.2495650835462405E-2</v>
      </c>
    </row>
    <row r="30" spans="1:51">
      <c r="A30" s="21" t="s">
        <v>167</v>
      </c>
      <c r="B30" s="21">
        <v>2676.8631989198002</v>
      </c>
      <c r="C30" s="21">
        <v>309.70192354906601</v>
      </c>
      <c r="D30" s="21">
        <v>596.79609837542705</v>
      </c>
      <c r="E30" s="21">
        <v>9460.3431326030004</v>
      </c>
      <c r="F30" s="21">
        <v>5052.7793958435996</v>
      </c>
      <c r="G30" s="21">
        <v>312.62289598283797</v>
      </c>
      <c r="H30" s="21">
        <v>3725.2078464821602</v>
      </c>
      <c r="I30" s="21">
        <v>1991.05117037531</v>
      </c>
      <c r="K30" s="21">
        <v>2476.10408393015</v>
      </c>
      <c r="L30" s="21">
        <v>44.092483481189603</v>
      </c>
      <c r="M30" s="21">
        <v>283.24754257832899</v>
      </c>
      <c r="N30" s="21">
        <v>0.122799765143022</v>
      </c>
      <c r="O30" s="21">
        <v>1.8958831042602899</v>
      </c>
      <c r="P30" s="21">
        <v>4.8934498090596596</v>
      </c>
      <c r="Q30" s="21">
        <v>19.6291896630343</v>
      </c>
      <c r="R30" s="21">
        <v>-4.0466586025093401</v>
      </c>
      <c r="S30" s="21">
        <v>0.13473276439434401</v>
      </c>
      <c r="T30" s="21">
        <v>2.8418911945428502</v>
      </c>
      <c r="U30" s="21">
        <v>-0.38207692127973902</v>
      </c>
      <c r="V30" s="21">
        <v>0.23561195861942799</v>
      </c>
      <c r="W30" s="21">
        <v>3.3071997866798499</v>
      </c>
      <c r="X30" s="21">
        <v>3.2530949262722002</v>
      </c>
      <c r="Y30" s="21">
        <v>3.3672510183518001</v>
      </c>
      <c r="Z30" s="21"/>
      <c r="AA30" s="26" t="s">
        <v>168</v>
      </c>
      <c r="AB30" s="25">
        <f t="shared" si="0"/>
        <v>116.43750022487463</v>
      </c>
      <c r="AC30" s="25">
        <f t="shared" si="1"/>
        <v>12.74231325032158</v>
      </c>
      <c r="AD30" s="25">
        <f t="shared" si="2"/>
        <v>22.118304735580278</v>
      </c>
      <c r="AE30" s="25">
        <f t="shared" si="3"/>
        <v>336.84083005832196</v>
      </c>
      <c r="AF30" s="25">
        <f t="shared" si="4"/>
        <v>163.13096620635014</v>
      </c>
      <c r="AG30" s="25">
        <f t="shared" si="5"/>
        <v>7.995818129761088</v>
      </c>
      <c r="AH30" s="27">
        <f t="shared" si="22"/>
        <v>92.94430754696009</v>
      </c>
      <c r="AI30" s="25">
        <f t="shared" si="21"/>
        <v>49.676925408565623</v>
      </c>
      <c r="AJ30" s="27">
        <f t="shared" si="21"/>
        <v>0</v>
      </c>
      <c r="AK30" s="25">
        <f t="shared" si="6"/>
        <v>61.779044010233285</v>
      </c>
      <c r="AL30" s="25">
        <f t="shared" si="7"/>
        <v>0.80258562324816707</v>
      </c>
      <c r="AM30" s="25">
        <f t="shared" si="8"/>
        <v>5.072030487569684</v>
      </c>
      <c r="AN30" s="25">
        <f t="shared" si="9"/>
        <v>2.0838242854746649E-3</v>
      </c>
      <c r="AO30" s="25">
        <f t="shared" si="10"/>
        <v>3.2303341357306017E-2</v>
      </c>
      <c r="AP30" s="25">
        <f t="shared" si="11"/>
        <v>7.7006417540988567E-2</v>
      </c>
      <c r="AQ30" s="25">
        <f t="shared" si="12"/>
        <v>0.30023232889315238</v>
      </c>
      <c r="AR30" s="25">
        <f t="shared" si="13"/>
        <v>-5.1935297166330663E-2</v>
      </c>
      <c r="AS30" s="25">
        <f t="shared" si="14"/>
        <v>1.6447533333397953E-3</v>
      </c>
      <c r="AT30" s="25">
        <f t="shared" si="15"/>
        <v>3.2441680303000577E-2</v>
      </c>
      <c r="AU30" s="25">
        <f t="shared" si="16"/>
        <v>-3.9824569656007822E-3</v>
      </c>
      <c r="AV30" s="25">
        <f t="shared" si="17"/>
        <v>2.0960053253218395E-3</v>
      </c>
      <c r="AW30" s="25">
        <f t="shared" si="18"/>
        <v>1.5961388931852557E-2</v>
      </c>
      <c r="AX30" s="25">
        <f t="shared" si="19"/>
        <v>1.5700265088186297E-2</v>
      </c>
      <c r="AY30" s="25">
        <f t="shared" si="20"/>
        <v>1.6251211478531855E-2</v>
      </c>
    </row>
    <row r="31" spans="1:51">
      <c r="A31" s="21" t="s">
        <v>169</v>
      </c>
      <c r="B31" s="21">
        <v>2725.5780467125501</v>
      </c>
      <c r="C31" s="21">
        <v>134.638512011491</v>
      </c>
      <c r="D31" s="21">
        <v>740.90383022700905</v>
      </c>
      <c r="E31" s="21">
        <v>9413.0305082872001</v>
      </c>
      <c r="F31" s="21">
        <v>5073.0932092207404</v>
      </c>
      <c r="G31" s="21">
        <v>178.24584486288001</v>
      </c>
      <c r="H31" s="21">
        <v>1187.36033794375</v>
      </c>
      <c r="I31" s="21">
        <v>532.16091526354501</v>
      </c>
      <c r="K31" s="21">
        <v>653.544525020214</v>
      </c>
      <c r="L31" s="21">
        <v>23.143422739260501</v>
      </c>
      <c r="M31" s="21">
        <v>328.04040560900199</v>
      </c>
      <c r="N31" s="21">
        <v>0.18789870351829399</v>
      </c>
      <c r="O31" s="21">
        <v>1.38841659296683</v>
      </c>
      <c r="P31" s="21">
        <v>6.5744121361986902</v>
      </c>
      <c r="Q31" s="21">
        <v>12.156733557529201</v>
      </c>
      <c r="R31" s="21">
        <v>-5.1354329785041299</v>
      </c>
      <c r="S31" s="21">
        <v>0.139039197753104</v>
      </c>
      <c r="T31" s="21">
        <v>1.78112473382446</v>
      </c>
      <c r="U31" s="21">
        <v>-0.21870304078327099</v>
      </c>
      <c r="V31" s="21">
        <v>0.19925163248233799</v>
      </c>
      <c r="W31" s="21">
        <v>2.2816351537269202</v>
      </c>
      <c r="X31" s="21">
        <v>2.2217405291925898</v>
      </c>
      <c r="Y31" s="21">
        <v>2.3161657214498601</v>
      </c>
      <c r="Z31" s="21"/>
      <c r="AA31" s="26" t="s">
        <v>170</v>
      </c>
      <c r="AB31" s="25">
        <f t="shared" si="0"/>
        <v>118.55648602254706</v>
      </c>
      <c r="AC31" s="25">
        <f t="shared" si="1"/>
        <v>5.5395396836655424</v>
      </c>
      <c r="AD31" s="25">
        <f t="shared" si="2"/>
        <v>27.459188726818216</v>
      </c>
      <c r="AE31" s="25">
        <f t="shared" si="3"/>
        <v>335.15623749932172</v>
      </c>
      <c r="AF31" s="25">
        <f t="shared" si="4"/>
        <v>163.78680564518936</v>
      </c>
      <c r="AG31" s="25">
        <f t="shared" si="5"/>
        <v>4.5589154736364499</v>
      </c>
      <c r="AH31" s="27">
        <f t="shared" si="22"/>
        <v>29.624758930732288</v>
      </c>
      <c r="AI31" s="25">
        <f t="shared" si="21"/>
        <v>13.27746794569723</v>
      </c>
      <c r="AJ31" s="27">
        <f t="shared" si="21"/>
        <v>0</v>
      </c>
      <c r="AK31" s="25">
        <f t="shared" si="6"/>
        <v>16.306001123258834</v>
      </c>
      <c r="AL31" s="25">
        <f t="shared" si="7"/>
        <v>0.42126405447788706</v>
      </c>
      <c r="AM31" s="25">
        <f t="shared" si="8"/>
        <v>5.8741231195093917</v>
      </c>
      <c r="AN31" s="25">
        <f t="shared" si="9"/>
        <v>3.1885067625707446E-3</v>
      </c>
      <c r="AO31" s="25">
        <f t="shared" si="10"/>
        <v>2.3656782977795707E-2</v>
      </c>
      <c r="AP31" s="25">
        <f t="shared" si="11"/>
        <v>0.10345910263743886</v>
      </c>
      <c r="AQ31" s="25">
        <f t="shared" si="12"/>
        <v>0.18593963838374428</v>
      </c>
      <c r="AR31" s="25">
        <f t="shared" si="13"/>
        <v>-6.590875683236512E-2</v>
      </c>
      <c r="AS31" s="25">
        <f t="shared" si="14"/>
        <v>1.6973242180348884E-3</v>
      </c>
      <c r="AT31" s="25">
        <f t="shared" si="15"/>
        <v>2.0332474130416212E-2</v>
      </c>
      <c r="AU31" s="25">
        <f t="shared" si="16"/>
        <v>-2.2795814132089954E-3</v>
      </c>
      <c r="AV31" s="25">
        <f t="shared" si="17"/>
        <v>1.7725436569908193E-3</v>
      </c>
      <c r="AW31" s="25">
        <f t="shared" si="18"/>
        <v>1.1011752672427221E-2</v>
      </c>
      <c r="AX31" s="25">
        <f t="shared" si="19"/>
        <v>1.0722685951701689E-2</v>
      </c>
      <c r="AY31" s="25">
        <f t="shared" si="20"/>
        <v>1.117840599155338E-2</v>
      </c>
    </row>
    <row r="32" spans="1:51" s="23" customFormat="1">
      <c r="A32" s="21" t="s">
        <v>160</v>
      </c>
      <c r="B32" s="21">
        <v>2628.6340391835101</v>
      </c>
      <c r="C32" s="21">
        <v>286.96355585575901</v>
      </c>
      <c r="D32" s="21">
        <v>362.45708234936802</v>
      </c>
      <c r="E32" s="21">
        <v>7623.4472117840796</v>
      </c>
      <c r="F32" s="21">
        <v>5110.5350903346898</v>
      </c>
      <c r="G32" s="21">
        <v>173.521315786249</v>
      </c>
      <c r="H32" s="21">
        <v>1518.19311246967</v>
      </c>
      <c r="I32" s="21">
        <v>732.582209384929</v>
      </c>
      <c r="J32" s="21"/>
      <c r="K32" s="21">
        <v>913.50638264700501</v>
      </c>
      <c r="L32" s="21">
        <v>51.421469309574803</v>
      </c>
      <c r="M32" s="21">
        <v>136.33900949440499</v>
      </c>
      <c r="N32" s="21">
        <v>0.43868875322047102</v>
      </c>
      <c r="O32" s="21">
        <v>1.02479523746561</v>
      </c>
      <c r="P32" s="21">
        <v>1.01362314049358</v>
      </c>
      <c r="Q32" s="21">
        <v>6.6410922475056298</v>
      </c>
      <c r="R32" s="21">
        <v>-5.0623675033294999</v>
      </c>
      <c r="S32" s="21">
        <v>0.102651915575212</v>
      </c>
      <c r="T32" s="21">
        <v>2.3272812249145001</v>
      </c>
      <c r="U32" s="21">
        <v>-6.8113861659275896E-2</v>
      </c>
      <c r="V32" s="21">
        <v>0.200342449431825</v>
      </c>
      <c r="W32" s="21">
        <v>0.58245699381076199</v>
      </c>
      <c r="X32" s="21">
        <v>0.60591409052093004</v>
      </c>
      <c r="Y32" s="21">
        <v>0.58556351738436196</v>
      </c>
      <c r="Z32" s="21"/>
      <c r="AA32" s="26" t="s">
        <v>171</v>
      </c>
      <c r="AB32" s="25">
        <f t="shared" si="0"/>
        <v>114.3396407601452</v>
      </c>
      <c r="AC32" s="25">
        <f t="shared" si="1"/>
        <v>11.806770452818721</v>
      </c>
      <c r="AD32" s="25">
        <f t="shared" si="2"/>
        <v>13.433291911250761</v>
      </c>
      <c r="AE32" s="25">
        <f t="shared" si="3"/>
        <v>271.43711921753504</v>
      </c>
      <c r="AF32" s="25">
        <f t="shared" si="4"/>
        <v>164.9956314743412</v>
      </c>
      <c r="AG32" s="25">
        <f t="shared" si="5"/>
        <v>4.4380782741512803</v>
      </c>
      <c r="AH32" s="27">
        <f t="shared" si="22"/>
        <v>37.879069672396959</v>
      </c>
      <c r="AI32" s="25">
        <f t="shared" si="21"/>
        <v>18.277999236150922</v>
      </c>
      <c r="AJ32" s="27">
        <f t="shared" si="21"/>
        <v>0</v>
      </c>
      <c r="AK32" s="25">
        <f t="shared" si="6"/>
        <v>22.792075415344438</v>
      </c>
      <c r="AL32" s="25">
        <f t="shared" si="7"/>
        <v>0.93599019006874351</v>
      </c>
      <c r="AM32" s="25">
        <f t="shared" si="8"/>
        <v>2.4413825677214609</v>
      </c>
      <c r="AN32" s="25">
        <f t="shared" si="9"/>
        <v>7.4442347398688451E-3</v>
      </c>
      <c r="AO32" s="25">
        <f t="shared" si="10"/>
        <v>1.7461155860719203E-2</v>
      </c>
      <c r="AP32" s="25">
        <f t="shared" si="11"/>
        <v>1.5951014076316054E-2</v>
      </c>
      <c r="AQ32" s="25">
        <f t="shared" si="12"/>
        <v>0.10157681626652845</v>
      </c>
      <c r="AR32" s="25">
        <f t="shared" si="13"/>
        <v>-6.4971025845263694E-2</v>
      </c>
      <c r="AS32" s="25">
        <f t="shared" si="14"/>
        <v>1.253125630391451E-3</v>
      </c>
      <c r="AT32" s="25">
        <f t="shared" si="15"/>
        <v>2.6567137270713474E-2</v>
      </c>
      <c r="AU32" s="25">
        <f t="shared" si="16"/>
        <v>-7.0996311923364496E-4</v>
      </c>
      <c r="AV32" s="25">
        <f t="shared" si="17"/>
        <v>1.7822475707839605E-3</v>
      </c>
      <c r="AW32" s="25">
        <f t="shared" si="18"/>
        <v>2.8110858774650677E-3</v>
      </c>
      <c r="AX32" s="25">
        <f t="shared" si="19"/>
        <v>2.9242958036724423E-3</v>
      </c>
      <c r="AY32" s="25">
        <f t="shared" si="20"/>
        <v>2.8260787518550289E-3</v>
      </c>
    </row>
    <row r="33" spans="1:51">
      <c r="A33" s="23" t="s">
        <v>162</v>
      </c>
      <c r="B33" s="23">
        <v>2836.9567256617402</v>
      </c>
      <c r="C33" s="23">
        <v>259.61385063554502</v>
      </c>
      <c r="D33" s="23">
        <v>293.79516620858999</v>
      </c>
      <c r="E33" s="23">
        <v>8582.7357471495307</v>
      </c>
      <c r="F33" s="23">
        <v>2289.5258231640901</v>
      </c>
      <c r="G33" s="23">
        <v>141.19150560621</v>
      </c>
      <c r="H33" s="23">
        <v>1364.5666166721101</v>
      </c>
      <c r="I33" s="23">
        <v>652.99602236374699</v>
      </c>
      <c r="J33" s="23"/>
      <c r="K33" s="23">
        <v>822.394416284057</v>
      </c>
      <c r="L33" s="23">
        <v>26.436864023064501</v>
      </c>
      <c r="M33" s="23">
        <v>24.4148297011753</v>
      </c>
      <c r="N33" s="23">
        <v>0.58101204892337599</v>
      </c>
      <c r="O33" s="23">
        <v>1.00626243168441</v>
      </c>
      <c r="P33" s="23">
        <v>0.79462944993670703</v>
      </c>
      <c r="Q33" s="23">
        <v>8.5860450762960792</v>
      </c>
      <c r="R33" s="23">
        <v>-5.1048335555282298</v>
      </c>
      <c r="S33" s="23">
        <v>8.1287029192870106E-2</v>
      </c>
      <c r="T33" s="23">
        <v>2.5036563664342499</v>
      </c>
      <c r="U33" s="23">
        <v>-2.48642483723449E-2</v>
      </c>
      <c r="V33" s="23">
        <v>0.16252784903301601</v>
      </c>
      <c r="W33" s="23">
        <v>0.13827200063863501</v>
      </c>
      <c r="X33" s="23">
        <v>0.117077592907014</v>
      </c>
      <c r="Y33" s="23">
        <v>0.12669864221667601</v>
      </c>
      <c r="Z33" s="23"/>
      <c r="AA33" s="30" t="s">
        <v>172</v>
      </c>
      <c r="AB33" s="29">
        <f t="shared" si="0"/>
        <v>123.40120687358862</v>
      </c>
      <c r="AC33" s="29">
        <f t="shared" si="1"/>
        <v>10.681499717570254</v>
      </c>
      <c r="AD33" s="29">
        <f t="shared" si="2"/>
        <v>10.888561493165444</v>
      </c>
      <c r="AE33" s="29">
        <f t="shared" si="3"/>
        <v>305.59312624484272</v>
      </c>
      <c r="AF33" s="29">
        <f t="shared" si="4"/>
        <v>73.918239928380999</v>
      </c>
      <c r="AG33" s="29">
        <f t="shared" si="5"/>
        <v>3.6111929573973804</v>
      </c>
      <c r="AH33" s="80">
        <f t="shared" si="22"/>
        <v>34.046073270262227</v>
      </c>
      <c r="AI33" s="29">
        <f t="shared" si="21"/>
        <v>16.292315927239198</v>
      </c>
      <c r="AJ33" s="29">
        <f t="shared" si="21"/>
        <v>0</v>
      </c>
      <c r="AK33" s="29">
        <f t="shared" si="6"/>
        <v>20.518822761578271</v>
      </c>
      <c r="AL33" s="29">
        <f t="shared" si="7"/>
        <v>0.48121233628697879</v>
      </c>
      <c r="AM33" s="29">
        <f t="shared" si="8"/>
        <v>0.43718917899857285</v>
      </c>
      <c r="AN33" s="29">
        <f t="shared" si="9"/>
        <v>9.859359391199321E-3</v>
      </c>
      <c r="AO33" s="29">
        <f t="shared" si="10"/>
        <v>1.7145381354309253E-2</v>
      </c>
      <c r="AP33" s="29">
        <f t="shared" si="11"/>
        <v>1.2504791016534589E-2</v>
      </c>
      <c r="AQ33" s="29">
        <f t="shared" si="12"/>
        <v>0.13132525353771918</v>
      </c>
      <c r="AR33" s="29">
        <f t="shared" si="13"/>
        <v>-6.551604020329585E-2</v>
      </c>
      <c r="AS33" s="29">
        <f t="shared" si="14"/>
        <v>9.9231328640262697E-4</v>
      </c>
      <c r="AT33" s="29">
        <f t="shared" si="15"/>
        <v>2.8580552128244865E-2</v>
      </c>
      <c r="AU33" s="29">
        <f t="shared" si="16"/>
        <v>-2.5916456506509171E-4</v>
      </c>
      <c r="AV33" s="29">
        <f t="shared" si="17"/>
        <v>1.4458486703408594E-3</v>
      </c>
      <c r="AW33" s="29">
        <f t="shared" si="18"/>
        <v>6.6733591041812264E-4</v>
      </c>
      <c r="AX33" s="29">
        <f t="shared" si="19"/>
        <v>5.6504629781377411E-4</v>
      </c>
      <c r="AY33" s="29">
        <f t="shared" si="20"/>
        <v>6.1147993347816613E-4</v>
      </c>
    </row>
    <row r="34" spans="1:51">
      <c r="A34" s="21" t="s">
        <v>164</v>
      </c>
      <c r="B34" s="21">
        <v>2788.7158154079598</v>
      </c>
      <c r="C34" s="21">
        <v>284.08254530664902</v>
      </c>
      <c r="D34" s="21">
        <v>95.976880870709493</v>
      </c>
      <c r="E34" s="21">
        <v>7524.3832699525501</v>
      </c>
      <c r="F34" s="21">
        <v>1908.6763545071699</v>
      </c>
      <c r="G34" s="21">
        <v>181.647140558247</v>
      </c>
      <c r="H34" s="21">
        <v>1377.6974833956599</v>
      </c>
      <c r="I34" s="21">
        <v>641.036626429531</v>
      </c>
      <c r="K34" s="21">
        <v>798.50667708295396</v>
      </c>
      <c r="L34" s="21">
        <v>14.617758192957499</v>
      </c>
      <c r="M34" s="21">
        <v>20.9623135471527</v>
      </c>
      <c r="N34" s="21">
        <v>0.39127520012994099</v>
      </c>
      <c r="O34" s="21">
        <v>0.94176884631951396</v>
      </c>
      <c r="P34" s="21">
        <v>0.77010226572605101</v>
      </c>
      <c r="Q34" s="21">
        <v>5.52281281081006</v>
      </c>
      <c r="R34" s="21">
        <v>-6.1460853168800504</v>
      </c>
      <c r="S34" s="21">
        <v>0.35081996003664101</v>
      </c>
      <c r="T34" s="21">
        <v>2.6235086800016001</v>
      </c>
      <c r="U34" s="21">
        <v>0.89686579523940502</v>
      </c>
      <c r="V34" s="21">
        <v>0.32978603976015203</v>
      </c>
      <c r="W34" s="21">
        <v>0.38228756987007501</v>
      </c>
      <c r="X34" s="21">
        <v>0.39567702087854101</v>
      </c>
      <c r="Y34" s="21">
        <v>0.39712363028544001</v>
      </c>
      <c r="Z34" s="21"/>
      <c r="AA34" s="28" t="s">
        <v>173</v>
      </c>
      <c r="AB34" s="27">
        <f t="shared" ref="AB34:AB65" si="23">B34/BA$2</f>
        <v>121.3028362879011</v>
      </c>
      <c r="AC34" s="27">
        <f t="shared" ref="AC34:AC65" si="24">C34/BB$2</f>
        <v>11.688234737981857</v>
      </c>
      <c r="AD34" s="27">
        <f t="shared" ref="AD34:AD65" si="25">D34/BC$2</f>
        <v>3.5570706719557297</v>
      </c>
      <c r="AE34" s="27">
        <f t="shared" ref="AE34:AE65" si="26">E34/BD$2</f>
        <v>267.90989193543112</v>
      </c>
      <c r="AF34" s="27">
        <f t="shared" ref="AF34:AF65" si="27">F34/BE$2</f>
        <v>61.622365334630665</v>
      </c>
      <c r="AG34" s="27">
        <f t="shared" ref="AG34:AG65" si="28">G34/BF$2</f>
        <v>4.6459089156880733</v>
      </c>
      <c r="AH34" s="27">
        <f t="shared" si="22"/>
        <v>34.373689705480537</v>
      </c>
      <c r="AI34" s="27">
        <f t="shared" si="21"/>
        <v>15.993927805128019</v>
      </c>
      <c r="AJ34" s="27">
        <f t="shared" si="21"/>
        <v>0</v>
      </c>
      <c r="AK34" s="27">
        <f t="shared" ref="AK34:AK65" si="29">K34/BI$2</f>
        <v>19.922821284504842</v>
      </c>
      <c r="AL34" s="27">
        <f t="shared" ref="AL34:AL65" si="30">L34/BJ$2</f>
        <v>0.26607715518657077</v>
      </c>
      <c r="AM34" s="27">
        <f t="shared" ref="AM34:AM65" si="31">M34/BK$2</f>
        <v>0.3753659870561859</v>
      </c>
      <c r="AN34" s="27">
        <f t="shared" ref="AN34:AN65" si="32">N34/BL$2</f>
        <v>6.6396606164931442E-3</v>
      </c>
      <c r="AO34" s="27">
        <f t="shared" ref="AO34:AO65" si="33">O34/BM$2</f>
        <v>1.6046495933200101E-2</v>
      </c>
      <c r="AP34" s="27">
        <f t="shared" ref="AP34:AP65" si="34">P34/BN$2</f>
        <v>1.2118815751204656E-2</v>
      </c>
      <c r="AQ34" s="27">
        <f t="shared" ref="AQ34:AQ65" si="35">Q34/BO$2</f>
        <v>8.4472511636739994E-2</v>
      </c>
      <c r="AR34" s="27">
        <f t="shared" ref="AR34:AR65" si="36">R34/BP$2</f>
        <v>-7.8879588988270785E-2</v>
      </c>
      <c r="AS34" s="27">
        <f t="shared" ref="AS34:AS65" si="37">S34/BQ$2</f>
        <v>4.2826427652264635E-3</v>
      </c>
      <c r="AT34" s="27">
        <f t="shared" ref="AT34:AT65" si="38">T34/BR$2</f>
        <v>2.9948729223762561E-2</v>
      </c>
      <c r="AU34" s="27">
        <f t="shared" ref="AU34:AU65" si="39">U34/BS$2</f>
        <v>9.3481946554034301E-3</v>
      </c>
      <c r="AV34" s="27">
        <f t="shared" ref="AV34:AV65" si="40">V34/BT$2</f>
        <v>2.9337784873245446E-3</v>
      </c>
      <c r="AW34" s="27">
        <f t="shared" ref="AW34:AW65" si="41">W34/BU$2</f>
        <v>1.8450172291026787E-3</v>
      </c>
      <c r="AX34" s="27">
        <f t="shared" ref="AX34:AX65" si="42">X34/BV$2</f>
        <v>1.9096381316531903E-3</v>
      </c>
      <c r="AY34" s="27">
        <f t="shared" ref="AY34:AY65" si="43">Y34/BW$2</f>
        <v>1.9166198372849422E-3</v>
      </c>
    </row>
    <row r="35" spans="1:51">
      <c r="A35" s="21" t="s">
        <v>166</v>
      </c>
      <c r="B35" s="21">
        <v>3035.7749221317199</v>
      </c>
      <c r="C35" s="21">
        <v>268.69242139164197</v>
      </c>
      <c r="D35" s="21">
        <v>186.91577696412901</v>
      </c>
      <c r="E35" s="21">
        <v>11664.2295384637</v>
      </c>
      <c r="F35" s="21">
        <v>1715.4668710543799</v>
      </c>
      <c r="G35" s="21">
        <v>223.44046630054299</v>
      </c>
      <c r="H35" s="21">
        <v>1459.2239784864501</v>
      </c>
      <c r="I35" s="21">
        <v>696.74387804324704</v>
      </c>
      <c r="K35" s="21">
        <v>867.06920565406597</v>
      </c>
      <c r="L35" s="21">
        <v>8.1499868857082607</v>
      </c>
      <c r="M35" s="21">
        <v>26.8206321818794</v>
      </c>
      <c r="N35" s="21">
        <v>0.122575806267673</v>
      </c>
      <c r="O35" s="21">
        <v>0.71382151614941403</v>
      </c>
      <c r="P35" s="21">
        <v>0.57059716512070102</v>
      </c>
      <c r="Q35" s="21">
        <v>5.8906919268114697</v>
      </c>
      <c r="R35" s="21">
        <v>-6.2911197614062297</v>
      </c>
      <c r="S35" s="21">
        <v>7.9200688051413698E-2</v>
      </c>
      <c r="T35" s="21">
        <v>2.5762744103170201</v>
      </c>
      <c r="U35" s="21">
        <v>-0.10463801548693</v>
      </c>
      <c r="V35" s="21">
        <v>0.13743943838577299</v>
      </c>
      <c r="W35" s="21">
        <v>0.12554101056088701</v>
      </c>
      <c r="X35" s="21">
        <v>9.3576494406255706E-2</v>
      </c>
      <c r="Y35" s="21">
        <v>9.3937606739308899E-2</v>
      </c>
      <c r="Z35" s="21"/>
      <c r="AA35" s="26" t="s">
        <v>174</v>
      </c>
      <c r="AB35" s="25">
        <f t="shared" si="23"/>
        <v>132.04934914904152</v>
      </c>
      <c r="AC35" s="25">
        <f t="shared" si="24"/>
        <v>11.05502659500687</v>
      </c>
      <c r="AD35" s="25">
        <f t="shared" si="25"/>
        <v>6.9274248374519685</v>
      </c>
      <c r="AE35" s="25">
        <f t="shared" si="26"/>
        <v>415.31144321673816</v>
      </c>
      <c r="AF35" s="25">
        <f t="shared" si="27"/>
        <v>55.384521319154665</v>
      </c>
      <c r="AG35" s="25">
        <f t="shared" si="28"/>
        <v>5.7148384021950562</v>
      </c>
      <c r="AH35" s="27">
        <f t="shared" si="22"/>
        <v>36.407783894372507</v>
      </c>
      <c r="AI35" s="25">
        <f t="shared" si="21"/>
        <v>17.383829292496184</v>
      </c>
      <c r="AJ35" s="27">
        <f t="shared" si="21"/>
        <v>0</v>
      </c>
      <c r="AK35" s="25">
        <f t="shared" si="29"/>
        <v>21.633463214921807</v>
      </c>
      <c r="AL35" s="25">
        <f t="shared" si="30"/>
        <v>0.14834869319440921</v>
      </c>
      <c r="AM35" s="25">
        <f t="shared" si="31"/>
        <v>0.48026917686237625</v>
      </c>
      <c r="AN35" s="25">
        <f t="shared" si="32"/>
        <v>2.0800238633577636E-3</v>
      </c>
      <c r="AO35" s="25">
        <f t="shared" si="33"/>
        <v>1.2162574819380031E-2</v>
      </c>
      <c r="AP35" s="25">
        <f t="shared" si="34"/>
        <v>8.9792774544534826E-3</v>
      </c>
      <c r="AQ35" s="25">
        <f t="shared" si="35"/>
        <v>9.0099295301490828E-2</v>
      </c>
      <c r="AR35" s="25">
        <f t="shared" si="36"/>
        <v>-8.0740978276497358E-2</v>
      </c>
      <c r="AS35" s="25">
        <f t="shared" si="37"/>
        <v>9.6684422872894335E-4</v>
      </c>
      <c r="AT35" s="25">
        <f t="shared" si="38"/>
        <v>2.9409525231929454E-2</v>
      </c>
      <c r="AU35" s="25">
        <f t="shared" si="39"/>
        <v>-1.0906609911082968E-3</v>
      </c>
      <c r="AV35" s="25">
        <f t="shared" si="40"/>
        <v>1.2226620263835334E-3</v>
      </c>
      <c r="AW35" s="25">
        <f t="shared" si="41"/>
        <v>6.0589290811238912E-4</v>
      </c>
      <c r="AX35" s="25">
        <f t="shared" si="42"/>
        <v>4.5162400775219935E-4</v>
      </c>
      <c r="AY35" s="25">
        <f t="shared" si="43"/>
        <v>4.5336682789241751E-4</v>
      </c>
    </row>
    <row r="36" spans="1:51">
      <c r="A36" s="21" t="s">
        <v>175</v>
      </c>
      <c r="B36" s="21">
        <v>2664.1206020189502</v>
      </c>
      <c r="C36" s="21">
        <v>254.53578724887299</v>
      </c>
      <c r="D36" s="21">
        <v>71.199564710215498</v>
      </c>
      <c r="E36" s="21">
        <v>8558.4232440006799</v>
      </c>
      <c r="F36" s="21">
        <v>1554.2711565285099</v>
      </c>
      <c r="G36" s="21">
        <v>139.634670932223</v>
      </c>
      <c r="H36" s="21">
        <v>1355.1639067236599</v>
      </c>
      <c r="I36" s="21">
        <v>661.61541894156096</v>
      </c>
      <c r="K36" s="21">
        <v>811.33301495658998</v>
      </c>
      <c r="L36" s="21">
        <v>3.1536861362845898</v>
      </c>
      <c r="M36" s="21">
        <v>25.780994348650498</v>
      </c>
      <c r="N36" s="21">
        <v>7.1663152174495995E-2</v>
      </c>
      <c r="O36" s="21">
        <v>0.66823304012378304</v>
      </c>
      <c r="P36" s="21">
        <v>0.488226537723842</v>
      </c>
      <c r="Q36" s="21">
        <v>4.7156212807713702</v>
      </c>
      <c r="R36" s="21">
        <v>-5.5538286886102499</v>
      </c>
      <c r="S36" s="21">
        <v>6.2108740015482701E-2</v>
      </c>
      <c r="T36" s="21">
        <v>2.5715141628165599</v>
      </c>
      <c r="U36" s="21">
        <v>-0.271341783547976</v>
      </c>
      <c r="V36" s="21">
        <v>0.13271263941193001</v>
      </c>
      <c r="W36" s="21">
        <v>0.110334482122164</v>
      </c>
      <c r="X36" s="21">
        <v>0.102122337519035</v>
      </c>
      <c r="Y36" s="21">
        <v>9.0317609652288605E-2</v>
      </c>
      <c r="Z36" s="21"/>
      <c r="AA36" s="26" t="s">
        <v>176</v>
      </c>
      <c r="AB36" s="25">
        <f t="shared" si="23"/>
        <v>115.88322605423082</v>
      </c>
      <c r="AC36" s="25">
        <f t="shared" si="24"/>
        <v>10.472568905528615</v>
      </c>
      <c r="AD36" s="25">
        <f t="shared" si="25"/>
        <v>2.638780101927785</v>
      </c>
      <c r="AE36" s="25">
        <f t="shared" si="26"/>
        <v>304.72746591660041</v>
      </c>
      <c r="AF36" s="25">
        <f t="shared" si="27"/>
        <v>50.180254400128042</v>
      </c>
      <c r="AG36" s="25">
        <f t="shared" si="28"/>
        <v>3.5713744825791145</v>
      </c>
      <c r="AH36" s="27">
        <f t="shared" si="22"/>
        <v>33.811474718654189</v>
      </c>
      <c r="AI36" s="25">
        <f t="shared" ref="AI36:AJ67" si="44">I36/BH$2</f>
        <v>16.507370732074875</v>
      </c>
      <c r="AJ36" s="27">
        <f t="shared" si="44"/>
        <v>0</v>
      </c>
      <c r="AK36" s="25">
        <f t="shared" si="29"/>
        <v>20.242839694525699</v>
      </c>
      <c r="AL36" s="25">
        <f t="shared" si="30"/>
        <v>5.7404413482376682E-2</v>
      </c>
      <c r="AM36" s="25">
        <f t="shared" si="31"/>
        <v>0.46165268777241469</v>
      </c>
      <c r="AN36" s="25">
        <f t="shared" si="32"/>
        <v>1.2160724957491259E-3</v>
      </c>
      <c r="AO36" s="25">
        <f t="shared" si="33"/>
        <v>1.1385807465049975E-2</v>
      </c>
      <c r="AP36" s="25">
        <f t="shared" si="34"/>
        <v>7.6830412256293397E-3</v>
      </c>
      <c r="AQ36" s="25">
        <f t="shared" si="35"/>
        <v>7.2126357919415268E-2</v>
      </c>
      <c r="AR36" s="25">
        <f t="shared" si="36"/>
        <v>-7.1278497072869915E-2</v>
      </c>
      <c r="AS36" s="25">
        <f t="shared" si="37"/>
        <v>7.5819387829830832E-4</v>
      </c>
      <c r="AT36" s="25">
        <f t="shared" si="38"/>
        <v>2.9355184507038355E-2</v>
      </c>
      <c r="AU36" s="25">
        <f t="shared" si="39"/>
        <v>-2.8282445648110904E-3</v>
      </c>
      <c r="AV36" s="25">
        <f t="shared" si="40"/>
        <v>1.1806123958004627E-3</v>
      </c>
      <c r="AW36" s="25">
        <f t="shared" si="41"/>
        <v>5.325023268444209E-4</v>
      </c>
      <c r="AX36" s="25">
        <f t="shared" si="42"/>
        <v>4.9286842431966701E-4</v>
      </c>
      <c r="AY36" s="25">
        <f t="shared" si="43"/>
        <v>4.3589579948015737E-4</v>
      </c>
    </row>
    <row r="37" spans="1:51">
      <c r="A37" s="21" t="s">
        <v>168</v>
      </c>
      <c r="B37" s="21">
        <v>2085.73271303208</v>
      </c>
      <c r="C37" s="21">
        <v>284.18470880129797</v>
      </c>
      <c r="D37" s="21">
        <v>1047.96335903408</v>
      </c>
      <c r="E37" s="21">
        <v>6219.4116487292604</v>
      </c>
      <c r="F37" s="21">
        <v>1871.0072833311201</v>
      </c>
      <c r="G37" s="21">
        <v>214.84211252925601</v>
      </c>
      <c r="H37" s="21">
        <v>506.61193787782503</v>
      </c>
      <c r="I37" s="21">
        <v>173.64798492964701</v>
      </c>
      <c r="K37" s="21">
        <v>201.598216192705</v>
      </c>
      <c r="L37" s="21">
        <v>2.8944446799908699</v>
      </c>
      <c r="M37" s="21">
        <v>257.35346335438999</v>
      </c>
      <c r="N37" s="21">
        <v>0.26046628146542</v>
      </c>
      <c r="O37" s="21">
        <v>1.3417118197655</v>
      </c>
      <c r="P37" s="21">
        <v>1.5287958743336401</v>
      </c>
      <c r="Q37" s="21">
        <v>12.920679212401399</v>
      </c>
      <c r="R37" s="21">
        <v>-4.8988719518846198</v>
      </c>
      <c r="S37" s="21">
        <v>9.6208989513935902E-2</v>
      </c>
      <c r="T37" s="21">
        <v>1.65867912818295</v>
      </c>
      <c r="U37" s="21">
        <v>-0.33814647050150098</v>
      </c>
      <c r="V37" s="21">
        <v>0.200706025251283</v>
      </c>
      <c r="W37" s="21">
        <v>5.3966122622311898</v>
      </c>
      <c r="X37" s="21">
        <v>5.5038506284876698</v>
      </c>
      <c r="Y37" s="21">
        <v>5.5964372388100099</v>
      </c>
      <c r="Z37" s="21"/>
      <c r="AA37" s="26" t="s">
        <v>177</v>
      </c>
      <c r="AB37" s="25">
        <f t="shared" si="23"/>
        <v>90.724659870815202</v>
      </c>
      <c r="AC37" s="25">
        <f t="shared" si="24"/>
        <v>11.692438132124995</v>
      </c>
      <c r="AD37" s="25">
        <f t="shared" si="25"/>
        <v>38.839350642431249</v>
      </c>
      <c r="AE37" s="25">
        <f t="shared" si="26"/>
        <v>221.44564450443326</v>
      </c>
      <c r="AF37" s="25">
        <f t="shared" si="27"/>
        <v>60.406204585143044</v>
      </c>
      <c r="AG37" s="25">
        <f t="shared" si="28"/>
        <v>5.4949220945477428</v>
      </c>
      <c r="AH37" s="27">
        <f t="shared" si="22"/>
        <v>12.640018410125375</v>
      </c>
      <c r="AI37" s="25">
        <f t="shared" si="44"/>
        <v>4.3325345541329092</v>
      </c>
      <c r="AJ37" s="27">
        <f t="shared" si="44"/>
        <v>0</v>
      </c>
      <c r="AK37" s="25">
        <f t="shared" si="29"/>
        <v>5.029895613590444</v>
      </c>
      <c r="AL37" s="25">
        <f t="shared" si="30"/>
        <v>5.2685616777264341E-2</v>
      </c>
      <c r="AM37" s="25">
        <f t="shared" si="31"/>
        <v>4.6083528221754859</v>
      </c>
      <c r="AN37" s="25">
        <f t="shared" si="32"/>
        <v>4.4199267175533685E-3</v>
      </c>
      <c r="AO37" s="25">
        <f t="shared" si="33"/>
        <v>2.2860995395561426E-2</v>
      </c>
      <c r="AP37" s="25">
        <f t="shared" si="34"/>
        <v>2.4058097666786897E-2</v>
      </c>
      <c r="AQ37" s="25">
        <f t="shared" si="35"/>
        <v>0.19762433790763842</v>
      </c>
      <c r="AR37" s="25">
        <f t="shared" si="36"/>
        <v>-6.2872704518033978E-2</v>
      </c>
      <c r="AS37" s="25">
        <f t="shared" si="37"/>
        <v>1.1744734616826603E-3</v>
      </c>
      <c r="AT37" s="25">
        <f t="shared" si="38"/>
        <v>1.8934693244097606E-2</v>
      </c>
      <c r="AU37" s="25">
        <f t="shared" si="39"/>
        <v>-3.5245619189232958E-3</v>
      </c>
      <c r="AV37" s="25">
        <f t="shared" si="40"/>
        <v>1.7854819433438575E-3</v>
      </c>
      <c r="AW37" s="25">
        <f t="shared" si="41"/>
        <v>2.6045425976019259E-2</v>
      </c>
      <c r="AX37" s="25">
        <f t="shared" si="42"/>
        <v>2.6562985658724277E-2</v>
      </c>
      <c r="AY37" s="25">
        <f t="shared" si="43"/>
        <v>2.7009832233639047E-2</v>
      </c>
    </row>
    <row r="38" spans="1:51">
      <c r="A38" s="21" t="s">
        <v>170</v>
      </c>
      <c r="B38" s="21">
        <v>2817.1039465794001</v>
      </c>
      <c r="C38" s="21">
        <v>68.386912577260404</v>
      </c>
      <c r="D38" s="21">
        <v>654.48092429317501</v>
      </c>
      <c r="E38" s="21">
        <v>8173.8368094563202</v>
      </c>
      <c r="F38" s="21">
        <v>1412.47073369907</v>
      </c>
      <c r="G38" s="21">
        <v>137.98728722294601</v>
      </c>
      <c r="H38" s="21">
        <v>410.18960106594602</v>
      </c>
      <c r="I38" s="21">
        <v>112.669944818324</v>
      </c>
      <c r="K38" s="21">
        <v>122.535587184978</v>
      </c>
      <c r="L38" s="21">
        <v>1.32221997221288</v>
      </c>
      <c r="M38" s="21">
        <v>94.588834348118695</v>
      </c>
      <c r="N38" s="21">
        <v>0.141388514575435</v>
      </c>
      <c r="O38" s="21">
        <v>0.71975209249262495</v>
      </c>
      <c r="P38" s="21">
        <v>0.72896863185126404</v>
      </c>
      <c r="Q38" s="21">
        <v>2.88959713850676</v>
      </c>
      <c r="R38" s="21">
        <v>-5.5059620345271201</v>
      </c>
      <c r="S38" s="21">
        <v>7.9183977818643198E-2</v>
      </c>
      <c r="T38" s="21">
        <v>0.80621180095480505</v>
      </c>
      <c r="U38" s="21">
        <v>-0.37930319788359201</v>
      </c>
      <c r="V38" s="21">
        <v>0.10253395018056501</v>
      </c>
      <c r="W38" s="21">
        <v>0.58033507920051097</v>
      </c>
      <c r="X38" s="21">
        <v>0.59095805491057396</v>
      </c>
      <c r="Y38" s="21">
        <v>0.61072559417052197</v>
      </c>
      <c r="Z38" s="21"/>
      <c r="AA38" s="26" t="s">
        <v>178</v>
      </c>
      <c r="AB38" s="25">
        <f t="shared" si="23"/>
        <v>122.53765584498277</v>
      </c>
      <c r="AC38" s="25">
        <f t="shared" si="24"/>
        <v>2.8136972876881465</v>
      </c>
      <c r="AD38" s="25">
        <f t="shared" si="25"/>
        <v>24.256205036438182</v>
      </c>
      <c r="AE38" s="25">
        <f t="shared" si="26"/>
        <v>291.03404993524487</v>
      </c>
      <c r="AF38" s="25">
        <f t="shared" si="27"/>
        <v>45.602172086923581</v>
      </c>
      <c r="AG38" s="25">
        <f t="shared" si="28"/>
        <v>3.5292400749635151</v>
      </c>
      <c r="AH38" s="27">
        <f t="shared" si="22"/>
        <v>10.234271483681288</v>
      </c>
      <c r="AI38" s="25">
        <f t="shared" si="44"/>
        <v>2.8111263677226548</v>
      </c>
      <c r="AJ38" s="27">
        <f t="shared" si="44"/>
        <v>0</v>
      </c>
      <c r="AK38" s="25">
        <f t="shared" si="29"/>
        <v>3.0572751293657188</v>
      </c>
      <c r="AL38" s="25">
        <f t="shared" si="30"/>
        <v>2.4067474922848636E-2</v>
      </c>
      <c r="AM38" s="25">
        <f t="shared" si="31"/>
        <v>1.6937744533641095</v>
      </c>
      <c r="AN38" s="25">
        <f t="shared" si="32"/>
        <v>2.3992620834114202E-3</v>
      </c>
      <c r="AO38" s="25">
        <f t="shared" si="33"/>
        <v>1.2263623998852018E-2</v>
      </c>
      <c r="AP38" s="25">
        <f t="shared" si="34"/>
        <v>1.1471510903145186E-2</v>
      </c>
      <c r="AQ38" s="25">
        <f t="shared" si="35"/>
        <v>4.4196958374223924E-2</v>
      </c>
      <c r="AR38" s="25">
        <f t="shared" si="36"/>
        <v>-7.0664170748770377E-2</v>
      </c>
      <c r="AS38" s="25">
        <f t="shared" si="37"/>
        <v>9.6664023817643219E-4</v>
      </c>
      <c r="AT38" s="25">
        <f t="shared" si="38"/>
        <v>9.2033310611279121E-3</v>
      </c>
      <c r="AU38" s="25">
        <f t="shared" si="39"/>
        <v>-3.9535459441691892E-3</v>
      </c>
      <c r="AV38" s="25">
        <f t="shared" si="40"/>
        <v>9.1214260457757323E-4</v>
      </c>
      <c r="AW38" s="25">
        <f t="shared" si="41"/>
        <v>2.8008449768364431E-3</v>
      </c>
      <c r="AX38" s="25">
        <f t="shared" si="42"/>
        <v>2.8521141646263223E-3</v>
      </c>
      <c r="AY38" s="25">
        <f t="shared" si="43"/>
        <v>2.947517346382828E-3</v>
      </c>
    </row>
    <row r="39" spans="1:51">
      <c r="A39" s="21" t="s">
        <v>171</v>
      </c>
      <c r="B39" s="21">
        <v>2440.1971451463</v>
      </c>
      <c r="C39" s="21">
        <v>45.2440804027108</v>
      </c>
      <c r="D39" s="21">
        <v>435.83791877693898</v>
      </c>
      <c r="E39" s="21">
        <v>9513.5740145187192</v>
      </c>
      <c r="F39" s="21">
        <v>1741.9676153211899</v>
      </c>
      <c r="G39" s="21">
        <v>133.57016831654499</v>
      </c>
      <c r="H39" s="21">
        <v>420.31527823854202</v>
      </c>
      <c r="I39" s="21">
        <v>133.07860779889</v>
      </c>
      <c r="K39" s="21">
        <v>148.94266023128</v>
      </c>
      <c r="L39" s="21">
        <v>1.71492173383778</v>
      </c>
      <c r="M39" s="21">
        <v>84.463151466371201</v>
      </c>
      <c r="N39" s="21">
        <v>0.21343132397496001</v>
      </c>
      <c r="O39" s="21">
        <v>0.72901800371722403</v>
      </c>
      <c r="P39" s="21">
        <v>5.9142938715078497</v>
      </c>
      <c r="Q39" s="21">
        <v>4.9536475477183703</v>
      </c>
      <c r="R39" s="21">
        <v>-4.9938318184934198</v>
      </c>
      <c r="S39" s="21">
        <v>0.10470477911644401</v>
      </c>
      <c r="T39" s="21">
        <v>1.5330196125942099</v>
      </c>
      <c r="U39" s="21">
        <v>-0.23995466168049501</v>
      </c>
      <c r="V39" s="21">
        <v>0.107260733526731</v>
      </c>
      <c r="W39" s="21">
        <v>2.3456657954075801</v>
      </c>
      <c r="X39" s="21">
        <v>2.37218551828223</v>
      </c>
      <c r="Y39" s="21">
        <v>2.4206695244410601</v>
      </c>
      <c r="Z39" s="21"/>
      <c r="AA39" s="26" t="s">
        <v>179</v>
      </c>
      <c r="AB39" s="25">
        <f t="shared" si="23"/>
        <v>106.14306168180968</v>
      </c>
      <c r="AC39" s="25">
        <f t="shared" si="24"/>
        <v>1.8615132854437688</v>
      </c>
      <c r="AD39" s="25">
        <f t="shared" si="25"/>
        <v>16.152913749052665</v>
      </c>
      <c r="AE39" s="25">
        <f t="shared" si="26"/>
        <v>338.73614550279393</v>
      </c>
      <c r="AF39" s="25">
        <f t="shared" si="27"/>
        <v>56.240108250376771</v>
      </c>
      <c r="AG39" s="25">
        <f t="shared" si="28"/>
        <v>3.4162653700172383</v>
      </c>
      <c r="AH39" s="27">
        <f t="shared" si="22"/>
        <v>10.486908139684182</v>
      </c>
      <c r="AI39" s="25">
        <f t="shared" si="44"/>
        <v>3.3203245458804891</v>
      </c>
      <c r="AJ39" s="27">
        <f t="shared" si="44"/>
        <v>0</v>
      </c>
      <c r="AK39" s="25">
        <f t="shared" si="29"/>
        <v>3.7161342373073856</v>
      </c>
      <c r="AL39" s="25">
        <f t="shared" si="30"/>
        <v>3.1215559204352802E-2</v>
      </c>
      <c r="AM39" s="25">
        <f t="shared" si="31"/>
        <v>1.5124568263295048</v>
      </c>
      <c r="AN39" s="25">
        <f t="shared" si="32"/>
        <v>3.6217770910395384E-3</v>
      </c>
      <c r="AO39" s="25">
        <f t="shared" si="33"/>
        <v>1.242150287471842E-2</v>
      </c>
      <c r="AP39" s="25">
        <f t="shared" si="34"/>
        <v>9.3071064606865095E-2</v>
      </c>
      <c r="AQ39" s="25">
        <f t="shared" si="35"/>
        <v>7.5767016636867093E-2</v>
      </c>
      <c r="AR39" s="25">
        <f t="shared" si="36"/>
        <v>-6.4091430725415288E-2</v>
      </c>
      <c r="AS39" s="25">
        <f t="shared" si="37"/>
        <v>1.278186009487145E-3</v>
      </c>
      <c r="AT39" s="25">
        <f t="shared" si="38"/>
        <v>1.7500223888061758E-2</v>
      </c>
      <c r="AU39" s="25">
        <f t="shared" si="39"/>
        <v>-2.5010909076557744E-3</v>
      </c>
      <c r="AV39" s="25">
        <f t="shared" si="40"/>
        <v>9.5419209613674058E-4</v>
      </c>
      <c r="AW39" s="25">
        <f t="shared" si="41"/>
        <v>1.13207808658667E-2</v>
      </c>
      <c r="AX39" s="25">
        <f t="shared" si="42"/>
        <v>1.144877180638142E-2</v>
      </c>
      <c r="AY39" s="25">
        <f t="shared" si="43"/>
        <v>1.1682767975101642E-2</v>
      </c>
    </row>
    <row r="40" spans="1:51">
      <c r="A40" s="21" t="s">
        <v>172</v>
      </c>
      <c r="B40" s="21">
        <v>2573.1402618929501</v>
      </c>
      <c r="C40" s="21">
        <v>107.070500795789</v>
      </c>
      <c r="D40" s="21">
        <v>313.57506619325801</v>
      </c>
      <c r="E40" s="21">
        <v>8808.7496581478408</v>
      </c>
      <c r="F40" s="21">
        <v>1346.3127043294901</v>
      </c>
      <c r="G40" s="21">
        <v>120.970155918427</v>
      </c>
      <c r="H40" s="21">
        <v>392.47165184167199</v>
      </c>
      <c r="I40" s="21">
        <v>124.80624215883201</v>
      </c>
      <c r="K40" s="21">
        <v>135.55139133794199</v>
      </c>
      <c r="L40" s="21">
        <v>1.8766879694073799</v>
      </c>
      <c r="M40" s="21">
        <v>56.797431210266097</v>
      </c>
      <c r="N40" s="21">
        <v>0.25613593856413103</v>
      </c>
      <c r="O40" s="21">
        <v>0.71938124220317001</v>
      </c>
      <c r="P40" s="21">
        <v>0.73248751995514705</v>
      </c>
      <c r="Q40" s="21">
        <v>9.1599534967037606</v>
      </c>
      <c r="R40" s="21">
        <v>-5.3163256181682401</v>
      </c>
      <c r="S40" s="21">
        <v>6.4161634213421595E-2</v>
      </c>
      <c r="T40" s="21">
        <v>0.97433174977514503</v>
      </c>
      <c r="U40" s="21">
        <v>-0.19708690629060699</v>
      </c>
      <c r="V40" s="21">
        <v>0.134167052491908</v>
      </c>
      <c r="W40" s="21">
        <v>0.72639835137506104</v>
      </c>
      <c r="X40" s="21">
        <v>0.71188907506157695</v>
      </c>
      <c r="Y40" s="21">
        <v>0.73219456784654502</v>
      </c>
      <c r="Z40" s="21"/>
      <c r="AA40" s="26" t="s">
        <v>180</v>
      </c>
      <c r="AB40" s="25">
        <f t="shared" si="23"/>
        <v>111.92578684771659</v>
      </c>
      <c r="AC40" s="25">
        <f t="shared" si="24"/>
        <v>4.4052870107298503</v>
      </c>
      <c r="AD40" s="25">
        <f t="shared" si="25"/>
        <v>11.621639099890965</v>
      </c>
      <c r="AE40" s="25">
        <f t="shared" si="26"/>
        <v>313.64047847280057</v>
      </c>
      <c r="AF40" s="25">
        <f t="shared" si="27"/>
        <v>43.466234139138749</v>
      </c>
      <c r="AG40" s="25">
        <f t="shared" si="28"/>
        <v>3.0940004020232847</v>
      </c>
      <c r="AH40" s="27">
        <f t="shared" si="22"/>
        <v>9.7922068822772452</v>
      </c>
      <c r="AI40" s="25">
        <f t="shared" si="44"/>
        <v>3.1139281975756492</v>
      </c>
      <c r="AJ40" s="27">
        <f t="shared" si="44"/>
        <v>0</v>
      </c>
      <c r="AK40" s="25">
        <f t="shared" si="29"/>
        <v>3.3820207419646207</v>
      </c>
      <c r="AL40" s="25">
        <f t="shared" si="30"/>
        <v>3.4160080463866906E-2</v>
      </c>
      <c r="AM40" s="25">
        <f t="shared" si="31"/>
        <v>1.0170549057259575</v>
      </c>
      <c r="AN40" s="25">
        <f t="shared" si="32"/>
        <v>4.3464438921454445E-3</v>
      </c>
      <c r="AO40" s="25">
        <f t="shared" si="33"/>
        <v>1.2257305200258478E-2</v>
      </c>
      <c r="AP40" s="25">
        <f t="shared" si="34"/>
        <v>1.1526886349339802E-2</v>
      </c>
      <c r="AQ40" s="25">
        <f t="shared" si="35"/>
        <v>0.14010329606460326</v>
      </c>
      <c r="AR40" s="25">
        <f t="shared" si="36"/>
        <v>-6.8230354456224926E-2</v>
      </c>
      <c r="AS40" s="25">
        <f t="shared" si="37"/>
        <v>7.8325463163645965E-4</v>
      </c>
      <c r="AT40" s="25">
        <f t="shared" si="38"/>
        <v>1.1122508559076998E-2</v>
      </c>
      <c r="AU40" s="25">
        <f t="shared" si="39"/>
        <v>-2.0542725275235251E-3</v>
      </c>
      <c r="AV40" s="25">
        <f t="shared" si="40"/>
        <v>1.1935508628405657E-3</v>
      </c>
      <c r="AW40" s="25">
        <f t="shared" si="41"/>
        <v>3.5057835491074376E-3</v>
      </c>
      <c r="AX40" s="25">
        <f t="shared" si="42"/>
        <v>3.4357580842740202E-3</v>
      </c>
      <c r="AY40" s="25">
        <f t="shared" si="43"/>
        <v>3.5337575668269549E-3</v>
      </c>
    </row>
    <row r="41" spans="1:51">
      <c r="A41" s="21" t="s">
        <v>173</v>
      </c>
      <c r="B41" s="21">
        <v>2696.35506925049</v>
      </c>
      <c r="C41" s="21">
        <v>48.763939988184198</v>
      </c>
      <c r="D41" s="21">
        <v>204.97215093287099</v>
      </c>
      <c r="E41" s="21">
        <v>7855.2247366456004</v>
      </c>
      <c r="F41" s="21">
        <v>1107.7105231724099</v>
      </c>
      <c r="G41" s="21">
        <v>40.134768067657603</v>
      </c>
      <c r="H41" s="21">
        <v>334.36309969773998</v>
      </c>
      <c r="I41" s="21">
        <v>94.962637671201705</v>
      </c>
      <c r="K41" s="21">
        <v>90.643742673385304</v>
      </c>
      <c r="L41" s="21">
        <v>0.70073528393409601</v>
      </c>
      <c r="M41" s="21">
        <v>45.942994811620203</v>
      </c>
      <c r="N41" s="21">
        <v>0.27487548829441899</v>
      </c>
      <c r="O41" s="21">
        <v>0.52146157198149801</v>
      </c>
      <c r="P41" s="21">
        <v>0.449626358300867</v>
      </c>
      <c r="Q41" s="21">
        <v>5.2988565877812803</v>
      </c>
      <c r="R41" s="21">
        <v>-5.3825277600456696</v>
      </c>
      <c r="S41" s="21">
        <v>6.4011083998871496E-2</v>
      </c>
      <c r="T41" s="21">
        <v>0.58656568753115401</v>
      </c>
      <c r="U41" s="21">
        <v>-0.45678545603058202</v>
      </c>
      <c r="V41" s="21">
        <v>7.49005639748304E-2</v>
      </c>
      <c r="W41" s="21">
        <v>0.16727053765423999</v>
      </c>
      <c r="X41" s="21">
        <v>0.17134398902720199</v>
      </c>
      <c r="Y41" s="21">
        <v>0.15891696774838501</v>
      </c>
      <c r="Z41" s="21"/>
      <c r="AA41" s="26" t="s">
        <v>181</v>
      </c>
      <c r="AB41" s="25">
        <f t="shared" si="23"/>
        <v>117.28535253833195</v>
      </c>
      <c r="AC41" s="25">
        <f t="shared" si="24"/>
        <v>2.0063336757121664</v>
      </c>
      <c r="AD41" s="25">
        <f t="shared" si="25"/>
        <v>7.5966255627036912</v>
      </c>
      <c r="AE41" s="25">
        <f t="shared" si="26"/>
        <v>279.68968815387302</v>
      </c>
      <c r="AF41" s="25">
        <f t="shared" si="27"/>
        <v>35.76286905988843</v>
      </c>
      <c r="AG41" s="25">
        <f t="shared" si="28"/>
        <v>1.0265092873004096</v>
      </c>
      <c r="AH41" s="27">
        <f t="shared" si="22"/>
        <v>8.3423927070294415</v>
      </c>
      <c r="AI41" s="25">
        <f t="shared" si="44"/>
        <v>2.3693272872056315</v>
      </c>
      <c r="AJ41" s="27">
        <f t="shared" si="44"/>
        <v>0</v>
      </c>
      <c r="AK41" s="25">
        <f t="shared" si="29"/>
        <v>2.2615704259826672</v>
      </c>
      <c r="AL41" s="25">
        <f t="shared" si="30"/>
        <v>1.2755009928804635E-2</v>
      </c>
      <c r="AM41" s="25">
        <f t="shared" si="31"/>
        <v>0.82268770367302724</v>
      </c>
      <c r="AN41" s="25">
        <f t="shared" si="32"/>
        <v>4.6644406634043607E-3</v>
      </c>
      <c r="AO41" s="25">
        <f t="shared" si="33"/>
        <v>8.8850157093456807E-3</v>
      </c>
      <c r="AP41" s="25">
        <f t="shared" si="34"/>
        <v>7.075604417286171E-3</v>
      </c>
      <c r="AQ41" s="25">
        <f t="shared" si="35"/>
        <v>8.1047057017150204E-2</v>
      </c>
      <c r="AR41" s="25">
        <f t="shared" si="36"/>
        <v>-6.9080000608564007E-2</v>
      </c>
      <c r="AS41" s="25">
        <f t="shared" si="37"/>
        <v>7.8141678641499926E-4</v>
      </c>
      <c r="AT41" s="25">
        <f t="shared" si="38"/>
        <v>6.6959553371136304E-3</v>
      </c>
      <c r="AU41" s="25">
        <f t="shared" si="39"/>
        <v>-4.7611575571250989E-3</v>
      </c>
      <c r="AV41" s="25">
        <f t="shared" si="40"/>
        <v>6.6631584356223114E-4</v>
      </c>
      <c r="AW41" s="25">
        <f t="shared" si="41"/>
        <v>8.0729023964401546E-4</v>
      </c>
      <c r="AX41" s="25">
        <f t="shared" si="42"/>
        <v>8.2694975399228766E-4</v>
      </c>
      <c r="AY41" s="25">
        <f t="shared" si="43"/>
        <v>7.6697378256942582E-4</v>
      </c>
    </row>
    <row r="42" spans="1:51" s="23" customFormat="1">
      <c r="A42" s="21" t="s">
        <v>174</v>
      </c>
      <c r="B42" s="21">
        <v>2514.63667347826</v>
      </c>
      <c r="C42" s="21">
        <v>41.081560522532897</v>
      </c>
      <c r="D42" s="21">
        <v>256.16846145627801</v>
      </c>
      <c r="E42" s="21">
        <v>6135.3188924365304</v>
      </c>
      <c r="F42" s="21">
        <v>1019.00071958611</v>
      </c>
      <c r="G42" s="21">
        <v>829.24166629601905</v>
      </c>
      <c r="H42" s="21">
        <v>314.75144335326502</v>
      </c>
      <c r="I42" s="21">
        <v>80.657244023357293</v>
      </c>
      <c r="J42" s="21"/>
      <c r="K42" s="21">
        <v>74.042626713041301</v>
      </c>
      <c r="L42" s="21">
        <v>0.67940301909677403</v>
      </c>
      <c r="M42" s="21">
        <v>33.203066866640903</v>
      </c>
      <c r="N42" s="21">
        <v>0.180881008502321</v>
      </c>
      <c r="O42" s="21">
        <v>0.49774110068128802</v>
      </c>
      <c r="P42" s="21">
        <v>0.46579237831014703</v>
      </c>
      <c r="Q42" s="21">
        <v>4.3190914169606396</v>
      </c>
      <c r="R42" s="21">
        <v>-5.5409867321178998</v>
      </c>
      <c r="S42" s="21">
        <v>-2.84368851885884E-4</v>
      </c>
      <c r="T42" s="21">
        <v>0.470665752037634</v>
      </c>
      <c r="U42" s="21">
        <v>-0.46586890198789499</v>
      </c>
      <c r="V42" s="21">
        <v>7.4900552979587198E-2</v>
      </c>
      <c r="W42" s="21">
        <v>0.25002308758923297</v>
      </c>
      <c r="X42" s="21">
        <v>0.23501127365571001</v>
      </c>
      <c r="Y42" s="21">
        <v>0.22317343455334099</v>
      </c>
      <c r="Z42" s="21"/>
      <c r="AA42" s="26" t="s">
        <v>182</v>
      </c>
      <c r="AB42" s="25">
        <f t="shared" si="23"/>
        <v>109.38101295268143</v>
      </c>
      <c r="AC42" s="25">
        <f t="shared" si="24"/>
        <v>1.6902514101021557</v>
      </c>
      <c r="AD42" s="25">
        <f t="shared" si="25"/>
        <v>9.4940501614512645</v>
      </c>
      <c r="AE42" s="25">
        <f t="shared" si="26"/>
        <v>218.45147469108724</v>
      </c>
      <c r="AF42" s="25">
        <f t="shared" si="27"/>
        <v>32.89883822907229</v>
      </c>
      <c r="AG42" s="25">
        <f t="shared" si="28"/>
        <v>21.209148896397515</v>
      </c>
      <c r="AH42" s="27">
        <f t="shared" si="22"/>
        <v>7.8530799239836586</v>
      </c>
      <c r="AI42" s="25">
        <f t="shared" si="44"/>
        <v>2.0124062880079165</v>
      </c>
      <c r="AJ42" s="27">
        <f t="shared" si="44"/>
        <v>0</v>
      </c>
      <c r="AK42" s="25">
        <f t="shared" si="29"/>
        <v>1.8473709259740845</v>
      </c>
      <c r="AL42" s="25">
        <f t="shared" si="30"/>
        <v>1.2366713155340717E-2</v>
      </c>
      <c r="AM42" s="25">
        <f t="shared" si="31"/>
        <v>0.59455755871861227</v>
      </c>
      <c r="AN42" s="25">
        <f t="shared" si="32"/>
        <v>3.0694214916395894E-3</v>
      </c>
      <c r="AO42" s="25">
        <f t="shared" si="33"/>
        <v>8.4808502416303978E-3</v>
      </c>
      <c r="AP42" s="25">
        <f t="shared" si="34"/>
        <v>7.3300031207337527E-3</v>
      </c>
      <c r="AQ42" s="25">
        <f t="shared" si="35"/>
        <v>6.6061355413897821E-2</v>
      </c>
      <c r="AR42" s="25">
        <f t="shared" si="36"/>
        <v>-7.1113681877880711E-2</v>
      </c>
      <c r="AS42" s="25">
        <f t="shared" si="37"/>
        <v>-3.4714393276187592E-6</v>
      </c>
      <c r="AT42" s="25">
        <f t="shared" si="38"/>
        <v>5.3728967127583795E-3</v>
      </c>
      <c r="AU42" s="25">
        <f t="shared" si="39"/>
        <v>-4.8558359598488117E-3</v>
      </c>
      <c r="AV42" s="25">
        <f t="shared" si="40"/>
        <v>6.66315745748485E-4</v>
      </c>
      <c r="AW42" s="25">
        <f t="shared" si="41"/>
        <v>1.2066751331526689E-3</v>
      </c>
      <c r="AX42" s="25">
        <f t="shared" si="42"/>
        <v>1.1342242937051642E-3</v>
      </c>
      <c r="AY42" s="25">
        <f t="shared" si="43"/>
        <v>1.0770918656049277E-3</v>
      </c>
    </row>
    <row r="43" spans="1:51">
      <c r="A43" s="23" t="s">
        <v>176</v>
      </c>
      <c r="B43" s="23">
        <v>2950.6670430110398</v>
      </c>
      <c r="C43" s="23">
        <v>29.454008336205899</v>
      </c>
      <c r="D43" s="23">
        <v>385.513307732236</v>
      </c>
      <c r="E43" s="23">
        <v>7180.3887265172898</v>
      </c>
      <c r="F43" s="23">
        <v>1004.37729413946</v>
      </c>
      <c r="G43" s="23">
        <v>133.104487563623</v>
      </c>
      <c r="H43" s="23">
        <v>327.74773738206898</v>
      </c>
      <c r="I43" s="23">
        <v>61.734795336793702</v>
      </c>
      <c r="J43" s="23"/>
      <c r="K43" s="23">
        <v>39.508701087389802</v>
      </c>
      <c r="L43" s="23">
        <v>1.62962585276178</v>
      </c>
      <c r="M43" s="23">
        <v>119.084597977421</v>
      </c>
      <c r="N43" s="23">
        <v>0.155050265819239</v>
      </c>
      <c r="O43" s="23">
        <v>0.603371717839702</v>
      </c>
      <c r="P43" s="23">
        <v>0.58676377837229898</v>
      </c>
      <c r="Q43" s="23">
        <v>3.47827562166183</v>
      </c>
      <c r="R43" s="23">
        <v>-5.7473824016473296</v>
      </c>
      <c r="S43" s="23">
        <v>7.05376444537959E-2</v>
      </c>
      <c r="T43" s="23">
        <v>0.24789101213943501</v>
      </c>
      <c r="U43" s="23">
        <v>-0.49772747686860902</v>
      </c>
      <c r="V43" s="23">
        <v>0.127985911704384</v>
      </c>
      <c r="W43" s="23">
        <v>0.53931050699326399</v>
      </c>
      <c r="X43" s="23">
        <v>0.50976848523372198</v>
      </c>
      <c r="Y43" s="23">
        <v>0.538135801834696</v>
      </c>
      <c r="Z43" s="23"/>
      <c r="AA43" s="30" t="s">
        <v>183</v>
      </c>
      <c r="AB43" s="29">
        <f t="shared" si="23"/>
        <v>128.34734872621391</v>
      </c>
      <c r="AC43" s="29">
        <f t="shared" si="24"/>
        <v>1.2118497566840527</v>
      </c>
      <c r="AD43" s="29">
        <f t="shared" si="25"/>
        <v>14.287795853985472</v>
      </c>
      <c r="AE43" s="29">
        <f t="shared" si="26"/>
        <v>255.66177303296328</v>
      </c>
      <c r="AF43" s="29">
        <f t="shared" si="27"/>
        <v>32.426715198266535</v>
      </c>
      <c r="AG43" s="29">
        <f t="shared" si="28"/>
        <v>3.4043548584880412</v>
      </c>
      <c r="AH43" s="80">
        <f t="shared" si="22"/>
        <v>8.1773387570376492</v>
      </c>
      <c r="AI43" s="29">
        <f t="shared" si="44"/>
        <v>1.5402893048102222</v>
      </c>
      <c r="AJ43" s="29">
        <f t="shared" si="44"/>
        <v>0</v>
      </c>
      <c r="AK43" s="29">
        <f t="shared" si="29"/>
        <v>0.98574603511451608</v>
      </c>
      <c r="AL43" s="29">
        <f t="shared" si="30"/>
        <v>2.966297603214188E-2</v>
      </c>
      <c r="AM43" s="29">
        <f t="shared" si="31"/>
        <v>2.1324128924240489</v>
      </c>
      <c r="AN43" s="29">
        <f t="shared" si="32"/>
        <v>2.6310922419690991E-3</v>
      </c>
      <c r="AO43" s="29">
        <f t="shared" si="33"/>
        <v>1.0280656293060181E-2</v>
      </c>
      <c r="AP43" s="29">
        <f t="shared" si="34"/>
        <v>9.2336854935369493E-3</v>
      </c>
      <c r="AQ43" s="29">
        <f t="shared" si="35"/>
        <v>5.3200911925081529E-2</v>
      </c>
      <c r="AR43" s="29">
        <f t="shared" si="36"/>
        <v>-7.3762588416279501E-2</v>
      </c>
      <c r="AS43" s="29">
        <f t="shared" si="37"/>
        <v>8.6108992391600067E-4</v>
      </c>
      <c r="AT43" s="29">
        <f t="shared" si="38"/>
        <v>2.8298060746510846E-3</v>
      </c>
      <c r="AU43" s="29">
        <f t="shared" si="39"/>
        <v>-5.1879036571670731E-3</v>
      </c>
      <c r="AV43" s="29">
        <f t="shared" si="40"/>
        <v>1.1385633992027756E-3</v>
      </c>
      <c r="AW43" s="29">
        <f t="shared" si="41"/>
        <v>2.6028499372261777E-3</v>
      </c>
      <c r="AX43" s="29">
        <f t="shared" si="42"/>
        <v>2.4602726121318629E-3</v>
      </c>
      <c r="AY43" s="29">
        <f t="shared" si="43"/>
        <v>2.5971805107852125E-3</v>
      </c>
    </row>
    <row r="44" spans="1:51">
      <c r="A44" s="21" t="s">
        <v>184</v>
      </c>
      <c r="B44" s="21">
        <v>2558.9003133341398</v>
      </c>
      <c r="C44" s="21">
        <v>48.200803477815697</v>
      </c>
      <c r="D44" s="21">
        <v>212.840932444788</v>
      </c>
      <c r="E44" s="21">
        <v>5458.2760743895997</v>
      </c>
      <c r="F44" s="21">
        <v>546.81265724503999</v>
      </c>
      <c r="G44" s="21">
        <v>38.889925888273098</v>
      </c>
      <c r="H44" s="21">
        <v>220.21636409330901</v>
      </c>
      <c r="I44" s="21">
        <v>38.010390438894397</v>
      </c>
      <c r="K44" s="21">
        <v>25.522617531589798</v>
      </c>
      <c r="L44" s="21">
        <v>1.30484714941702</v>
      </c>
      <c r="M44" s="21">
        <v>13.063450877027799</v>
      </c>
      <c r="N44" s="21">
        <v>0.33744200915025302</v>
      </c>
      <c r="O44" s="21">
        <v>0.58743410212321001</v>
      </c>
      <c r="P44" s="21">
        <v>0.59864124602177704</v>
      </c>
      <c r="Q44" s="21">
        <v>2.1927861047461099</v>
      </c>
      <c r="R44" s="21">
        <v>-5.86276164214381</v>
      </c>
      <c r="S44" s="21">
        <v>0.27794492059097797</v>
      </c>
      <c r="T44" s="21">
        <v>0.257598086236698</v>
      </c>
      <c r="U44" s="21">
        <v>0.83408679258917295</v>
      </c>
      <c r="V44" s="21">
        <v>0.25524659514185999</v>
      </c>
      <c r="W44" s="21">
        <v>0.43710374180192002</v>
      </c>
      <c r="X44" s="21">
        <v>0.417042367233598</v>
      </c>
      <c r="Y44" s="21">
        <v>0.45703958798548899</v>
      </c>
      <c r="Z44" s="21"/>
      <c r="AA44" s="28" t="s">
        <v>185</v>
      </c>
      <c r="AB44" s="27">
        <f t="shared" si="23"/>
        <v>111.30638126352845</v>
      </c>
      <c r="AC44" s="27">
        <f t="shared" si="24"/>
        <v>1.9831641011238714</v>
      </c>
      <c r="AD44" s="27">
        <f t="shared" si="25"/>
        <v>7.8882563355121196</v>
      </c>
      <c r="AE44" s="27">
        <f t="shared" si="26"/>
        <v>194.3449849349166</v>
      </c>
      <c r="AF44" s="27">
        <f t="shared" si="27"/>
        <v>17.654061284294837</v>
      </c>
      <c r="AG44" s="27">
        <f t="shared" si="28"/>
        <v>0.99467050711343197</v>
      </c>
      <c r="AH44" s="27">
        <f t="shared" si="22"/>
        <v>5.4944202618091076</v>
      </c>
      <c r="AI44" s="27">
        <f t="shared" si="44"/>
        <v>0.94836303490255491</v>
      </c>
      <c r="AJ44" s="27">
        <f t="shared" si="44"/>
        <v>0</v>
      </c>
      <c r="AK44" s="27">
        <f t="shared" si="29"/>
        <v>0.63679185458058385</v>
      </c>
      <c r="AL44" s="27">
        <f t="shared" si="30"/>
        <v>2.3751249192058406E-2</v>
      </c>
      <c r="AM44" s="27">
        <f t="shared" si="31"/>
        <v>0.23392337500273613</v>
      </c>
      <c r="AN44" s="27">
        <f t="shared" si="32"/>
        <v>5.7261498243721875E-3</v>
      </c>
      <c r="AO44" s="27">
        <f t="shared" si="33"/>
        <v>1.0009100393988925E-2</v>
      </c>
      <c r="AP44" s="27">
        <f t="shared" si="34"/>
        <v>9.4205968278377409E-3</v>
      </c>
      <c r="AQ44" s="27">
        <f t="shared" si="35"/>
        <v>3.3539096126431786E-2</v>
      </c>
      <c r="AR44" s="27">
        <f t="shared" si="36"/>
        <v>-7.5243379293546603E-2</v>
      </c>
      <c r="AS44" s="27">
        <f t="shared" si="37"/>
        <v>3.3930190379591633E-3</v>
      </c>
      <c r="AT44" s="27">
        <f t="shared" si="38"/>
        <v>2.9406174227933563E-3</v>
      </c>
      <c r="AU44" s="27">
        <f t="shared" si="39"/>
        <v>8.6938377380568373E-3</v>
      </c>
      <c r="AV44" s="27">
        <f t="shared" si="40"/>
        <v>2.2706751636140912E-3</v>
      </c>
      <c r="AW44" s="27">
        <f t="shared" si="41"/>
        <v>2.10957404344556E-3</v>
      </c>
      <c r="AX44" s="27">
        <f t="shared" si="42"/>
        <v>2.0127527376138901E-3</v>
      </c>
      <c r="AY44" s="27">
        <f t="shared" si="43"/>
        <v>2.2057895173044836E-3</v>
      </c>
    </row>
    <row r="45" spans="1:51">
      <c r="A45" s="21" t="s">
        <v>186</v>
      </c>
      <c r="B45" s="21">
        <v>2854.9540420767298</v>
      </c>
      <c r="C45" s="21">
        <v>74.389715028781595</v>
      </c>
      <c r="D45" s="21">
        <v>363.38749733700098</v>
      </c>
      <c r="E45" s="21">
        <v>8067.3666865039704</v>
      </c>
      <c r="F45" s="21">
        <v>642.88568134066304</v>
      </c>
      <c r="G45" s="21">
        <v>40.639536038015102</v>
      </c>
      <c r="H45" s="21">
        <v>362.979488474834</v>
      </c>
      <c r="I45" s="21">
        <v>92.104364965359096</v>
      </c>
      <c r="K45" s="21">
        <v>84.641191451864003</v>
      </c>
      <c r="L45" s="21">
        <v>1.56115095925514</v>
      </c>
      <c r="M45" s="21">
        <v>164.62923951391301</v>
      </c>
      <c r="N45" s="21">
        <v>0.14430007784866</v>
      </c>
      <c r="O45" s="21">
        <v>0.53665750617549501</v>
      </c>
      <c r="P45" s="21">
        <v>0.45259582879628502</v>
      </c>
      <c r="Q45" s="21">
        <v>1.7802567591201299</v>
      </c>
      <c r="R45" s="21">
        <v>-6.2777266770703299</v>
      </c>
      <c r="S45" s="21">
        <v>0.13520102570350101</v>
      </c>
      <c r="T45" s="21">
        <v>0.52529931270587504</v>
      </c>
      <c r="U45" s="21">
        <v>-9.1063714333113804E-2</v>
      </c>
      <c r="V45" s="21">
        <v>7.3082579401928999E-2</v>
      </c>
      <c r="W45" s="21">
        <v>0.46504248914851398</v>
      </c>
      <c r="X45" s="21">
        <v>0.45421834287488599</v>
      </c>
      <c r="Y45" s="21">
        <v>0.46084109581955601</v>
      </c>
      <c r="Z45" s="21"/>
      <c r="AA45" s="26" t="s">
        <v>187</v>
      </c>
      <c r="AB45" s="25">
        <f t="shared" si="23"/>
        <v>124.18404946896784</v>
      </c>
      <c r="AC45" s="25">
        <f t="shared" si="24"/>
        <v>3.060675376621337</v>
      </c>
      <c r="AD45" s="25">
        <f t="shared" si="25"/>
        <v>13.467774714142799</v>
      </c>
      <c r="AE45" s="25">
        <f t="shared" si="26"/>
        <v>287.24312141510637</v>
      </c>
      <c r="AF45" s="25">
        <f t="shared" si="27"/>
        <v>20.755816579603607</v>
      </c>
      <c r="AG45" s="25">
        <f t="shared" si="28"/>
        <v>1.0394195153757351</v>
      </c>
      <c r="AH45" s="27">
        <f t="shared" si="22"/>
        <v>9.0563744629449605</v>
      </c>
      <c r="AI45" s="25">
        <f t="shared" si="44"/>
        <v>2.2980130979381013</v>
      </c>
      <c r="AJ45" s="27">
        <f t="shared" si="44"/>
        <v>0</v>
      </c>
      <c r="AK45" s="25">
        <f t="shared" si="29"/>
        <v>2.1118061739487026</v>
      </c>
      <c r="AL45" s="25">
        <f t="shared" si="30"/>
        <v>2.8416573907722561E-2</v>
      </c>
      <c r="AM45" s="25">
        <f t="shared" si="31"/>
        <v>2.9479674010907515</v>
      </c>
      <c r="AN45" s="25">
        <f t="shared" si="32"/>
        <v>2.4486692321170882E-3</v>
      </c>
      <c r="AO45" s="25">
        <f t="shared" si="33"/>
        <v>9.143934335925967E-3</v>
      </c>
      <c r="AP45" s="25">
        <f t="shared" si="34"/>
        <v>7.1223338809096566E-3</v>
      </c>
      <c r="AQ45" s="25">
        <f t="shared" si="35"/>
        <v>2.7229378389723616E-2</v>
      </c>
      <c r="AR45" s="25">
        <f t="shared" si="36"/>
        <v>-8.0569089841301136E-2</v>
      </c>
      <c r="AS45" s="25">
        <f t="shared" si="37"/>
        <v>1.6504696440870152E-3</v>
      </c>
      <c r="AT45" s="25">
        <f t="shared" si="38"/>
        <v>5.9965674966424099E-3</v>
      </c>
      <c r="AU45" s="25">
        <f t="shared" si="39"/>
        <v>-9.4917359113105902E-4</v>
      </c>
      <c r="AV45" s="25">
        <f t="shared" si="40"/>
        <v>6.5014304245110757E-4</v>
      </c>
      <c r="AW45" s="25">
        <f t="shared" si="41"/>
        <v>2.2444135576665733E-3</v>
      </c>
      <c r="AX45" s="25">
        <f t="shared" si="42"/>
        <v>2.1921734694733881E-3</v>
      </c>
      <c r="AY45" s="25">
        <f t="shared" si="43"/>
        <v>2.224136562835695E-3</v>
      </c>
    </row>
    <row r="46" spans="1:51">
      <c r="A46" s="21" t="s">
        <v>188</v>
      </c>
      <c r="B46" s="21">
        <v>2855.5505207267302</v>
      </c>
      <c r="C46" s="21">
        <v>71.119682398129299</v>
      </c>
      <c r="D46" s="21">
        <v>452.37491603772003</v>
      </c>
      <c r="E46" s="21">
        <v>10860.048671029601</v>
      </c>
      <c r="F46" s="21">
        <v>425.57346889111301</v>
      </c>
      <c r="G46" s="21">
        <v>46.609303636867999</v>
      </c>
      <c r="H46" s="21">
        <v>335.95023404101897</v>
      </c>
      <c r="I46" s="21">
        <v>111.25389147968301</v>
      </c>
      <c r="K46" s="21">
        <v>111.84810224813</v>
      </c>
      <c r="L46" s="21">
        <v>1.4878143273800599</v>
      </c>
      <c r="M46" s="21">
        <v>222.50804181947299</v>
      </c>
      <c r="N46" s="21">
        <v>0.128622711611216</v>
      </c>
      <c r="O46" s="21">
        <v>0.53295116932252296</v>
      </c>
      <c r="P46" s="21">
        <v>27.9326766942666</v>
      </c>
      <c r="Q46" s="21">
        <v>2.3824527739236601</v>
      </c>
      <c r="R46" s="21">
        <v>-5.8825557285481098</v>
      </c>
      <c r="S46" s="21">
        <v>0.16903382563109001</v>
      </c>
      <c r="T46" s="21">
        <v>0.59806017611997897</v>
      </c>
      <c r="U46" s="21">
        <v>-0.27653328416700701</v>
      </c>
      <c r="V46" s="21">
        <v>7.8536529404661298E-2</v>
      </c>
      <c r="W46" s="21">
        <v>0.53824954859881702</v>
      </c>
      <c r="X46" s="21">
        <v>0.54993591122332497</v>
      </c>
      <c r="Y46" s="21">
        <v>0.54537669575407699</v>
      </c>
      <c r="Z46" s="21"/>
      <c r="AA46" s="26" t="s">
        <v>189</v>
      </c>
      <c r="AB46" s="25">
        <f t="shared" si="23"/>
        <v>124.20999494237552</v>
      </c>
      <c r="AC46" s="25">
        <f t="shared" si="24"/>
        <v>2.9261338160102572</v>
      </c>
      <c r="AD46" s="25">
        <f t="shared" si="25"/>
        <v>16.765803722397155</v>
      </c>
      <c r="AE46" s="25">
        <f t="shared" si="26"/>
        <v>386.67813181284293</v>
      </c>
      <c r="AF46" s="25">
        <f t="shared" si="27"/>
        <v>13.7398064972129</v>
      </c>
      <c r="AG46" s="25">
        <f t="shared" si="28"/>
        <v>1.1921056321340824</v>
      </c>
      <c r="AH46" s="27">
        <f t="shared" si="22"/>
        <v>8.3819918672908926</v>
      </c>
      <c r="AI46" s="25">
        <f t="shared" si="44"/>
        <v>2.7757956956008734</v>
      </c>
      <c r="AJ46" s="27">
        <f t="shared" si="44"/>
        <v>0</v>
      </c>
      <c r="AK46" s="25">
        <f t="shared" si="29"/>
        <v>2.7906213135760982</v>
      </c>
      <c r="AL46" s="25">
        <f t="shared" si="30"/>
        <v>2.7081676851504519E-2</v>
      </c>
      <c r="AM46" s="25">
        <f t="shared" si="31"/>
        <v>3.9843861011634525</v>
      </c>
      <c r="AN46" s="25">
        <f t="shared" si="32"/>
        <v>2.1826355270866452E-3</v>
      </c>
      <c r="AO46" s="25">
        <f t="shared" si="33"/>
        <v>9.0807832564750897E-3</v>
      </c>
      <c r="AP46" s="25">
        <f t="shared" si="34"/>
        <v>0.43956624640837505</v>
      </c>
      <c r="AQ46" s="25">
        <f t="shared" si="35"/>
        <v>3.6440085254262164E-2</v>
      </c>
      <c r="AR46" s="25">
        <f t="shared" si="36"/>
        <v>-7.549741894959909E-2</v>
      </c>
      <c r="AS46" s="25">
        <f t="shared" si="37"/>
        <v>2.0634843306576145E-3</v>
      </c>
      <c r="AT46" s="25">
        <f t="shared" si="38"/>
        <v>6.8271709602737334E-3</v>
      </c>
      <c r="AU46" s="25">
        <f t="shared" si="39"/>
        <v>-2.8823565162289662E-3</v>
      </c>
      <c r="AV46" s="25">
        <f t="shared" si="40"/>
        <v>6.9866141272717107E-4</v>
      </c>
      <c r="AW46" s="25">
        <f t="shared" si="41"/>
        <v>2.5977294816545223E-3</v>
      </c>
      <c r="AX46" s="25">
        <f t="shared" si="42"/>
        <v>2.6541308456724181E-3</v>
      </c>
      <c r="AY46" s="25">
        <f t="shared" si="43"/>
        <v>2.6321269100100242E-3</v>
      </c>
    </row>
    <row r="47" spans="1:51">
      <c r="A47" s="21" t="s">
        <v>190</v>
      </c>
      <c r="B47" s="21">
        <v>2752.64620308537</v>
      </c>
      <c r="C47" s="21">
        <v>112.262176419903</v>
      </c>
      <c r="D47" s="21">
        <v>487.59789818605799</v>
      </c>
      <c r="E47" s="21">
        <v>9679.1473018217293</v>
      </c>
      <c r="F47" s="21">
        <v>220.04746631179799</v>
      </c>
      <c r="G47" s="21">
        <v>213.09428787326999</v>
      </c>
      <c r="H47" s="21">
        <v>395.44909708703898</v>
      </c>
      <c r="I47" s="21">
        <v>148.56448031309901</v>
      </c>
      <c r="K47" s="21">
        <v>153.04976320544699</v>
      </c>
      <c r="L47" s="21">
        <v>23.4417751799079</v>
      </c>
      <c r="M47" s="21">
        <v>145.018561128036</v>
      </c>
      <c r="N47" s="21">
        <v>0.267036243120223</v>
      </c>
      <c r="O47" s="21">
        <v>0.81204214842862799</v>
      </c>
      <c r="P47" s="21">
        <v>7.7820094944494898</v>
      </c>
      <c r="Q47" s="21">
        <v>5.1277589961714103</v>
      </c>
      <c r="R47" s="21">
        <v>-5.8193344019797397</v>
      </c>
      <c r="S47" s="21">
        <v>9.6376279783276897E-2</v>
      </c>
      <c r="T47" s="21">
        <v>0.63669775113973703</v>
      </c>
      <c r="U47" s="21">
        <v>-0.279994161918319</v>
      </c>
      <c r="V47" s="21">
        <v>0.132712640786352</v>
      </c>
      <c r="W47" s="21">
        <v>0.48909112316817599</v>
      </c>
      <c r="X47" s="21">
        <v>0.45678205780527897</v>
      </c>
      <c r="Y47" s="21">
        <v>0.492338148551837</v>
      </c>
      <c r="Z47" s="21"/>
      <c r="AA47" s="26" t="s">
        <v>191</v>
      </c>
      <c r="AB47" s="25">
        <f t="shared" si="23"/>
        <v>119.73388965864584</v>
      </c>
      <c r="AC47" s="25">
        <f t="shared" si="24"/>
        <v>4.6188922616705614</v>
      </c>
      <c r="AD47" s="25">
        <f t="shared" si="25"/>
        <v>18.071228900231933</v>
      </c>
      <c r="AE47" s="25">
        <f t="shared" si="26"/>
        <v>344.63147538130812</v>
      </c>
      <c r="AF47" s="25">
        <f t="shared" si="27"/>
        <v>7.1043188270264253</v>
      </c>
      <c r="AG47" s="25">
        <f t="shared" si="28"/>
        <v>5.4502187530728952</v>
      </c>
      <c r="AH47" s="27">
        <f t="shared" si="22"/>
        <v>9.8664944382993767</v>
      </c>
      <c r="AI47" s="25">
        <f t="shared" si="44"/>
        <v>3.7066986106062627</v>
      </c>
      <c r="AJ47" s="27">
        <f t="shared" si="44"/>
        <v>0</v>
      </c>
      <c r="AK47" s="25">
        <f t="shared" si="29"/>
        <v>3.8186068664033681</v>
      </c>
      <c r="AL47" s="25">
        <f t="shared" si="30"/>
        <v>0.42669476195043748</v>
      </c>
      <c r="AM47" s="25">
        <f t="shared" si="31"/>
        <v>2.5968047475698093</v>
      </c>
      <c r="AN47" s="25">
        <f t="shared" si="32"/>
        <v>4.5314142732092826E-3</v>
      </c>
      <c r="AO47" s="25">
        <f t="shared" si="33"/>
        <v>1.3836124525960607E-2</v>
      </c>
      <c r="AP47" s="25">
        <f t="shared" si="34"/>
        <v>0.12246261754397586</v>
      </c>
      <c r="AQ47" s="25">
        <f t="shared" si="35"/>
        <v>7.8430085594545895E-2</v>
      </c>
      <c r="AR47" s="25">
        <f t="shared" si="36"/>
        <v>-7.4686028934997442E-2</v>
      </c>
      <c r="AS47" s="25">
        <f t="shared" si="37"/>
        <v>1.1765156615096348E-3</v>
      </c>
      <c r="AT47" s="25">
        <f t="shared" si="38"/>
        <v>7.2682391682618386E-3</v>
      </c>
      <c r="AU47" s="25">
        <f t="shared" si="39"/>
        <v>-2.918429871985814E-3</v>
      </c>
      <c r="AV47" s="25">
        <f t="shared" si="40"/>
        <v>1.1806124080273287E-3</v>
      </c>
      <c r="AW47" s="25">
        <f t="shared" si="41"/>
        <v>2.3604783936688033E-3</v>
      </c>
      <c r="AX47" s="25">
        <f t="shared" si="42"/>
        <v>2.2045466110293386E-3</v>
      </c>
      <c r="AY47" s="25">
        <f t="shared" si="43"/>
        <v>2.376149365597669E-3</v>
      </c>
    </row>
    <row r="48" spans="1:51">
      <c r="A48" s="21" t="s">
        <v>192</v>
      </c>
      <c r="B48" s="21">
        <v>2697.6526621110302</v>
      </c>
      <c r="C48" s="21">
        <v>109.526187105858</v>
      </c>
      <c r="D48" s="21">
        <v>323.67503704445102</v>
      </c>
      <c r="E48" s="21">
        <v>7621.2571221072703</v>
      </c>
      <c r="F48" s="21">
        <v>57.141212232658198</v>
      </c>
      <c r="G48" s="21">
        <v>216.91028293194299</v>
      </c>
      <c r="H48" s="21">
        <v>369.94416840285601</v>
      </c>
      <c r="I48" s="21">
        <v>130.96068392399201</v>
      </c>
      <c r="K48" s="21">
        <v>126.194417694235</v>
      </c>
      <c r="L48" s="21">
        <v>26.070268195522999</v>
      </c>
      <c r="M48" s="21">
        <v>109.612972075466</v>
      </c>
      <c r="N48" s="21">
        <v>0.28891172050740599</v>
      </c>
      <c r="O48" s="21">
        <v>0.65526064903110903</v>
      </c>
      <c r="P48" s="21">
        <v>1.2138255691075699</v>
      </c>
      <c r="Q48" s="21">
        <v>4.1198272215907004</v>
      </c>
      <c r="R48" s="21">
        <v>-6.1314962537464197</v>
      </c>
      <c r="S48" s="21">
        <v>0.10251811680039601</v>
      </c>
      <c r="T48" s="21">
        <v>0.52627764246905295</v>
      </c>
      <c r="U48" s="21">
        <v>-0.44978453898361198</v>
      </c>
      <c r="V48" s="21">
        <v>8.2172495954365002E-2</v>
      </c>
      <c r="W48" s="21">
        <v>0.301655495989268</v>
      </c>
      <c r="X48" s="21">
        <v>0.33029940716621897</v>
      </c>
      <c r="Y48" s="21">
        <v>0.32037466035895701</v>
      </c>
      <c r="Z48" s="21"/>
      <c r="AA48" s="26" t="s">
        <v>193</v>
      </c>
      <c r="AB48" s="25">
        <f t="shared" si="23"/>
        <v>117.341794895585</v>
      </c>
      <c r="AC48" s="25">
        <f t="shared" si="24"/>
        <v>4.5063232711729277</v>
      </c>
      <c r="AD48" s="25">
        <f t="shared" si="25"/>
        <v>11.995961642741495</v>
      </c>
      <c r="AE48" s="25">
        <f t="shared" si="26"/>
        <v>271.35913984466254</v>
      </c>
      <c r="AF48" s="25">
        <f t="shared" si="27"/>
        <v>1.8448264670694872</v>
      </c>
      <c r="AG48" s="25">
        <f t="shared" si="28"/>
        <v>5.5478187781039834</v>
      </c>
      <c r="AH48" s="27">
        <f t="shared" si="22"/>
        <v>9.2301439222269472</v>
      </c>
      <c r="AI48" s="25">
        <f t="shared" si="44"/>
        <v>3.2674821338321363</v>
      </c>
      <c r="AJ48" s="27">
        <f t="shared" si="44"/>
        <v>0</v>
      </c>
      <c r="AK48" s="25">
        <f t="shared" si="29"/>
        <v>3.1485633157244264</v>
      </c>
      <c r="AL48" s="25">
        <f t="shared" si="30"/>
        <v>0.47453944064813153</v>
      </c>
      <c r="AM48" s="25">
        <f t="shared" si="31"/>
        <v>1.9628072714740086</v>
      </c>
      <c r="AN48" s="25">
        <f t="shared" si="32"/>
        <v>4.9026254964772776E-3</v>
      </c>
      <c r="AO48" s="25">
        <f t="shared" si="33"/>
        <v>1.1164775072944437E-2</v>
      </c>
      <c r="AP48" s="25">
        <f t="shared" si="34"/>
        <v>1.9101525967135144E-2</v>
      </c>
      <c r="AQ48" s="25">
        <f t="shared" si="35"/>
        <v>6.301357022928572E-2</v>
      </c>
      <c r="AR48" s="25">
        <f t="shared" si="36"/>
        <v>-7.8692351219126225E-2</v>
      </c>
      <c r="AS48" s="25">
        <f t="shared" si="37"/>
        <v>1.2514922787574619E-3</v>
      </c>
      <c r="AT48" s="25">
        <f t="shared" si="38"/>
        <v>6.0077356446238926E-3</v>
      </c>
      <c r="AU48" s="25">
        <f t="shared" si="39"/>
        <v>-4.6881857304941835E-3</v>
      </c>
      <c r="AV48" s="25">
        <f t="shared" si="40"/>
        <v>7.3100699185450584E-4</v>
      </c>
      <c r="AW48" s="25">
        <f t="shared" si="41"/>
        <v>1.4558662933844982E-3</v>
      </c>
      <c r="AX48" s="25">
        <f t="shared" si="42"/>
        <v>1.5941091079450724E-3</v>
      </c>
      <c r="AY48" s="25">
        <f t="shared" si="43"/>
        <v>1.5462097507671672E-3</v>
      </c>
    </row>
    <row r="49" spans="1:51">
      <c r="A49" s="21" t="s">
        <v>177</v>
      </c>
      <c r="B49" s="21">
        <v>2489.2275782660599</v>
      </c>
      <c r="C49" s="21">
        <v>177.000036780767</v>
      </c>
      <c r="D49" s="21">
        <v>217.554432838449</v>
      </c>
      <c r="E49" s="21">
        <v>6239.5362323052796</v>
      </c>
      <c r="F49" s="21">
        <v>113.90582901134501</v>
      </c>
      <c r="G49" s="21">
        <v>206.953693631297</v>
      </c>
      <c r="H49" s="21">
        <v>481.91668622161802</v>
      </c>
      <c r="I49" s="21">
        <v>203.83136329165899</v>
      </c>
      <c r="K49" s="21">
        <v>219.86998337857</v>
      </c>
      <c r="L49" s="21">
        <v>38.247258001496498</v>
      </c>
      <c r="M49" s="21">
        <v>43.464013004532198</v>
      </c>
      <c r="N49" s="21">
        <v>0.43241678102817699</v>
      </c>
      <c r="O49" s="21">
        <v>0.82872119489145601</v>
      </c>
      <c r="P49" s="21">
        <v>0.716320121685736</v>
      </c>
      <c r="Q49" s="21">
        <v>6.7105673437806503</v>
      </c>
      <c r="R49" s="21">
        <v>-5.6664462717261399</v>
      </c>
      <c r="S49" s="21">
        <v>-1.51561900510363E-2</v>
      </c>
      <c r="T49" s="21">
        <v>0.99977234554307504</v>
      </c>
      <c r="U49" s="21">
        <v>0.34357638347101299</v>
      </c>
      <c r="V49" s="21">
        <v>0.12616785774870701</v>
      </c>
      <c r="W49" s="21">
        <v>0.22420702259044401</v>
      </c>
      <c r="X49" s="21">
        <v>0.21108257699188701</v>
      </c>
      <c r="Y49" s="21">
        <v>0.210503086363661</v>
      </c>
      <c r="Z49" s="32"/>
      <c r="AA49" s="26" t="s">
        <v>194</v>
      </c>
      <c r="AB49" s="25">
        <f t="shared" si="23"/>
        <v>108.27577472807648</v>
      </c>
      <c r="AC49" s="25">
        <f t="shared" si="24"/>
        <v>7.2824536836357545</v>
      </c>
      <c r="AD49" s="25">
        <f t="shared" si="25"/>
        <v>8.0629468845322432</v>
      </c>
      <c r="AE49" s="25">
        <f t="shared" si="26"/>
        <v>222.16219160439655</v>
      </c>
      <c r="AF49" s="25">
        <f t="shared" si="27"/>
        <v>3.677494402079212</v>
      </c>
      <c r="AG49" s="25">
        <f t="shared" si="28"/>
        <v>5.2931634784964308</v>
      </c>
      <c r="AH49" s="27">
        <f t="shared" si="22"/>
        <v>12.023869416707036</v>
      </c>
      <c r="AI49" s="25">
        <f t="shared" si="44"/>
        <v>5.0856128565783179</v>
      </c>
      <c r="AJ49" s="27">
        <f t="shared" si="44"/>
        <v>0</v>
      </c>
      <c r="AK49" s="25">
        <f t="shared" si="29"/>
        <v>5.4857780284074353</v>
      </c>
      <c r="AL49" s="25">
        <f t="shared" si="30"/>
        <v>0.69618894144985288</v>
      </c>
      <c r="AM49" s="25">
        <f t="shared" si="31"/>
        <v>0.77829730512189454</v>
      </c>
      <c r="AN49" s="25">
        <f t="shared" si="32"/>
        <v>7.3378038525059733E-3</v>
      </c>
      <c r="AO49" s="25">
        <f t="shared" si="33"/>
        <v>1.4120313424628659E-2</v>
      </c>
      <c r="AP49" s="25">
        <f t="shared" si="34"/>
        <v>1.1272465956720108E-2</v>
      </c>
      <c r="AQ49" s="25">
        <f t="shared" si="35"/>
        <v>0.10263945157205033</v>
      </c>
      <c r="AR49" s="25">
        <f t="shared" si="36"/>
        <v>-7.2723844511285107E-2</v>
      </c>
      <c r="AS49" s="25">
        <f t="shared" si="37"/>
        <v>-1.8501954011877951E-4</v>
      </c>
      <c r="AT49" s="25">
        <f t="shared" si="38"/>
        <v>1.1412926318984875E-2</v>
      </c>
      <c r="AU49" s="25">
        <f t="shared" si="39"/>
        <v>3.5811588854597976E-3</v>
      </c>
      <c r="AV49" s="25">
        <f t="shared" si="40"/>
        <v>1.1223899808620852E-3</v>
      </c>
      <c r="AW49" s="25">
        <f t="shared" si="41"/>
        <v>1.0820802248573552E-3</v>
      </c>
      <c r="AX49" s="25">
        <f t="shared" si="42"/>
        <v>1.0187383059454007E-3</v>
      </c>
      <c r="AY49" s="25">
        <f t="shared" si="43"/>
        <v>1.0159415365041554E-3</v>
      </c>
    </row>
    <row r="50" spans="1:51">
      <c r="A50" s="21" t="s">
        <v>195</v>
      </c>
      <c r="B50" s="21">
        <v>2651.8452280756601</v>
      </c>
      <c r="C50" s="21">
        <v>291.81148252816803</v>
      </c>
      <c r="D50" s="21">
        <v>47.206002739485399</v>
      </c>
      <c r="E50" s="21">
        <v>8362.8783286968992</v>
      </c>
      <c r="F50" s="21">
        <v>65.240120921873199</v>
      </c>
      <c r="G50" s="21">
        <v>201.885230403816</v>
      </c>
      <c r="H50" s="21">
        <v>656.19542585858801</v>
      </c>
      <c r="I50" s="21">
        <v>307.524276626279</v>
      </c>
      <c r="K50" s="21">
        <v>354.37592129900901</v>
      </c>
      <c r="L50" s="21">
        <v>1.4803934529120599</v>
      </c>
      <c r="M50" s="21">
        <v>14.9476595638895</v>
      </c>
      <c r="N50" s="21">
        <v>0.11876850791621101</v>
      </c>
      <c r="O50" s="21">
        <v>0.48365720003416801</v>
      </c>
      <c r="P50" s="21">
        <v>0.42763241098691002</v>
      </c>
      <c r="Q50" s="21">
        <v>2.4996756140810299</v>
      </c>
      <c r="R50" s="21">
        <v>-6.3350387245384496</v>
      </c>
      <c r="S50" s="21">
        <v>-6.5935146743426598E-3</v>
      </c>
      <c r="T50" s="21">
        <v>1.6478098263641401</v>
      </c>
      <c r="U50" s="21">
        <v>-4.40999204095276E-2</v>
      </c>
      <c r="V50" s="21">
        <v>7.7082139588002696E-2</v>
      </c>
      <c r="W50" s="21">
        <v>5.0569777498485603E-2</v>
      </c>
      <c r="X50" s="21">
        <v>4.35834547442632E-2</v>
      </c>
      <c r="Y50" s="21">
        <v>4.2715091790825797E-2</v>
      </c>
      <c r="Z50" s="32"/>
      <c r="AA50" s="26" t="s">
        <v>196</v>
      </c>
      <c r="AB50" s="25">
        <f t="shared" si="23"/>
        <v>115.3492750264536</v>
      </c>
      <c r="AC50" s="25">
        <f t="shared" si="24"/>
        <v>12.006232566474718</v>
      </c>
      <c r="AD50" s="25">
        <f t="shared" si="25"/>
        <v>1.7495368297192722</v>
      </c>
      <c r="AE50" s="25">
        <f t="shared" si="26"/>
        <v>297.76497939139057</v>
      </c>
      <c r="AF50" s="25">
        <f t="shared" si="27"/>
        <v>2.1063029132360165</v>
      </c>
      <c r="AG50" s="25">
        <f t="shared" si="28"/>
        <v>5.1635296267054063</v>
      </c>
      <c r="AH50" s="27">
        <f t="shared" si="22"/>
        <v>16.372141363737228</v>
      </c>
      <c r="AI50" s="25">
        <f t="shared" si="44"/>
        <v>7.6727613928712328</v>
      </c>
      <c r="AJ50" s="27">
        <f t="shared" si="44"/>
        <v>0</v>
      </c>
      <c r="AK50" s="25">
        <f t="shared" si="29"/>
        <v>8.841714603268688</v>
      </c>
      <c r="AL50" s="25">
        <f t="shared" si="30"/>
        <v>2.6946599697991788E-2</v>
      </c>
      <c r="AM50" s="25">
        <f t="shared" si="31"/>
        <v>0.26766334611674281</v>
      </c>
      <c r="AN50" s="25">
        <f t="shared" si="32"/>
        <v>2.0154167302937555E-3</v>
      </c>
      <c r="AO50" s="25">
        <f t="shared" si="33"/>
        <v>8.2408791963565868E-3</v>
      </c>
      <c r="AP50" s="25">
        <f t="shared" si="34"/>
        <v>6.729493768087842E-3</v>
      </c>
      <c r="AQ50" s="25">
        <f t="shared" si="35"/>
        <v>3.823303172347859E-2</v>
      </c>
      <c r="AR50" s="25">
        <f t="shared" si="36"/>
        <v>-8.1304639466026549E-2</v>
      </c>
      <c r="AS50" s="25">
        <f t="shared" si="37"/>
        <v>-8.0490482681027793E-5</v>
      </c>
      <c r="AT50" s="25">
        <f t="shared" si="38"/>
        <v>1.8810614456211645E-2</v>
      </c>
      <c r="AU50" s="25">
        <f t="shared" si="39"/>
        <v>-4.596614593446696E-4</v>
      </c>
      <c r="AV50" s="25">
        <f t="shared" si="40"/>
        <v>6.8572315263768966E-4</v>
      </c>
      <c r="AW50" s="25">
        <f t="shared" si="41"/>
        <v>2.4406263271469888E-4</v>
      </c>
      <c r="AX50" s="25">
        <f t="shared" si="42"/>
        <v>2.1034485880435909E-4</v>
      </c>
      <c r="AY50" s="25">
        <f t="shared" si="43"/>
        <v>2.0615391790939093E-4</v>
      </c>
    </row>
    <row r="51" spans="1:51">
      <c r="A51" s="21" t="s">
        <v>178</v>
      </c>
      <c r="B51" s="21">
        <v>2499.3940140932</v>
      </c>
      <c r="C51" s="21">
        <v>296.03244796499303</v>
      </c>
      <c r="D51" s="21">
        <v>105.61625258369899</v>
      </c>
      <c r="E51" s="21">
        <v>10015.9028465543</v>
      </c>
      <c r="F51" s="21">
        <v>30.678151606332001</v>
      </c>
      <c r="G51" s="21">
        <v>232.728210206059</v>
      </c>
      <c r="H51" s="21">
        <v>661.56063945762196</v>
      </c>
      <c r="I51" s="21">
        <v>310.50334287758602</v>
      </c>
      <c r="K51" s="21">
        <v>371.159726371597</v>
      </c>
      <c r="L51" s="21">
        <v>0.27434712253221799</v>
      </c>
      <c r="M51" s="21">
        <v>44.810728276828499</v>
      </c>
      <c r="N51" s="21">
        <v>3.0456444867243599E-2</v>
      </c>
      <c r="O51" s="21">
        <v>0.50292998153264501</v>
      </c>
      <c r="P51" s="21">
        <v>0.39002321576712001</v>
      </c>
      <c r="Q51" s="21">
        <v>2.00915738397146</v>
      </c>
      <c r="R51" s="21">
        <v>-5.6416111626724303</v>
      </c>
      <c r="S51" s="21">
        <v>7.4844079256058196E-2</v>
      </c>
      <c r="T51" s="21">
        <v>1.7910802174018601</v>
      </c>
      <c r="U51" s="21">
        <v>-4.4990826290077002E-2</v>
      </c>
      <c r="V51" s="21">
        <v>6.4356262543418405E-2</v>
      </c>
      <c r="W51" s="21">
        <v>5.3752497317355201E-2</v>
      </c>
      <c r="X51" s="21">
        <v>6.9648175517442207E-2</v>
      </c>
      <c r="Y51" s="21">
        <v>4.36200870777496E-2</v>
      </c>
      <c r="Z51" s="32"/>
      <c r="AA51" s="26" t="s">
        <v>197</v>
      </c>
      <c r="AB51" s="25">
        <f t="shared" si="23"/>
        <v>108.71799171338469</v>
      </c>
      <c r="AC51" s="25">
        <f t="shared" si="24"/>
        <v>12.179899113968032</v>
      </c>
      <c r="AD51" s="25">
        <f t="shared" si="25"/>
        <v>3.9143226070602251</v>
      </c>
      <c r="AE51" s="25">
        <f t="shared" si="26"/>
        <v>356.62184566962668</v>
      </c>
      <c r="AF51" s="25">
        <f t="shared" si="27"/>
        <v>0.99045616697268923</v>
      </c>
      <c r="AG51" s="25">
        <f t="shared" si="28"/>
        <v>5.9523869376944516</v>
      </c>
      <c r="AH51" s="27">
        <f t="shared" si="22"/>
        <v>16.506003978483584</v>
      </c>
      <c r="AI51" s="25">
        <f t="shared" si="44"/>
        <v>7.7470893931533444</v>
      </c>
      <c r="AJ51" s="27">
        <f t="shared" si="44"/>
        <v>0</v>
      </c>
      <c r="AK51" s="25">
        <f t="shared" si="29"/>
        <v>9.2604722148602043</v>
      </c>
      <c r="AL51" s="25">
        <f t="shared" si="30"/>
        <v>4.9937549201055087E-3</v>
      </c>
      <c r="AM51" s="25">
        <f t="shared" si="31"/>
        <v>0.80241253965132953</v>
      </c>
      <c r="AN51" s="25">
        <f t="shared" si="32"/>
        <v>5.1682411110204644E-4</v>
      </c>
      <c r="AO51" s="25">
        <f t="shared" si="33"/>
        <v>8.5692619105920097E-3</v>
      </c>
      <c r="AP51" s="25">
        <f t="shared" si="34"/>
        <v>6.1376517132017755E-3</v>
      </c>
      <c r="AQ51" s="25">
        <f t="shared" si="35"/>
        <v>3.0730458610759563E-2</v>
      </c>
      <c r="AR51" s="25">
        <f t="shared" si="36"/>
        <v>-7.2405107771777902E-2</v>
      </c>
      <c r="AS51" s="25">
        <f t="shared" si="37"/>
        <v>9.136608262326814E-4</v>
      </c>
      <c r="AT51" s="25">
        <f t="shared" si="38"/>
        <v>2.0446121203217583E-2</v>
      </c>
      <c r="AU51" s="25">
        <f t="shared" si="39"/>
        <v>-4.6894753272959145E-4</v>
      </c>
      <c r="AV51" s="25">
        <f t="shared" si="40"/>
        <v>5.7251367799500408E-4</v>
      </c>
      <c r="AW51" s="25">
        <f t="shared" si="41"/>
        <v>2.5942324960113517E-4</v>
      </c>
      <c r="AX51" s="25">
        <f t="shared" si="42"/>
        <v>3.3613984323089868E-4</v>
      </c>
      <c r="AY51" s="25">
        <f t="shared" si="43"/>
        <v>2.1052165578064479E-4</v>
      </c>
    </row>
    <row r="52" spans="1:51" s="23" customFormat="1">
      <c r="A52" s="21" t="s">
        <v>179</v>
      </c>
      <c r="B52" s="21">
        <v>2319.1953519170102</v>
      </c>
      <c r="C52" s="21">
        <v>42.601324549064302</v>
      </c>
      <c r="D52" s="21">
        <v>218.171397339957</v>
      </c>
      <c r="E52" s="21">
        <v>9718.7737144664407</v>
      </c>
      <c r="F52" s="21">
        <v>40.506916065179098</v>
      </c>
      <c r="G52" s="21">
        <v>38.679603995242601</v>
      </c>
      <c r="H52" s="21">
        <v>274.26205289165699</v>
      </c>
      <c r="I52" s="21">
        <v>100.75916124254999</v>
      </c>
      <c r="J52" s="21"/>
      <c r="K52" s="21">
        <v>101.693747262005</v>
      </c>
      <c r="L52" s="21">
        <v>0.88543247455679297</v>
      </c>
      <c r="M52" s="21">
        <v>24.7688313404743</v>
      </c>
      <c r="N52" s="21">
        <v>0.20021697403522801</v>
      </c>
      <c r="O52" s="21">
        <v>0.456971799781347</v>
      </c>
      <c r="P52" s="21">
        <v>0.95367555991517405</v>
      </c>
      <c r="Q52" s="21">
        <v>3.2226730744413898</v>
      </c>
      <c r="R52" s="21">
        <v>-5.61433874849609</v>
      </c>
      <c r="S52" s="21">
        <v>6.5767875485355197E-3</v>
      </c>
      <c r="T52" s="21">
        <v>0.84184775867016404</v>
      </c>
      <c r="U52" s="21">
        <v>-0.38705820753648701</v>
      </c>
      <c r="V52" s="21">
        <v>5.9265927403944998E-2</v>
      </c>
      <c r="W52" s="21">
        <v>8.0628900296396605E-2</v>
      </c>
      <c r="X52" s="21">
        <v>8.4176076218592993E-2</v>
      </c>
      <c r="Y52" s="21">
        <v>7.11317281730037E-2</v>
      </c>
      <c r="Z52" s="32"/>
      <c r="AA52" s="26" t="s">
        <v>198</v>
      </c>
      <c r="AB52" s="25">
        <f t="shared" si="23"/>
        <v>100.87975710500834</v>
      </c>
      <c r="AC52" s="25">
        <f t="shared" si="24"/>
        <v>1.7527802735677558</v>
      </c>
      <c r="AD52" s="25">
        <f t="shared" si="25"/>
        <v>8.0858126654790965</v>
      </c>
      <c r="AE52" s="25">
        <f t="shared" si="26"/>
        <v>346.04239605726946</v>
      </c>
      <c r="AF52" s="25">
        <f t="shared" si="27"/>
        <v>1.3077816856971547</v>
      </c>
      <c r="AG52" s="25">
        <f t="shared" si="28"/>
        <v>0.98929119668227516</v>
      </c>
      <c r="AH52" s="27">
        <f t="shared" si="22"/>
        <v>6.8428655911092067</v>
      </c>
      <c r="AI52" s="25">
        <f t="shared" si="44"/>
        <v>2.5139511288061378</v>
      </c>
      <c r="AJ52" s="27">
        <f t="shared" si="44"/>
        <v>0</v>
      </c>
      <c r="AK52" s="25">
        <f t="shared" si="29"/>
        <v>2.5372691432635981</v>
      </c>
      <c r="AL52" s="25">
        <f t="shared" si="30"/>
        <v>1.6116927837360222E-2</v>
      </c>
      <c r="AM52" s="25">
        <f t="shared" si="31"/>
        <v>0.44352818229876084</v>
      </c>
      <c r="AN52" s="25">
        <f t="shared" si="32"/>
        <v>3.3975390129853725E-3</v>
      </c>
      <c r="AO52" s="25">
        <f t="shared" si="33"/>
        <v>7.7861952595220142E-3</v>
      </c>
      <c r="AP52" s="25">
        <f t="shared" si="34"/>
        <v>1.5007641077568598E-2</v>
      </c>
      <c r="AQ52" s="25">
        <f t="shared" si="35"/>
        <v>4.9291420532905937E-2</v>
      </c>
      <c r="AR52" s="25">
        <f t="shared" si="36"/>
        <v>-7.2055090368823974E-2</v>
      </c>
      <c r="AS52" s="25">
        <f t="shared" si="37"/>
        <v>8.0286285906381615E-5</v>
      </c>
      <c r="AT52" s="25">
        <f t="shared" si="38"/>
        <v>9.6101342313945678E-3</v>
      </c>
      <c r="AU52" s="25">
        <f t="shared" si="39"/>
        <v>-4.0343778146392228E-3</v>
      </c>
      <c r="AV52" s="25">
        <f t="shared" si="40"/>
        <v>5.2723002761271242E-4</v>
      </c>
      <c r="AW52" s="25">
        <f t="shared" si="41"/>
        <v>3.8913561919110332E-4</v>
      </c>
      <c r="AX52" s="25">
        <f t="shared" si="42"/>
        <v>4.0625519410517855E-4</v>
      </c>
      <c r="AY52" s="25">
        <f t="shared" si="43"/>
        <v>3.4329984639480551E-4</v>
      </c>
    </row>
    <row r="53" spans="1:51">
      <c r="A53" s="23" t="s">
        <v>199</v>
      </c>
      <c r="B53" s="23">
        <v>2361.4418196028901</v>
      </c>
      <c r="C53" s="23">
        <v>300.474946874426</v>
      </c>
      <c r="D53" s="23">
        <v>506.51332521619702</v>
      </c>
      <c r="E53" s="23">
        <v>10109.4706663915</v>
      </c>
      <c r="F53" s="23">
        <v>66.898193452401301</v>
      </c>
      <c r="G53" s="23">
        <v>694.86918067363899</v>
      </c>
      <c r="H53" s="23">
        <v>958.84964989675598</v>
      </c>
      <c r="I53" s="23">
        <v>489.89677411087001</v>
      </c>
      <c r="J53" s="23"/>
      <c r="K53" s="23">
        <v>586.28173441149602</v>
      </c>
      <c r="L53" s="23">
        <v>15.2399241181971</v>
      </c>
      <c r="M53" s="23">
        <v>119.98640654285499</v>
      </c>
      <c r="N53" s="23">
        <v>0.244937076950764</v>
      </c>
      <c r="O53" s="23">
        <v>1.0214597173939599</v>
      </c>
      <c r="P53" s="23">
        <v>0.74964552338244805</v>
      </c>
      <c r="Q53" s="23">
        <v>7.7388974350170301</v>
      </c>
      <c r="R53" s="23">
        <v>-5.7190057664868004</v>
      </c>
      <c r="S53" s="23">
        <v>0.12844036973643</v>
      </c>
      <c r="T53" s="23">
        <v>3.3782786172435602</v>
      </c>
      <c r="U53" s="23">
        <v>-0.35704533937751998</v>
      </c>
      <c r="V53" s="23">
        <v>0.15743746207329701</v>
      </c>
      <c r="W53" s="23">
        <v>5.7830728175508996</v>
      </c>
      <c r="X53" s="23">
        <v>5.7351562032521102</v>
      </c>
      <c r="Y53" s="23">
        <v>6.0296739762314102</v>
      </c>
      <c r="Z53" s="34"/>
      <c r="AA53" s="30" t="s">
        <v>200</v>
      </c>
      <c r="AB53" s="29">
        <f t="shared" si="23"/>
        <v>102.71738298467967</v>
      </c>
      <c r="AC53" s="29">
        <f t="shared" si="24"/>
        <v>12.362680389813866</v>
      </c>
      <c r="AD53" s="29">
        <f t="shared" si="25"/>
        <v>18.772267630872324</v>
      </c>
      <c r="AE53" s="29">
        <f t="shared" si="26"/>
        <v>359.95338044156239</v>
      </c>
      <c r="AF53" s="29">
        <f t="shared" si="27"/>
        <v>2.1598344357417796</v>
      </c>
      <c r="AG53" s="29">
        <f t="shared" si="28"/>
        <v>17.772363009993757</v>
      </c>
      <c r="AH53" s="80">
        <f t="shared" si="22"/>
        <v>23.923394458501896</v>
      </c>
      <c r="AI53" s="29">
        <f t="shared" si="44"/>
        <v>12.222973405959831</v>
      </c>
      <c r="AJ53" s="29">
        <f t="shared" si="44"/>
        <v>0</v>
      </c>
      <c r="AK53" s="29">
        <f t="shared" si="29"/>
        <v>14.627787784717965</v>
      </c>
      <c r="AL53" s="29">
        <f t="shared" si="30"/>
        <v>0.27740202027576955</v>
      </c>
      <c r="AM53" s="29">
        <f t="shared" si="31"/>
        <v>2.1485613133289463</v>
      </c>
      <c r="AN53" s="29">
        <f t="shared" si="32"/>
        <v>4.156407211110877E-3</v>
      </c>
      <c r="AO53" s="29">
        <f t="shared" si="33"/>
        <v>1.7404323008927584E-2</v>
      </c>
      <c r="AP53" s="29">
        <f t="shared" si="34"/>
        <v>1.1796895530520379E-2</v>
      </c>
      <c r="AQ53" s="29">
        <f t="shared" si="35"/>
        <v>0.11836796321531096</v>
      </c>
      <c r="AR53" s="29">
        <f t="shared" si="36"/>
        <v>-7.3398399310055235E-2</v>
      </c>
      <c r="AS53" s="29">
        <f t="shared" si="37"/>
        <v>1.5679387802144528E-3</v>
      </c>
      <c r="AT53" s="29">
        <f t="shared" si="38"/>
        <v>3.856482439775754E-2</v>
      </c>
      <c r="AU53" s="29">
        <f t="shared" si="39"/>
        <v>-3.7215482528405253E-3</v>
      </c>
      <c r="AV53" s="29">
        <f t="shared" si="40"/>
        <v>1.4005645589653679E-3</v>
      </c>
      <c r="AW53" s="29">
        <f t="shared" si="41"/>
        <v>2.7910583096288126E-2</v>
      </c>
      <c r="AX53" s="29">
        <f t="shared" si="42"/>
        <v>2.7679325305270803E-2</v>
      </c>
      <c r="AY53" s="29">
        <f t="shared" si="43"/>
        <v>2.9100743128529973E-2</v>
      </c>
    </row>
    <row r="54" spans="1:51">
      <c r="A54" s="21" t="s">
        <v>201</v>
      </c>
      <c r="B54" s="21">
        <v>687.59962706198405</v>
      </c>
      <c r="C54" s="21">
        <v>93.729511130808604</v>
      </c>
      <c r="D54" s="21">
        <v>495.44048354783803</v>
      </c>
      <c r="E54" s="21">
        <v>5515.8829560984796</v>
      </c>
      <c r="F54" s="21">
        <v>2227.2751768897201</v>
      </c>
      <c r="G54" s="21">
        <v>279.07333703329601</v>
      </c>
      <c r="H54" s="21">
        <v>1490.39835655767</v>
      </c>
      <c r="I54" s="21">
        <v>790.46089466863498</v>
      </c>
      <c r="K54" s="21">
        <v>983.74356080099403</v>
      </c>
      <c r="L54" s="21">
        <v>32.852936143023399</v>
      </c>
      <c r="M54" s="21">
        <v>64.675780543827898</v>
      </c>
      <c r="N54" s="21">
        <v>0.31063814251716598</v>
      </c>
      <c r="O54" s="21">
        <v>1.19159167023223</v>
      </c>
      <c r="P54" s="21">
        <v>1.1840149468782399</v>
      </c>
      <c r="Q54" s="21">
        <v>12.1129394930076</v>
      </c>
      <c r="R54" s="21">
        <v>-5.5730727843030001</v>
      </c>
      <c r="S54" s="21">
        <v>0.290546592535186</v>
      </c>
      <c r="T54" s="21">
        <v>2.19032505903732</v>
      </c>
      <c r="U54" s="21">
        <v>0.99676371025562105</v>
      </c>
      <c r="V54" s="21">
        <v>0.31451451068235797</v>
      </c>
      <c r="W54" s="21">
        <v>1.81435852380473</v>
      </c>
      <c r="X54" s="21">
        <v>1.7900841153473599</v>
      </c>
      <c r="Y54" s="21">
        <v>1.7920859138154599</v>
      </c>
      <c r="Z54" s="32"/>
      <c r="AA54" s="28" t="s">
        <v>202</v>
      </c>
      <c r="AB54" s="27">
        <f t="shared" si="23"/>
        <v>29.909030003087647</v>
      </c>
      <c r="AC54" s="27">
        <f t="shared" si="24"/>
        <v>3.8563880325368691</v>
      </c>
      <c r="AD54" s="27">
        <f t="shared" si="25"/>
        <v>18.361888798007488</v>
      </c>
      <c r="AE54" s="27">
        <f t="shared" si="26"/>
        <v>196.39611030953623</v>
      </c>
      <c r="AF54" s="27">
        <f t="shared" si="27"/>
        <v>71.90845337762417</v>
      </c>
      <c r="AG54" s="27">
        <f t="shared" si="28"/>
        <v>7.1377358359134799</v>
      </c>
      <c r="AH54" s="27">
        <f t="shared" si="22"/>
        <v>37.185587738464825</v>
      </c>
      <c r="AI54" s="27">
        <f t="shared" si="44"/>
        <v>19.722078210295283</v>
      </c>
      <c r="AJ54" s="27">
        <f t="shared" si="44"/>
        <v>0</v>
      </c>
      <c r="AK54" s="27">
        <f t="shared" si="29"/>
        <v>24.544500019984881</v>
      </c>
      <c r="AL54" s="27">
        <f t="shared" si="30"/>
        <v>0.59799975297670138</v>
      </c>
      <c r="AM54" s="27">
        <f t="shared" si="31"/>
        <v>1.1581301914912328</v>
      </c>
      <c r="AN54" s="27">
        <f t="shared" si="32"/>
        <v>5.2713073564765994E-3</v>
      </c>
      <c r="AO54" s="27">
        <f t="shared" si="33"/>
        <v>2.0303146536585961E-2</v>
      </c>
      <c r="AP54" s="27">
        <f t="shared" si="34"/>
        <v>1.8632407183429955E-2</v>
      </c>
      <c r="AQ54" s="27">
        <f t="shared" si="35"/>
        <v>0.18526979952596515</v>
      </c>
      <c r="AR54" s="27">
        <f t="shared" si="36"/>
        <v>-7.1525478082802532E-2</v>
      </c>
      <c r="AS54" s="27">
        <f t="shared" si="37"/>
        <v>3.5468542392857443E-3</v>
      </c>
      <c r="AT54" s="27">
        <f t="shared" si="38"/>
        <v>2.5003710719604111E-2</v>
      </c>
      <c r="AU54" s="27">
        <f t="shared" si="39"/>
        <v>1.0389448720613103E-2</v>
      </c>
      <c r="AV54" s="27">
        <f t="shared" si="40"/>
        <v>2.7979228777008985E-3</v>
      </c>
      <c r="AW54" s="27">
        <f t="shared" si="41"/>
        <v>8.7565565820691606E-3</v>
      </c>
      <c r="AX54" s="27">
        <f t="shared" si="42"/>
        <v>8.6394021010972981E-3</v>
      </c>
      <c r="AY54" s="27">
        <f t="shared" si="43"/>
        <v>8.6490632906151537E-3</v>
      </c>
    </row>
    <row r="55" spans="1:51">
      <c r="A55" s="21" t="s">
        <v>180</v>
      </c>
      <c r="B55" s="21">
        <v>848.88387291010099</v>
      </c>
      <c r="C55" s="21">
        <v>89.0293752400095</v>
      </c>
      <c r="D55" s="21">
        <v>759.40915201017106</v>
      </c>
      <c r="E55" s="21">
        <v>5793.4308474690397</v>
      </c>
      <c r="F55" s="21">
        <v>3056.3211943461001</v>
      </c>
      <c r="G55" s="21">
        <v>324.23676090417899</v>
      </c>
      <c r="H55" s="21">
        <v>1147.2496079843199</v>
      </c>
      <c r="I55" s="21">
        <v>607.53523514159201</v>
      </c>
      <c r="K55" s="21">
        <v>769.46270241025502</v>
      </c>
      <c r="L55" s="21">
        <v>14.000586202478001</v>
      </c>
      <c r="M55" s="21">
        <v>14.686017501433801</v>
      </c>
      <c r="N55" s="21">
        <v>0.19103431572641999</v>
      </c>
      <c r="O55" s="21">
        <v>0.72345852513651399</v>
      </c>
      <c r="P55" s="21">
        <v>21.371913603850398</v>
      </c>
      <c r="Q55" s="21">
        <v>18.8296194034235</v>
      </c>
      <c r="R55" s="21">
        <v>-5.8355478504555798</v>
      </c>
      <c r="S55" s="21">
        <v>3.8172418629002502E-2</v>
      </c>
      <c r="T55" s="21">
        <v>2.30215142191875</v>
      </c>
      <c r="U55" s="21">
        <v>-0.14628760844240801</v>
      </c>
      <c r="V55" s="21">
        <v>0.34905730256051198</v>
      </c>
      <c r="W55" s="21">
        <v>0.54673735112703303</v>
      </c>
      <c r="X55" s="21">
        <v>0.52728829200788996</v>
      </c>
      <c r="Y55" s="21">
        <v>0.52021498819065903</v>
      </c>
      <c r="Z55" s="32"/>
      <c r="AA55" s="26" t="s">
        <v>203</v>
      </c>
      <c r="AB55" s="25">
        <f t="shared" si="23"/>
        <v>36.924530242243307</v>
      </c>
      <c r="AC55" s="25">
        <f t="shared" si="24"/>
        <v>3.663006592882514</v>
      </c>
      <c r="AD55" s="25">
        <f t="shared" si="25"/>
        <v>28.145028241426548</v>
      </c>
      <c r="AE55" s="25">
        <f t="shared" si="26"/>
        <v>206.2783588495501</v>
      </c>
      <c r="AF55" s="25">
        <f t="shared" si="27"/>
        <v>98.674529483863125</v>
      </c>
      <c r="AG55" s="25">
        <f t="shared" si="28"/>
        <v>8.2928608380461295</v>
      </c>
      <c r="AH55" s="27">
        <f t="shared" si="22"/>
        <v>28.623992215177644</v>
      </c>
      <c r="AI55" s="25">
        <f t="shared" si="44"/>
        <v>15.158064749041717</v>
      </c>
      <c r="AJ55" s="27">
        <f t="shared" si="44"/>
        <v>0</v>
      </c>
      <c r="AK55" s="25">
        <f t="shared" si="29"/>
        <v>19.198171217820736</v>
      </c>
      <c r="AL55" s="25">
        <f t="shared" si="30"/>
        <v>0.25484319131058236</v>
      </c>
      <c r="AM55" s="25">
        <f t="shared" si="31"/>
        <v>0.26297819861104488</v>
      </c>
      <c r="AN55" s="25">
        <f t="shared" si="32"/>
        <v>3.2417158616395722E-3</v>
      </c>
      <c r="AO55" s="25">
        <f t="shared" si="33"/>
        <v>1.2326776710453468E-2</v>
      </c>
      <c r="AP55" s="25">
        <f t="shared" si="34"/>
        <v>0.33632193377789943</v>
      </c>
      <c r="AQ55" s="25">
        <f t="shared" si="35"/>
        <v>0.2880027440107602</v>
      </c>
      <c r="AR55" s="25">
        <f t="shared" si="36"/>
        <v>-7.4894114258568248E-2</v>
      </c>
      <c r="AS55" s="25">
        <f t="shared" si="37"/>
        <v>4.659906821026349E-4</v>
      </c>
      <c r="AT55" s="25">
        <f t="shared" si="38"/>
        <v>2.6280267373501715E-2</v>
      </c>
      <c r="AU55" s="25">
        <f t="shared" si="39"/>
        <v>-1.5247822435106109E-3</v>
      </c>
      <c r="AV55" s="25">
        <f t="shared" si="40"/>
        <v>3.1052157509163952E-3</v>
      </c>
      <c r="AW55" s="25">
        <f t="shared" si="41"/>
        <v>2.638693779570623E-3</v>
      </c>
      <c r="AX55" s="25">
        <f t="shared" si="42"/>
        <v>2.5448276641307434E-3</v>
      </c>
      <c r="AY55" s="25">
        <f t="shared" si="43"/>
        <v>2.5106900974452657E-3</v>
      </c>
    </row>
    <row r="56" spans="1:51">
      <c r="A56" s="21" t="s">
        <v>181</v>
      </c>
      <c r="B56" s="21">
        <v>1041.48212878597</v>
      </c>
      <c r="C56" s="21">
        <v>399.75312935376002</v>
      </c>
      <c r="D56" s="21">
        <v>1011.45947547558</v>
      </c>
      <c r="E56" s="21">
        <v>6720.8167979049404</v>
      </c>
      <c r="F56" s="21">
        <v>3814.8923384140498</v>
      </c>
      <c r="G56" s="21">
        <v>155.88403772743001</v>
      </c>
      <c r="H56" s="21">
        <v>3163.1173948628598</v>
      </c>
      <c r="I56" s="21">
        <v>1691.95876853968</v>
      </c>
      <c r="K56" s="21">
        <v>2156.1594746215401</v>
      </c>
      <c r="L56" s="21">
        <v>41.224523555973697</v>
      </c>
      <c r="M56" s="21">
        <v>601.85903289141197</v>
      </c>
      <c r="N56" s="21">
        <v>0.20648826712646301</v>
      </c>
      <c r="O56" s="21">
        <v>1.98818717686882</v>
      </c>
      <c r="P56" s="21">
        <v>3.5138553990058798</v>
      </c>
      <c r="Q56" s="21">
        <v>20.075787961211699</v>
      </c>
      <c r="R56" s="21">
        <v>-6.4501349624411697</v>
      </c>
      <c r="S56" s="21">
        <v>0.34412633837579698</v>
      </c>
      <c r="T56" s="21">
        <v>4.2257655740483901</v>
      </c>
      <c r="U56" s="21">
        <v>-0.22508006510956999</v>
      </c>
      <c r="V56" s="21">
        <v>0.21634095182517801</v>
      </c>
      <c r="W56" s="21">
        <v>21.7355387947546</v>
      </c>
      <c r="X56" s="21">
        <v>21.550861387504298</v>
      </c>
      <c r="Y56" s="21">
        <v>22.164955495322001</v>
      </c>
      <c r="Z56" s="32"/>
      <c r="AA56" s="26" t="s">
        <v>204</v>
      </c>
      <c r="AB56" s="25">
        <f t="shared" si="23"/>
        <v>45.302119157099483</v>
      </c>
      <c r="AC56" s="25">
        <f t="shared" si="24"/>
        <v>16.447361833110882</v>
      </c>
      <c r="AD56" s="25">
        <f t="shared" si="25"/>
        <v>37.486453023333333</v>
      </c>
      <c r="AE56" s="25">
        <f t="shared" si="26"/>
        <v>239.29845642430936</v>
      </c>
      <c r="AF56" s="25">
        <f t="shared" si="27"/>
        <v>123.16529663864026</v>
      </c>
      <c r="AG56" s="25">
        <f t="shared" si="28"/>
        <v>3.9869773807922595</v>
      </c>
      <c r="AH56" s="27">
        <f t="shared" si="22"/>
        <v>78.920094682207079</v>
      </c>
      <c r="AI56" s="25">
        <f t="shared" si="44"/>
        <v>42.214540133225555</v>
      </c>
      <c r="AJ56" s="27">
        <f t="shared" si="44"/>
        <v>0</v>
      </c>
      <c r="AK56" s="25">
        <f t="shared" si="29"/>
        <v>53.796394077383738</v>
      </c>
      <c r="AL56" s="25">
        <f t="shared" si="30"/>
        <v>0.75038209053012128</v>
      </c>
      <c r="AM56" s="25">
        <f t="shared" si="31"/>
        <v>10.777312792397026</v>
      </c>
      <c r="AN56" s="25">
        <f t="shared" si="32"/>
        <v>3.503958376488427E-3</v>
      </c>
      <c r="AO56" s="25">
        <f t="shared" si="33"/>
        <v>3.3876080709981597E-2</v>
      </c>
      <c r="AP56" s="25">
        <f t="shared" si="34"/>
        <v>5.5296248371351144E-2</v>
      </c>
      <c r="AQ56" s="25">
        <f t="shared" si="35"/>
        <v>0.30706313798121293</v>
      </c>
      <c r="AR56" s="25">
        <f t="shared" si="36"/>
        <v>-8.2781798254390304E-2</v>
      </c>
      <c r="AS56" s="25">
        <f t="shared" si="37"/>
        <v>4.2009302241954949E-3</v>
      </c>
      <c r="AT56" s="25">
        <f t="shared" si="38"/>
        <v>4.8239333037082083E-2</v>
      </c>
      <c r="AU56" s="25">
        <f t="shared" si="39"/>
        <v>-2.3460502929911402E-3</v>
      </c>
      <c r="AV56" s="25">
        <f t="shared" si="40"/>
        <v>1.9245703391618007E-3</v>
      </c>
      <c r="AW56" s="25">
        <f t="shared" si="41"/>
        <v>0.1049012490094334</v>
      </c>
      <c r="AX56" s="25">
        <f t="shared" si="42"/>
        <v>0.1040099487813914</v>
      </c>
      <c r="AY56" s="25">
        <f t="shared" si="43"/>
        <v>0.10697372343302125</v>
      </c>
    </row>
    <row r="57" spans="1:51">
      <c r="A57" s="21" t="s">
        <v>182</v>
      </c>
      <c r="B57" s="21">
        <v>922.60661967485601</v>
      </c>
      <c r="C57" s="21">
        <v>368.360975961056</v>
      </c>
      <c r="D57" s="21">
        <v>1051.65520957238</v>
      </c>
      <c r="E57" s="21">
        <v>8246.56534088027</v>
      </c>
      <c r="F57" s="21">
        <v>4390.4628772198002</v>
      </c>
      <c r="G57" s="21">
        <v>174.820199847098</v>
      </c>
      <c r="H57" s="21">
        <v>3365.93560235417</v>
      </c>
      <c r="I57" s="21">
        <v>1821.2233695366599</v>
      </c>
      <c r="K57" s="21">
        <v>2258.9034324333602</v>
      </c>
      <c r="L57" s="21">
        <v>70.544548426182999</v>
      </c>
      <c r="M57" s="21">
        <v>1171.6612166600801</v>
      </c>
      <c r="N57" s="21">
        <v>0.22097175655645099</v>
      </c>
      <c r="O57" s="21">
        <v>1.43771564717262</v>
      </c>
      <c r="P57" s="21">
        <v>2.30655204491734</v>
      </c>
      <c r="Q57" s="21">
        <v>16.345280060349101</v>
      </c>
      <c r="R57" s="21">
        <v>-7.8579330404450998</v>
      </c>
      <c r="S57" s="21">
        <v>0.294886482320532</v>
      </c>
      <c r="T57" s="21">
        <v>4.53696991085517</v>
      </c>
      <c r="U57" s="21">
        <v>-0.265368319766217</v>
      </c>
      <c r="V57" s="21">
        <v>0.21634094327308601</v>
      </c>
      <c r="W57" s="21">
        <v>11.185222865396501</v>
      </c>
      <c r="X57" s="21">
        <v>11.2655489343989</v>
      </c>
      <c r="Y57" s="21">
        <v>11.613608326656401</v>
      </c>
      <c r="Z57" s="32"/>
      <c r="AA57" s="26" t="s">
        <v>205</v>
      </c>
      <c r="AB57" s="25">
        <f t="shared" si="23"/>
        <v>40.131303134658395</v>
      </c>
      <c r="AC57" s="25">
        <f t="shared" si="24"/>
        <v>15.1557694285561</v>
      </c>
      <c r="AD57" s="25">
        <f t="shared" si="25"/>
        <v>38.976177065168635</v>
      </c>
      <c r="AE57" s="25">
        <f t="shared" si="26"/>
        <v>293.62359014011753</v>
      </c>
      <c r="AF57" s="25">
        <f t="shared" si="27"/>
        <v>141.74781741770454</v>
      </c>
      <c r="AG57" s="25">
        <f t="shared" si="28"/>
        <v>4.4712992597401415</v>
      </c>
      <c r="AH57" s="27">
        <f t="shared" si="22"/>
        <v>83.980429200453344</v>
      </c>
      <c r="AI57" s="25">
        <f t="shared" si="44"/>
        <v>45.439704828758984</v>
      </c>
      <c r="AJ57" s="27">
        <f t="shared" si="44"/>
        <v>0</v>
      </c>
      <c r="AK57" s="25">
        <f t="shared" si="29"/>
        <v>56.359866078676653</v>
      </c>
      <c r="AL57" s="25">
        <f t="shared" si="30"/>
        <v>1.2840746516249768</v>
      </c>
      <c r="AM57" s="25">
        <f t="shared" si="31"/>
        <v>20.980593010297792</v>
      </c>
      <c r="AN57" s="25">
        <f t="shared" si="32"/>
        <v>3.7497328450101985E-3</v>
      </c>
      <c r="AO57" s="25">
        <f t="shared" si="33"/>
        <v>2.4496773678184019E-2</v>
      </c>
      <c r="AP57" s="25">
        <f t="shared" si="34"/>
        <v>3.629736010004312E-2</v>
      </c>
      <c r="AQ57" s="25">
        <f t="shared" si="35"/>
        <v>0.25000428357829768</v>
      </c>
      <c r="AR57" s="25">
        <f t="shared" si="36"/>
        <v>-0.1008496460056152</v>
      </c>
      <c r="AS57" s="25">
        <f t="shared" si="37"/>
        <v>3.5998335440811475E-3</v>
      </c>
      <c r="AT57" s="25">
        <f t="shared" si="38"/>
        <v>5.1791893959533909E-2</v>
      </c>
      <c r="AU57" s="25">
        <f t="shared" si="39"/>
        <v>-2.7659820696916511E-3</v>
      </c>
      <c r="AV57" s="25">
        <f t="shared" si="40"/>
        <v>1.9245702630823415E-3</v>
      </c>
      <c r="AW57" s="25">
        <f t="shared" si="41"/>
        <v>5.39827358368557E-2</v>
      </c>
      <c r="AX57" s="25">
        <f t="shared" si="42"/>
        <v>5.4370409915052612E-2</v>
      </c>
      <c r="AY57" s="25">
        <f t="shared" si="43"/>
        <v>5.6050233236758694E-2</v>
      </c>
    </row>
    <row r="58" spans="1:51">
      <c r="A58" s="21" t="s">
        <v>206</v>
      </c>
      <c r="B58" s="21">
        <v>988.53933288875896</v>
      </c>
      <c r="C58" s="21">
        <v>128.95262062440199</v>
      </c>
      <c r="D58" s="21">
        <v>542.63691293994395</v>
      </c>
      <c r="E58" s="21">
        <v>8883.13329551075</v>
      </c>
      <c r="F58" s="21">
        <v>4304.1479100471997</v>
      </c>
      <c r="G58" s="21">
        <v>214.708191266977</v>
      </c>
      <c r="H58" s="21">
        <v>1804.5474147234299</v>
      </c>
      <c r="I58" s="21">
        <v>908.00242611127305</v>
      </c>
      <c r="K58" s="21">
        <v>1162.3251959720801</v>
      </c>
      <c r="L58" s="21">
        <v>8.6490678222481705</v>
      </c>
      <c r="M58" s="21">
        <v>186.98347098165999</v>
      </c>
      <c r="N58" s="21">
        <v>0.15497561187828601</v>
      </c>
      <c r="O58" s="21">
        <v>0.68046412543490398</v>
      </c>
      <c r="P58" s="21">
        <v>1.38588499931556</v>
      </c>
      <c r="Q58" s="21">
        <v>6.5907727596973302</v>
      </c>
      <c r="R58" s="21">
        <v>-7.52797952794708</v>
      </c>
      <c r="S58" s="21">
        <v>0.14331225980773499</v>
      </c>
      <c r="T58" s="21">
        <v>1.9699386344854499</v>
      </c>
      <c r="U58" s="21">
        <v>-0.36805336960423202</v>
      </c>
      <c r="V58" s="21">
        <v>5.4902766302260798E-2</v>
      </c>
      <c r="W58" s="21">
        <v>1.9770704582891701</v>
      </c>
      <c r="X58" s="21">
        <v>2.0195854581296402</v>
      </c>
      <c r="Y58" s="21">
        <v>2.0025051807594099</v>
      </c>
      <c r="Z58" s="32"/>
      <c r="AA58" s="26" t="s">
        <v>207</v>
      </c>
      <c r="AB58" s="25">
        <f t="shared" si="23"/>
        <v>42.99922717080949</v>
      </c>
      <c r="AC58" s="25">
        <f t="shared" si="24"/>
        <v>5.3056005194158402</v>
      </c>
      <c r="AD58" s="25">
        <f t="shared" si="25"/>
        <v>20.11107082276866</v>
      </c>
      <c r="AE58" s="25">
        <f t="shared" si="26"/>
        <v>316.28894965411865</v>
      </c>
      <c r="AF58" s="25">
        <f t="shared" si="27"/>
        <v>138.96110482057071</v>
      </c>
      <c r="AG58" s="25">
        <f t="shared" si="28"/>
        <v>5.4914968494020711</v>
      </c>
      <c r="AH58" s="27">
        <f t="shared" si="22"/>
        <v>45.023638091901944</v>
      </c>
      <c r="AI58" s="25">
        <f t="shared" si="44"/>
        <v>22.654751150480866</v>
      </c>
      <c r="AJ58" s="27">
        <f t="shared" si="44"/>
        <v>0</v>
      </c>
      <c r="AK58" s="25">
        <f t="shared" si="29"/>
        <v>29.00012964002196</v>
      </c>
      <c r="AL58" s="25">
        <f t="shared" si="30"/>
        <v>0.15743312557107594</v>
      </c>
      <c r="AM58" s="25">
        <f t="shared" si="31"/>
        <v>3.3482580532126422</v>
      </c>
      <c r="AN58" s="25">
        <f t="shared" si="32"/>
        <v>2.6298254179244192E-3</v>
      </c>
      <c r="AO58" s="25">
        <f t="shared" si="33"/>
        <v>1.1594208986793388E-2</v>
      </c>
      <c r="AP58" s="25">
        <f t="shared" si="34"/>
        <v>2.1809161856223207E-2</v>
      </c>
      <c r="AQ58" s="25">
        <f t="shared" si="35"/>
        <v>0.10080716977206074</v>
      </c>
      <c r="AR58" s="25">
        <f t="shared" si="36"/>
        <v>-9.6614983434368626E-2</v>
      </c>
      <c r="AS58" s="25">
        <f t="shared" si="37"/>
        <v>1.7494877217640312E-3</v>
      </c>
      <c r="AT58" s="25">
        <f t="shared" si="38"/>
        <v>2.2487883955313356E-2</v>
      </c>
      <c r="AU58" s="25">
        <f t="shared" si="39"/>
        <v>-3.8362869460520327E-3</v>
      </c>
      <c r="AV58" s="25">
        <f t="shared" si="40"/>
        <v>4.8841532161071795E-4</v>
      </c>
      <c r="AW58" s="25">
        <f t="shared" si="41"/>
        <v>9.5418458411639494E-3</v>
      </c>
      <c r="AX58" s="25">
        <f t="shared" si="42"/>
        <v>9.7470340643322408E-3</v>
      </c>
      <c r="AY58" s="25">
        <f t="shared" si="43"/>
        <v>9.6646002932403961E-3</v>
      </c>
    </row>
    <row r="59" spans="1:51">
      <c r="A59" s="21" t="s">
        <v>208</v>
      </c>
      <c r="B59" s="21">
        <v>1127.52165607948</v>
      </c>
      <c r="C59" s="21">
        <v>63.157281383405802</v>
      </c>
      <c r="D59" s="21">
        <v>496.70602859412401</v>
      </c>
      <c r="E59" s="21">
        <v>8419.5531684250109</v>
      </c>
      <c r="F59" s="21">
        <v>4109.2177562197103</v>
      </c>
      <c r="G59" s="21">
        <v>103.618982374474</v>
      </c>
      <c r="H59" s="21">
        <v>1541.97705026168</v>
      </c>
      <c r="I59" s="21">
        <v>750.56871506227105</v>
      </c>
      <c r="K59" s="21">
        <v>979.77092541752802</v>
      </c>
      <c r="L59" s="21">
        <v>2.62574113720046</v>
      </c>
      <c r="M59" s="21">
        <v>42.0825601892168</v>
      </c>
      <c r="N59" s="21">
        <v>0.16259044882312901</v>
      </c>
      <c r="O59" s="21">
        <v>0.71345120128487005</v>
      </c>
      <c r="P59" s="21">
        <v>44.049605319991301</v>
      </c>
      <c r="Q59" s="21">
        <v>6.5424456627937904</v>
      </c>
      <c r="R59" s="21">
        <v>-7.6987317797117498</v>
      </c>
      <c r="S59" s="21">
        <v>0.13049321492426</v>
      </c>
      <c r="T59" s="21">
        <v>1.65091137467296</v>
      </c>
      <c r="U59" s="21">
        <v>-0.445357880785963</v>
      </c>
      <c r="V59" s="21">
        <v>5.9265913507224703E-2</v>
      </c>
      <c r="W59" s="21">
        <v>0.48520088447318399</v>
      </c>
      <c r="X59" s="21">
        <v>0.45379082958952699</v>
      </c>
      <c r="Y59" s="21">
        <v>0.49215694350362399</v>
      </c>
      <c r="Z59" s="32"/>
      <c r="AA59" s="26" t="s">
        <v>209</v>
      </c>
      <c r="AB59" s="25">
        <f t="shared" si="23"/>
        <v>49.04464417019274</v>
      </c>
      <c r="AC59" s="25">
        <f t="shared" si="24"/>
        <v>2.598530400469278</v>
      </c>
      <c r="AD59" s="25">
        <f t="shared" si="25"/>
        <v>18.408792105630571</v>
      </c>
      <c r="AE59" s="25">
        <f t="shared" si="26"/>
        <v>299.78291888786066</v>
      </c>
      <c r="AF59" s="25">
        <f t="shared" si="27"/>
        <v>132.6677082866178</v>
      </c>
      <c r="AG59" s="25">
        <f t="shared" si="28"/>
        <v>2.6502170778390366</v>
      </c>
      <c r="AH59" s="27">
        <f t="shared" si="22"/>
        <v>38.472481293954097</v>
      </c>
      <c r="AI59" s="25">
        <f t="shared" si="44"/>
        <v>18.726764347861057</v>
      </c>
      <c r="AJ59" s="27">
        <f t="shared" si="44"/>
        <v>0</v>
      </c>
      <c r="AK59" s="25">
        <f t="shared" si="29"/>
        <v>24.445382370696809</v>
      </c>
      <c r="AL59" s="25">
        <f t="shared" si="30"/>
        <v>4.7794588118118077E-2</v>
      </c>
      <c r="AM59" s="25">
        <f t="shared" si="31"/>
        <v>0.75356003562032059</v>
      </c>
      <c r="AN59" s="25">
        <f t="shared" si="32"/>
        <v>2.7590437607861703E-3</v>
      </c>
      <c r="AO59" s="25">
        <f t="shared" si="33"/>
        <v>1.2156265143719034E-2</v>
      </c>
      <c r="AP59" s="25">
        <f t="shared" si="34"/>
        <v>0.69319241683176436</v>
      </c>
      <c r="AQ59" s="25">
        <f t="shared" si="35"/>
        <v>0.10006799728959606</v>
      </c>
      <c r="AR59" s="25">
        <f t="shared" si="36"/>
        <v>-9.8806438115452713E-2</v>
      </c>
      <c r="AS59" s="25">
        <f t="shared" si="37"/>
        <v>1.592998935260568E-3</v>
      </c>
      <c r="AT59" s="25">
        <f t="shared" si="38"/>
        <v>1.8846020258823745E-2</v>
      </c>
      <c r="AU59" s="25">
        <f t="shared" si="39"/>
        <v>-4.6420458701893165E-3</v>
      </c>
      <c r="AV59" s="25">
        <f t="shared" si="40"/>
        <v>5.272299039874095E-4</v>
      </c>
      <c r="AW59" s="25">
        <f t="shared" si="41"/>
        <v>2.3417031103918147E-3</v>
      </c>
      <c r="AX59" s="25">
        <f t="shared" si="42"/>
        <v>2.1901101814166364E-3</v>
      </c>
      <c r="AY59" s="25">
        <f t="shared" si="43"/>
        <v>2.3752748238591893E-3</v>
      </c>
    </row>
    <row r="60" spans="1:51">
      <c r="A60" s="21" t="s">
        <v>210</v>
      </c>
      <c r="B60" s="21">
        <v>1209.2767208748701</v>
      </c>
      <c r="C60" s="21">
        <v>64.051849938606296</v>
      </c>
      <c r="D60" s="21">
        <v>544.86629564817599</v>
      </c>
      <c r="E60" s="21">
        <v>8225.1158366409909</v>
      </c>
      <c r="F60" s="21">
        <v>4679.2975687159496</v>
      </c>
      <c r="G60" s="21">
        <v>115.11794894011101</v>
      </c>
      <c r="H60" s="21">
        <v>1508.4963663011099</v>
      </c>
      <c r="I60" s="21">
        <v>726.78730605500903</v>
      </c>
      <c r="K60" s="21">
        <v>933.71918473851997</v>
      </c>
      <c r="L60" s="21">
        <v>3.7476378562217798</v>
      </c>
      <c r="M60" s="21">
        <v>24.1805678553735</v>
      </c>
      <c r="N60" s="21">
        <v>0.15751390142340599</v>
      </c>
      <c r="O60" s="21">
        <v>0.58224525240592695</v>
      </c>
      <c r="P60" s="21">
        <v>2.53085689711122</v>
      </c>
      <c r="Q60" s="21">
        <v>5.5857245184997399</v>
      </c>
      <c r="R60" s="21">
        <v>-7.6339599864170298</v>
      </c>
      <c r="S60" s="21">
        <v>7.05041535727427E-2</v>
      </c>
      <c r="T60" s="21">
        <v>1.6389111371034799</v>
      </c>
      <c r="U60" s="21">
        <v>-0.45703552428058802</v>
      </c>
      <c r="V60" s="21">
        <v>5.85387201260208E-2</v>
      </c>
      <c r="W60" s="21">
        <v>0.37026347908484603</v>
      </c>
      <c r="X60" s="21">
        <v>0.37260253149505401</v>
      </c>
      <c r="Y60" s="21">
        <v>0.37938447095230998</v>
      </c>
      <c r="Z60" s="32"/>
      <c r="AA60" s="26" t="s">
        <v>211</v>
      </c>
      <c r="AB60" s="25">
        <f t="shared" si="23"/>
        <v>52.600804746250283</v>
      </c>
      <c r="AC60" s="25">
        <f t="shared" si="24"/>
        <v>2.6353363480191851</v>
      </c>
      <c r="AD60" s="25">
        <f t="shared" si="25"/>
        <v>20.19369563591194</v>
      </c>
      <c r="AE60" s="25">
        <f t="shared" si="26"/>
        <v>292.85986849587835</v>
      </c>
      <c r="AF60" s="25">
        <f t="shared" si="27"/>
        <v>151.07295881145686</v>
      </c>
      <c r="AG60" s="25">
        <f t="shared" si="28"/>
        <v>2.944321081482085</v>
      </c>
      <c r="AH60" s="27">
        <f t="shared" si="22"/>
        <v>37.637134887752246</v>
      </c>
      <c r="AI60" s="25">
        <f t="shared" si="44"/>
        <v>18.133415819735756</v>
      </c>
      <c r="AJ60" s="27">
        <f t="shared" si="44"/>
        <v>0</v>
      </c>
      <c r="AK60" s="25">
        <f t="shared" si="29"/>
        <v>23.296386844773455</v>
      </c>
      <c r="AL60" s="25">
        <f t="shared" si="30"/>
        <v>6.8215714495359431E-2</v>
      </c>
      <c r="AM60" s="25">
        <f t="shared" si="31"/>
        <v>0.43299432098439433</v>
      </c>
      <c r="AN60" s="25">
        <f t="shared" si="32"/>
        <v>2.6728983781334802E-3</v>
      </c>
      <c r="AO60" s="25">
        <f t="shared" si="33"/>
        <v>9.9206892555107687E-3</v>
      </c>
      <c r="AP60" s="25">
        <f t="shared" si="34"/>
        <v>3.9827162954571803E-2</v>
      </c>
      <c r="AQ60" s="25">
        <f t="shared" si="35"/>
        <v>8.5434758618839715E-2</v>
      </c>
      <c r="AR60" s="25">
        <f t="shared" si="36"/>
        <v>-9.7975149226720792E-2</v>
      </c>
      <c r="AS60" s="25">
        <f t="shared" si="37"/>
        <v>8.6068108321198675E-4</v>
      </c>
      <c r="AT60" s="25">
        <f t="shared" si="38"/>
        <v>1.8709031245473517E-2</v>
      </c>
      <c r="AU60" s="25">
        <f t="shared" si="39"/>
        <v>-4.7637640637959982E-3</v>
      </c>
      <c r="AV60" s="25">
        <f t="shared" si="40"/>
        <v>5.2076078752798509E-4</v>
      </c>
      <c r="AW60" s="25">
        <f t="shared" si="41"/>
        <v>1.7869859029191412E-3</v>
      </c>
      <c r="AX60" s="25">
        <f t="shared" si="42"/>
        <v>1.7982747659027703E-3</v>
      </c>
      <c r="AY60" s="25">
        <f t="shared" si="43"/>
        <v>1.83100613393972E-3</v>
      </c>
    </row>
    <row r="61" spans="1:51">
      <c r="A61" s="21" t="s">
        <v>212</v>
      </c>
      <c r="B61" s="21">
        <v>672.34185986872001</v>
      </c>
      <c r="C61" s="21">
        <v>322.06263099642001</v>
      </c>
      <c r="D61" s="21">
        <v>454.35317703084303</v>
      </c>
      <c r="E61" s="21">
        <v>11406.902360559499</v>
      </c>
      <c r="F61" s="21">
        <v>4157.1725979467401</v>
      </c>
      <c r="G61" s="21">
        <v>1405.9712995493901</v>
      </c>
      <c r="H61" s="21">
        <v>5245.41440254392</v>
      </c>
      <c r="I61" s="21">
        <v>2951.0799751272202</v>
      </c>
      <c r="K61" s="21">
        <v>5104.1774713406403</v>
      </c>
      <c r="L61" s="21">
        <v>14.3637696443939</v>
      </c>
      <c r="M61" s="21">
        <v>146.645460817919</v>
      </c>
      <c r="N61" s="21">
        <v>0.18424056321650201</v>
      </c>
      <c r="O61" s="21">
        <v>1.5641172700096599</v>
      </c>
      <c r="P61" s="21">
        <v>2.3034738729331101</v>
      </c>
      <c r="Q61" s="21">
        <v>31.272631697897701</v>
      </c>
      <c r="R61" s="21">
        <v>-7.1558455029979999</v>
      </c>
      <c r="S61" s="21">
        <v>0.104788393908736</v>
      </c>
      <c r="T61" s="21">
        <v>6.0621560843930604</v>
      </c>
      <c r="U61" s="21">
        <v>-0.47992045187202897</v>
      </c>
      <c r="V61" s="21">
        <v>0.19925164653210301</v>
      </c>
      <c r="W61" s="21">
        <v>9.7435912306722194</v>
      </c>
      <c r="X61" s="21">
        <v>9.7666145733211707</v>
      </c>
      <c r="Y61" s="21">
        <v>10.11494768723</v>
      </c>
      <c r="Z61" s="32"/>
      <c r="AA61" s="26" t="s">
        <v>213</v>
      </c>
      <c r="AB61" s="25">
        <f t="shared" si="23"/>
        <v>29.245351608273271</v>
      </c>
      <c r="AC61" s="25">
        <f t="shared" si="24"/>
        <v>13.250879695388603</v>
      </c>
      <c r="AD61" s="25">
        <f t="shared" si="25"/>
        <v>16.839121526604515</v>
      </c>
      <c r="AE61" s="25">
        <f t="shared" si="26"/>
        <v>406.14916453541861</v>
      </c>
      <c r="AF61" s="25">
        <f t="shared" si="27"/>
        <v>134.21594917590696</v>
      </c>
      <c r="AG61" s="25">
        <f t="shared" si="28"/>
        <v>35.959908731310314</v>
      </c>
      <c r="AH61" s="27">
        <f t="shared" si="22"/>
        <v>130.87361283792217</v>
      </c>
      <c r="AI61" s="25">
        <f t="shared" si="44"/>
        <v>73.629739898383747</v>
      </c>
      <c r="AJ61" s="27">
        <f t="shared" si="44"/>
        <v>0</v>
      </c>
      <c r="AK61" s="25">
        <f t="shared" si="29"/>
        <v>127.34973730889821</v>
      </c>
      <c r="AL61" s="25">
        <f t="shared" si="30"/>
        <v>0.26145397360430001</v>
      </c>
      <c r="AM61" s="25">
        <f t="shared" si="31"/>
        <v>2.6259371621079595</v>
      </c>
      <c r="AN61" s="25">
        <f t="shared" si="32"/>
        <v>3.1264307350500936E-3</v>
      </c>
      <c r="AO61" s="25">
        <f t="shared" si="33"/>
        <v>2.665049020292486E-2</v>
      </c>
      <c r="AP61" s="25">
        <f t="shared" si="34"/>
        <v>3.6248920041121555E-2</v>
      </c>
      <c r="AQ61" s="25">
        <f t="shared" si="35"/>
        <v>0.47832107216117625</v>
      </c>
      <c r="AR61" s="25">
        <f t="shared" si="36"/>
        <v>-9.183897115612788E-2</v>
      </c>
      <c r="AS61" s="25">
        <f t="shared" si="37"/>
        <v>1.2792067389953458E-3</v>
      </c>
      <c r="AT61" s="25">
        <f t="shared" si="38"/>
        <v>6.9202695027318045E-2</v>
      </c>
      <c r="AU61" s="25">
        <f t="shared" si="39"/>
        <v>-5.0022978097980925E-3</v>
      </c>
      <c r="AV61" s="25">
        <f t="shared" si="40"/>
        <v>1.7725437819776089E-3</v>
      </c>
      <c r="AW61" s="25">
        <f t="shared" si="41"/>
        <v>4.7025054202086004E-2</v>
      </c>
      <c r="AX61" s="25">
        <f t="shared" si="42"/>
        <v>4.7136170720662021E-2</v>
      </c>
      <c r="AY61" s="25">
        <f t="shared" si="43"/>
        <v>4.8817315092808886E-2</v>
      </c>
    </row>
    <row r="62" spans="1:51" s="23" customFormat="1">
      <c r="A62" s="21" t="s">
        <v>183</v>
      </c>
      <c r="B62" s="21">
        <v>1032.5321512938101</v>
      </c>
      <c r="C62" s="21">
        <v>177.42342342356</v>
      </c>
      <c r="D62" s="21">
        <v>1544.4373130128599</v>
      </c>
      <c r="E62" s="21">
        <v>9911.9195620708106</v>
      </c>
      <c r="F62" s="21">
        <v>4339.2285914512604</v>
      </c>
      <c r="G62" s="21">
        <v>238.12919384044801</v>
      </c>
      <c r="H62" s="21">
        <v>3003.6409334765399</v>
      </c>
      <c r="I62" s="21">
        <v>1600.5842198769001</v>
      </c>
      <c r="J62" s="21"/>
      <c r="K62" s="21">
        <v>2018.52969050143</v>
      </c>
      <c r="L62" s="21">
        <v>10.8310509894599</v>
      </c>
      <c r="M62" s="21">
        <v>737.53974048605801</v>
      </c>
      <c r="N62" s="21">
        <v>0.26419921388351097</v>
      </c>
      <c r="O62" s="21">
        <v>1.0247953805930201</v>
      </c>
      <c r="P62" s="21">
        <v>2.53306474722813</v>
      </c>
      <c r="Q62" s="21">
        <v>15.365486357564</v>
      </c>
      <c r="R62" s="21">
        <v>-8.1937679069568308</v>
      </c>
      <c r="S62" s="21">
        <v>0.12625365299170499</v>
      </c>
      <c r="T62" s="21">
        <v>3.5464626130511898</v>
      </c>
      <c r="U62" s="21">
        <v>-8.8693241833828901E-2</v>
      </c>
      <c r="V62" s="21">
        <v>1.1995866952102201</v>
      </c>
      <c r="W62" s="21">
        <v>1.98662091187088</v>
      </c>
      <c r="X62" s="21">
        <v>1.94992188548915</v>
      </c>
      <c r="Y62" s="21">
        <v>2.0698702835988199</v>
      </c>
      <c r="Z62" s="32"/>
      <c r="AA62" s="26" t="s">
        <v>214</v>
      </c>
      <c r="AB62" s="25">
        <f t="shared" si="23"/>
        <v>44.912815360522764</v>
      </c>
      <c r="AC62" s="25">
        <f t="shared" si="24"/>
        <v>7.2998734179617362</v>
      </c>
      <c r="AD62" s="25">
        <f t="shared" si="25"/>
        <v>57.239541657877844</v>
      </c>
      <c r="AE62" s="25">
        <f t="shared" si="26"/>
        <v>352.9194624297524</v>
      </c>
      <c r="AF62" s="25">
        <f t="shared" si="27"/>
        <v>140.09369839022645</v>
      </c>
      <c r="AG62" s="25">
        <f t="shared" si="28"/>
        <v>6.0905255174892003</v>
      </c>
      <c r="AH62" s="27">
        <f t="shared" si="22"/>
        <v>74.941141054803893</v>
      </c>
      <c r="AI62" s="25">
        <f t="shared" si="44"/>
        <v>39.934736024872755</v>
      </c>
      <c r="AJ62" s="27">
        <f t="shared" si="44"/>
        <v>0</v>
      </c>
      <c r="AK62" s="25">
        <f t="shared" si="29"/>
        <v>50.362517228079589</v>
      </c>
      <c r="AL62" s="25">
        <f t="shared" si="30"/>
        <v>0.19715028781531041</v>
      </c>
      <c r="AM62" s="25">
        <f t="shared" si="31"/>
        <v>13.20690734149983</v>
      </c>
      <c r="AN62" s="25">
        <f t="shared" si="32"/>
        <v>4.483271913855608E-3</v>
      </c>
      <c r="AO62" s="25">
        <f t="shared" si="33"/>
        <v>1.7461158299421027E-2</v>
      </c>
      <c r="AP62" s="25">
        <f t="shared" si="34"/>
        <v>3.9861907078779624E-2</v>
      </c>
      <c r="AQ62" s="25">
        <f t="shared" si="35"/>
        <v>0.23501814557301928</v>
      </c>
      <c r="AR62" s="25">
        <f t="shared" si="36"/>
        <v>-0.10515979057286041</v>
      </c>
      <c r="AS62" s="25">
        <f t="shared" si="37"/>
        <v>1.5412443850454378E-3</v>
      </c>
      <c r="AT62" s="25">
        <f t="shared" si="38"/>
        <v>4.0484733025698515E-2</v>
      </c>
      <c r="AU62" s="25">
        <f t="shared" si="39"/>
        <v>-9.2446572684833127E-4</v>
      </c>
      <c r="AV62" s="25">
        <f t="shared" si="40"/>
        <v>1.0671530070369363E-2</v>
      </c>
      <c r="AW62" s="25">
        <f t="shared" si="41"/>
        <v>9.5879387638555993E-3</v>
      </c>
      <c r="AX62" s="25">
        <f t="shared" si="42"/>
        <v>9.4108199106619217E-3</v>
      </c>
      <c r="AY62" s="25">
        <f t="shared" si="43"/>
        <v>9.98972144594025E-3</v>
      </c>
    </row>
    <row r="63" spans="1:51">
      <c r="A63" s="23" t="s">
        <v>185</v>
      </c>
      <c r="B63" s="23">
        <v>1004.0203599144299</v>
      </c>
      <c r="C63" s="23">
        <v>202.64455200317099</v>
      </c>
      <c r="D63" s="23">
        <v>841.53227605940799</v>
      </c>
      <c r="E63" s="23">
        <v>10126.7949444647</v>
      </c>
      <c r="F63" s="23">
        <v>3981.0196037169399</v>
      </c>
      <c r="G63" s="23">
        <v>1477.05761866631</v>
      </c>
      <c r="H63" s="23">
        <v>2228.3301454799398</v>
      </c>
      <c r="I63" s="23">
        <v>1163.70467323923</v>
      </c>
      <c r="J63" s="23"/>
      <c r="K63" s="23">
        <v>1480.17951509149</v>
      </c>
      <c r="L63" s="23">
        <v>9.1873532672445997</v>
      </c>
      <c r="M63" s="23">
        <v>215.48260889803299</v>
      </c>
      <c r="N63" s="23">
        <v>0.58556788784513503</v>
      </c>
      <c r="O63" s="23">
        <v>1.03665623526742</v>
      </c>
      <c r="P63" s="23">
        <v>1.7968218877661399</v>
      </c>
      <c r="Q63" s="23">
        <v>10.9951025350484</v>
      </c>
      <c r="R63" s="23">
        <v>-8.3646524440614503</v>
      </c>
      <c r="S63" s="23">
        <v>6.8484756303598807E-2</v>
      </c>
      <c r="T63" s="23">
        <v>3.45810711499559</v>
      </c>
      <c r="U63" s="23">
        <v>-0.486326376811542</v>
      </c>
      <c r="V63" s="23">
        <v>0.135621432942095</v>
      </c>
      <c r="W63" s="23">
        <v>3.9525358584772499</v>
      </c>
      <c r="X63" s="23">
        <v>3.8583696260257501</v>
      </c>
      <c r="Y63" s="23">
        <v>3.9950058698216599</v>
      </c>
      <c r="Z63" s="34"/>
      <c r="AA63" s="30" t="s">
        <v>130</v>
      </c>
      <c r="AB63" s="29">
        <f t="shared" si="23"/>
        <v>43.672616863831628</v>
      </c>
      <c r="AC63" s="29">
        <f t="shared" si="24"/>
        <v>8.3375664267916481</v>
      </c>
      <c r="AD63" s="29">
        <f t="shared" si="25"/>
        <v>31.188654512616115</v>
      </c>
      <c r="AE63" s="29">
        <f t="shared" si="26"/>
        <v>360.57022109147783</v>
      </c>
      <c r="AF63" s="29">
        <f t="shared" si="27"/>
        <v>128.52878061032757</v>
      </c>
      <c r="AG63" s="29">
        <f t="shared" si="28"/>
        <v>37.77805220856942</v>
      </c>
      <c r="AH63" s="80">
        <f t="shared" si="22"/>
        <v>55.59705951796257</v>
      </c>
      <c r="AI63" s="29">
        <f t="shared" si="44"/>
        <v>29.034547735509733</v>
      </c>
      <c r="AJ63" s="29">
        <f t="shared" si="44"/>
        <v>0</v>
      </c>
      <c r="AK63" s="29">
        <f t="shared" si="29"/>
        <v>36.930626624039171</v>
      </c>
      <c r="AL63" s="29">
        <f t="shared" si="30"/>
        <v>0.16723117107110277</v>
      </c>
      <c r="AM63" s="29">
        <f t="shared" si="31"/>
        <v>3.8585837388850033</v>
      </c>
      <c r="AN63" s="29">
        <f t="shared" si="32"/>
        <v>9.9366687229787039E-3</v>
      </c>
      <c r="AO63" s="29">
        <f t="shared" si="33"/>
        <v>1.7663251580634181E-2</v>
      </c>
      <c r="AP63" s="29">
        <f t="shared" si="34"/>
        <v>2.8275924334594468E-2</v>
      </c>
      <c r="AQ63" s="29">
        <f t="shared" si="35"/>
        <v>0.16817226269575405</v>
      </c>
      <c r="AR63" s="29">
        <f t="shared" si="36"/>
        <v>-0.10735294301971024</v>
      </c>
      <c r="AS63" s="29">
        <f t="shared" si="37"/>
        <v>8.3602924440579699E-4</v>
      </c>
      <c r="AT63" s="29">
        <f t="shared" si="38"/>
        <v>3.9476108618671124E-2</v>
      </c>
      <c r="AU63" s="29">
        <f t="shared" si="39"/>
        <v>-5.0690679259072545E-3</v>
      </c>
      <c r="AV63" s="29">
        <f t="shared" si="40"/>
        <v>1.2064890396058625E-3</v>
      </c>
      <c r="AW63" s="29">
        <f t="shared" si="41"/>
        <v>1.9075945262921092E-2</v>
      </c>
      <c r="AX63" s="29">
        <f t="shared" si="42"/>
        <v>1.8621475029081805E-2</v>
      </c>
      <c r="AY63" s="29">
        <f t="shared" si="43"/>
        <v>1.9280916360143147E-2</v>
      </c>
    </row>
    <row r="64" spans="1:51">
      <c r="A64" s="21" t="s">
        <v>187</v>
      </c>
      <c r="B64" s="21">
        <v>907.54525398829696</v>
      </c>
      <c r="C64" s="21">
        <v>359.71471809810703</v>
      </c>
      <c r="D64" s="21">
        <v>1026.16183891123</v>
      </c>
      <c r="E64" s="21">
        <v>11761.479551059099</v>
      </c>
      <c r="F64" s="21">
        <v>4119.5245803501803</v>
      </c>
      <c r="G64" s="21">
        <v>583.84160599843506</v>
      </c>
      <c r="H64" s="21">
        <v>3536.7920873189901</v>
      </c>
      <c r="I64" s="21">
        <v>1895.4447498340801</v>
      </c>
      <c r="K64" s="21">
        <v>2368.8655771792601</v>
      </c>
      <c r="L64" s="21">
        <v>59.826234562612697</v>
      </c>
      <c r="M64" s="21">
        <v>255.55438008428101</v>
      </c>
      <c r="N64" s="21">
        <v>0.61133067506382299</v>
      </c>
      <c r="O64" s="21">
        <v>2.2124660624313899</v>
      </c>
      <c r="P64" s="21">
        <v>4.7666493231386298</v>
      </c>
      <c r="Q64" s="21">
        <v>23.532550373446199</v>
      </c>
      <c r="R64" s="21">
        <v>-8.12627919836026</v>
      </c>
      <c r="S64" s="21">
        <v>0.46579014207464597</v>
      </c>
      <c r="T64" s="21">
        <v>5.6078904999982901</v>
      </c>
      <c r="U64" s="21">
        <v>1.06743801884398</v>
      </c>
      <c r="V64" s="21">
        <v>0.40032640648315998</v>
      </c>
      <c r="W64" s="21">
        <v>7.0692890500796199</v>
      </c>
      <c r="X64" s="21">
        <v>6.9631832617949696</v>
      </c>
      <c r="Y64" s="21">
        <v>7.1311164150091502</v>
      </c>
      <c r="Z64" s="32"/>
      <c r="AA64" s="28" t="s">
        <v>132</v>
      </c>
      <c r="AB64" s="27">
        <f t="shared" si="23"/>
        <v>39.476167761575702</v>
      </c>
      <c r="AC64" s="27">
        <f t="shared" si="24"/>
        <v>14.800029545283152</v>
      </c>
      <c r="AD64" s="27">
        <f t="shared" si="25"/>
        <v>38.031348265926546</v>
      </c>
      <c r="AE64" s="27">
        <f t="shared" si="26"/>
        <v>418.77408452970747</v>
      </c>
      <c r="AF64" s="27">
        <f t="shared" si="27"/>
        <v>133.00046814949752</v>
      </c>
      <c r="AG64" s="27">
        <f t="shared" si="28"/>
        <v>14.932659629662544</v>
      </c>
      <c r="AH64" s="27">
        <f t="shared" si="22"/>
        <v>88.243315551871007</v>
      </c>
      <c r="AI64" s="27">
        <f t="shared" si="44"/>
        <v>47.291535674502995</v>
      </c>
      <c r="AJ64" s="27">
        <f t="shared" si="44"/>
        <v>0</v>
      </c>
      <c r="AK64" s="27">
        <f t="shared" si="29"/>
        <v>59.103432564352801</v>
      </c>
      <c r="AL64" s="27">
        <f t="shared" si="30"/>
        <v>1.0889764413816614</v>
      </c>
      <c r="AM64" s="27">
        <f t="shared" si="31"/>
        <v>4.5761371668776256</v>
      </c>
      <c r="AN64" s="27">
        <f t="shared" si="32"/>
        <v>1.0373844816966281E-2</v>
      </c>
      <c r="AO64" s="27">
        <f t="shared" si="33"/>
        <v>3.7697496378111942E-2</v>
      </c>
      <c r="AP64" s="27">
        <f t="shared" si="34"/>
        <v>7.5011004990693825E-2</v>
      </c>
      <c r="AQ64" s="27">
        <f t="shared" si="35"/>
        <v>0.35993500112337412</v>
      </c>
      <c r="AR64" s="27">
        <f t="shared" si="36"/>
        <v>-0.10429363247042961</v>
      </c>
      <c r="AS64" s="27">
        <f t="shared" si="37"/>
        <v>5.6861439179841516E-3</v>
      </c>
      <c r="AT64" s="27">
        <f t="shared" si="38"/>
        <v>6.4017014840163131E-2</v>
      </c>
      <c r="AU64" s="27">
        <f t="shared" si="39"/>
        <v>1.1126099842026059E-2</v>
      </c>
      <c r="AV64" s="27">
        <f t="shared" si="40"/>
        <v>3.5613059913100257E-3</v>
      </c>
      <c r="AW64" s="27">
        <f t="shared" si="41"/>
        <v>3.4118190396137164E-2</v>
      </c>
      <c r="AX64" s="27">
        <f t="shared" si="42"/>
        <v>3.3606096823334798E-2</v>
      </c>
      <c r="AY64" s="27">
        <f t="shared" si="43"/>
        <v>3.4416585014522924E-2</v>
      </c>
    </row>
    <row r="65" spans="1:51">
      <c r="A65" s="21" t="s">
        <v>215</v>
      </c>
      <c r="B65" s="21">
        <v>544.21981258580695</v>
      </c>
      <c r="C65" s="21">
        <v>184.23965516007999</v>
      </c>
      <c r="D65" s="21">
        <v>460.75678076611803</v>
      </c>
      <c r="E65" s="21">
        <v>6631.9175470924802</v>
      </c>
      <c r="F65" s="21">
        <v>4485.7166718655499</v>
      </c>
      <c r="G65" s="21">
        <v>586.81526675402699</v>
      </c>
      <c r="H65" s="21">
        <v>2272.1992400897002</v>
      </c>
      <c r="I65" s="21">
        <v>1145.4036856886401</v>
      </c>
      <c r="K65" s="21">
        <v>1436.1367059703</v>
      </c>
      <c r="L65" s="21">
        <v>16.731400051904998</v>
      </c>
      <c r="M65" s="21">
        <v>147.653259886537</v>
      </c>
      <c r="N65" s="21">
        <v>0.16527800756624</v>
      </c>
      <c r="O65" s="21">
        <v>0.86986327807101804</v>
      </c>
      <c r="P65" s="21">
        <v>1.4577234289797101</v>
      </c>
      <c r="Q65" s="21">
        <v>12.5516122495359</v>
      </c>
      <c r="R65" s="21">
        <v>-8.4796378807257895</v>
      </c>
      <c r="S65" s="21">
        <v>6.4061260694517702E-2</v>
      </c>
      <c r="T65" s="21">
        <v>2.5730692157316599</v>
      </c>
      <c r="U65" s="21">
        <v>3.4254726899418199E-2</v>
      </c>
      <c r="V65" s="21">
        <v>0.10762433123541899</v>
      </c>
      <c r="W65" s="21">
        <v>5.9805592972963701</v>
      </c>
      <c r="X65" s="21">
        <v>5.99212027565585</v>
      </c>
      <c r="Y65" s="21">
        <v>6.1884860383825204</v>
      </c>
      <c r="Z65" s="32"/>
      <c r="AA65" s="26" t="s">
        <v>136</v>
      </c>
      <c r="AB65" s="25">
        <f t="shared" si="23"/>
        <v>23.672332069831576</v>
      </c>
      <c r="AC65" s="25">
        <f t="shared" si="24"/>
        <v>7.5803190767364734</v>
      </c>
      <c r="AD65" s="25">
        <f t="shared" si="25"/>
        <v>17.076450254470316</v>
      </c>
      <c r="AE65" s="25">
        <f t="shared" si="26"/>
        <v>236.13314867431524</v>
      </c>
      <c r="AF65" s="25">
        <f t="shared" si="27"/>
        <v>144.82312356864489</v>
      </c>
      <c r="AG65" s="25">
        <f t="shared" si="28"/>
        <v>15.00871564119225</v>
      </c>
      <c r="AH65" s="27">
        <f t="shared" si="22"/>
        <v>56.691597806629247</v>
      </c>
      <c r="AI65" s="25">
        <f t="shared" si="44"/>
        <v>28.577936269676648</v>
      </c>
      <c r="AJ65" s="27">
        <f t="shared" si="44"/>
        <v>0</v>
      </c>
      <c r="AK65" s="25">
        <f t="shared" si="29"/>
        <v>35.831754140975548</v>
      </c>
      <c r="AL65" s="25">
        <f t="shared" si="30"/>
        <v>0.30455034686810739</v>
      </c>
      <c r="AM65" s="25">
        <f t="shared" si="31"/>
        <v>2.6439835237986751</v>
      </c>
      <c r="AN65" s="25">
        <f t="shared" si="32"/>
        <v>2.8046497126461905E-3</v>
      </c>
      <c r="AO65" s="25">
        <f t="shared" si="33"/>
        <v>1.4821320123888534E-2</v>
      </c>
      <c r="AP65" s="25">
        <f t="shared" si="34"/>
        <v>2.2939656768006012E-2</v>
      </c>
      <c r="AQ65" s="25">
        <f t="shared" si="35"/>
        <v>0.1919793858907296</v>
      </c>
      <c r="AR65" s="25">
        <f t="shared" si="36"/>
        <v>-0.10882867977181966</v>
      </c>
      <c r="AS65" s="25">
        <f t="shared" si="37"/>
        <v>7.8202931958605874E-4</v>
      </c>
      <c r="AT65" s="25">
        <f t="shared" si="38"/>
        <v>2.9372936252644522E-2</v>
      </c>
      <c r="AU65" s="25">
        <f t="shared" si="39"/>
        <v>3.5704322388386699E-4</v>
      </c>
      <c r="AV65" s="25">
        <f t="shared" si="40"/>
        <v>9.57426663423352E-4</v>
      </c>
      <c r="AW65" s="25">
        <f t="shared" si="41"/>
        <v>2.8863703172279782E-2</v>
      </c>
      <c r="AX65" s="25">
        <f t="shared" si="42"/>
        <v>2.8919499399883447E-2</v>
      </c>
      <c r="AY65" s="25">
        <f t="shared" si="43"/>
        <v>2.9867210609954252E-2</v>
      </c>
    </row>
    <row r="66" spans="1:51">
      <c r="A66" s="21" t="s">
        <v>189</v>
      </c>
      <c r="B66" s="21">
        <v>1205.9076796444599</v>
      </c>
      <c r="C66" s="21">
        <v>55.807142611440398</v>
      </c>
      <c r="D66" s="21">
        <v>423.83466212094601</v>
      </c>
      <c r="E66" s="21">
        <v>8757.0944705224902</v>
      </c>
      <c r="F66" s="21">
        <v>4290.9926545206699</v>
      </c>
      <c r="G66" s="21">
        <v>84.049982746350196</v>
      </c>
      <c r="H66" s="21">
        <v>788.45784563039001</v>
      </c>
      <c r="I66" s="21">
        <v>313.65675836858497</v>
      </c>
      <c r="K66" s="21">
        <v>421.08074616751401</v>
      </c>
      <c r="L66" s="21">
        <v>1.7059403727661699</v>
      </c>
      <c r="M66" s="21">
        <v>13.1357592462218</v>
      </c>
      <c r="N66" s="21">
        <v>0.28637369165642601</v>
      </c>
      <c r="O66" s="21">
        <v>0.54740595309655204</v>
      </c>
      <c r="P66" s="21">
        <v>1.0235254571887</v>
      </c>
      <c r="Q66" s="21">
        <v>6.45490624773646</v>
      </c>
      <c r="R66" s="21">
        <v>-8.4653754874070906</v>
      </c>
      <c r="S66" s="21">
        <v>2.7623765268045702E-2</v>
      </c>
      <c r="T66" s="21">
        <v>1.5113560733807401</v>
      </c>
      <c r="U66" s="21">
        <v>-0.25589793644298398</v>
      </c>
      <c r="V66" s="21">
        <v>5.74479347882631E-2</v>
      </c>
      <c r="W66" s="21">
        <v>0.43922566403798502</v>
      </c>
      <c r="X66" s="21">
        <v>0.45079972580926703</v>
      </c>
      <c r="Y66" s="21">
        <v>0.44038613782230002</v>
      </c>
      <c r="Z66" s="32"/>
      <c r="AA66" s="26" t="s">
        <v>138</v>
      </c>
      <c r="AB66" s="25">
        <f t="shared" ref="AB66:AB102" si="45">B66/BA$2</f>
        <v>52.454259065775538</v>
      </c>
      <c r="AC66" s="25">
        <f t="shared" ref="AC66:AC102" si="46">C66/BB$2</f>
        <v>2.2961177787056326</v>
      </c>
      <c r="AD66" s="25">
        <f t="shared" ref="AD66:AD102" si="47">D66/BC$2</f>
        <v>15.708052113295754</v>
      </c>
      <c r="AE66" s="25">
        <f t="shared" ref="AE66:AE102" si="48">E66/BD$2</f>
        <v>311.80126650842925</v>
      </c>
      <c r="AF66" s="25">
        <f t="shared" ref="AF66:AF102" si="49">F66/BE$2</f>
        <v>138.53638223194957</v>
      </c>
      <c r="AG66" s="25">
        <f t="shared" ref="AG66:AG102" si="50">G66/BF$2</f>
        <v>2.149709392642396</v>
      </c>
      <c r="AH66" s="27">
        <f t="shared" si="22"/>
        <v>19.67210193688598</v>
      </c>
      <c r="AI66" s="25">
        <f t="shared" si="44"/>
        <v>7.8257674243658926</v>
      </c>
      <c r="AJ66" s="27">
        <f t="shared" si="44"/>
        <v>0</v>
      </c>
      <c r="AK66" s="25">
        <f t="shared" ref="AK66:AK102" si="51">K66/BI$2</f>
        <v>10.506006640906039</v>
      </c>
      <c r="AL66" s="25">
        <f t="shared" ref="AL66:AL102" si="52">L66/BJ$2</f>
        <v>3.1052077569748343E-2</v>
      </c>
      <c r="AM66" s="25">
        <f t="shared" ref="AM66:AM102" si="53">M66/BK$2</f>
        <v>0.23521817971567374</v>
      </c>
      <c r="AN66" s="25">
        <f t="shared" ref="AN66:AN102" si="54">N66/BL$2</f>
        <v>4.8595569600615313E-3</v>
      </c>
      <c r="AO66" s="25">
        <f t="shared" ref="AO66:AO102" si="55">O66/BM$2</f>
        <v>9.3270736598492429E-3</v>
      </c>
      <c r="AP66" s="25">
        <f t="shared" ref="AP66:AP102" si="56">P66/BN$2</f>
        <v>1.61068431874343E-2</v>
      </c>
      <c r="AQ66" s="25">
        <f t="shared" ref="AQ66:AQ102" si="57">Q66/BO$2</f>
        <v>9.8729064664063323E-2</v>
      </c>
      <c r="AR66" s="25">
        <f t="shared" ref="AR66:AR102" si="58">R66/BP$2</f>
        <v>-0.10864563452188175</v>
      </c>
      <c r="AS66" s="25">
        <f t="shared" ref="AS66:AS102" si="59">S66/BQ$2</f>
        <v>3.3721775255077848E-4</v>
      </c>
      <c r="AT66" s="25">
        <f t="shared" ref="AT66:AT102" si="60">T66/BR$2</f>
        <v>1.7252923212108907E-2</v>
      </c>
      <c r="AU66" s="25">
        <f t="shared" ref="AU66:AU102" si="61">U66/BS$2</f>
        <v>-2.6672705487073584E-3</v>
      </c>
      <c r="AV66" s="25">
        <f t="shared" ref="AV66:AV102" si="62">V66/BT$2</f>
        <v>5.1105715495296776E-4</v>
      </c>
      <c r="AW66" s="25">
        <f t="shared" ref="AW66:AW102" si="63">W66/BU$2</f>
        <v>2.1198149808783063E-3</v>
      </c>
      <c r="AX66" s="25">
        <f t="shared" ref="AX66:AX102" si="64">X66/BV$2</f>
        <v>2.1756743523613275E-3</v>
      </c>
      <c r="AY66" s="25">
        <f t="shared" ref="AY66:AY102" si="65">Y66/BW$2</f>
        <v>2.1254157230805987E-3</v>
      </c>
    </row>
    <row r="67" spans="1:51">
      <c r="A67" s="21" t="s">
        <v>216</v>
      </c>
      <c r="B67" s="21">
        <v>1534.8583809859399</v>
      </c>
      <c r="C67" s="21">
        <v>183.28535122924899</v>
      </c>
      <c r="D67" s="21">
        <v>482.02444141547801</v>
      </c>
      <c r="E67" s="21">
        <v>8988.4623984597201</v>
      </c>
      <c r="F67" s="21">
        <v>4227.6712749991302</v>
      </c>
      <c r="G67" s="21">
        <v>418.595703923293</v>
      </c>
      <c r="H67" s="21">
        <v>853.06068535696602</v>
      </c>
      <c r="I67" s="21">
        <v>342.65013734323497</v>
      </c>
      <c r="K67" s="21">
        <v>459.70625727222199</v>
      </c>
      <c r="L67" s="21">
        <v>14.4180881269687</v>
      </c>
      <c r="M67" s="21">
        <v>61.275732390271997</v>
      </c>
      <c r="N67" s="21">
        <v>0.33766650346522198</v>
      </c>
      <c r="O67" s="21">
        <v>0.787950285352503</v>
      </c>
      <c r="P67" s="21">
        <v>0.91605874454749703</v>
      </c>
      <c r="Q67" s="21">
        <v>7.2697840796600497</v>
      </c>
      <c r="R67" s="21">
        <v>-8.1310755107600698</v>
      </c>
      <c r="S67" s="21">
        <v>3.8323067732513101E-2</v>
      </c>
      <c r="T67" s="21">
        <v>1.70442586789712</v>
      </c>
      <c r="U67" s="21">
        <v>-0.36172194092864601</v>
      </c>
      <c r="V67" s="21">
        <v>5.5266368694083398E-2</v>
      </c>
      <c r="W67" s="21">
        <v>2.8501197038338399</v>
      </c>
      <c r="X67" s="21">
        <v>2.9491923367931898</v>
      </c>
      <c r="Y67" s="21">
        <v>2.957332792476</v>
      </c>
      <c r="Z67" s="32"/>
      <c r="AA67" s="26" t="s">
        <v>140</v>
      </c>
      <c r="AB67" s="25">
        <f t="shared" si="45"/>
        <v>66.762871241727382</v>
      </c>
      <c r="AC67" s="25">
        <f t="shared" si="46"/>
        <v>7.5410553889837066</v>
      </c>
      <c r="AD67" s="25">
        <f t="shared" si="47"/>
        <v>17.864666867373732</v>
      </c>
      <c r="AE67" s="25">
        <f t="shared" si="48"/>
        <v>320.03925151625288</v>
      </c>
      <c r="AF67" s="25">
        <f t="shared" si="49"/>
        <v>136.49202663800361</v>
      </c>
      <c r="AG67" s="25">
        <f t="shared" si="50"/>
        <v>10.706237967463879</v>
      </c>
      <c r="AH67" s="27">
        <f t="shared" si="22"/>
        <v>21.283949235453246</v>
      </c>
      <c r="AI67" s="25">
        <f t="shared" si="44"/>
        <v>8.5491551233342058</v>
      </c>
      <c r="AJ67" s="27">
        <f t="shared" si="44"/>
        <v>0</v>
      </c>
      <c r="AK67" s="25">
        <f t="shared" si="51"/>
        <v>11.469716997809931</v>
      </c>
      <c r="AL67" s="25">
        <f t="shared" si="52"/>
        <v>0.26244269616536392</v>
      </c>
      <c r="AM67" s="25">
        <f t="shared" si="53"/>
        <v>1.0972465286108335</v>
      </c>
      <c r="AN67" s="25">
        <f t="shared" si="54"/>
        <v>5.7299593325169183E-3</v>
      </c>
      <c r="AO67" s="25">
        <f t="shared" si="55"/>
        <v>1.3425631033438457E-2</v>
      </c>
      <c r="AP67" s="25">
        <f t="shared" si="56"/>
        <v>1.4415679107221495E-2</v>
      </c>
      <c r="AQ67" s="25">
        <f t="shared" si="57"/>
        <v>0.11119278188528679</v>
      </c>
      <c r="AR67" s="25">
        <f t="shared" si="58"/>
        <v>-0.1043551889134743</v>
      </c>
      <c r="AS67" s="25">
        <f t="shared" si="59"/>
        <v>4.6782973451336469E-4</v>
      </c>
      <c r="AT67" s="25">
        <f t="shared" si="60"/>
        <v>1.9456916300195436E-2</v>
      </c>
      <c r="AU67" s="25">
        <f t="shared" si="61"/>
        <v>-3.7702933179971443E-3</v>
      </c>
      <c r="AV67" s="25">
        <f t="shared" si="62"/>
        <v>4.9164993055852144E-4</v>
      </c>
      <c r="AW67" s="25">
        <f t="shared" si="63"/>
        <v>1.3755403976032046E-2</v>
      </c>
      <c r="AX67" s="25">
        <f t="shared" si="64"/>
        <v>1.4233553749001883E-2</v>
      </c>
      <c r="AY67" s="25">
        <f t="shared" si="65"/>
        <v>1.4272841662528958E-2</v>
      </c>
    </row>
    <row r="68" spans="1:51">
      <c r="A68" s="21" t="s">
        <v>191</v>
      </c>
      <c r="B68" s="21">
        <v>1494.9877560278901</v>
      </c>
      <c r="C68" s="21">
        <v>117.27386734935401</v>
      </c>
      <c r="D68" s="21">
        <v>306.65205603284801</v>
      </c>
      <c r="E68" s="21">
        <v>7608.4634875639304</v>
      </c>
      <c r="F68" s="21">
        <v>2560.8036838255398</v>
      </c>
      <c r="G68" s="21">
        <v>40.878042297224901</v>
      </c>
      <c r="H68" s="21">
        <v>408.00300490000899</v>
      </c>
      <c r="I68" s="21">
        <v>228.49698605682599</v>
      </c>
      <c r="K68" s="21">
        <v>304.65361331424299</v>
      </c>
      <c r="L68" s="21">
        <v>1.95235272162531</v>
      </c>
      <c r="M68" s="21">
        <v>2.4569702860907698</v>
      </c>
      <c r="N68" s="21">
        <v>0.29645271043958599</v>
      </c>
      <c r="O68" s="21">
        <v>0.50923082484131599</v>
      </c>
      <c r="P68" s="21">
        <v>1.14815638138078</v>
      </c>
      <c r="Q68" s="21">
        <v>3.8959253321560099</v>
      </c>
      <c r="R68" s="21">
        <v>-6.1955869602512399</v>
      </c>
      <c r="S68" s="21">
        <v>9.6694045652464006E-2</v>
      </c>
      <c r="T68" s="21">
        <v>1.7511606511170099</v>
      </c>
      <c r="U68" s="21">
        <v>-0.59015886031347797</v>
      </c>
      <c r="V68" s="21">
        <v>1.70889006557263E-2</v>
      </c>
      <c r="W68" s="21">
        <v>0.36283679111642098</v>
      </c>
      <c r="X68" s="21">
        <v>0.37003871743484501</v>
      </c>
      <c r="Y68" s="21">
        <v>0.36218815281156802</v>
      </c>
      <c r="Z68" s="32"/>
      <c r="AA68" s="26" t="s">
        <v>142</v>
      </c>
      <c r="AB68" s="25">
        <f t="shared" si="45"/>
        <v>65.028589152006774</v>
      </c>
      <c r="AC68" s="25">
        <f t="shared" si="46"/>
        <v>4.8250922587679081</v>
      </c>
      <c r="AD68" s="25">
        <f t="shared" si="47"/>
        <v>11.365060263614559</v>
      </c>
      <c r="AE68" s="25">
        <f t="shared" si="48"/>
        <v>270.90361530198612</v>
      </c>
      <c r="AF68" s="25">
        <f t="shared" si="49"/>
        <v>82.676552146899184</v>
      </c>
      <c r="AG68" s="25">
        <f t="shared" si="50"/>
        <v>1.0455196849281145</v>
      </c>
      <c r="AH68" s="27">
        <f t="shared" si="22"/>
        <v>10.179715691117989</v>
      </c>
      <c r="AI68" s="25">
        <f t="shared" ref="AI68:AJ102" si="66">I68/BH$2</f>
        <v>5.7010226062082339</v>
      </c>
      <c r="AJ68" s="27">
        <f t="shared" si="66"/>
        <v>0</v>
      </c>
      <c r="AK68" s="25">
        <f t="shared" si="51"/>
        <v>7.6011380567425899</v>
      </c>
      <c r="AL68" s="25">
        <f t="shared" si="52"/>
        <v>3.5537354718392679E-2</v>
      </c>
      <c r="AM68" s="25">
        <f t="shared" si="53"/>
        <v>4.3996244714670424E-2</v>
      </c>
      <c r="AN68" s="25">
        <f t="shared" si="54"/>
        <v>5.0305907082909551E-3</v>
      </c>
      <c r="AO68" s="25">
        <f t="shared" si="55"/>
        <v>8.6766199495879361E-3</v>
      </c>
      <c r="AP68" s="25">
        <f t="shared" si="56"/>
        <v>1.8068114143782142E-2</v>
      </c>
      <c r="AQ68" s="25">
        <f t="shared" si="57"/>
        <v>5.9588946652737992E-2</v>
      </c>
      <c r="AR68" s="25">
        <f t="shared" si="58"/>
        <v>-7.9514898959097136E-2</v>
      </c>
      <c r="AS68" s="25">
        <f t="shared" si="59"/>
        <v>1.1803947956973472E-3</v>
      </c>
      <c r="AT68" s="25">
        <f t="shared" si="60"/>
        <v>1.999041839174669E-2</v>
      </c>
      <c r="AU68" s="25">
        <f t="shared" si="61"/>
        <v>-6.1513327112099015E-3</v>
      </c>
      <c r="AV68" s="25">
        <f t="shared" si="62"/>
        <v>1.52022957528034E-4</v>
      </c>
      <c r="AW68" s="25">
        <f t="shared" si="63"/>
        <v>1.7511428142684411E-3</v>
      </c>
      <c r="AX68" s="25">
        <f t="shared" si="64"/>
        <v>1.7859011459210668E-3</v>
      </c>
      <c r="AY68" s="25">
        <f t="shared" si="65"/>
        <v>1.7480123205191507E-3</v>
      </c>
    </row>
    <row r="69" spans="1:51">
      <c r="A69" s="21" t="s">
        <v>193</v>
      </c>
      <c r="B69" s="21">
        <v>1811.71120459295</v>
      </c>
      <c r="C69" s="21">
        <v>146.608714717743</v>
      </c>
      <c r="D69" s="21">
        <v>345.91466519545497</v>
      </c>
      <c r="E69" s="21">
        <v>8838.0400177949305</v>
      </c>
      <c r="F69" s="21">
        <v>4145.1229835542099</v>
      </c>
      <c r="G69" s="21">
        <v>119.014601122656</v>
      </c>
      <c r="H69" s="21">
        <v>656.10868709626902</v>
      </c>
      <c r="I69" s="21">
        <v>263.67807638907902</v>
      </c>
      <c r="K69" s="21">
        <v>348.27599151584701</v>
      </c>
      <c r="L69" s="21">
        <v>1.54712816333889</v>
      </c>
      <c r="M69" s="21">
        <v>8.0939374347593294</v>
      </c>
      <c r="N69" s="21">
        <v>0.35349506270113501</v>
      </c>
      <c r="O69" s="21">
        <v>0.65377850283129701</v>
      </c>
      <c r="P69" s="21">
        <v>1.19666782085409</v>
      </c>
      <c r="Q69" s="21">
        <v>7.54410327216989</v>
      </c>
      <c r="R69" s="21">
        <v>-8.1321155770677205</v>
      </c>
      <c r="S69" s="21">
        <v>-2.3538680351198201E-3</v>
      </c>
      <c r="T69" s="21">
        <v>1.65237204853991</v>
      </c>
      <c r="U69" s="21">
        <v>-0.47404220192931201</v>
      </c>
      <c r="V69" s="21">
        <v>5.2357595474687602E-2</v>
      </c>
      <c r="W69" s="21">
        <v>0.23057267428103201</v>
      </c>
      <c r="X69" s="21">
        <v>0.238429679720255</v>
      </c>
      <c r="Y69" s="21">
        <v>0.23928292380303101</v>
      </c>
      <c r="Z69" s="32"/>
      <c r="AA69" s="26" t="s">
        <v>144</v>
      </c>
      <c r="AB69" s="25">
        <f t="shared" si="45"/>
        <v>78.805343462200469</v>
      </c>
      <c r="AC69" s="25">
        <f t="shared" si="46"/>
        <v>6.0320392807135566</v>
      </c>
      <c r="AD69" s="25">
        <f t="shared" si="47"/>
        <v>12.820201067209807</v>
      </c>
      <c r="AE69" s="25">
        <f t="shared" si="48"/>
        <v>314.68337817717082</v>
      </c>
      <c r="AF69" s="25">
        <f t="shared" si="49"/>
        <v>133.82692264530397</v>
      </c>
      <c r="AG69" s="25">
        <f t="shared" si="50"/>
        <v>3.0439840382486194</v>
      </c>
      <c r="AH69" s="27">
        <f t="shared" ref="AH69:AH102" si="67">H69/BH$2</f>
        <v>16.369977222960806</v>
      </c>
      <c r="AI69" s="25">
        <f t="shared" si="66"/>
        <v>6.5787943210848061</v>
      </c>
      <c r="AJ69" s="27">
        <f t="shared" si="66"/>
        <v>0</v>
      </c>
      <c r="AK69" s="25">
        <f t="shared" si="51"/>
        <v>8.6895207464033692</v>
      </c>
      <c r="AL69" s="25">
        <f t="shared" si="52"/>
        <v>2.8161326448029649E-2</v>
      </c>
      <c r="AM69" s="25">
        <f t="shared" si="53"/>
        <v>0.14493575852375915</v>
      </c>
      <c r="AN69" s="25">
        <f t="shared" si="54"/>
        <v>5.9985586747180559E-3</v>
      </c>
      <c r="AO69" s="25">
        <f t="shared" si="55"/>
        <v>1.1139521261395417E-2</v>
      </c>
      <c r="AP69" s="25">
        <f t="shared" si="56"/>
        <v>1.8831520801531016E-2</v>
      </c>
      <c r="AQ69" s="25">
        <f t="shared" si="57"/>
        <v>0.11538854806010845</v>
      </c>
      <c r="AR69" s="25">
        <f t="shared" si="58"/>
        <v>-0.10436853724800567</v>
      </c>
      <c r="AS69" s="25">
        <f t="shared" si="59"/>
        <v>-2.8734898407293742E-5</v>
      </c>
      <c r="AT69" s="25">
        <f t="shared" si="60"/>
        <v>1.8862694618035504E-2</v>
      </c>
      <c r="AU69" s="25">
        <f t="shared" si="61"/>
        <v>-4.9410277457714409E-3</v>
      </c>
      <c r="AV69" s="25">
        <f t="shared" si="62"/>
        <v>4.6577346743784006E-4</v>
      </c>
      <c r="AW69" s="25">
        <f t="shared" si="63"/>
        <v>1.1128024820513129E-3</v>
      </c>
      <c r="AX69" s="25">
        <f t="shared" si="64"/>
        <v>1.1507223924722733E-3</v>
      </c>
      <c r="AY69" s="25">
        <f t="shared" si="65"/>
        <v>1.1548403658447443E-3</v>
      </c>
    </row>
    <row r="70" spans="1:51">
      <c r="A70" s="21" t="s">
        <v>194</v>
      </c>
      <c r="B70" s="21">
        <v>586.61120332079702</v>
      </c>
      <c r="C70" s="21">
        <v>374.10794138637903</v>
      </c>
      <c r="D70" s="21">
        <v>639.64035358266096</v>
      </c>
      <c r="E70" s="21">
        <v>10724.505525573701</v>
      </c>
      <c r="F70" s="21">
        <v>3689.7905270851202</v>
      </c>
      <c r="G70" s="21">
        <v>1232.55848322405</v>
      </c>
      <c r="H70" s="21">
        <v>3235.9228849441602</v>
      </c>
      <c r="I70" s="21">
        <v>1736.5056423859</v>
      </c>
      <c r="K70" s="21">
        <v>2175.1150910237402</v>
      </c>
      <c r="L70" s="21">
        <v>180.83803283574801</v>
      </c>
      <c r="M70" s="21">
        <v>382.192497181622</v>
      </c>
      <c r="N70" s="21">
        <v>0.20454732059790001</v>
      </c>
      <c r="O70" s="21">
        <v>1.8358322070394</v>
      </c>
      <c r="P70" s="21">
        <v>1.8555860067101599</v>
      </c>
      <c r="Q70" s="21">
        <v>41.492460830580001</v>
      </c>
      <c r="R70" s="21">
        <v>-7.5165340883181697</v>
      </c>
      <c r="S70" s="21">
        <v>0.25636258190890898</v>
      </c>
      <c r="T70" s="21">
        <v>4.72183308087192</v>
      </c>
      <c r="U70" s="21">
        <v>-0.46113091387126698</v>
      </c>
      <c r="V70" s="21">
        <v>0.50722932148212496</v>
      </c>
      <c r="W70" s="21">
        <v>15.6597061623703</v>
      </c>
      <c r="X70" s="21">
        <v>15.653487588874</v>
      </c>
      <c r="Y70" s="21">
        <v>16.025333430121801</v>
      </c>
      <c r="Z70" s="32"/>
      <c r="AA70" s="26" t="s">
        <v>217</v>
      </c>
      <c r="AB70" s="25">
        <f t="shared" si="45"/>
        <v>25.516261774655479</v>
      </c>
      <c r="AC70" s="25">
        <f t="shared" si="46"/>
        <v>15.392221410671839</v>
      </c>
      <c r="AD70" s="25">
        <f t="shared" si="47"/>
        <v>23.706187591085204</v>
      </c>
      <c r="AE70" s="25">
        <f t="shared" si="48"/>
        <v>381.85204199938403</v>
      </c>
      <c r="AF70" s="25">
        <f t="shared" si="49"/>
        <v>119.1263355525813</v>
      </c>
      <c r="AG70" s="25">
        <f t="shared" si="50"/>
        <v>31.524605500086956</v>
      </c>
      <c r="AH70" s="27">
        <f t="shared" si="67"/>
        <v>80.736598925752503</v>
      </c>
      <c r="AI70" s="25">
        <f t="shared" si="66"/>
        <v>43.325989081484536</v>
      </c>
      <c r="AJ70" s="27">
        <f t="shared" si="66"/>
        <v>0</v>
      </c>
      <c r="AK70" s="25">
        <f t="shared" si="51"/>
        <v>54.269338598396715</v>
      </c>
      <c r="AL70" s="25">
        <f t="shared" si="52"/>
        <v>3.2916722722676526</v>
      </c>
      <c r="AM70" s="25">
        <f t="shared" si="53"/>
        <v>6.8438087059113979</v>
      </c>
      <c r="AN70" s="25">
        <f t="shared" si="54"/>
        <v>3.4710219005243512E-3</v>
      </c>
      <c r="AO70" s="25">
        <f t="shared" si="55"/>
        <v>3.1280153468042256E-2</v>
      </c>
      <c r="AP70" s="25">
        <f t="shared" si="56"/>
        <v>2.9200673633433417E-2</v>
      </c>
      <c r="AQ70" s="25">
        <f t="shared" si="57"/>
        <v>0.63463537520006119</v>
      </c>
      <c r="AR70" s="25">
        <f t="shared" si="58"/>
        <v>-9.6468091302682968E-2</v>
      </c>
      <c r="AS70" s="25">
        <f t="shared" si="59"/>
        <v>3.1295521399988071E-3</v>
      </c>
      <c r="AT70" s="25">
        <f t="shared" si="60"/>
        <v>5.3902204119542468E-2</v>
      </c>
      <c r="AU70" s="25">
        <f t="shared" si="61"/>
        <v>-4.8064510513994895E-3</v>
      </c>
      <c r="AV70" s="25">
        <f t="shared" si="62"/>
        <v>4.5123149317865402E-3</v>
      </c>
      <c r="AW70" s="25">
        <f t="shared" si="63"/>
        <v>7.5577732443872114E-2</v>
      </c>
      <c r="AX70" s="25">
        <f t="shared" si="64"/>
        <v>7.5547720023523168E-2</v>
      </c>
      <c r="AY70" s="25">
        <f t="shared" si="65"/>
        <v>7.7342342809468154E-2</v>
      </c>
    </row>
    <row r="71" spans="1:51">
      <c r="A71" s="21" t="s">
        <v>196</v>
      </c>
      <c r="B71" s="21">
        <v>1148.6328596307001</v>
      </c>
      <c r="C71" s="21">
        <v>114.526110080489</v>
      </c>
      <c r="D71" s="21">
        <v>417.366019668089</v>
      </c>
      <c r="E71" s="21">
        <v>8701.5522916768605</v>
      </c>
      <c r="F71" s="21">
        <v>4540.5302365593898</v>
      </c>
      <c r="G71" s="21">
        <v>127.82372869877899</v>
      </c>
      <c r="H71" s="21">
        <v>1397.8791388571599</v>
      </c>
      <c r="I71" s="21">
        <v>678.05358717022102</v>
      </c>
      <c r="K71" s="21">
        <v>867.90846326371695</v>
      </c>
      <c r="L71" s="21">
        <v>10.9542947397386</v>
      </c>
      <c r="M71" s="21">
        <v>439.375553468384</v>
      </c>
      <c r="N71" s="21">
        <v>0.30563634426500302</v>
      </c>
      <c r="O71" s="21">
        <v>1.06371453969791</v>
      </c>
      <c r="P71" s="21">
        <v>1.0531155889503501</v>
      </c>
      <c r="Q71" s="21">
        <v>24.4381019404372</v>
      </c>
      <c r="R71" s="21">
        <v>-8.2693565823762007</v>
      </c>
      <c r="S71" s="21">
        <v>3.4016468246943099E-2</v>
      </c>
      <c r="T71" s="21">
        <v>1.77479576285411</v>
      </c>
      <c r="U71" s="21">
        <v>-0.44811038512654899</v>
      </c>
      <c r="V71" s="21">
        <v>9.1989618664900699E-2</v>
      </c>
      <c r="W71" s="21">
        <v>0.82542584454141599</v>
      </c>
      <c r="X71" s="21">
        <v>0.86102534166233702</v>
      </c>
      <c r="Y71" s="21">
        <v>0.81076192227198596</v>
      </c>
      <c r="Z71" s="32"/>
      <c r="AA71" s="26" t="s">
        <v>146</v>
      </c>
      <c r="AB71" s="25">
        <f t="shared" si="45"/>
        <v>49.962933819523528</v>
      </c>
      <c r="AC71" s="25">
        <f t="shared" si="46"/>
        <v>4.7120390899193172</v>
      </c>
      <c r="AD71" s="25">
        <f t="shared" si="47"/>
        <v>15.468312937072456</v>
      </c>
      <c r="AE71" s="25">
        <f t="shared" si="48"/>
        <v>309.82365603876951</v>
      </c>
      <c r="AF71" s="25">
        <f t="shared" si="49"/>
        <v>146.59280102123185</v>
      </c>
      <c r="AG71" s="25">
        <f t="shared" si="50"/>
        <v>3.2692912146763153</v>
      </c>
      <c r="AH71" s="27">
        <f t="shared" si="67"/>
        <v>34.877224023382233</v>
      </c>
      <c r="AI71" s="25">
        <f t="shared" si="66"/>
        <v>16.917504669915694</v>
      </c>
      <c r="AJ71" s="27">
        <f t="shared" si="66"/>
        <v>0</v>
      </c>
      <c r="AK71" s="25">
        <f t="shared" si="51"/>
        <v>21.654402776040843</v>
      </c>
      <c r="AL71" s="25">
        <f t="shared" si="52"/>
        <v>0.19939361035737294</v>
      </c>
      <c r="AM71" s="25">
        <f t="shared" si="53"/>
        <v>7.8677688865320796</v>
      </c>
      <c r="AN71" s="25">
        <f t="shared" si="54"/>
        <v>5.1864304134566948E-3</v>
      </c>
      <c r="AO71" s="25">
        <f t="shared" si="55"/>
        <v>1.8124289311601805E-2</v>
      </c>
      <c r="AP71" s="25">
        <f t="shared" si="56"/>
        <v>1.6572492193849337E-2</v>
      </c>
      <c r="AQ71" s="25">
        <f t="shared" si="57"/>
        <v>0.37378559101311104</v>
      </c>
      <c r="AR71" s="25">
        <f t="shared" si="58"/>
        <v>-0.10612990461160832</v>
      </c>
      <c r="AS71" s="25">
        <f t="shared" si="59"/>
        <v>4.1525682182140143E-4</v>
      </c>
      <c r="AT71" s="25">
        <f t="shared" si="60"/>
        <v>2.0260225603357423E-2</v>
      </c>
      <c r="AU71" s="25">
        <f t="shared" si="61"/>
        <v>-4.6707357215608611E-3</v>
      </c>
      <c r="AV71" s="25">
        <f t="shared" si="62"/>
        <v>8.1834017138066636E-4</v>
      </c>
      <c r="AW71" s="25">
        <f t="shared" si="63"/>
        <v>3.9837154659334755E-3</v>
      </c>
      <c r="AX71" s="25">
        <f t="shared" si="64"/>
        <v>4.1555277107255652E-3</v>
      </c>
      <c r="AY71" s="25">
        <f t="shared" si="65"/>
        <v>3.9129436403088124E-3</v>
      </c>
    </row>
    <row r="72" spans="1:51" s="23" customFormat="1">
      <c r="A72" s="21" t="s">
        <v>218</v>
      </c>
      <c r="B72" s="21">
        <v>673.66351331270198</v>
      </c>
      <c r="C72" s="21">
        <v>230.674696519631</v>
      </c>
      <c r="D72" s="21">
        <v>96.041334174795793</v>
      </c>
      <c r="E72" s="21">
        <v>6451.7366960099798</v>
      </c>
      <c r="F72" s="21">
        <v>4763.1388980972397</v>
      </c>
      <c r="G72" s="21">
        <v>2446.2343800315298</v>
      </c>
      <c r="H72" s="21">
        <v>1248.1855458386899</v>
      </c>
      <c r="I72" s="21">
        <v>595.51233166448901</v>
      </c>
      <c r="J72" s="21"/>
      <c r="K72" s="21">
        <v>769.93644321712395</v>
      </c>
      <c r="L72" s="21">
        <v>19.1960496811848</v>
      </c>
      <c r="M72" s="21">
        <v>98.857714238479005</v>
      </c>
      <c r="N72" s="21">
        <v>0.13855173528745099</v>
      </c>
      <c r="O72" s="21">
        <v>1.2101255716541901</v>
      </c>
      <c r="P72" s="21">
        <v>1.0795133905149801</v>
      </c>
      <c r="Q72" s="21">
        <v>11.228280110577799</v>
      </c>
      <c r="R72" s="21">
        <v>-8.5210291752830205</v>
      </c>
      <c r="S72" s="21">
        <v>7.4844071493213302E-2</v>
      </c>
      <c r="T72" s="21">
        <v>2.4424655610668999</v>
      </c>
      <c r="U72" s="21">
        <v>-0.55484685141888002</v>
      </c>
      <c r="V72" s="21">
        <v>6.6537837036714897E-2</v>
      </c>
      <c r="W72" s="21">
        <v>4.1167159217079599</v>
      </c>
      <c r="X72" s="21">
        <v>3.98404622412678</v>
      </c>
      <c r="Y72" s="21">
        <v>4.1403180110528996</v>
      </c>
      <c r="Z72" s="32"/>
      <c r="AA72" s="26" t="s">
        <v>150</v>
      </c>
      <c r="AB72" s="25">
        <f t="shared" si="45"/>
        <v>29.302840546536146</v>
      </c>
      <c r="AC72" s="25">
        <f t="shared" si="46"/>
        <v>9.4908330187052456</v>
      </c>
      <c r="AD72" s="25">
        <f t="shared" si="47"/>
        <v>3.5594594238676081</v>
      </c>
      <c r="AE72" s="25">
        <f t="shared" si="48"/>
        <v>229.71770828398925</v>
      </c>
      <c r="AF72" s="25">
        <f t="shared" si="49"/>
        <v>153.77980904149965</v>
      </c>
      <c r="AG72" s="25">
        <f t="shared" si="50"/>
        <v>62.566259403389139</v>
      </c>
      <c r="AH72" s="27">
        <f t="shared" si="67"/>
        <v>31.142353938091066</v>
      </c>
      <c r="AI72" s="25">
        <f t="shared" si="66"/>
        <v>14.858092107397431</v>
      </c>
      <c r="AJ72" s="27">
        <f t="shared" si="66"/>
        <v>0</v>
      </c>
      <c r="AK72" s="25">
        <f t="shared" si="51"/>
        <v>19.209991098231637</v>
      </c>
      <c r="AL72" s="25">
        <f t="shared" si="52"/>
        <v>0.34941269533726926</v>
      </c>
      <c r="AM72" s="25">
        <f t="shared" si="53"/>
        <v>1.7702160307722985</v>
      </c>
      <c r="AN72" s="25">
        <f t="shared" si="54"/>
        <v>2.3511239655090955E-3</v>
      </c>
      <c r="AO72" s="25">
        <f t="shared" si="55"/>
        <v>2.0618939711265806E-2</v>
      </c>
      <c r="AP72" s="25">
        <f t="shared" si="56"/>
        <v>1.6987904675589024E-2</v>
      </c>
      <c r="AQ72" s="25">
        <f t="shared" si="57"/>
        <v>0.17173875972128785</v>
      </c>
      <c r="AR72" s="25">
        <f t="shared" si="58"/>
        <v>-0.10935990056262121</v>
      </c>
      <c r="AS72" s="25">
        <f t="shared" si="59"/>
        <v>9.1366073146757309E-4</v>
      </c>
      <c r="AT72" s="25">
        <f t="shared" si="60"/>
        <v>2.7882026952818495E-2</v>
      </c>
      <c r="AU72" s="25">
        <f t="shared" si="61"/>
        <v>-5.7832692455584743E-3</v>
      </c>
      <c r="AV72" s="25">
        <f t="shared" si="62"/>
        <v>5.9192097710804108E-4</v>
      </c>
      <c r="AW72" s="25">
        <f t="shared" si="63"/>
        <v>1.9868320085463128E-2</v>
      </c>
      <c r="AX72" s="25">
        <f t="shared" si="64"/>
        <v>1.922802231721419E-2</v>
      </c>
      <c r="AY72" s="25">
        <f t="shared" si="65"/>
        <v>1.9982229783073843E-2</v>
      </c>
    </row>
    <row r="73" spans="1:51">
      <c r="A73" s="23" t="s">
        <v>219</v>
      </c>
      <c r="B73" s="23">
        <v>750.38040384491796</v>
      </c>
      <c r="C73" s="23">
        <v>378.63002028111799</v>
      </c>
      <c r="D73" s="23">
        <v>367.21755515017202</v>
      </c>
      <c r="E73" s="23">
        <v>15321.039825985299</v>
      </c>
      <c r="F73" s="23">
        <v>3963.2731265323</v>
      </c>
      <c r="G73" s="23">
        <v>1100.6787592790799</v>
      </c>
      <c r="H73" s="23">
        <v>5224.8277554347596</v>
      </c>
      <c r="I73" s="23">
        <v>2933.3092817090601</v>
      </c>
      <c r="J73" s="23"/>
      <c r="K73" s="23">
        <v>4627.59841232702</v>
      </c>
      <c r="L73" s="23">
        <v>29.843723789711401</v>
      </c>
      <c r="M73" s="23">
        <v>152.41641319749499</v>
      </c>
      <c r="N73" s="23">
        <v>0.17266901719960201</v>
      </c>
      <c r="O73" s="23">
        <v>1.8514010808925001</v>
      </c>
      <c r="P73" s="23">
        <v>1.7904443576534701</v>
      </c>
      <c r="Q73" s="23">
        <v>20.081490854998801</v>
      </c>
      <c r="R73" s="23">
        <v>-8.2418377818313608</v>
      </c>
      <c r="S73" s="23">
        <v>0.230824868366202</v>
      </c>
      <c r="T73" s="23">
        <v>8.0345695340119896</v>
      </c>
      <c r="U73" s="23">
        <v>-0.52246966361529401</v>
      </c>
      <c r="V73" s="23">
        <v>0.242884075434428</v>
      </c>
      <c r="W73" s="23">
        <v>19.750922275247699</v>
      </c>
      <c r="X73" s="23">
        <v>19.3574429165641</v>
      </c>
      <c r="Y73" s="23">
        <v>20.007827987886699</v>
      </c>
      <c r="Z73" s="34"/>
      <c r="AA73" s="30" t="s">
        <v>152</v>
      </c>
      <c r="AB73" s="29">
        <f t="shared" si="45"/>
        <v>32.639851926946328</v>
      </c>
      <c r="AC73" s="29">
        <f t="shared" si="46"/>
        <v>15.578276909323925</v>
      </c>
      <c r="AD73" s="29">
        <f t="shared" si="47"/>
        <v>13.609723339640206</v>
      </c>
      <c r="AE73" s="29">
        <f t="shared" si="48"/>
        <v>545.51422712735393</v>
      </c>
      <c r="AF73" s="29">
        <f t="shared" si="49"/>
        <v>127.9558286282421</v>
      </c>
      <c r="AG73" s="29">
        <f t="shared" si="50"/>
        <v>28.15157588128077</v>
      </c>
      <c r="AH73" s="80">
        <f t="shared" si="67"/>
        <v>130.359973937993</v>
      </c>
      <c r="AI73" s="29">
        <f t="shared" si="66"/>
        <v>73.186359324078353</v>
      </c>
      <c r="AJ73" s="29">
        <f t="shared" si="66"/>
        <v>0</v>
      </c>
      <c r="AK73" s="29">
        <f t="shared" si="51"/>
        <v>115.45904222372805</v>
      </c>
      <c r="AL73" s="29">
        <f t="shared" si="52"/>
        <v>0.54322509794736229</v>
      </c>
      <c r="AM73" s="29">
        <f t="shared" si="53"/>
        <v>2.7292759100634791</v>
      </c>
      <c r="AN73" s="29">
        <f t="shared" si="54"/>
        <v>2.9300698659358903E-3</v>
      </c>
      <c r="AO73" s="29">
        <f t="shared" si="55"/>
        <v>3.1545426493312323E-2</v>
      </c>
      <c r="AP73" s="29">
        <f t="shared" si="56"/>
        <v>2.8175563491855824E-2</v>
      </c>
      <c r="AQ73" s="29">
        <f t="shared" si="57"/>
        <v>0.30715036486691349</v>
      </c>
      <c r="AR73" s="29">
        <f t="shared" si="58"/>
        <v>-0.10577672505673533</v>
      </c>
      <c r="AS73" s="29">
        <f t="shared" si="59"/>
        <v>2.8177999120677709E-3</v>
      </c>
      <c r="AT73" s="29">
        <f t="shared" si="60"/>
        <v>9.1718830296940529E-2</v>
      </c>
      <c r="AU73" s="29">
        <f t="shared" si="61"/>
        <v>-5.445795951795852E-3</v>
      </c>
      <c r="AV73" s="29">
        <f t="shared" si="62"/>
        <v>2.160698117911467E-3</v>
      </c>
      <c r="AW73" s="29">
        <f t="shared" si="63"/>
        <v>9.5322983953898169E-2</v>
      </c>
      <c r="AX73" s="29">
        <f t="shared" si="64"/>
        <v>9.3423952300019791E-2</v>
      </c>
      <c r="AY73" s="29">
        <f t="shared" si="65"/>
        <v>9.6562876389414576E-2</v>
      </c>
    </row>
    <row r="74" spans="1:51">
      <c r="A74" s="21" t="s">
        <v>220</v>
      </c>
      <c r="B74" s="21">
        <v>1223.2251446901</v>
      </c>
      <c r="C74" s="21">
        <v>95.857468591291493</v>
      </c>
      <c r="D74" s="21">
        <v>755.07594745126096</v>
      </c>
      <c r="E74" s="21">
        <v>6530.5673856937501</v>
      </c>
      <c r="F74" s="21">
        <v>4260.9716867806601</v>
      </c>
      <c r="G74" s="21">
        <v>164.11791260876601</v>
      </c>
      <c r="H74" s="21">
        <v>1011.64040002052</v>
      </c>
      <c r="I74" s="21">
        <v>439.59711819803999</v>
      </c>
      <c r="K74" s="21">
        <v>560.29352349659905</v>
      </c>
      <c r="L74" s="21">
        <v>2.8788415568832901</v>
      </c>
      <c r="M74" s="21">
        <v>28.775253000220602</v>
      </c>
      <c r="N74" s="21">
        <v>0.52672454942251901</v>
      </c>
      <c r="O74" s="21">
        <v>1.08039399903143</v>
      </c>
      <c r="P74" s="21">
        <v>3.8575702148848401</v>
      </c>
      <c r="Q74" s="21">
        <v>15.1635699935365</v>
      </c>
      <c r="R74" s="21">
        <v>-9.1362201722962695</v>
      </c>
      <c r="S74" s="21">
        <v>0.222278945226658</v>
      </c>
      <c r="T74" s="21">
        <v>2.1616244489178502</v>
      </c>
      <c r="U74" s="21">
        <v>0.99390866516318799</v>
      </c>
      <c r="V74" s="21">
        <v>0.36505609465855798</v>
      </c>
      <c r="W74" s="21">
        <v>0.97821381190935996</v>
      </c>
      <c r="X74" s="21">
        <v>0.97896872591782003</v>
      </c>
      <c r="Y74" s="21">
        <v>1.04556916088465</v>
      </c>
      <c r="Z74" s="32"/>
      <c r="AA74" s="28" t="s">
        <v>221</v>
      </c>
      <c r="AB74" s="27">
        <f t="shared" si="45"/>
        <v>53.207529662853368</v>
      </c>
      <c r="AC74" s="27">
        <f t="shared" si="46"/>
        <v>3.9439402835339021</v>
      </c>
      <c r="AD74" s="27">
        <f t="shared" si="47"/>
        <v>27.984432119607924</v>
      </c>
      <c r="AE74" s="27">
        <f t="shared" si="48"/>
        <v>232.52451926060601</v>
      </c>
      <c r="AF74" s="27">
        <f t="shared" si="49"/>
        <v>137.5671435040712</v>
      </c>
      <c r="AG74" s="27">
        <f t="shared" si="50"/>
        <v>4.1975715723897462</v>
      </c>
      <c r="AH74" s="27">
        <f t="shared" si="67"/>
        <v>25.240528942627748</v>
      </c>
      <c r="AI74" s="27">
        <f t="shared" si="66"/>
        <v>10.967991971008983</v>
      </c>
      <c r="AJ74" s="27">
        <f t="shared" si="66"/>
        <v>0</v>
      </c>
      <c r="AK74" s="27">
        <f t="shared" si="51"/>
        <v>13.979379328757462</v>
      </c>
      <c r="AL74" s="27">
        <f t="shared" si="52"/>
        <v>5.2401603691694845E-2</v>
      </c>
      <c r="AM74" s="27">
        <f t="shared" si="53"/>
        <v>0.51526999731794432</v>
      </c>
      <c r="AN74" s="27">
        <f t="shared" si="54"/>
        <v>8.938139308035279E-3</v>
      </c>
      <c r="AO74" s="27">
        <f t="shared" si="55"/>
        <v>1.8408485245040553E-2</v>
      </c>
      <c r="AP74" s="27">
        <f t="shared" si="56"/>
        <v>6.0705161849445126E-2</v>
      </c>
      <c r="AQ74" s="27">
        <f t="shared" si="57"/>
        <v>0.23192979494549559</v>
      </c>
      <c r="AR74" s="27">
        <f t="shared" si="58"/>
        <v>-0.11725533489061765</v>
      </c>
      <c r="AS74" s="27">
        <f t="shared" si="59"/>
        <v>2.7134753579519588E-3</v>
      </c>
      <c r="AT74" s="27">
        <f t="shared" si="60"/>
        <v>2.4676078183993727E-2</v>
      </c>
      <c r="AU74" s="27">
        <f t="shared" si="61"/>
        <v>1.0359690068409297E-2</v>
      </c>
      <c r="AV74" s="27">
        <f t="shared" si="62"/>
        <v>3.2475410965088335E-3</v>
      </c>
      <c r="AW74" s="27">
        <f t="shared" si="63"/>
        <v>4.7211091308366794E-3</v>
      </c>
      <c r="AX74" s="27">
        <f t="shared" si="64"/>
        <v>4.724752538213417E-3</v>
      </c>
      <c r="AY74" s="27">
        <f t="shared" si="65"/>
        <v>5.0461832089027511E-3</v>
      </c>
    </row>
    <row r="75" spans="1:51">
      <c r="A75" s="21" t="s">
        <v>222</v>
      </c>
      <c r="B75" s="21">
        <v>805.83613184073795</v>
      </c>
      <c r="C75" s="21">
        <v>179.53174501332501</v>
      </c>
      <c r="D75" s="21">
        <v>585.21649669924</v>
      </c>
      <c r="E75" s="21">
        <v>9274.5491318335608</v>
      </c>
      <c r="F75" s="21">
        <v>3698.5101698032299</v>
      </c>
      <c r="G75" s="21">
        <v>76.919252831893104</v>
      </c>
      <c r="H75" s="21">
        <v>3225.3343136179001</v>
      </c>
      <c r="I75" s="21">
        <v>1737.4833441989499</v>
      </c>
      <c r="K75" s="21">
        <v>2151.3542517276001</v>
      </c>
      <c r="L75" s="21">
        <v>9.0104972363632605</v>
      </c>
      <c r="M75" s="21">
        <v>75.529422430110102</v>
      </c>
      <c r="N75" s="21">
        <v>0.145494596885164</v>
      </c>
      <c r="O75" s="21">
        <v>0.93472688763307799</v>
      </c>
      <c r="P75" s="21">
        <v>1.3567329264005701</v>
      </c>
      <c r="Q75" s="21">
        <v>20.4948212548857</v>
      </c>
      <c r="R75" s="21">
        <v>-8.6396206726605005</v>
      </c>
      <c r="S75" s="21">
        <v>8.7512493534450203E-2</v>
      </c>
      <c r="T75" s="21">
        <v>3.3675579350329001</v>
      </c>
      <c r="U75" s="21">
        <v>-7.4464253075819303E-2</v>
      </c>
      <c r="V75" s="21">
        <v>8.1081704508146696E-2</v>
      </c>
      <c r="W75" s="21">
        <v>1.2753123217100599</v>
      </c>
      <c r="X75" s="21">
        <v>1.2310993029500901</v>
      </c>
      <c r="Y75" s="21">
        <v>1.33760623414431</v>
      </c>
      <c r="Z75" s="32"/>
      <c r="AA75" s="26" t="s">
        <v>156</v>
      </c>
      <c r="AB75" s="25">
        <f t="shared" si="45"/>
        <v>35.052050781034026</v>
      </c>
      <c r="AC75" s="25">
        <f t="shared" si="46"/>
        <v>7.3866177746687924</v>
      </c>
      <c r="AD75" s="25">
        <f t="shared" si="47"/>
        <v>21.689144492596547</v>
      </c>
      <c r="AE75" s="25">
        <f t="shared" si="48"/>
        <v>330.22553032111091</v>
      </c>
      <c r="AF75" s="25">
        <f t="shared" si="49"/>
        <v>119.40785264053282</v>
      </c>
      <c r="AG75" s="25">
        <f t="shared" si="50"/>
        <v>1.9673298540318402</v>
      </c>
      <c r="AH75" s="27">
        <f t="shared" si="67"/>
        <v>80.472413014418663</v>
      </c>
      <c r="AI75" s="25">
        <f t="shared" si="66"/>
        <v>43.350382839295158</v>
      </c>
      <c r="AJ75" s="27">
        <f t="shared" si="66"/>
        <v>0</v>
      </c>
      <c r="AK75" s="25">
        <f t="shared" si="51"/>
        <v>53.676503286616772</v>
      </c>
      <c r="AL75" s="25">
        <f t="shared" si="52"/>
        <v>0.16401198048432961</v>
      </c>
      <c r="AM75" s="25">
        <f t="shared" si="53"/>
        <v>1.3524831664448045</v>
      </c>
      <c r="AN75" s="25">
        <f t="shared" si="54"/>
        <v>2.4689393667938911E-3</v>
      </c>
      <c r="AO75" s="25">
        <f t="shared" si="55"/>
        <v>1.5926510268070848E-2</v>
      </c>
      <c r="AP75" s="25">
        <f t="shared" si="56"/>
        <v>2.1350406420554718E-2</v>
      </c>
      <c r="AQ75" s="25">
        <f t="shared" si="57"/>
        <v>0.31347233488659682</v>
      </c>
      <c r="AR75" s="25">
        <f t="shared" si="58"/>
        <v>-0.11088191792625063</v>
      </c>
      <c r="AS75" s="25">
        <f t="shared" si="59"/>
        <v>1.0683107861453973E-3</v>
      </c>
      <c r="AT75" s="25">
        <f t="shared" si="60"/>
        <v>3.8442442180740874E-2</v>
      </c>
      <c r="AU75" s="25">
        <f t="shared" si="61"/>
        <v>-7.7615439937272568E-4</v>
      </c>
      <c r="AV75" s="25">
        <f t="shared" si="62"/>
        <v>7.2130330493858823E-4</v>
      </c>
      <c r="AW75" s="25">
        <f t="shared" si="63"/>
        <v>6.154982247635425E-3</v>
      </c>
      <c r="AX75" s="25">
        <f t="shared" si="64"/>
        <v>5.9415989524618249E-3</v>
      </c>
      <c r="AY75" s="25">
        <f t="shared" si="65"/>
        <v>6.4556285431675194E-3</v>
      </c>
    </row>
    <row r="76" spans="1:51">
      <c r="A76" s="21" t="s">
        <v>223</v>
      </c>
      <c r="B76" s="21">
        <v>910.49463387958701</v>
      </c>
      <c r="C76" s="21">
        <v>67.577341292518398</v>
      </c>
      <c r="D76" s="21">
        <v>481.24126685792601</v>
      </c>
      <c r="E76" s="21">
        <v>6702.4685275209804</v>
      </c>
      <c r="F76" s="21">
        <v>3307.0415328177901</v>
      </c>
      <c r="G76" s="21">
        <v>78.977401733752501</v>
      </c>
      <c r="H76" s="21">
        <v>1439.86826059126</v>
      </c>
      <c r="I76" s="21">
        <v>678.49121587778598</v>
      </c>
      <c r="K76" s="21">
        <v>871.00764204941095</v>
      </c>
      <c r="L76" s="21">
        <v>4.0652289605128002</v>
      </c>
      <c r="M76" s="21">
        <v>47.230306454446698</v>
      </c>
      <c r="N76" s="21">
        <v>0.18364338519529699</v>
      </c>
      <c r="O76" s="21">
        <v>0.53480454102878505</v>
      </c>
      <c r="P76" s="21">
        <v>3.2486338332646199</v>
      </c>
      <c r="Q76" s="21">
        <v>6.89328426477236</v>
      </c>
      <c r="R76" s="21">
        <v>-8.8201917143370601</v>
      </c>
      <c r="S76" s="21">
        <v>2.5621111497836E-2</v>
      </c>
      <c r="T76" s="21">
        <v>1.6412671264794201</v>
      </c>
      <c r="U76" s="21">
        <v>-0.16584787965006301</v>
      </c>
      <c r="V76" s="21">
        <v>9.2716838312621896E-2</v>
      </c>
      <c r="W76" s="21">
        <v>0.34904441016416099</v>
      </c>
      <c r="X76" s="21">
        <v>0.35636492399517899</v>
      </c>
      <c r="Y76" s="21">
        <v>0.37286788591217501</v>
      </c>
      <c r="Z76" s="32"/>
      <c r="AA76" s="26" t="s">
        <v>158</v>
      </c>
      <c r="AB76" s="25">
        <f t="shared" si="45"/>
        <v>39.60445912211064</v>
      </c>
      <c r="AC76" s="25">
        <f t="shared" si="46"/>
        <v>2.7803884506281999</v>
      </c>
      <c r="AD76" s="25">
        <f t="shared" si="47"/>
        <v>17.835641051735454</v>
      </c>
      <c r="AE76" s="25">
        <f t="shared" si="48"/>
        <v>238.64515595310678</v>
      </c>
      <c r="AF76" s="25">
        <f t="shared" si="49"/>
        <v>106.76913402886153</v>
      </c>
      <c r="AG76" s="25">
        <f t="shared" si="50"/>
        <v>2.0199702220749365</v>
      </c>
      <c r="AH76" s="27">
        <f t="shared" si="67"/>
        <v>35.924856801179139</v>
      </c>
      <c r="AI76" s="25">
        <f t="shared" si="66"/>
        <v>16.928423549844961</v>
      </c>
      <c r="AJ76" s="27">
        <f t="shared" si="66"/>
        <v>0</v>
      </c>
      <c r="AK76" s="25">
        <f t="shared" si="51"/>
        <v>21.731727596043189</v>
      </c>
      <c r="AL76" s="25">
        <f t="shared" si="52"/>
        <v>7.3996610336352908E-2</v>
      </c>
      <c r="AM76" s="25">
        <f t="shared" si="53"/>
        <v>0.84573921487056491</v>
      </c>
      <c r="AN76" s="25">
        <f t="shared" si="54"/>
        <v>3.1162970506583574E-3</v>
      </c>
      <c r="AO76" s="25">
        <f t="shared" si="55"/>
        <v>9.1123622598191355E-3</v>
      </c>
      <c r="AP76" s="25">
        <f t="shared" si="56"/>
        <v>5.1122554264070433E-2</v>
      </c>
      <c r="AQ76" s="25">
        <f t="shared" si="57"/>
        <v>0.10543414293013706</v>
      </c>
      <c r="AR76" s="25">
        <f t="shared" si="58"/>
        <v>-0.11319938812333882</v>
      </c>
      <c r="AS76" s="25">
        <f t="shared" si="59"/>
        <v>3.1277031039456165E-4</v>
      </c>
      <c r="AT76" s="25">
        <f t="shared" si="60"/>
        <v>1.8735926101363244E-2</v>
      </c>
      <c r="AU76" s="25">
        <f t="shared" si="61"/>
        <v>-1.7286624937467481E-3</v>
      </c>
      <c r="AV76" s="25">
        <f t="shared" si="62"/>
        <v>8.2480952150717818E-4</v>
      </c>
      <c r="AW76" s="25">
        <f t="shared" si="63"/>
        <v>1.6845772691320511E-3</v>
      </c>
      <c r="AX76" s="25">
        <f t="shared" si="64"/>
        <v>1.719907934339667E-3</v>
      </c>
      <c r="AY76" s="25">
        <f t="shared" si="65"/>
        <v>1.7995554339390687E-3</v>
      </c>
    </row>
    <row r="77" spans="1:51">
      <c r="A77" s="21" t="s">
        <v>224</v>
      </c>
      <c r="B77" s="21">
        <v>959.35832156061099</v>
      </c>
      <c r="C77" s="21">
        <v>63.482482855580002</v>
      </c>
      <c r="D77" s="21">
        <v>507.75628737443401</v>
      </c>
      <c r="E77" s="21">
        <v>6204.1353552774799</v>
      </c>
      <c r="F77" s="21">
        <v>3605.4409152614799</v>
      </c>
      <c r="G77" s="21">
        <v>39.442244071201401</v>
      </c>
      <c r="H77" s="21">
        <v>1305.6257913796501</v>
      </c>
      <c r="I77" s="21">
        <v>619.70856709105999</v>
      </c>
      <c r="K77" s="21">
        <v>806.08336959989003</v>
      </c>
      <c r="L77" s="21">
        <v>3.4118467547743498</v>
      </c>
      <c r="M77" s="21">
        <v>42.853311195985398</v>
      </c>
      <c r="N77" s="21">
        <v>0.168040325870803</v>
      </c>
      <c r="O77" s="21">
        <v>0.51145458843021396</v>
      </c>
      <c r="P77" s="21">
        <v>1.40216552800061</v>
      </c>
      <c r="Q77" s="21">
        <v>6.2490578453128904</v>
      </c>
      <c r="R77" s="21">
        <v>-8.8077975438038205</v>
      </c>
      <c r="S77" s="21">
        <v>5.5381454498814597E-2</v>
      </c>
      <c r="T77" s="21">
        <v>1.5160900845266601</v>
      </c>
      <c r="U77" s="21">
        <v>-0.432147063004646</v>
      </c>
      <c r="V77" s="21">
        <v>0.103261152622714</v>
      </c>
      <c r="W77" s="21">
        <v>0.25320594049252398</v>
      </c>
      <c r="X77" s="21">
        <v>0.27517751805409102</v>
      </c>
      <c r="Y77" s="21">
        <v>0.26824411880541199</v>
      </c>
      <c r="Z77" s="32"/>
      <c r="AA77" s="26" t="s">
        <v>160</v>
      </c>
      <c r="AB77" s="25">
        <f t="shared" si="45"/>
        <v>41.72991911858837</v>
      </c>
      <c r="AC77" s="25">
        <f t="shared" si="46"/>
        <v>2.6119104240106976</v>
      </c>
      <c r="AD77" s="25">
        <f t="shared" si="47"/>
        <v>18.818333977260174</v>
      </c>
      <c r="AE77" s="25">
        <f t="shared" si="48"/>
        <v>220.90172349708854</v>
      </c>
      <c r="AF77" s="25">
        <f t="shared" si="49"/>
        <v>116.40307522436669</v>
      </c>
      <c r="AG77" s="25">
        <f t="shared" si="50"/>
        <v>1.0087969060343134</v>
      </c>
      <c r="AH77" s="27">
        <f t="shared" si="67"/>
        <v>32.575493796897462</v>
      </c>
      <c r="AI77" s="25">
        <f t="shared" si="66"/>
        <v>15.461790596084331</v>
      </c>
      <c r="AJ77" s="27">
        <f t="shared" si="66"/>
        <v>0</v>
      </c>
      <c r="AK77" s="25">
        <f t="shared" si="51"/>
        <v>20.111860518959332</v>
      </c>
      <c r="AL77" s="25">
        <f t="shared" si="52"/>
        <v>6.2103536428743007E-2</v>
      </c>
      <c r="AM77" s="25">
        <f t="shared" si="53"/>
        <v>0.7673616473450694</v>
      </c>
      <c r="AN77" s="25">
        <f t="shared" si="54"/>
        <v>2.8515242808553028E-3</v>
      </c>
      <c r="AO77" s="25">
        <f t="shared" si="55"/>
        <v>8.7145099408794339E-3</v>
      </c>
      <c r="AP77" s="25">
        <f t="shared" si="56"/>
        <v>2.2065362540531427E-2</v>
      </c>
      <c r="AQ77" s="25">
        <f t="shared" si="57"/>
        <v>9.5580572733448929E-2</v>
      </c>
      <c r="AR77" s="25">
        <f t="shared" si="58"/>
        <v>-0.11304031986653683</v>
      </c>
      <c r="AS77" s="25">
        <f t="shared" si="59"/>
        <v>6.7607038496981478E-4</v>
      </c>
      <c r="AT77" s="25">
        <f t="shared" si="60"/>
        <v>1.7306964435235845E-2</v>
      </c>
      <c r="AU77" s="25">
        <f t="shared" si="61"/>
        <v>-4.5043471232504278E-3</v>
      </c>
      <c r="AV77" s="25">
        <f t="shared" si="62"/>
        <v>9.1861180164321682E-4</v>
      </c>
      <c r="AW77" s="25">
        <f t="shared" si="63"/>
        <v>1.2220363923384364E-3</v>
      </c>
      <c r="AX77" s="25">
        <f t="shared" si="64"/>
        <v>1.3280768245853814E-3</v>
      </c>
      <c r="AY77" s="25">
        <f t="shared" si="65"/>
        <v>1.2946144729990927E-3</v>
      </c>
    </row>
    <row r="78" spans="1:51">
      <c r="A78" s="21" t="s">
        <v>225</v>
      </c>
      <c r="B78" s="21">
        <v>634.19576324020295</v>
      </c>
      <c r="C78" s="21">
        <v>761.88292789277102</v>
      </c>
      <c r="D78" s="21">
        <v>335.62951466225701</v>
      </c>
      <c r="E78" s="21">
        <v>10798.671825793101</v>
      </c>
      <c r="F78" s="21">
        <v>4833.5251370682099</v>
      </c>
      <c r="G78" s="21">
        <v>2764.0021424328402</v>
      </c>
      <c r="H78" s="21">
        <v>4386.2960802179396</v>
      </c>
      <c r="I78" s="21">
        <v>2394.5079725946198</v>
      </c>
      <c r="K78" s="21">
        <v>3371.0323506987202</v>
      </c>
      <c r="L78" s="21">
        <v>375.96501850875597</v>
      </c>
      <c r="M78" s="21">
        <v>254.973237060054</v>
      </c>
      <c r="N78" s="21">
        <v>0.19252742078037899</v>
      </c>
      <c r="O78" s="21">
        <v>1.3483855408571499</v>
      </c>
      <c r="P78" s="21">
        <v>2.4856418907384499</v>
      </c>
      <c r="Q78" s="21">
        <v>18.908367829122401</v>
      </c>
      <c r="R78" s="21">
        <v>-8.7501950658352392</v>
      </c>
      <c r="S78" s="21">
        <v>0.112932978429391</v>
      </c>
      <c r="T78" s="21">
        <v>4.9308060339284996</v>
      </c>
      <c r="U78" s="21">
        <v>-0.43374403623293101</v>
      </c>
      <c r="V78" s="21">
        <v>0.25451943994009901</v>
      </c>
      <c r="W78" s="21">
        <v>6.29732764047945</v>
      </c>
      <c r="X78" s="21">
        <v>6.3239230117974303</v>
      </c>
      <c r="Y78" s="21">
        <v>6.4664201649792803</v>
      </c>
      <c r="Z78" s="32"/>
      <c r="AA78" s="26" t="s">
        <v>162</v>
      </c>
      <c r="AB78" s="25">
        <f t="shared" si="45"/>
        <v>27.586082603957554</v>
      </c>
      <c r="AC78" s="25">
        <f t="shared" si="46"/>
        <v>31.346756959175931</v>
      </c>
      <c r="AD78" s="25">
        <f t="shared" si="47"/>
        <v>12.439015442230266</v>
      </c>
      <c r="AE78" s="25">
        <f t="shared" si="48"/>
        <v>384.49277476965341</v>
      </c>
      <c r="AF78" s="25">
        <f t="shared" si="49"/>
        <v>156.05225639600133</v>
      </c>
      <c r="AG78" s="25">
        <f t="shared" si="50"/>
        <v>70.693665515708872</v>
      </c>
      <c r="AH78" s="27">
        <f t="shared" si="67"/>
        <v>109.43852495553742</v>
      </c>
      <c r="AI78" s="25">
        <f t="shared" si="66"/>
        <v>59.743212889087324</v>
      </c>
      <c r="AJ78" s="27">
        <f t="shared" si="66"/>
        <v>0</v>
      </c>
      <c r="AK78" s="25">
        <f t="shared" si="51"/>
        <v>84.107593580307395</v>
      </c>
      <c r="AL78" s="25">
        <f t="shared" si="52"/>
        <v>6.843436678455328</v>
      </c>
      <c r="AM78" s="25">
        <f t="shared" si="53"/>
        <v>4.5657308095631484</v>
      </c>
      <c r="AN78" s="25">
        <f t="shared" si="54"/>
        <v>3.2670527877206685E-3</v>
      </c>
      <c r="AO78" s="25">
        <f t="shared" si="55"/>
        <v>2.2974706778959787E-2</v>
      </c>
      <c r="AP78" s="25">
        <f t="shared" si="56"/>
        <v>3.9115631050553143E-2</v>
      </c>
      <c r="AQ78" s="25">
        <f t="shared" si="57"/>
        <v>0.28920721671952282</v>
      </c>
      <c r="AR78" s="25">
        <f t="shared" si="58"/>
        <v>-0.11230104282227117</v>
      </c>
      <c r="AS78" s="25">
        <f t="shared" si="59"/>
        <v>1.3786319426511342E-3</v>
      </c>
      <c r="AT78" s="25">
        <f t="shared" si="60"/>
        <v>5.6287740113339042E-2</v>
      </c>
      <c r="AU78" s="25">
        <f t="shared" si="61"/>
        <v>-4.5209926645083491E-3</v>
      </c>
      <c r="AV78" s="25">
        <f t="shared" si="62"/>
        <v>2.2642063867992085E-3</v>
      </c>
      <c r="AW78" s="25">
        <f t="shared" si="63"/>
        <v>3.0392507917371865E-2</v>
      </c>
      <c r="AX78" s="25">
        <f t="shared" si="64"/>
        <v>3.0520863956551306E-2</v>
      </c>
      <c r="AY78" s="25">
        <f t="shared" si="65"/>
        <v>3.1208591529822784E-2</v>
      </c>
    </row>
    <row r="79" spans="1:51">
      <c r="A79" s="21" t="s">
        <v>226</v>
      </c>
      <c r="B79" s="21">
        <v>611.656032490641</v>
      </c>
      <c r="C79" s="21">
        <v>231.21347452825501</v>
      </c>
      <c r="D79" s="21">
        <v>615.44233738001697</v>
      </c>
      <c r="E79" s="21">
        <v>5797.7441538554203</v>
      </c>
      <c r="F79" s="21">
        <v>3476.3224702534999</v>
      </c>
      <c r="G79" s="21">
        <v>673.55515523226597</v>
      </c>
      <c r="H79" s="21">
        <v>2538.3674515600901</v>
      </c>
      <c r="I79" s="21">
        <v>1288.8577048229299</v>
      </c>
      <c r="K79" s="21">
        <v>1635.7397264804199</v>
      </c>
      <c r="L79" s="21">
        <v>49.255279079243699</v>
      </c>
      <c r="M79" s="21">
        <v>258.339764895136</v>
      </c>
      <c r="N79" s="21">
        <v>0.138551717153338</v>
      </c>
      <c r="O79" s="21">
        <v>0.737542807493897</v>
      </c>
      <c r="P79" s="21">
        <v>1.5827089350219601</v>
      </c>
      <c r="Q79" s="21">
        <v>10.6325914703839</v>
      </c>
      <c r="R79" s="21">
        <v>-9.2437790012451995</v>
      </c>
      <c r="S79" s="21">
        <v>0.13251253365037299</v>
      </c>
      <c r="T79" s="21">
        <v>2.5893976740363298</v>
      </c>
      <c r="U79" s="21">
        <v>-0.444282540032783</v>
      </c>
      <c r="V79" s="21">
        <v>0.119259513500748</v>
      </c>
      <c r="W79" s="21">
        <v>2.8720512049201301</v>
      </c>
      <c r="X79" s="21">
        <v>2.90901272815554</v>
      </c>
      <c r="Y79" s="21">
        <v>2.9301565710140101</v>
      </c>
      <c r="Z79" s="32"/>
      <c r="AA79" s="26" t="s">
        <v>164</v>
      </c>
      <c r="AB79" s="25">
        <f t="shared" si="45"/>
        <v>26.605655249552669</v>
      </c>
      <c r="AC79" s="25">
        <f t="shared" si="46"/>
        <v>9.5130003920285962</v>
      </c>
      <c r="AD79" s="25">
        <f t="shared" si="47"/>
        <v>22.80936688829653</v>
      </c>
      <c r="AE79" s="25">
        <f t="shared" si="48"/>
        <v>206.43193654574142</v>
      </c>
      <c r="AF79" s="25">
        <f t="shared" si="49"/>
        <v>112.23443554329536</v>
      </c>
      <c r="AG79" s="25">
        <f t="shared" si="50"/>
        <v>17.227223568090324</v>
      </c>
      <c r="AH79" s="27">
        <f t="shared" si="67"/>
        <v>63.332521246509238</v>
      </c>
      <c r="AI79" s="25">
        <f t="shared" si="66"/>
        <v>32.157128363845558</v>
      </c>
      <c r="AJ79" s="27">
        <f t="shared" si="66"/>
        <v>0</v>
      </c>
      <c r="AK79" s="25">
        <f t="shared" si="51"/>
        <v>40.811869423164168</v>
      </c>
      <c r="AL79" s="25">
        <f t="shared" si="52"/>
        <v>0.89656049596167264</v>
      </c>
      <c r="AM79" s="25">
        <f t="shared" si="53"/>
        <v>4.6260142339535504</v>
      </c>
      <c r="AN79" s="25">
        <f t="shared" si="54"/>
        <v>2.3511236577861529E-3</v>
      </c>
      <c r="AO79" s="25">
        <f t="shared" si="55"/>
        <v>1.2566754259565462E-2</v>
      </c>
      <c r="AP79" s="25">
        <f t="shared" si="56"/>
        <v>2.4906507648348598E-2</v>
      </c>
      <c r="AQ79" s="25">
        <f t="shared" si="57"/>
        <v>0.16262758443536099</v>
      </c>
      <c r="AR79" s="25">
        <f t="shared" si="58"/>
        <v>-0.11863575767717574</v>
      </c>
      <c r="AS79" s="25">
        <f t="shared" si="59"/>
        <v>1.6176498152508938E-3</v>
      </c>
      <c r="AT79" s="25">
        <f t="shared" si="60"/>
        <v>2.9559334178496918E-2</v>
      </c>
      <c r="AU79" s="25">
        <f t="shared" si="61"/>
        <v>-4.6308373987156868E-3</v>
      </c>
      <c r="AV79" s="25">
        <f t="shared" si="62"/>
        <v>1.0609333110999733E-3</v>
      </c>
      <c r="AW79" s="25">
        <f t="shared" si="63"/>
        <v>1.3861250988996768E-2</v>
      </c>
      <c r="AX79" s="25">
        <f t="shared" si="64"/>
        <v>1.4039636718897394E-2</v>
      </c>
      <c r="AY79" s="25">
        <f t="shared" si="65"/>
        <v>1.4141682292538659E-2</v>
      </c>
    </row>
    <row r="80" spans="1:51">
      <c r="A80" s="21" t="s">
        <v>227</v>
      </c>
      <c r="B80" s="21">
        <v>822.80443865222901</v>
      </c>
      <c r="C80" s="21">
        <v>405.56999611752701</v>
      </c>
      <c r="D80" s="21">
        <v>572.50775062058506</v>
      </c>
      <c r="E80" s="21">
        <v>5321.5208564025997</v>
      </c>
      <c r="F80" s="21">
        <v>4583.74393918641</v>
      </c>
      <c r="G80" s="21">
        <v>1728.2345552321799</v>
      </c>
      <c r="H80" s="21">
        <v>3338.5347549134699</v>
      </c>
      <c r="I80" s="21">
        <v>1794.49718209105</v>
      </c>
      <c r="K80" s="21">
        <v>2209.3639833974498</v>
      </c>
      <c r="L80" s="21">
        <v>40.542293416238799</v>
      </c>
      <c r="M80" s="21">
        <v>330.61460556875699</v>
      </c>
      <c r="N80" s="21">
        <v>0.147062267339854</v>
      </c>
      <c r="O80" s="21">
        <v>1.0800232773271199</v>
      </c>
      <c r="P80" s="21">
        <v>2.2306226745786701</v>
      </c>
      <c r="Q80" s="21">
        <v>13.056738256651</v>
      </c>
      <c r="R80" s="21">
        <v>-9.2709605893647495</v>
      </c>
      <c r="S80" s="21">
        <v>5.3412157218490401E-2</v>
      </c>
      <c r="T80" s="21">
        <v>2.3019957135765798</v>
      </c>
      <c r="U80" s="21">
        <v>-0.49107670853739099</v>
      </c>
      <c r="V80" s="21">
        <v>0.103261157662229</v>
      </c>
      <c r="W80" s="21">
        <v>3.9390941642057902</v>
      </c>
      <c r="X80" s="21">
        <v>3.9348897326279499</v>
      </c>
      <c r="Y80" s="21">
        <v>4.1265419882753704</v>
      </c>
      <c r="Z80" s="32"/>
      <c r="AA80" s="26" t="s">
        <v>175</v>
      </c>
      <c r="AB80" s="25">
        <f t="shared" si="45"/>
        <v>35.790133783921888</v>
      </c>
      <c r="AC80" s="25">
        <f t="shared" si="46"/>
        <v>16.68668982174561</v>
      </c>
      <c r="AD80" s="25">
        <f t="shared" si="47"/>
        <v>21.218136187850607</v>
      </c>
      <c r="AE80" s="25">
        <f t="shared" si="48"/>
        <v>189.4757385983016</v>
      </c>
      <c r="AF80" s="25">
        <f t="shared" si="49"/>
        <v>147.98797237359656</v>
      </c>
      <c r="AG80" s="25">
        <f t="shared" si="50"/>
        <v>44.202294095451201</v>
      </c>
      <c r="AH80" s="27">
        <f t="shared" si="67"/>
        <v>83.29677532219236</v>
      </c>
      <c r="AI80" s="25">
        <f t="shared" si="66"/>
        <v>44.772883784706842</v>
      </c>
      <c r="AJ80" s="27">
        <f t="shared" si="66"/>
        <v>0</v>
      </c>
      <c r="AK80" s="25">
        <f t="shared" si="51"/>
        <v>55.123851881173898</v>
      </c>
      <c r="AL80" s="25">
        <f t="shared" si="52"/>
        <v>0.73796391721195453</v>
      </c>
      <c r="AM80" s="25">
        <f t="shared" si="53"/>
        <v>5.9202185615320442</v>
      </c>
      <c r="AN80" s="25">
        <f t="shared" si="54"/>
        <v>2.4955416144553538E-3</v>
      </c>
      <c r="AO80" s="25">
        <f t="shared" si="55"/>
        <v>1.8402168637367863E-2</v>
      </c>
      <c r="AP80" s="25">
        <f t="shared" si="56"/>
        <v>3.5102487561430619E-2</v>
      </c>
      <c r="AQ80" s="25">
        <f t="shared" si="57"/>
        <v>0.19970538783498012</v>
      </c>
      <c r="AR80" s="25">
        <f t="shared" si="58"/>
        <v>-0.11898460940772851</v>
      </c>
      <c r="AS80" s="25">
        <f t="shared" si="59"/>
        <v>6.5203014293432828E-4</v>
      </c>
      <c r="AT80" s="25">
        <f t="shared" si="60"/>
        <v>2.6278489881011186E-2</v>
      </c>
      <c r="AU80" s="25">
        <f t="shared" si="61"/>
        <v>-5.1185814940315931E-3</v>
      </c>
      <c r="AV80" s="25">
        <f t="shared" si="62"/>
        <v>9.1861184647477098E-4</v>
      </c>
      <c r="AW80" s="25">
        <f t="shared" si="63"/>
        <v>1.9011072221070416E-2</v>
      </c>
      <c r="AX80" s="25">
        <f t="shared" si="64"/>
        <v>1.8990780562876206E-2</v>
      </c>
      <c r="AY80" s="25">
        <f t="shared" si="65"/>
        <v>1.9915743186657193E-2</v>
      </c>
    </row>
    <row r="81" spans="1:51">
      <c r="A81" s="21" t="s">
        <v>228</v>
      </c>
      <c r="B81" s="21">
        <v>1099.2370413716801</v>
      </c>
      <c r="C81" s="21">
        <v>193.00313385066201</v>
      </c>
      <c r="D81" s="21">
        <v>1155.67650850532</v>
      </c>
      <c r="E81" s="21">
        <v>8166.1840342688402</v>
      </c>
      <c r="F81" s="21">
        <v>4616.9693922469796</v>
      </c>
      <c r="G81" s="21">
        <v>188.878888721284</v>
      </c>
      <c r="H81" s="21">
        <v>1140.56712098772</v>
      </c>
      <c r="I81" s="21">
        <v>527.40363351623296</v>
      </c>
      <c r="K81" s="21">
        <v>679.11671186589797</v>
      </c>
      <c r="L81" s="21">
        <v>21.238823118428101</v>
      </c>
      <c r="M81" s="21">
        <v>455.577495022851</v>
      </c>
      <c r="N81" s="21">
        <v>0.185061827674465</v>
      </c>
      <c r="O81" s="21">
        <v>0.88913673104636504</v>
      </c>
      <c r="P81" s="21">
        <v>1.1538750838623699</v>
      </c>
      <c r="Q81" s="21">
        <v>7.8214474980857798</v>
      </c>
      <c r="R81" s="21">
        <v>-9.2116712811859092</v>
      </c>
      <c r="S81" s="21">
        <v>9.8077855185959406E-2</v>
      </c>
      <c r="T81" s="21">
        <v>1.5834779981157601</v>
      </c>
      <c r="U81" s="21">
        <v>-0.52246556572024305</v>
      </c>
      <c r="V81" s="21">
        <v>7.6354960918015094E-2</v>
      </c>
      <c r="W81" s="21">
        <v>4.0420573012994501</v>
      </c>
      <c r="X81" s="21">
        <v>4.0306455674712902</v>
      </c>
      <c r="Y81" s="21">
        <v>4.1644132072522897</v>
      </c>
      <c r="Z81" s="32"/>
      <c r="AA81" s="26" t="s">
        <v>168</v>
      </c>
      <c r="AB81" s="25">
        <f t="shared" si="45"/>
        <v>47.814327345362493</v>
      </c>
      <c r="AC81" s="25">
        <f t="shared" si="46"/>
        <v>7.940881870012837</v>
      </c>
      <c r="AD81" s="25">
        <f t="shared" si="47"/>
        <v>42.831387906949821</v>
      </c>
      <c r="AE81" s="25">
        <f t="shared" si="48"/>
        <v>290.76156857698243</v>
      </c>
      <c r="AF81" s="25">
        <f t="shared" si="49"/>
        <v>149.06066916793375</v>
      </c>
      <c r="AG81" s="25">
        <f t="shared" si="50"/>
        <v>4.8308721535535817</v>
      </c>
      <c r="AH81" s="27">
        <f t="shared" si="67"/>
        <v>28.457263497697607</v>
      </c>
      <c r="AI81" s="25">
        <f t="shared" si="66"/>
        <v>13.158773291323179</v>
      </c>
      <c r="AJ81" s="27">
        <f t="shared" si="66"/>
        <v>0</v>
      </c>
      <c r="AK81" s="25">
        <f t="shared" si="51"/>
        <v>16.944029737173103</v>
      </c>
      <c r="AL81" s="25">
        <f t="shared" si="52"/>
        <v>0.38659591712118507</v>
      </c>
      <c r="AM81" s="25">
        <f t="shared" si="53"/>
        <v>8.1578922915722263</v>
      </c>
      <c r="AN81" s="25">
        <f t="shared" si="54"/>
        <v>3.1403670061847105E-3</v>
      </c>
      <c r="AO81" s="25">
        <f t="shared" si="55"/>
        <v>1.5149714279201995E-2</v>
      </c>
      <c r="AP81" s="25">
        <f t="shared" si="56"/>
        <v>1.8158107258716048E-2</v>
      </c>
      <c r="AQ81" s="25">
        <f t="shared" si="57"/>
        <v>0.11963058271773906</v>
      </c>
      <c r="AR81" s="25">
        <f t="shared" si="58"/>
        <v>-0.11822368338418285</v>
      </c>
      <c r="AS81" s="25">
        <f t="shared" si="59"/>
        <v>1.1972876825400928E-3</v>
      </c>
      <c r="AT81" s="25">
        <f t="shared" si="60"/>
        <v>1.8076232855202743E-2</v>
      </c>
      <c r="AU81" s="25">
        <f t="shared" si="61"/>
        <v>-5.4457532386933821E-3</v>
      </c>
      <c r="AV81" s="25">
        <f t="shared" si="62"/>
        <v>6.7925416704932924E-4</v>
      </c>
      <c r="AW81" s="25">
        <f t="shared" si="63"/>
        <v>1.950799855839503E-2</v>
      </c>
      <c r="AX81" s="25">
        <f t="shared" si="64"/>
        <v>1.9452922622930937E-2</v>
      </c>
      <c r="AY81" s="25">
        <f t="shared" si="65"/>
        <v>2.0098519340020705E-2</v>
      </c>
    </row>
    <row r="82" spans="1:51" s="23" customFormat="1">
      <c r="A82" s="21" t="s">
        <v>229</v>
      </c>
      <c r="B82" s="21">
        <v>1189.5224223201101</v>
      </c>
      <c r="C82" s="21">
        <v>194.35646659646901</v>
      </c>
      <c r="D82" s="21">
        <v>1106.73126026267</v>
      </c>
      <c r="E82" s="21">
        <v>7904.6563981105201</v>
      </c>
      <c r="F82" s="21">
        <v>4775.1885124897699</v>
      </c>
      <c r="G82" s="21">
        <v>159.248809442176</v>
      </c>
      <c r="H82" s="21">
        <v>1150.0057779147701</v>
      </c>
      <c r="I82" s="21">
        <v>520.43460122564704</v>
      </c>
      <c r="J82" s="21"/>
      <c r="K82" s="21">
        <v>677.71567670988804</v>
      </c>
      <c r="L82" s="21">
        <v>22.704466942816801</v>
      </c>
      <c r="M82" s="21">
        <v>434.69562590509599</v>
      </c>
      <c r="N82" s="21">
        <v>0.21417810512458199</v>
      </c>
      <c r="O82" s="21">
        <v>0.85577858908064297</v>
      </c>
      <c r="P82" s="21">
        <v>1.8915681433215601</v>
      </c>
      <c r="Q82" s="21">
        <v>9.5622775965418292</v>
      </c>
      <c r="R82" s="21">
        <v>-8.8075633108480798</v>
      </c>
      <c r="S82" s="21">
        <v>0.113200565746682</v>
      </c>
      <c r="T82" s="21">
        <v>1.68447013668986</v>
      </c>
      <c r="U82" s="21">
        <v>-0.504238929233224</v>
      </c>
      <c r="V82" s="21">
        <v>8.43541088292315E-2</v>
      </c>
      <c r="W82" s="21">
        <v>3.9985428706189099</v>
      </c>
      <c r="X82" s="21">
        <v>4.0357785360143499</v>
      </c>
      <c r="Y82" s="21">
        <v>4.1198546836414698</v>
      </c>
      <c r="Z82" s="32"/>
      <c r="AA82" s="26" t="s">
        <v>170</v>
      </c>
      <c r="AB82" s="25">
        <f t="shared" si="45"/>
        <v>51.741537398056963</v>
      </c>
      <c r="AC82" s="25">
        <f t="shared" si="46"/>
        <v>7.9965631185545778</v>
      </c>
      <c r="AD82" s="25">
        <f t="shared" si="47"/>
        <v>41.017391604131276</v>
      </c>
      <c r="AE82" s="25">
        <f t="shared" si="48"/>
        <v>281.44973022059497</v>
      </c>
      <c r="AF82" s="25">
        <f t="shared" si="49"/>
        <v>154.16883557210264</v>
      </c>
      <c r="AG82" s="25">
        <f t="shared" si="50"/>
        <v>4.0730366650768959</v>
      </c>
      <c r="AH82" s="27">
        <f t="shared" si="67"/>
        <v>28.692758930009234</v>
      </c>
      <c r="AI82" s="25">
        <f t="shared" si="66"/>
        <v>12.984895240160855</v>
      </c>
      <c r="AJ82" s="27">
        <f t="shared" si="66"/>
        <v>0</v>
      </c>
      <c r="AK82" s="25">
        <f t="shared" si="51"/>
        <v>16.909073770206788</v>
      </c>
      <c r="AL82" s="25">
        <f t="shared" si="52"/>
        <v>0.413274039317651</v>
      </c>
      <c r="AM82" s="25">
        <f t="shared" si="53"/>
        <v>7.7839667992675441</v>
      </c>
      <c r="AN82" s="25">
        <f t="shared" si="54"/>
        <v>3.6344494336430001E-3</v>
      </c>
      <c r="AO82" s="25">
        <f t="shared" si="55"/>
        <v>1.4581335646288005E-2</v>
      </c>
      <c r="AP82" s="25">
        <f t="shared" si="56"/>
        <v>2.9766911266193938E-2</v>
      </c>
      <c r="AQ82" s="25">
        <f t="shared" si="57"/>
        <v>0.14625692255340822</v>
      </c>
      <c r="AR82" s="25">
        <f t="shared" si="58"/>
        <v>-0.11303731369296069</v>
      </c>
      <c r="AS82" s="25">
        <f t="shared" si="59"/>
        <v>1.3818985210075738E-3</v>
      </c>
      <c r="AT82" s="25">
        <f t="shared" si="60"/>
        <v>1.9229111149427627E-2</v>
      </c>
      <c r="AU82" s="25">
        <f t="shared" si="61"/>
        <v>-5.2557737047448823E-3</v>
      </c>
      <c r="AV82" s="25">
        <f t="shared" si="62"/>
        <v>7.5041463241020821E-4</v>
      </c>
      <c r="AW82" s="25">
        <f t="shared" si="63"/>
        <v>1.9297986827311341E-2</v>
      </c>
      <c r="AX82" s="25">
        <f t="shared" si="64"/>
        <v>1.9477695637134893E-2</v>
      </c>
      <c r="AY82" s="25">
        <f t="shared" si="65"/>
        <v>1.9883468550393194E-2</v>
      </c>
    </row>
    <row r="83" spans="1:51">
      <c r="A83" s="23" t="s">
        <v>230</v>
      </c>
      <c r="B83" s="23">
        <v>1410.6632447402201</v>
      </c>
      <c r="C83" s="23">
        <v>506.92048443043097</v>
      </c>
      <c r="D83" s="23">
        <v>305.15616552845898</v>
      </c>
      <c r="E83" s="23">
        <v>8043.5766284116098</v>
      </c>
      <c r="F83" s="23">
        <v>4661.5510915313098</v>
      </c>
      <c r="G83" s="23">
        <v>170.76527708186001</v>
      </c>
      <c r="H83" s="23">
        <v>1457.82057213194</v>
      </c>
      <c r="I83" s="23">
        <v>710.68501934086396</v>
      </c>
      <c r="J83" s="23"/>
      <c r="K83" s="23">
        <v>920.07435025423797</v>
      </c>
      <c r="L83" s="23">
        <v>9.10157741429596</v>
      </c>
      <c r="M83" s="23">
        <v>33.028576790763502</v>
      </c>
      <c r="N83" s="23">
        <v>0.166771192172225</v>
      </c>
      <c r="O83" s="23">
        <v>0.76422936373722306</v>
      </c>
      <c r="P83" s="23">
        <v>1.38258640696468</v>
      </c>
      <c r="Q83" s="23">
        <v>21.322880562557302</v>
      </c>
      <c r="R83" s="23">
        <v>-8.5248343984546899</v>
      </c>
      <c r="S83" s="23">
        <v>4.2228678932069502E-3</v>
      </c>
      <c r="T83" s="23">
        <v>2.57182165773746</v>
      </c>
      <c r="U83" s="23">
        <v>-0.45664515150713297</v>
      </c>
      <c r="V83" s="23">
        <v>5.3084802854409703E-2</v>
      </c>
      <c r="W83" s="23">
        <v>0.37945836116588999</v>
      </c>
      <c r="X83" s="23">
        <v>0.39695892737018301</v>
      </c>
      <c r="Y83" s="23">
        <v>0.38988309273091198</v>
      </c>
      <c r="Z83" s="34"/>
      <c r="AA83" s="30" t="s">
        <v>172</v>
      </c>
      <c r="AB83" s="29">
        <f t="shared" si="45"/>
        <v>61.360663459732841</v>
      </c>
      <c r="AC83" s="29">
        <f t="shared" si="46"/>
        <v>20.856633796767373</v>
      </c>
      <c r="AD83" s="29">
        <f t="shared" si="47"/>
        <v>11.309619951392001</v>
      </c>
      <c r="AE83" s="29">
        <f t="shared" si="48"/>
        <v>286.39606303649964</v>
      </c>
      <c r="AF83" s="29">
        <f t="shared" si="49"/>
        <v>150.50000682937139</v>
      </c>
      <c r="AG83" s="29">
        <f t="shared" si="50"/>
        <v>4.3675882859832784</v>
      </c>
      <c r="AH83" s="80">
        <f t="shared" si="67"/>
        <v>36.37276876576697</v>
      </c>
      <c r="AI83" s="29">
        <f t="shared" si="66"/>
        <v>17.731662159203193</v>
      </c>
      <c r="AJ83" s="29">
        <f t="shared" si="66"/>
        <v>0</v>
      </c>
      <c r="AK83" s="29">
        <f t="shared" si="51"/>
        <v>22.95594686263069</v>
      </c>
      <c r="AL83" s="29">
        <f t="shared" si="52"/>
        <v>0.16566985129586723</v>
      </c>
      <c r="AM83" s="29">
        <f t="shared" si="53"/>
        <v>0.59143301621924083</v>
      </c>
      <c r="AN83" s="29">
        <f t="shared" si="54"/>
        <v>2.8299879886683351E-3</v>
      </c>
      <c r="AO83" s="29">
        <f t="shared" si="55"/>
        <v>1.3021457892949789E-2</v>
      </c>
      <c r="AP83" s="29">
        <f t="shared" si="56"/>
        <v>2.1757253123165583E-2</v>
      </c>
      <c r="AQ83" s="29">
        <f t="shared" si="57"/>
        <v>0.32613766538019734</v>
      </c>
      <c r="AR83" s="29">
        <f t="shared" si="58"/>
        <v>-0.10940873724879047</v>
      </c>
      <c r="AS83" s="29">
        <f t="shared" si="59"/>
        <v>5.1550757344197269E-5</v>
      </c>
      <c r="AT83" s="29">
        <f t="shared" si="60"/>
        <v>2.9358694723030366E-2</v>
      </c>
      <c r="AU83" s="29">
        <f t="shared" si="61"/>
        <v>-4.7596951376603393E-3</v>
      </c>
      <c r="AV83" s="29">
        <f t="shared" si="62"/>
        <v>4.722427084281621E-4</v>
      </c>
      <c r="AW83" s="29">
        <f t="shared" si="63"/>
        <v>1.8313627469396237E-3</v>
      </c>
      <c r="AX83" s="29">
        <f t="shared" si="64"/>
        <v>1.9158249390452849E-3</v>
      </c>
      <c r="AY83" s="29">
        <f t="shared" si="65"/>
        <v>1.881675157967722E-3</v>
      </c>
    </row>
    <row r="84" spans="1:51">
      <c r="A84" s="21" t="s">
        <v>231</v>
      </c>
      <c r="B84" s="21">
        <v>1311.23036569601</v>
      </c>
      <c r="C84" s="21">
        <v>187.74395339460401</v>
      </c>
      <c r="D84" s="21">
        <v>238.50231979303001</v>
      </c>
      <c r="E84" s="21">
        <v>7975.3829200780001</v>
      </c>
      <c r="F84" s="21">
        <v>4162.7195432969502</v>
      </c>
      <c r="G84" s="21">
        <v>79.701358281174706</v>
      </c>
      <c r="H84" s="21">
        <v>1139.1206387120401</v>
      </c>
      <c r="I84" s="21">
        <v>516.59073979501102</v>
      </c>
      <c r="K84" s="21">
        <v>677.08431545922997</v>
      </c>
      <c r="L84" s="21">
        <v>7.0598674503436198</v>
      </c>
      <c r="M84" s="21">
        <v>15.8599668735352</v>
      </c>
      <c r="N84" s="21">
        <v>0.34207139479531401</v>
      </c>
      <c r="O84" s="21">
        <v>0.93398565658091903</v>
      </c>
      <c r="P84" s="21">
        <v>0.78748127278964097</v>
      </c>
      <c r="Q84" s="21">
        <v>10.991116030258601</v>
      </c>
      <c r="R84" s="21">
        <v>-9.7179911555428298</v>
      </c>
      <c r="S84" s="21">
        <v>0.23937088303851001</v>
      </c>
      <c r="T84" s="21">
        <v>2.07128960403633</v>
      </c>
      <c r="U84" s="21">
        <v>0.91807875735879596</v>
      </c>
      <c r="V84" s="21">
        <v>0.26506394096844199</v>
      </c>
      <c r="W84" s="21">
        <v>0.47246923648290101</v>
      </c>
      <c r="X84" s="21">
        <v>0.47472899067803798</v>
      </c>
      <c r="Y84" s="21">
        <v>0.456496531274041</v>
      </c>
      <c r="Z84" s="32"/>
      <c r="AA84" s="28" t="s">
        <v>173</v>
      </c>
      <c r="AB84" s="27">
        <f t="shared" si="45"/>
        <v>57.035557910542984</v>
      </c>
      <c r="AC84" s="27">
        <f t="shared" si="46"/>
        <v>7.7244992139314546</v>
      </c>
      <c r="AD84" s="27">
        <f t="shared" si="47"/>
        <v>8.8393121263446002</v>
      </c>
      <c r="AE84" s="27">
        <f t="shared" si="48"/>
        <v>283.96798775446405</v>
      </c>
      <c r="AF84" s="27">
        <f t="shared" si="49"/>
        <v>134.39503448392932</v>
      </c>
      <c r="AG84" s="27">
        <f t="shared" si="50"/>
        <v>2.0384865398540271</v>
      </c>
      <c r="AH84" s="27">
        <f t="shared" si="67"/>
        <v>28.421173620559884</v>
      </c>
      <c r="AI84" s="27">
        <f t="shared" si="66"/>
        <v>12.888990513847581</v>
      </c>
      <c r="AJ84" s="27">
        <f t="shared" si="66"/>
        <v>0</v>
      </c>
      <c r="AK84" s="27">
        <f t="shared" si="51"/>
        <v>16.893321243992766</v>
      </c>
      <c r="AL84" s="27">
        <f t="shared" si="52"/>
        <v>0.1285059871962243</v>
      </c>
      <c r="AM84" s="27">
        <f t="shared" si="53"/>
        <v>0.28399976494825319</v>
      </c>
      <c r="AN84" s="27">
        <f t="shared" si="54"/>
        <v>5.8047071915037166E-3</v>
      </c>
      <c r="AO84" s="27">
        <f t="shared" si="55"/>
        <v>1.5913880670998793E-2</v>
      </c>
      <c r="AP84" s="27">
        <f t="shared" si="56"/>
        <v>1.2392302785220801E-2</v>
      </c>
      <c r="AQ84" s="27">
        <f t="shared" si="57"/>
        <v>0.16811128831842462</v>
      </c>
      <c r="AR84" s="27">
        <f t="shared" si="58"/>
        <v>-0.12472185279230633</v>
      </c>
      <c r="AS84" s="27">
        <f t="shared" si="59"/>
        <v>2.9221255835719133E-3</v>
      </c>
      <c r="AT84" s="27">
        <f t="shared" si="60"/>
        <v>2.3644858493565412E-2</v>
      </c>
      <c r="AU84" s="27">
        <f t="shared" si="61"/>
        <v>9.5693012024056275E-3</v>
      </c>
      <c r="AV84" s="27">
        <f t="shared" si="62"/>
        <v>2.3580103279818698E-3</v>
      </c>
      <c r="AW84" s="27">
        <f t="shared" si="63"/>
        <v>2.2802569328325339E-3</v>
      </c>
      <c r="AX84" s="27">
        <f t="shared" si="64"/>
        <v>2.2911630824229631E-3</v>
      </c>
      <c r="AY84" s="27">
        <f t="shared" si="65"/>
        <v>2.2031685872299276E-3</v>
      </c>
    </row>
    <row r="85" spans="1:51">
      <c r="A85" s="21" t="s">
        <v>232</v>
      </c>
      <c r="B85" s="21">
        <v>1347.7532122648399</v>
      </c>
      <c r="C85" s="21">
        <v>126.287075654605</v>
      </c>
      <c r="D85" s="21">
        <v>338.07478978024102</v>
      </c>
      <c r="E85" s="21">
        <v>7772.9124731053798</v>
      </c>
      <c r="F85" s="21">
        <v>3579.44046472529</v>
      </c>
      <c r="G85" s="21">
        <v>101.342185857026</v>
      </c>
      <c r="H85" s="21">
        <v>974.14481685529302</v>
      </c>
      <c r="I85" s="21">
        <v>430.177043600817</v>
      </c>
      <c r="K85" s="21">
        <v>556.40216653335995</v>
      </c>
      <c r="L85" s="21">
        <v>10.526153115137699</v>
      </c>
      <c r="M85" s="21">
        <v>19.820751001040801</v>
      </c>
      <c r="N85" s="21">
        <v>0.28271522016882</v>
      </c>
      <c r="O85" s="21">
        <v>1.2850001579568</v>
      </c>
      <c r="P85" s="21">
        <v>0.52748759304930404</v>
      </c>
      <c r="Q85" s="21">
        <v>6.0447415531258697</v>
      </c>
      <c r="R85" s="21">
        <v>-9.4940435290287901</v>
      </c>
      <c r="S85" s="21">
        <v>5.5582147181088601E-2</v>
      </c>
      <c r="T85" s="21">
        <v>1.79456642410703</v>
      </c>
      <c r="U85" s="21">
        <v>-4.5416996010494599E-2</v>
      </c>
      <c r="V85" s="21">
        <v>7.0901039217842396E-2</v>
      </c>
      <c r="W85" s="21">
        <v>0.29458254624407998</v>
      </c>
      <c r="X85" s="21">
        <v>0.33200868808878498</v>
      </c>
      <c r="Y85" s="21">
        <v>0.30607490141669702</v>
      </c>
      <c r="Z85" s="32"/>
      <c r="AA85" s="26" t="s">
        <v>174</v>
      </c>
      <c r="AB85" s="25">
        <f t="shared" si="45"/>
        <v>58.624219205332821</v>
      </c>
      <c r="AC85" s="25">
        <f t="shared" si="46"/>
        <v>5.1959298767580746</v>
      </c>
      <c r="AD85" s="25">
        <f t="shared" si="47"/>
        <v>12.529641604782485</v>
      </c>
      <c r="AE85" s="25">
        <f t="shared" si="48"/>
        <v>276.75891378488473</v>
      </c>
      <c r="AF85" s="25">
        <f t="shared" si="49"/>
        <v>115.56364047262231</v>
      </c>
      <c r="AG85" s="25">
        <f t="shared" si="50"/>
        <v>2.5919844560256071</v>
      </c>
      <c r="AH85" s="27">
        <f t="shared" si="67"/>
        <v>24.305010400581164</v>
      </c>
      <c r="AI85" s="25">
        <f t="shared" si="66"/>
        <v>10.732960169681064</v>
      </c>
      <c r="AJ85" s="27">
        <f t="shared" si="66"/>
        <v>0</v>
      </c>
      <c r="AK85" s="25">
        <f t="shared" si="51"/>
        <v>13.882289584165667</v>
      </c>
      <c r="AL85" s="25">
        <f t="shared" si="52"/>
        <v>0.19160043824527384</v>
      </c>
      <c r="AM85" s="25">
        <f t="shared" si="53"/>
        <v>0.35492436209223388</v>
      </c>
      <c r="AN85" s="25">
        <f t="shared" si="54"/>
        <v>4.7974753125542167E-3</v>
      </c>
      <c r="AO85" s="25">
        <f t="shared" si="55"/>
        <v>2.1894703662579656E-2</v>
      </c>
      <c r="AP85" s="25">
        <f t="shared" si="56"/>
        <v>8.3008779946700667E-3</v>
      </c>
      <c r="AQ85" s="25">
        <f t="shared" si="57"/>
        <v>9.2455514731200214E-2</v>
      </c>
      <c r="AR85" s="25">
        <f t="shared" si="58"/>
        <v>-0.12184768235314726</v>
      </c>
      <c r="AS85" s="25">
        <f t="shared" si="59"/>
        <v>6.7852034552418256E-4</v>
      </c>
      <c r="AT85" s="25">
        <f t="shared" si="60"/>
        <v>2.0485918083413587E-2</v>
      </c>
      <c r="AU85" s="25">
        <f t="shared" si="61"/>
        <v>-4.7338957692823224E-4</v>
      </c>
      <c r="AV85" s="25">
        <f t="shared" si="62"/>
        <v>6.3073604855299703E-4</v>
      </c>
      <c r="AW85" s="25">
        <f t="shared" si="63"/>
        <v>1.4217304355409266E-3</v>
      </c>
      <c r="AX85" s="25">
        <f t="shared" si="64"/>
        <v>1.6023585332470317E-3</v>
      </c>
      <c r="AY85" s="25">
        <f t="shared" si="65"/>
        <v>1.4771954701578043E-3</v>
      </c>
    </row>
    <row r="86" spans="1:51">
      <c r="A86" s="21" t="s">
        <v>233</v>
      </c>
      <c r="B86" s="21">
        <v>1321.26866492761</v>
      </c>
      <c r="C86" s="21">
        <v>147.77746427414999</v>
      </c>
      <c r="D86" s="21">
        <v>203.35340951749299</v>
      </c>
      <c r="E86" s="21">
        <v>8467.6097545012399</v>
      </c>
      <c r="F86" s="21">
        <v>3538.4994272305198</v>
      </c>
      <c r="G86" s="21">
        <v>40.910731876279698</v>
      </c>
      <c r="H86" s="21">
        <v>980.79068925814397</v>
      </c>
      <c r="I86" s="21">
        <v>408.79220096906897</v>
      </c>
      <c r="K86" s="21">
        <v>543.67419149967805</v>
      </c>
      <c r="L86" s="21">
        <v>2.5265179728129401</v>
      </c>
      <c r="M86" s="21">
        <v>11.894564104188101</v>
      </c>
      <c r="N86" s="21">
        <v>0.103240787209936</v>
      </c>
      <c r="O86" s="21">
        <v>0.75348050380521803</v>
      </c>
      <c r="P86" s="21">
        <v>0.724350262862543</v>
      </c>
      <c r="Q86" s="21">
        <v>5.8565017766910703</v>
      </c>
      <c r="R86" s="21">
        <v>-10.0766769591146</v>
      </c>
      <c r="S86" s="21">
        <v>2.5688089235106799E-2</v>
      </c>
      <c r="T86" s="21">
        <v>1.7912866452663101</v>
      </c>
      <c r="U86" s="21">
        <v>-0.258497980722948</v>
      </c>
      <c r="V86" s="21">
        <v>8.0718139276173703E-2</v>
      </c>
      <c r="W86" s="21">
        <v>0.16903875083000899</v>
      </c>
      <c r="X86" s="21">
        <v>0.16749832596478201</v>
      </c>
      <c r="Y86" s="21">
        <v>0.15602096413420799</v>
      </c>
      <c r="Z86" s="32"/>
      <c r="AA86" s="26" t="s">
        <v>176</v>
      </c>
      <c r="AB86" s="25">
        <f t="shared" si="45"/>
        <v>57.472201243496436</v>
      </c>
      <c r="AC86" s="25">
        <f t="shared" si="46"/>
        <v>6.0801260758753344</v>
      </c>
      <c r="AD86" s="25">
        <f t="shared" si="47"/>
        <v>7.536632181361389</v>
      </c>
      <c r="AE86" s="25">
        <f t="shared" si="48"/>
        <v>301.49400062314146</v>
      </c>
      <c r="AF86" s="25">
        <f t="shared" si="49"/>
        <v>114.24184300616135</v>
      </c>
      <c r="AG86" s="25">
        <f t="shared" si="50"/>
        <v>1.0463557718949339</v>
      </c>
      <c r="AH86" s="27">
        <f t="shared" si="67"/>
        <v>24.470825580293013</v>
      </c>
      <c r="AI86" s="25">
        <f t="shared" si="66"/>
        <v>10.199406211803119</v>
      </c>
      <c r="AJ86" s="27">
        <f t="shared" si="66"/>
        <v>0</v>
      </c>
      <c r="AK86" s="25">
        <f t="shared" si="51"/>
        <v>13.564725336818315</v>
      </c>
      <c r="AL86" s="25">
        <f t="shared" si="52"/>
        <v>4.5988496037489723E-2</v>
      </c>
      <c r="AM86" s="25">
        <f t="shared" si="53"/>
        <v>0.21299246314241385</v>
      </c>
      <c r="AN86" s="25">
        <f t="shared" si="54"/>
        <v>1.7519224030194467E-3</v>
      </c>
      <c r="AO86" s="25">
        <f t="shared" si="55"/>
        <v>1.2838311531866042E-2</v>
      </c>
      <c r="AP86" s="25">
        <f t="shared" si="56"/>
        <v>1.1398833331170224E-2</v>
      </c>
      <c r="AQ86" s="25">
        <f t="shared" si="57"/>
        <v>8.9576350209407629E-2</v>
      </c>
      <c r="AR86" s="25">
        <f t="shared" si="58"/>
        <v>-0.12932526900001223</v>
      </c>
      <c r="AS86" s="25">
        <f t="shared" si="59"/>
        <v>3.1358794266931608E-4</v>
      </c>
      <c r="AT86" s="25">
        <f t="shared" si="60"/>
        <v>2.0448477685688474E-2</v>
      </c>
      <c r="AU86" s="25">
        <f t="shared" si="61"/>
        <v>-2.6943712812481551E-3</v>
      </c>
      <c r="AV86" s="25">
        <f t="shared" si="62"/>
        <v>7.180690265650183E-4</v>
      </c>
      <c r="AW86" s="25">
        <f t="shared" si="63"/>
        <v>8.1582408701741794E-4</v>
      </c>
      <c r="AX86" s="25">
        <f t="shared" si="64"/>
        <v>8.0838960407713333E-4</v>
      </c>
      <c r="AY86" s="25">
        <f t="shared" si="65"/>
        <v>7.5299693114965253E-4</v>
      </c>
    </row>
    <row r="87" spans="1:51">
      <c r="A87" s="21" t="s">
        <v>234</v>
      </c>
      <c r="B87" s="21">
        <v>960.78572966205002</v>
      </c>
      <c r="C87" s="21">
        <v>103.891455949822</v>
      </c>
      <c r="D87" s="21">
        <v>713.46471793152102</v>
      </c>
      <c r="E87" s="21">
        <v>7271.95871645852</v>
      </c>
      <c r="F87" s="21">
        <v>3464.0802699199098</v>
      </c>
      <c r="G87" s="21">
        <v>322.39686538037603</v>
      </c>
      <c r="H87" s="21">
        <v>536.45680674096798</v>
      </c>
      <c r="I87" s="21">
        <v>172.55019681402999</v>
      </c>
      <c r="K87" s="21">
        <v>238.10818078039199</v>
      </c>
      <c r="L87" s="21">
        <v>9.3638781623573895</v>
      </c>
      <c r="M87" s="21">
        <v>53.762701044070198</v>
      </c>
      <c r="N87" s="21">
        <v>0.16938414909029101</v>
      </c>
      <c r="O87" s="21">
        <v>0.66934523811965996</v>
      </c>
      <c r="P87" s="21">
        <v>7.1973608592234397</v>
      </c>
      <c r="Q87" s="21">
        <v>15.552480832806401</v>
      </c>
      <c r="R87" s="21">
        <v>-9.0212382403045908</v>
      </c>
      <c r="S87" s="21">
        <v>9.21032588345643E-2</v>
      </c>
      <c r="T87" s="21">
        <v>0.64515387343731001</v>
      </c>
      <c r="U87" s="21">
        <v>-0.373327630090169</v>
      </c>
      <c r="V87" s="21">
        <v>5.5993557901174197E-2</v>
      </c>
      <c r="W87" s="21">
        <v>0.95487168490523799</v>
      </c>
      <c r="X87" s="21">
        <v>1.0011905654883999</v>
      </c>
      <c r="Y87" s="21">
        <v>1.0070092946232001</v>
      </c>
      <c r="Z87" s="32"/>
      <c r="AA87" s="26" t="s">
        <v>235</v>
      </c>
      <c r="AB87" s="25">
        <f t="shared" si="45"/>
        <v>41.792008145476018</v>
      </c>
      <c r="AC87" s="25">
        <f t="shared" si="46"/>
        <v>4.2744890331134338</v>
      </c>
      <c r="AD87" s="25">
        <f t="shared" si="47"/>
        <v>26.442247347547291</v>
      </c>
      <c r="AE87" s="25">
        <f t="shared" si="48"/>
        <v>258.92217394949421</v>
      </c>
      <c r="AF87" s="25">
        <f t="shared" si="49"/>
        <v>111.83919129998779</v>
      </c>
      <c r="AG87" s="25">
        <f t="shared" si="50"/>
        <v>8.2458026405336291</v>
      </c>
      <c r="AH87" s="27">
        <f t="shared" si="67"/>
        <v>13.384650866790619</v>
      </c>
      <c r="AI87" s="25">
        <f t="shared" si="66"/>
        <v>4.3051446310885728</v>
      </c>
      <c r="AJ87" s="27">
        <f t="shared" si="66"/>
        <v>0</v>
      </c>
      <c r="AK87" s="25">
        <f t="shared" si="51"/>
        <v>5.9408228737622757</v>
      </c>
      <c r="AL87" s="25">
        <f t="shared" si="52"/>
        <v>0.17044433421768207</v>
      </c>
      <c r="AM87" s="25">
        <f t="shared" si="53"/>
        <v>0.96271288466416327</v>
      </c>
      <c r="AN87" s="25">
        <f t="shared" si="54"/>
        <v>2.8743280008534026E-3</v>
      </c>
      <c r="AO87" s="25">
        <f t="shared" si="55"/>
        <v>1.1404757848349973E-2</v>
      </c>
      <c r="AP87" s="25">
        <f t="shared" si="56"/>
        <v>0.1132622172791905</v>
      </c>
      <c r="AQ87" s="25">
        <f t="shared" si="57"/>
        <v>0.23787826296736619</v>
      </c>
      <c r="AR87" s="25">
        <f t="shared" si="58"/>
        <v>-0.11577964311789345</v>
      </c>
      <c r="AS87" s="25">
        <f t="shared" si="59"/>
        <v>1.12435265958194E-3</v>
      </c>
      <c r="AT87" s="25">
        <f t="shared" si="60"/>
        <v>7.3647702447181516E-3</v>
      </c>
      <c r="AU87" s="25">
        <f t="shared" si="61"/>
        <v>-3.891261518555024E-3</v>
      </c>
      <c r="AV87" s="25">
        <f t="shared" si="62"/>
        <v>4.9811900988501196E-4</v>
      </c>
      <c r="AW87" s="25">
        <f t="shared" si="63"/>
        <v>4.6084540777279826E-3</v>
      </c>
      <c r="AX87" s="25">
        <f t="shared" si="64"/>
        <v>4.8320007986891889E-3</v>
      </c>
      <c r="AY87" s="25">
        <f t="shared" si="65"/>
        <v>4.8600834682586882E-3</v>
      </c>
    </row>
    <row r="88" spans="1:51" s="23" customFormat="1">
      <c r="A88" s="21" t="s">
        <v>236</v>
      </c>
      <c r="B88" s="21">
        <v>581.27590882953302</v>
      </c>
      <c r="C88" s="21">
        <v>83.524867577077302</v>
      </c>
      <c r="D88" s="21">
        <v>404.42421818476498</v>
      </c>
      <c r="E88" s="21">
        <v>6095.3246784720504</v>
      </c>
      <c r="F88" s="21">
        <v>3641.8233999886002</v>
      </c>
      <c r="G88" s="21">
        <v>3189.3193312714202</v>
      </c>
      <c r="H88" s="21">
        <v>309.03410784421999</v>
      </c>
      <c r="I88" s="21">
        <v>82.337951962895204</v>
      </c>
      <c r="J88" s="21"/>
      <c r="K88" s="21">
        <v>114.99208994875301</v>
      </c>
      <c r="L88" s="21">
        <v>16.549435172071</v>
      </c>
      <c r="M88" s="21">
        <v>156.61543104404501</v>
      </c>
      <c r="N88" s="21">
        <v>8.5697573992814399E-2</v>
      </c>
      <c r="O88" s="21">
        <v>0.63969388141738304</v>
      </c>
      <c r="P88" s="21">
        <v>1.68415084656994</v>
      </c>
      <c r="Q88" s="21">
        <v>6.5399707654295103</v>
      </c>
      <c r="R88" s="21">
        <v>-8.7706954292776693</v>
      </c>
      <c r="S88" s="21">
        <v>0.135017063515559</v>
      </c>
      <c r="T88" s="21">
        <v>0.50608685772856998</v>
      </c>
      <c r="U88" s="21">
        <v>-0.45604903723872398</v>
      </c>
      <c r="V88" s="21">
        <v>3.0905481286844502E-2</v>
      </c>
      <c r="W88" s="21">
        <v>1.2788481542022501</v>
      </c>
      <c r="X88" s="21">
        <v>1.24434836112653</v>
      </c>
      <c r="Y88" s="21">
        <v>1.26228655769638</v>
      </c>
      <c r="Z88" s="32"/>
      <c r="AA88" s="33" t="s">
        <v>237</v>
      </c>
      <c r="AB88" s="25">
        <f t="shared" si="45"/>
        <v>25.28418852049105</v>
      </c>
      <c r="AC88" s="25">
        <f t="shared" si="46"/>
        <v>3.4365302438624687</v>
      </c>
      <c r="AD88" s="25">
        <f t="shared" si="47"/>
        <v>14.988667192378808</v>
      </c>
      <c r="AE88" s="25">
        <f t="shared" si="48"/>
        <v>217.0274582425825</v>
      </c>
      <c r="AF88" s="25">
        <f t="shared" si="49"/>
        <v>117.57769802531563</v>
      </c>
      <c r="AG88" s="25">
        <f t="shared" si="50"/>
        <v>81.571815942673211</v>
      </c>
      <c r="AH88" s="27">
        <f t="shared" si="67"/>
        <v>7.7104318324406185</v>
      </c>
      <c r="AI88" s="25">
        <f t="shared" si="66"/>
        <v>2.0543401188347108</v>
      </c>
      <c r="AJ88" s="27">
        <f t="shared" si="66"/>
        <v>0</v>
      </c>
      <c r="AK88" s="25">
        <f t="shared" si="51"/>
        <v>2.8690641204778693</v>
      </c>
      <c r="AL88" s="25">
        <f t="shared" si="52"/>
        <v>0.30123816336288134</v>
      </c>
      <c r="AM88" s="25">
        <f t="shared" si="53"/>
        <v>2.8044664883883073</v>
      </c>
      <c r="AN88" s="25">
        <f t="shared" si="54"/>
        <v>1.4542266077178755E-3</v>
      </c>
      <c r="AO88" s="25">
        <f t="shared" si="55"/>
        <v>1.0899537935208436E-2</v>
      </c>
      <c r="AP88" s="25">
        <f t="shared" si="56"/>
        <v>2.6502861652502752E-2</v>
      </c>
      <c r="AQ88" s="25">
        <f t="shared" si="57"/>
        <v>0.10003014324609225</v>
      </c>
      <c r="AR88" s="25">
        <f t="shared" si="58"/>
        <v>-0.11256414692172255</v>
      </c>
      <c r="AS88" s="25">
        <f t="shared" si="59"/>
        <v>1.6482239214286386E-3</v>
      </c>
      <c r="AT88" s="25">
        <f t="shared" si="60"/>
        <v>5.7772472343444068E-3</v>
      </c>
      <c r="AU88" s="25">
        <f t="shared" si="61"/>
        <v>-4.7534817306516992E-3</v>
      </c>
      <c r="AV88" s="25">
        <f t="shared" si="62"/>
        <v>2.7493533748638467E-4</v>
      </c>
      <c r="AW88" s="25">
        <f t="shared" si="63"/>
        <v>6.1720470762656856E-3</v>
      </c>
      <c r="AX88" s="25">
        <f t="shared" si="64"/>
        <v>6.0055422834291994E-3</v>
      </c>
      <c r="AY88" s="25">
        <f t="shared" si="65"/>
        <v>6.0921165911987452E-3</v>
      </c>
    </row>
    <row r="89" spans="1:51">
      <c r="A89" s="21" t="s">
        <v>238</v>
      </c>
      <c r="B89" s="21">
        <v>962.72960098482395</v>
      </c>
      <c r="C89" s="21">
        <v>114.742966134401</v>
      </c>
      <c r="D89" s="21">
        <v>1003.55727128935</v>
      </c>
      <c r="E89" s="21">
        <v>5197.2917810900299</v>
      </c>
      <c r="F89" s="21">
        <v>3143.3180929130699</v>
      </c>
      <c r="G89" s="21">
        <v>260.738298761355</v>
      </c>
      <c r="H89" s="21">
        <v>303.228742968071</v>
      </c>
      <c r="I89" s="21">
        <v>75.523077267488205</v>
      </c>
      <c r="K89" s="21">
        <v>102.51267993597401</v>
      </c>
      <c r="L89" s="21">
        <v>2.4375706177478098</v>
      </c>
      <c r="M89" s="21">
        <v>298.40588598761502</v>
      </c>
      <c r="N89" s="21">
        <v>0.15490113336644101</v>
      </c>
      <c r="O89" s="21">
        <v>0.85800317263241199</v>
      </c>
      <c r="P89" s="21">
        <v>1.2476024563964301</v>
      </c>
      <c r="Q89" s="21">
        <v>9.1152689463062604</v>
      </c>
      <c r="R89" s="21">
        <v>-8.8474035540572107</v>
      </c>
      <c r="S89" s="21">
        <v>9.8194960186149899E-2</v>
      </c>
      <c r="T89" s="21">
        <v>0.721537112373</v>
      </c>
      <c r="U89" s="21">
        <v>-0.45875828355818898</v>
      </c>
      <c r="V89" s="21">
        <v>7.4173373800574094E-2</v>
      </c>
      <c r="W89" s="21">
        <v>4.85909745252353</v>
      </c>
      <c r="X89" s="21">
        <v>4.8339165610221997</v>
      </c>
      <c r="Y89" s="21">
        <v>4.9842289517431402</v>
      </c>
      <c r="Z89" s="32"/>
      <c r="AA89" s="31" t="s">
        <v>239</v>
      </c>
      <c r="AB89" s="25">
        <f t="shared" si="45"/>
        <v>41.87656215543587</v>
      </c>
      <c r="AC89" s="25">
        <f t="shared" si="46"/>
        <v>4.7209613715038472</v>
      </c>
      <c r="AD89" s="25">
        <f t="shared" si="47"/>
        <v>37.193583547896743</v>
      </c>
      <c r="AE89" s="25">
        <f t="shared" si="48"/>
        <v>185.05249260615014</v>
      </c>
      <c r="AF89" s="25">
        <f t="shared" si="49"/>
        <v>101.48325850374866</v>
      </c>
      <c r="AG89" s="25">
        <f t="shared" si="50"/>
        <v>6.668788636880759</v>
      </c>
      <c r="AH89" s="27">
        <f t="shared" si="67"/>
        <v>7.5655873994029692</v>
      </c>
      <c r="AI89" s="25">
        <f t="shared" si="66"/>
        <v>1.884308315057091</v>
      </c>
      <c r="AJ89" s="27">
        <f t="shared" si="66"/>
        <v>0</v>
      </c>
      <c r="AK89" s="25">
        <f t="shared" si="51"/>
        <v>2.5577015952089326</v>
      </c>
      <c r="AL89" s="25">
        <f t="shared" si="52"/>
        <v>4.4369447556546739E-2</v>
      </c>
      <c r="AM89" s="25">
        <f t="shared" si="53"/>
        <v>5.3434664873778317</v>
      </c>
      <c r="AN89" s="25">
        <f t="shared" si="54"/>
        <v>2.6285615707863741E-3</v>
      </c>
      <c r="AO89" s="25">
        <f t="shared" si="55"/>
        <v>1.4619239608662668E-2</v>
      </c>
      <c r="AP89" s="25">
        <f t="shared" si="56"/>
        <v>1.963306040343106E-2</v>
      </c>
      <c r="AQ89" s="25">
        <f t="shared" si="57"/>
        <v>0.13941983704965219</v>
      </c>
      <c r="AR89" s="25">
        <f t="shared" si="58"/>
        <v>-0.11354862810652699</v>
      </c>
      <c r="AS89" s="25">
        <f t="shared" si="59"/>
        <v>1.1987172445347559E-3</v>
      </c>
      <c r="AT89" s="25">
        <f t="shared" si="60"/>
        <v>8.2367250270890414E-3</v>
      </c>
      <c r="AU89" s="25">
        <f t="shared" si="61"/>
        <v>-4.7817206958326976E-3</v>
      </c>
      <c r="AV89" s="25">
        <f t="shared" si="62"/>
        <v>6.5984675563183072E-4</v>
      </c>
      <c r="AW89" s="25">
        <f t="shared" si="63"/>
        <v>2.3451242531484218E-2</v>
      </c>
      <c r="AX89" s="25">
        <f t="shared" si="64"/>
        <v>2.3329713132346525E-2</v>
      </c>
      <c r="AY89" s="25">
        <f t="shared" si="65"/>
        <v>2.4055159033509365E-2</v>
      </c>
    </row>
    <row r="90" spans="1:51">
      <c r="A90" s="21" t="s">
        <v>240</v>
      </c>
      <c r="B90" s="21">
        <v>1024.1696996763999</v>
      </c>
      <c r="C90" s="21">
        <v>95.966750037496098</v>
      </c>
      <c r="D90" s="21">
        <v>596.91533602432696</v>
      </c>
      <c r="E90" s="21">
        <v>7577.5598175823898</v>
      </c>
      <c r="F90" s="21">
        <v>3238.77695397859</v>
      </c>
      <c r="G90" s="21">
        <v>246.49622906779999</v>
      </c>
      <c r="H90" s="21">
        <v>439.572429857386</v>
      </c>
      <c r="I90" s="21">
        <v>126.75235114559401</v>
      </c>
      <c r="K90" s="21">
        <v>167.59685710211599</v>
      </c>
      <c r="L90" s="21">
        <v>6.5506665682445497</v>
      </c>
      <c r="M90" s="21">
        <v>54.071671771582203</v>
      </c>
      <c r="N90" s="21">
        <v>0.16378503641614101</v>
      </c>
      <c r="O90" s="21">
        <v>0.58187493379599198</v>
      </c>
      <c r="P90" s="21">
        <v>1.35398425526648</v>
      </c>
      <c r="Q90" s="21">
        <v>13.9824816846197</v>
      </c>
      <c r="R90" s="21">
        <v>-9.4852856293306491</v>
      </c>
      <c r="S90" s="21">
        <v>2.5503865532179801E-2</v>
      </c>
      <c r="T90" s="21">
        <v>0.58422903199982901</v>
      </c>
      <c r="U90" s="21">
        <v>-0.48416270966486602</v>
      </c>
      <c r="V90" s="21">
        <v>6.2174681687148202E-2</v>
      </c>
      <c r="W90" s="21">
        <v>0.57078612952880403</v>
      </c>
      <c r="X90" s="21">
        <v>0.523442544416031</v>
      </c>
      <c r="Y90" s="21">
        <v>0.53632564836341001</v>
      </c>
      <c r="AA90" s="28" t="s">
        <v>241</v>
      </c>
      <c r="AB90" s="25">
        <f t="shared" si="45"/>
        <v>44.549067611860963</v>
      </c>
      <c r="AC90" s="25">
        <f t="shared" si="46"/>
        <v>3.9484365372349761</v>
      </c>
      <c r="AD90" s="25">
        <f t="shared" si="47"/>
        <v>22.122723890902343</v>
      </c>
      <c r="AE90" s="25">
        <f t="shared" si="48"/>
        <v>269.80327277714088</v>
      </c>
      <c r="AF90" s="25">
        <f t="shared" si="49"/>
        <v>104.56518530454778</v>
      </c>
      <c r="AG90" s="25">
        <f t="shared" si="50"/>
        <v>6.3045254926122105</v>
      </c>
      <c r="AH90" s="27">
        <f t="shared" si="67"/>
        <v>10.967375994445758</v>
      </c>
      <c r="AI90" s="25">
        <f t="shared" si="66"/>
        <v>3.1624838110178146</v>
      </c>
      <c r="AJ90" s="27">
        <f t="shared" si="66"/>
        <v>0</v>
      </c>
      <c r="AK90" s="25">
        <f t="shared" si="51"/>
        <v>4.1815583109310381</v>
      </c>
      <c r="AL90" s="25">
        <f t="shared" si="52"/>
        <v>0.11923734830242405</v>
      </c>
      <c r="AM90" s="25">
        <f t="shared" si="53"/>
        <v>0.96824553266330382</v>
      </c>
      <c r="AN90" s="25">
        <f t="shared" si="54"/>
        <v>2.7793150588179367E-3</v>
      </c>
      <c r="AO90" s="25">
        <f t="shared" si="55"/>
        <v>9.9143795160332587E-3</v>
      </c>
      <c r="AP90" s="25">
        <f t="shared" si="56"/>
        <v>2.1307151595166968E-2</v>
      </c>
      <c r="AQ90" s="25">
        <f t="shared" si="57"/>
        <v>0.21386481622238759</v>
      </c>
      <c r="AR90" s="25">
        <f t="shared" si="58"/>
        <v>-0.12173528242815883</v>
      </c>
      <c r="AS90" s="25">
        <f t="shared" si="59"/>
        <v>3.1133902756071981E-4</v>
      </c>
      <c r="AT90" s="25">
        <f t="shared" si="60"/>
        <v>6.6692811872126603E-3</v>
      </c>
      <c r="AU90" s="25">
        <f t="shared" si="61"/>
        <v>-5.0465156312785699E-3</v>
      </c>
      <c r="AV90" s="25">
        <f t="shared" si="62"/>
        <v>5.5310632227691667E-4</v>
      </c>
      <c r="AW90" s="25">
        <f t="shared" si="63"/>
        <v>2.754759312397703E-3</v>
      </c>
      <c r="AX90" s="25">
        <f t="shared" si="64"/>
        <v>2.5262671062549762E-3</v>
      </c>
      <c r="AY90" s="25">
        <f t="shared" si="65"/>
        <v>2.5884442488581564E-3</v>
      </c>
    </row>
    <row r="91" spans="1:51">
      <c r="A91" s="21" t="s">
        <v>242</v>
      </c>
      <c r="B91" s="21">
        <v>1121.8898009085699</v>
      </c>
      <c r="C91" s="21">
        <v>100.396367608668</v>
      </c>
      <c r="D91" s="21">
        <v>863.76287105519202</v>
      </c>
      <c r="E91" s="21">
        <v>7105.7375972854497</v>
      </c>
      <c r="F91" s="21">
        <v>3776.9577468244202</v>
      </c>
      <c r="G91" s="21">
        <v>156.051439305278</v>
      </c>
      <c r="H91" s="21">
        <v>705.53016151441</v>
      </c>
      <c r="I91" s="21">
        <v>313.53773688467101</v>
      </c>
      <c r="K91" s="21">
        <v>404.71949996115097</v>
      </c>
      <c r="L91" s="21">
        <v>1.6681870995983901</v>
      </c>
      <c r="M91" s="21">
        <v>85.104983003695594</v>
      </c>
      <c r="N91" s="21">
        <v>0.13138492674093299</v>
      </c>
      <c r="O91" s="21">
        <v>0.46809095443751098</v>
      </c>
      <c r="P91" s="21">
        <v>0.82718616674030698</v>
      </c>
      <c r="Q91" s="21">
        <v>4.8464834920008304</v>
      </c>
      <c r="R91" s="21">
        <v>-9.0957075848117199</v>
      </c>
      <c r="S91" s="21">
        <v>6.83676556817613E-2</v>
      </c>
      <c r="T91" s="21">
        <v>0.92528795170670197</v>
      </c>
      <c r="U91" s="21">
        <v>-0.54938069710330995</v>
      </c>
      <c r="V91" s="21">
        <v>3.0541898696510299E-2</v>
      </c>
      <c r="W91" s="21">
        <v>0.37273915321001699</v>
      </c>
      <c r="X91" s="21">
        <v>0.37345723154134802</v>
      </c>
      <c r="Y91" s="21">
        <v>0.38807313544050598</v>
      </c>
      <c r="AA91" s="26" t="s">
        <v>178</v>
      </c>
      <c r="AB91" s="25">
        <f t="shared" si="45"/>
        <v>48.79967119660413</v>
      </c>
      <c r="AC91" s="25">
        <f t="shared" si="46"/>
        <v>4.1306878259069331</v>
      </c>
      <c r="AD91" s="25">
        <f t="shared" si="47"/>
        <v>32.01255915259032</v>
      </c>
      <c r="AE91" s="25">
        <f t="shared" si="48"/>
        <v>253.00377765343148</v>
      </c>
      <c r="AF91" s="25">
        <f t="shared" si="49"/>
        <v>121.94056345837316</v>
      </c>
      <c r="AG91" s="25">
        <f t="shared" si="50"/>
        <v>3.991258937224329</v>
      </c>
      <c r="AH91" s="27">
        <f t="shared" si="67"/>
        <v>17.6030479419763</v>
      </c>
      <c r="AI91" s="25">
        <f t="shared" si="66"/>
        <v>7.822797826463848</v>
      </c>
      <c r="AJ91" s="27">
        <f t="shared" si="66"/>
        <v>0</v>
      </c>
      <c r="AK91" s="25">
        <f t="shared" si="51"/>
        <v>10.097791915198378</v>
      </c>
      <c r="AL91" s="25">
        <f t="shared" si="52"/>
        <v>3.0364880299765865E-2</v>
      </c>
      <c r="AM91" s="25">
        <f t="shared" si="53"/>
        <v>1.5239499150093221</v>
      </c>
      <c r="AN91" s="25">
        <f t="shared" si="54"/>
        <v>2.2295083444923299E-3</v>
      </c>
      <c r="AO91" s="25">
        <f t="shared" si="55"/>
        <v>7.9756509531012272E-3</v>
      </c>
      <c r="AP91" s="25">
        <f t="shared" si="56"/>
        <v>1.3017124079254509E-2</v>
      </c>
      <c r="AQ91" s="25">
        <f t="shared" si="57"/>
        <v>7.412792126033696E-2</v>
      </c>
      <c r="AR91" s="25">
        <f t="shared" si="58"/>
        <v>-0.11673539153075962</v>
      </c>
      <c r="AS91" s="25">
        <f t="shared" si="59"/>
        <v>8.3459973585997896E-4</v>
      </c>
      <c r="AT91" s="25">
        <f t="shared" si="60"/>
        <v>1.0562647850533128E-2</v>
      </c>
      <c r="AU91" s="25">
        <f t="shared" si="61"/>
        <v>-5.7262945289067117E-3</v>
      </c>
      <c r="AV91" s="25">
        <f t="shared" si="62"/>
        <v>2.7170090469273462E-4</v>
      </c>
      <c r="AW91" s="25">
        <f t="shared" si="63"/>
        <v>1.7989341371139817E-3</v>
      </c>
      <c r="AX91" s="25">
        <f t="shared" si="64"/>
        <v>1.8023997661261971E-3</v>
      </c>
      <c r="AY91" s="25">
        <f t="shared" si="65"/>
        <v>1.872939842859585E-3</v>
      </c>
    </row>
    <row r="92" spans="1:51" s="23" customFormat="1">
      <c r="A92" s="21" t="s">
        <v>243</v>
      </c>
      <c r="B92" s="21">
        <v>872.70720780889906</v>
      </c>
      <c r="C92" s="21">
        <v>75.713224337089002</v>
      </c>
      <c r="D92" s="21">
        <v>1164.9382025521199</v>
      </c>
      <c r="E92" s="21">
        <v>11370.1138694617</v>
      </c>
      <c r="F92" s="21">
        <v>3687.6035338184001</v>
      </c>
      <c r="G92" s="21">
        <v>520.11486897672796</v>
      </c>
      <c r="H92" s="21">
        <v>368.69324943700701</v>
      </c>
      <c r="I92" s="21">
        <v>100.282909696318</v>
      </c>
      <c r="J92" s="21"/>
      <c r="K92" s="21">
        <v>149.67984068990501</v>
      </c>
      <c r="L92" s="21">
        <v>2.8105205914637401</v>
      </c>
      <c r="M92" s="21">
        <v>340.990462494702</v>
      </c>
      <c r="N92" s="21">
        <v>0.167144552006733</v>
      </c>
      <c r="O92" s="21">
        <v>1.04851822779507</v>
      </c>
      <c r="P92" s="21">
        <v>1.8160879681580899</v>
      </c>
      <c r="Q92" s="21">
        <v>6.9919697762834101</v>
      </c>
      <c r="R92" s="21">
        <v>-8.8249484875796895</v>
      </c>
      <c r="S92" s="21">
        <v>3.6153001325225698E-2</v>
      </c>
      <c r="T92" s="21">
        <v>1.04716402400497</v>
      </c>
      <c r="U92" s="21">
        <v>-0.53499169681160796</v>
      </c>
      <c r="V92" s="21">
        <v>6.36290755760891E-2</v>
      </c>
      <c r="W92" s="21">
        <v>9.6827124189477605</v>
      </c>
      <c r="X92" s="21">
        <v>9.6823941958912503</v>
      </c>
      <c r="Y92" s="21">
        <v>9.8336374210306108</v>
      </c>
      <c r="Z92" s="22"/>
      <c r="AA92" s="26" t="s">
        <v>179</v>
      </c>
      <c r="AB92" s="25">
        <f t="shared" si="45"/>
        <v>37.960791476569902</v>
      </c>
      <c r="AC92" s="25">
        <f t="shared" si="46"/>
        <v>3.1151295756876776</v>
      </c>
      <c r="AD92" s="25">
        <f t="shared" si="47"/>
        <v>43.174642448748052</v>
      </c>
      <c r="AE92" s="25">
        <f t="shared" si="48"/>
        <v>404.83928964987985</v>
      </c>
      <c r="AF92" s="25">
        <f t="shared" si="49"/>
        <v>119.05572761648571</v>
      </c>
      <c r="AG92" s="25">
        <f t="shared" si="50"/>
        <v>13.302748942453455</v>
      </c>
      <c r="AH92" s="27">
        <f t="shared" si="67"/>
        <v>9.1989333691868023</v>
      </c>
      <c r="AI92" s="25">
        <f t="shared" si="66"/>
        <v>2.5020686051975551</v>
      </c>
      <c r="AJ92" s="27">
        <f t="shared" si="66"/>
        <v>0</v>
      </c>
      <c r="AK92" s="25">
        <f t="shared" si="51"/>
        <v>3.7345269633209832</v>
      </c>
      <c r="AL92" s="25">
        <f t="shared" si="52"/>
        <v>5.1158003416025215E-2</v>
      </c>
      <c r="AM92" s="25">
        <f t="shared" si="53"/>
        <v>6.1060159816402901</v>
      </c>
      <c r="AN92" s="25">
        <f t="shared" si="54"/>
        <v>2.8363236383290853E-3</v>
      </c>
      <c r="AO92" s="25">
        <f t="shared" si="55"/>
        <v>1.7865364249362244E-2</v>
      </c>
      <c r="AP92" s="25">
        <f t="shared" si="56"/>
        <v>2.8579107546629054E-2</v>
      </c>
      <c r="AQ92" s="25">
        <f t="shared" si="57"/>
        <v>0.10694355730014393</v>
      </c>
      <c r="AR92" s="25">
        <f t="shared" si="58"/>
        <v>-0.11326043711614381</v>
      </c>
      <c r="AS92" s="25">
        <f t="shared" si="59"/>
        <v>4.4133859872320122E-4</v>
      </c>
      <c r="AT92" s="25">
        <f t="shared" si="60"/>
        <v>1.1953927214668609E-2</v>
      </c>
      <c r="AU92" s="25">
        <f t="shared" si="61"/>
        <v>-5.5763153722285597E-3</v>
      </c>
      <c r="AV92" s="25">
        <f t="shared" si="62"/>
        <v>5.6604461859344451E-4</v>
      </c>
      <c r="AW92" s="25">
        <f t="shared" si="63"/>
        <v>4.6731237543184173E-2</v>
      </c>
      <c r="AX92" s="25">
        <f t="shared" si="64"/>
        <v>4.672970171762187E-2</v>
      </c>
      <c r="AY92" s="25">
        <f t="shared" si="65"/>
        <v>4.7459640062889052E-2</v>
      </c>
    </row>
    <row r="93" spans="1:51">
      <c r="A93" s="23" t="s">
        <v>244</v>
      </c>
      <c r="B93" s="23">
        <v>558.65392445750501</v>
      </c>
      <c r="C93" s="23">
        <v>296.22387009181</v>
      </c>
      <c r="D93" s="23">
        <v>1005.70174233851</v>
      </c>
      <c r="E93" s="23">
        <v>10460.7585428154</v>
      </c>
      <c r="F93" s="23">
        <v>3739.0472851376999</v>
      </c>
      <c r="G93" s="23">
        <v>1314.82874957375</v>
      </c>
      <c r="H93" s="23">
        <v>984.80994511396</v>
      </c>
      <c r="I93" s="23">
        <v>462.50929040588198</v>
      </c>
      <c r="J93" s="23"/>
      <c r="K93" s="23">
        <v>590.78061725255498</v>
      </c>
      <c r="L93" s="23">
        <v>16.927887408450999</v>
      </c>
      <c r="M93" s="23">
        <v>244.66579533217001</v>
      </c>
      <c r="N93" s="23">
        <v>0.180955736623962</v>
      </c>
      <c r="O93" s="23">
        <v>1.20753123427799</v>
      </c>
      <c r="P93" s="23">
        <v>0.94630909761758697</v>
      </c>
      <c r="Q93" s="23">
        <v>7.6986636528865304</v>
      </c>
      <c r="R93" s="23">
        <v>-9.0141994001657206</v>
      </c>
      <c r="S93" s="23">
        <v>0.177445907085057</v>
      </c>
      <c r="T93" s="23">
        <v>2.6834165174949298</v>
      </c>
      <c r="U93" s="23">
        <v>-0.53402291398484103</v>
      </c>
      <c r="V93" s="23">
        <v>9.8534411425135499E-2</v>
      </c>
      <c r="W93" s="23">
        <v>14.9821227883935</v>
      </c>
      <c r="X93" s="23">
        <v>14.898948830649299</v>
      </c>
      <c r="Y93" s="23">
        <v>15.263013955707301</v>
      </c>
      <c r="Z93" s="24"/>
      <c r="AA93" s="30" t="s">
        <v>201</v>
      </c>
      <c r="AB93" s="29">
        <f t="shared" si="45"/>
        <v>24.300183319378029</v>
      </c>
      <c r="AC93" s="29">
        <f t="shared" si="46"/>
        <v>12.187774947204691</v>
      </c>
      <c r="AD93" s="29">
        <f t="shared" si="47"/>
        <v>37.27306138679527</v>
      </c>
      <c r="AE93" s="29">
        <f t="shared" si="48"/>
        <v>372.46118256094428</v>
      </c>
      <c r="AF93" s="29">
        <f t="shared" si="49"/>
        <v>120.71660932149342</v>
      </c>
      <c r="AG93" s="29">
        <f t="shared" si="50"/>
        <v>33.62879587024883</v>
      </c>
      <c r="AH93" s="80">
        <f t="shared" si="67"/>
        <v>24.571106415018964</v>
      </c>
      <c r="AI93" s="29">
        <f t="shared" si="66"/>
        <v>11.539652954238573</v>
      </c>
      <c r="AJ93" s="29">
        <f t="shared" si="66"/>
        <v>0</v>
      </c>
      <c r="AK93" s="29">
        <f t="shared" si="51"/>
        <v>14.740035360592689</v>
      </c>
      <c r="AL93" s="29">
        <f t="shared" si="52"/>
        <v>0.3081268731842341</v>
      </c>
      <c r="AM93" s="29">
        <f t="shared" si="53"/>
        <v>4.3811584802967145</v>
      </c>
      <c r="AN93" s="29">
        <f t="shared" si="54"/>
        <v>3.0706895744775494E-3</v>
      </c>
      <c r="AO93" s="29">
        <f t="shared" si="55"/>
        <v>2.0574735632611859E-2</v>
      </c>
      <c r="AP93" s="29">
        <f t="shared" si="56"/>
        <v>1.4891717773228638E-2</v>
      </c>
      <c r="AQ93" s="29">
        <f t="shared" si="57"/>
        <v>0.11775257957917606</v>
      </c>
      <c r="AR93" s="29">
        <f t="shared" si="58"/>
        <v>-0.11568930580747842</v>
      </c>
      <c r="AS93" s="29">
        <f t="shared" si="59"/>
        <v>2.166175009305331E-3</v>
      </c>
      <c r="AT93" s="29">
        <f t="shared" si="60"/>
        <v>3.0632608647202398E-2</v>
      </c>
      <c r="AU93" s="29">
        <f t="shared" si="61"/>
        <v>-5.5662175733254228E-3</v>
      </c>
      <c r="AV93" s="29">
        <f t="shared" si="62"/>
        <v>8.7656268503812388E-4</v>
      </c>
      <c r="AW93" s="29">
        <f t="shared" si="63"/>
        <v>7.2307542415026543E-2</v>
      </c>
      <c r="AX93" s="29">
        <f t="shared" si="64"/>
        <v>7.1906123700044886E-2</v>
      </c>
      <c r="AY93" s="29">
        <f t="shared" si="65"/>
        <v>7.3663194766927134E-2</v>
      </c>
    </row>
    <row r="94" spans="1:51">
      <c r="A94" s="21" t="s">
        <v>245</v>
      </c>
      <c r="B94" s="21">
        <v>818.885920841813</v>
      </c>
      <c r="C94" s="21">
        <v>111.45494372010501</v>
      </c>
      <c r="D94" s="21">
        <v>905.94589930034101</v>
      </c>
      <c r="E94" s="21">
        <v>8299.7460680705699</v>
      </c>
      <c r="F94" s="21">
        <v>783.618930796055</v>
      </c>
      <c r="G94" s="21">
        <v>299.38219209131802</v>
      </c>
      <c r="H94" s="21">
        <v>604.33239798548004</v>
      </c>
      <c r="I94" s="21">
        <v>241.92348646891901</v>
      </c>
      <c r="K94" s="21">
        <v>326.315929177128</v>
      </c>
      <c r="L94" s="21">
        <v>3.9926571536143398</v>
      </c>
      <c r="M94" s="21">
        <v>151.06116310014801</v>
      </c>
      <c r="N94" s="21">
        <v>0.39657632807558202</v>
      </c>
      <c r="O94" s="21">
        <v>1.2631302972674401</v>
      </c>
      <c r="P94" s="21">
        <v>1.31206858663712</v>
      </c>
      <c r="Q94" s="21">
        <v>19.301996898081399</v>
      </c>
      <c r="R94" s="21">
        <v>-9.2087316252309996</v>
      </c>
      <c r="S94" s="21">
        <v>0.25844888923603498</v>
      </c>
      <c r="T94" s="21">
        <v>0.81301304528311802</v>
      </c>
      <c r="U94" s="21">
        <v>0.97927706567607398</v>
      </c>
      <c r="V94" s="21">
        <v>0.27451771000881797</v>
      </c>
      <c r="W94" s="21">
        <v>2.7602626971313802</v>
      </c>
      <c r="X94" s="21">
        <v>2.7995940899876999</v>
      </c>
      <c r="Y94" s="21">
        <v>2.8658595351810501</v>
      </c>
      <c r="AA94" s="28" t="s">
        <v>180</v>
      </c>
      <c r="AB94" s="27">
        <f t="shared" si="45"/>
        <v>35.619687113873304</v>
      </c>
      <c r="AC94" s="27">
        <f t="shared" si="46"/>
        <v>4.5856796428761575</v>
      </c>
      <c r="AD94" s="27">
        <f t="shared" si="47"/>
        <v>33.575935783127306</v>
      </c>
      <c r="AE94" s="27">
        <f t="shared" si="48"/>
        <v>295.51711979742464</v>
      </c>
      <c r="AF94" s="27">
        <f t="shared" si="49"/>
        <v>25.299444781520069</v>
      </c>
      <c r="AG94" s="27">
        <f t="shared" si="50"/>
        <v>7.6571664776043464</v>
      </c>
      <c r="AH94" s="27">
        <f t="shared" si="67"/>
        <v>15.078153642352298</v>
      </c>
      <c r="AI94" s="27">
        <f t="shared" si="66"/>
        <v>6.0360151314600552</v>
      </c>
      <c r="AJ94" s="27">
        <f t="shared" si="66"/>
        <v>0</v>
      </c>
      <c r="AK94" s="27">
        <f t="shared" si="51"/>
        <v>8.1416149994293416</v>
      </c>
      <c r="AL94" s="27">
        <f t="shared" si="52"/>
        <v>7.2675634871346609E-2</v>
      </c>
      <c r="AM94" s="27">
        <f t="shared" si="53"/>
        <v>2.7050078449305759</v>
      </c>
      <c r="AN94" s="27">
        <f t="shared" si="54"/>
        <v>6.7296169705681657E-3</v>
      </c>
      <c r="AO94" s="27">
        <f t="shared" si="55"/>
        <v>2.1522070152793324E-2</v>
      </c>
      <c r="AP94" s="27">
        <f t="shared" si="56"/>
        <v>2.0647540154173669E-2</v>
      </c>
      <c r="AQ94" s="27">
        <f t="shared" si="57"/>
        <v>0.29522785099543286</v>
      </c>
      <c r="AR94" s="27">
        <f t="shared" si="58"/>
        <v>-0.11818595549048549</v>
      </c>
      <c r="AS94" s="27">
        <f t="shared" si="59"/>
        <v>3.1550207848832714E-3</v>
      </c>
      <c r="AT94" s="27">
        <f t="shared" si="60"/>
        <v>9.2809708365652749E-3</v>
      </c>
      <c r="AU94" s="27">
        <f t="shared" si="61"/>
        <v>1.0207182256369334E-2</v>
      </c>
      <c r="AV94" s="27">
        <f t="shared" si="62"/>
        <v>2.4421111111895561E-3</v>
      </c>
      <c r="AW94" s="27">
        <f t="shared" si="63"/>
        <v>1.3321731163761489E-2</v>
      </c>
      <c r="AX94" s="27">
        <f t="shared" si="64"/>
        <v>1.3511554488357625E-2</v>
      </c>
      <c r="AY94" s="27">
        <f t="shared" si="65"/>
        <v>1.3831368413035956E-2</v>
      </c>
    </row>
    <row r="95" spans="1:51">
      <c r="A95" s="21" t="s">
        <v>246</v>
      </c>
      <c r="B95" s="21">
        <v>964.14973495638401</v>
      </c>
      <c r="C95" s="21">
        <v>148.65118383811</v>
      </c>
      <c r="D95" s="21">
        <v>1019.65796715301</v>
      </c>
      <c r="E95" s="21">
        <v>12256.268456039301</v>
      </c>
      <c r="F95" s="21">
        <v>3682.6696969089198</v>
      </c>
      <c r="G95" s="21">
        <v>93.769069996342694</v>
      </c>
      <c r="H95" s="21">
        <v>615.65607416423495</v>
      </c>
      <c r="I95" s="21">
        <v>269.849753724869</v>
      </c>
      <c r="K95" s="21">
        <v>357.98970177409598</v>
      </c>
      <c r="L95" s="21">
        <v>3.01372777340675</v>
      </c>
      <c r="M95" s="21">
        <v>150.83883853355201</v>
      </c>
      <c r="N95" s="21">
        <v>0.207384237685486</v>
      </c>
      <c r="O95" s="21">
        <v>0.82501522850298903</v>
      </c>
      <c r="P95" s="21">
        <v>1.2055803089860899</v>
      </c>
      <c r="Q95" s="21">
        <v>12.5899382769099</v>
      </c>
      <c r="R95" s="21">
        <v>-9.5799100791568801</v>
      </c>
      <c r="S95" s="21">
        <v>0.138871953595361</v>
      </c>
      <c r="T95" s="21">
        <v>1.9933835448242101</v>
      </c>
      <c r="U95" s="21">
        <v>-9.6648501993431002E-2</v>
      </c>
      <c r="V95" s="21">
        <v>0.16979993810393801</v>
      </c>
      <c r="W95" s="21">
        <v>0.971848267558448</v>
      </c>
      <c r="X95" s="21">
        <v>1.01486505925549</v>
      </c>
      <c r="Y95" s="21">
        <v>1.0024817131883601</v>
      </c>
      <c r="AA95" s="26" t="s">
        <v>208</v>
      </c>
      <c r="AB95" s="25">
        <f t="shared" si="45"/>
        <v>41.93833477411119</v>
      </c>
      <c r="AC95" s="25">
        <f t="shared" si="46"/>
        <v>6.1160742167500519</v>
      </c>
      <c r="AD95" s="25">
        <f t="shared" si="47"/>
        <v>37.790303430176046</v>
      </c>
      <c r="AE95" s="25">
        <f t="shared" si="48"/>
        <v>436.39132135939548</v>
      </c>
      <c r="AF95" s="25">
        <f t="shared" si="49"/>
        <v>118.89643675514112</v>
      </c>
      <c r="AG95" s="25">
        <f t="shared" si="50"/>
        <v>2.3982902068975553</v>
      </c>
      <c r="AH95" s="27">
        <f t="shared" si="67"/>
        <v>15.360680493119634</v>
      </c>
      <c r="AI95" s="25">
        <f t="shared" si="66"/>
        <v>6.7327782865486281</v>
      </c>
      <c r="AJ95" s="27">
        <f t="shared" si="66"/>
        <v>0</v>
      </c>
      <c r="AK95" s="25">
        <f t="shared" si="51"/>
        <v>8.9318787867788423</v>
      </c>
      <c r="AL95" s="25">
        <f t="shared" si="52"/>
        <v>5.4856846164082512E-2</v>
      </c>
      <c r="AM95" s="25">
        <f t="shared" si="53"/>
        <v>2.7010267442663087</v>
      </c>
      <c r="AN95" s="25">
        <f t="shared" si="54"/>
        <v>3.5191623567874769E-3</v>
      </c>
      <c r="AO95" s="25">
        <f t="shared" si="55"/>
        <v>1.405716865740312E-2</v>
      </c>
      <c r="AP95" s="25">
        <f t="shared" si="56"/>
        <v>1.8971773345074276E-2</v>
      </c>
      <c r="AQ95" s="25">
        <f t="shared" si="57"/>
        <v>0.19256559004144846</v>
      </c>
      <c r="AR95" s="25">
        <f t="shared" si="58"/>
        <v>-0.12294970385671186</v>
      </c>
      <c r="AS95" s="25">
        <f t="shared" si="59"/>
        <v>1.6952825811163115E-3</v>
      </c>
      <c r="AT95" s="25">
        <f t="shared" si="60"/>
        <v>2.2755519918084593E-2</v>
      </c>
      <c r="AU95" s="25">
        <f t="shared" si="61"/>
        <v>-1.007384844626131E-3</v>
      </c>
      <c r="AV95" s="25">
        <f t="shared" si="62"/>
        <v>1.5105412161190109E-3</v>
      </c>
      <c r="AW95" s="25">
        <f t="shared" si="63"/>
        <v>4.690387391691352E-3</v>
      </c>
      <c r="AX95" s="25">
        <f t="shared" si="64"/>
        <v>4.8979973902291991E-3</v>
      </c>
      <c r="AY95" s="25">
        <f t="shared" si="65"/>
        <v>4.8382322065075294E-3</v>
      </c>
    </row>
    <row r="96" spans="1:51">
      <c r="A96" s="21" t="s">
        <v>247</v>
      </c>
      <c r="B96" s="21">
        <v>1180.91712667448</v>
      </c>
      <c r="C96" s="21">
        <v>49.0421229614685</v>
      </c>
      <c r="D96" s="21">
        <v>1312.5797047256599</v>
      </c>
      <c r="E96" s="21">
        <v>7992.0217502371097</v>
      </c>
      <c r="F96" s="21">
        <v>3391.5594121399499</v>
      </c>
      <c r="G96" s="21">
        <v>165.914435905581</v>
      </c>
      <c r="H96" s="21">
        <v>232.905639909287</v>
      </c>
      <c r="I96" s="21">
        <v>37.626619377613899</v>
      </c>
      <c r="K96" s="21">
        <v>59.091264343604301</v>
      </c>
      <c r="L96" s="21">
        <v>2.3924148237157499</v>
      </c>
      <c r="M96" s="21">
        <v>149.19499741301101</v>
      </c>
      <c r="N96" s="21">
        <v>0.17438603527423099</v>
      </c>
      <c r="O96" s="21">
        <v>0.56111943866782799</v>
      </c>
      <c r="P96" s="21">
        <v>1.0536649341759099</v>
      </c>
      <c r="Q96" s="21">
        <v>5.2772485847574799</v>
      </c>
      <c r="R96" s="21">
        <v>-9.1607873852374997</v>
      </c>
      <c r="S96" s="21">
        <v>4.26962253605584E-2</v>
      </c>
      <c r="T96" s="21">
        <v>0.34955893904820001</v>
      </c>
      <c r="U96" s="21">
        <v>-0.30813116012720299</v>
      </c>
      <c r="V96" s="21">
        <v>5.1630404384148898E-2</v>
      </c>
      <c r="W96" s="21">
        <v>1.94948401912033</v>
      </c>
      <c r="X96" s="21">
        <v>1.9212894099572999</v>
      </c>
      <c r="Y96" s="21">
        <v>2.0441620674111398</v>
      </c>
      <c r="AA96" s="26" t="s">
        <v>183</v>
      </c>
      <c r="AB96" s="25">
        <f t="shared" si="45"/>
        <v>51.367226482924089</v>
      </c>
      <c r="AC96" s="25">
        <f t="shared" si="46"/>
        <v>2.0177791796530959</v>
      </c>
      <c r="AD96" s="25">
        <f t="shared" si="47"/>
        <v>48.646494134076789</v>
      </c>
      <c r="AE96" s="25">
        <f t="shared" si="48"/>
        <v>284.56042264645851</v>
      </c>
      <c r="AF96" s="25">
        <f t="shared" si="49"/>
        <v>109.49782693931735</v>
      </c>
      <c r="AG96" s="25">
        <f t="shared" si="50"/>
        <v>4.2435204575539345</v>
      </c>
      <c r="AH96" s="27">
        <f t="shared" si="67"/>
        <v>5.8110189598125501</v>
      </c>
      <c r="AI96" s="25">
        <f t="shared" si="66"/>
        <v>0.93878790862310135</v>
      </c>
      <c r="AJ96" s="27">
        <f t="shared" si="66"/>
        <v>0</v>
      </c>
      <c r="AK96" s="25">
        <f t="shared" si="51"/>
        <v>1.4743329427046983</v>
      </c>
      <c r="AL96" s="25">
        <f t="shared" si="52"/>
        <v>4.3547507211273428E-2</v>
      </c>
      <c r="AM96" s="25">
        <f t="shared" si="53"/>
        <v>2.6715909645091056</v>
      </c>
      <c r="AN96" s="25">
        <f t="shared" si="54"/>
        <v>2.959206436012744E-3</v>
      </c>
      <c r="AO96" s="25">
        <f t="shared" si="55"/>
        <v>9.5607333219940027E-3</v>
      </c>
      <c r="AP96" s="25">
        <f t="shared" si="56"/>
        <v>1.6581137037357346E-2</v>
      </c>
      <c r="AQ96" s="25">
        <f t="shared" si="57"/>
        <v>8.071655834746834E-2</v>
      </c>
      <c r="AR96" s="25">
        <f t="shared" si="58"/>
        <v>-0.11757063341959663</v>
      </c>
      <c r="AS96" s="25">
        <f t="shared" si="59"/>
        <v>5.2121515726692475E-4</v>
      </c>
      <c r="AT96" s="25">
        <f t="shared" si="60"/>
        <v>3.990398847582192E-3</v>
      </c>
      <c r="AU96" s="25">
        <f t="shared" si="61"/>
        <v>-3.2117069014717843E-3</v>
      </c>
      <c r="AV96" s="25">
        <f t="shared" si="62"/>
        <v>4.5930437135618626E-4</v>
      </c>
      <c r="AW96" s="25">
        <f t="shared" si="63"/>
        <v>9.4087066559861484E-3</v>
      </c>
      <c r="AX96" s="25">
        <f t="shared" si="64"/>
        <v>9.2726322874387059E-3</v>
      </c>
      <c r="AY96" s="25">
        <f t="shared" si="65"/>
        <v>9.865647043490057E-3</v>
      </c>
    </row>
    <row r="97" spans="1:51" s="22" customFormat="1">
      <c r="A97" s="21" t="s">
        <v>248</v>
      </c>
      <c r="B97" s="21">
        <v>1397.24527285763</v>
      </c>
      <c r="C97" s="21">
        <v>68.377536561082096</v>
      </c>
      <c r="D97" s="21">
        <v>736.72238267578996</v>
      </c>
      <c r="E97" s="21">
        <v>5680.5074831789198</v>
      </c>
      <c r="F97" s="21">
        <v>3335.4703466228698</v>
      </c>
      <c r="G97" s="21">
        <v>156.221884548178</v>
      </c>
      <c r="H97" s="21">
        <v>241.56949875508701</v>
      </c>
      <c r="I97" s="21">
        <v>31.9241738202834</v>
      </c>
      <c r="J97" s="21"/>
      <c r="K97" s="21">
        <v>51.3730794127504</v>
      </c>
      <c r="L97" s="21">
        <v>2.20779850682842</v>
      </c>
      <c r="M97" s="21">
        <v>16.2464054359254</v>
      </c>
      <c r="N97" s="21">
        <v>0.18819740459505399</v>
      </c>
      <c r="O97" s="21">
        <v>0.44733577018297899</v>
      </c>
      <c r="P97" s="21">
        <v>0.75250666334625704</v>
      </c>
      <c r="Q97" s="21">
        <v>6.7931628773952903</v>
      </c>
      <c r="R97" s="21">
        <v>-9.8915155546933402</v>
      </c>
      <c r="S97" s="21">
        <v>4.4899722711528298E-2</v>
      </c>
      <c r="T97" s="21">
        <v>0.29571816105350801</v>
      </c>
      <c r="U97" s="21">
        <v>-0.42417897300310198</v>
      </c>
      <c r="V97" s="21">
        <v>4.8721640327426499E-2</v>
      </c>
      <c r="W97" s="21">
        <v>0.29175348325273198</v>
      </c>
      <c r="X97" s="21">
        <v>0.293551467910388</v>
      </c>
      <c r="Y97" s="21">
        <v>0.311867226099526</v>
      </c>
      <c r="AA97" s="26" t="s">
        <v>185</v>
      </c>
      <c r="AB97" s="25">
        <f t="shared" si="45"/>
        <v>60.777012003533322</v>
      </c>
      <c r="AC97" s="25">
        <f t="shared" si="46"/>
        <v>2.8133115227764698</v>
      </c>
      <c r="AD97" s="25">
        <f t="shared" si="47"/>
        <v>27.304216984500407</v>
      </c>
      <c r="AE97" s="25">
        <f t="shared" si="48"/>
        <v>202.25765904751276</v>
      </c>
      <c r="AF97" s="25">
        <f t="shared" si="49"/>
        <v>107.68696944196861</v>
      </c>
      <c r="AG97" s="25">
        <f t="shared" si="50"/>
        <v>3.9956183401369878</v>
      </c>
      <c r="AH97" s="27">
        <f t="shared" si="67"/>
        <v>6.0271831026718319</v>
      </c>
      <c r="AI97" s="25">
        <f t="shared" si="66"/>
        <v>0.79651132286136228</v>
      </c>
      <c r="AJ97" s="27">
        <f t="shared" si="66"/>
        <v>0</v>
      </c>
      <c r="AK97" s="25">
        <f t="shared" si="51"/>
        <v>1.2817634584019562</v>
      </c>
      <c r="AL97" s="25">
        <f t="shared" si="52"/>
        <v>4.0187061392565802E-2</v>
      </c>
      <c r="AM97" s="25">
        <f t="shared" si="53"/>
        <v>0.29091960669577221</v>
      </c>
      <c r="AN97" s="25">
        <f t="shared" si="54"/>
        <v>3.1935755064492447E-3</v>
      </c>
      <c r="AO97" s="25">
        <f t="shared" si="55"/>
        <v>7.6220100559376211E-3</v>
      </c>
      <c r="AP97" s="25">
        <f t="shared" si="56"/>
        <v>1.1841920236462673E-2</v>
      </c>
      <c r="AQ97" s="25">
        <f t="shared" si="57"/>
        <v>0.10390276655544954</v>
      </c>
      <c r="AR97" s="25">
        <f t="shared" si="58"/>
        <v>-0.12694888554221567</v>
      </c>
      <c r="AS97" s="25">
        <f t="shared" si="59"/>
        <v>5.4811440207426499E-4</v>
      </c>
      <c r="AT97" s="25">
        <f t="shared" si="60"/>
        <v>3.3757780942181284E-3</v>
      </c>
      <c r="AU97" s="25">
        <f t="shared" si="61"/>
        <v>-4.4212942777058784E-3</v>
      </c>
      <c r="AV97" s="25">
        <f t="shared" si="62"/>
        <v>4.3342798974669959E-4</v>
      </c>
      <c r="AW97" s="25">
        <f t="shared" si="63"/>
        <v>1.4080766566251545E-3</v>
      </c>
      <c r="AX97" s="25">
        <f t="shared" si="64"/>
        <v>1.416754188756699E-3</v>
      </c>
      <c r="AY97" s="25">
        <f t="shared" si="65"/>
        <v>1.5051507051135424E-3</v>
      </c>
    </row>
    <row r="98" spans="1:51" s="22" customFormat="1">
      <c r="A98" s="21" t="s">
        <v>249</v>
      </c>
      <c r="B98" s="21">
        <v>1013.71173910569</v>
      </c>
      <c r="C98" s="21">
        <v>102.49886506713101</v>
      </c>
      <c r="D98" s="21">
        <v>678.00326048538204</v>
      </c>
      <c r="E98" s="21">
        <v>7624.1493779399998</v>
      </c>
      <c r="F98" s="21">
        <v>3453.1041163719601</v>
      </c>
      <c r="G98" s="21">
        <v>42.295147511838501</v>
      </c>
      <c r="H98" s="21">
        <v>313.25119049208303</v>
      </c>
      <c r="I98" s="21">
        <v>83.462998436075296</v>
      </c>
      <c r="J98" s="21"/>
      <c r="K98" s="21">
        <v>117.686398280994</v>
      </c>
      <c r="L98" s="21">
        <v>1.88172364486933</v>
      </c>
      <c r="M98" s="21">
        <v>227.00152206409001</v>
      </c>
      <c r="N98" s="21">
        <v>0.15430386137865701</v>
      </c>
      <c r="O98" s="21">
        <v>0.44511184885063398</v>
      </c>
      <c r="P98" s="21">
        <v>0.68112689875052801</v>
      </c>
      <c r="Q98" s="21">
        <v>4.6411875347324996</v>
      </c>
      <c r="R98" s="21">
        <v>-9.2096193882860504</v>
      </c>
      <c r="S98" s="21">
        <v>9.1801969683114507E-2</v>
      </c>
      <c r="T98" s="21">
        <v>0.78180733346617204</v>
      </c>
      <c r="U98" s="21">
        <v>-0.40506342336960599</v>
      </c>
      <c r="V98" s="21">
        <v>2.9087513970268701E-2</v>
      </c>
      <c r="W98" s="21">
        <v>1.1189805702515501</v>
      </c>
      <c r="X98" s="21">
        <v>1.12981908446025</v>
      </c>
      <c r="Y98" s="21">
        <v>1.1578198897448999</v>
      </c>
      <c r="AA98" s="26" t="s">
        <v>187</v>
      </c>
      <c r="AB98" s="25">
        <f t="shared" si="45"/>
        <v>44.094169958968145</v>
      </c>
      <c r="AC98" s="25">
        <f t="shared" si="46"/>
        <v>4.2171925557346643</v>
      </c>
      <c r="AD98" s="25">
        <f t="shared" si="47"/>
        <v>25.127983859068344</v>
      </c>
      <c r="AE98" s="25">
        <f t="shared" si="48"/>
        <v>271.46212023784517</v>
      </c>
      <c r="AF98" s="25">
        <f t="shared" si="49"/>
        <v>111.48482187412701</v>
      </c>
      <c r="AG98" s="25">
        <f t="shared" si="50"/>
        <v>1.0817643609015866</v>
      </c>
      <c r="AH98" s="27">
        <f t="shared" si="67"/>
        <v>7.815648465371333</v>
      </c>
      <c r="AI98" s="25">
        <f t="shared" si="66"/>
        <v>2.0824101406206412</v>
      </c>
      <c r="AJ98" s="27">
        <f t="shared" si="66"/>
        <v>0</v>
      </c>
      <c r="AK98" s="25">
        <f t="shared" si="51"/>
        <v>2.9362873822603293</v>
      </c>
      <c r="AL98" s="25">
        <f t="shared" si="52"/>
        <v>3.4251741454811739E-2</v>
      </c>
      <c r="AM98" s="25">
        <f t="shared" si="53"/>
        <v>4.0648495310966073</v>
      </c>
      <c r="AN98" s="25">
        <f t="shared" si="54"/>
        <v>2.6184262918489227E-3</v>
      </c>
      <c r="AO98" s="25">
        <f t="shared" si="55"/>
        <v>7.5841173769063555E-3</v>
      </c>
      <c r="AP98" s="25">
        <f t="shared" si="56"/>
        <v>1.0718643167949644E-2</v>
      </c>
      <c r="AQ98" s="25">
        <f t="shared" si="57"/>
        <v>7.0987879087373806E-2</v>
      </c>
      <c r="AR98" s="25">
        <f t="shared" si="58"/>
        <v>-0.11819734914698242</v>
      </c>
      <c r="AS98" s="25">
        <f t="shared" si="59"/>
        <v>1.1206746653065773E-3</v>
      </c>
      <c r="AT98" s="25">
        <f t="shared" si="60"/>
        <v>8.9247412496138365E-3</v>
      </c>
      <c r="AU98" s="25">
        <f t="shared" si="61"/>
        <v>-4.2220494410006876E-3</v>
      </c>
      <c r="AV98" s="25">
        <f t="shared" si="62"/>
        <v>2.5876268988763189E-4</v>
      </c>
      <c r="AW98" s="25">
        <f t="shared" si="63"/>
        <v>5.4004853776619217E-3</v>
      </c>
      <c r="AX98" s="25">
        <f t="shared" si="64"/>
        <v>5.4527948091710908E-3</v>
      </c>
      <c r="AY98" s="25">
        <f t="shared" si="65"/>
        <v>5.5879338308151543E-3</v>
      </c>
    </row>
    <row r="99" spans="1:51" s="22" customFormat="1">
      <c r="A99" s="21" t="s">
        <v>250</v>
      </c>
      <c r="B99" s="21">
        <v>781.56683682557605</v>
      </c>
      <c r="C99" s="21">
        <v>57.541414279632299</v>
      </c>
      <c r="D99" s="21">
        <v>1301.61616423546</v>
      </c>
      <c r="E99" s="21">
        <v>6542.5501855094199</v>
      </c>
      <c r="F99" s="21">
        <v>3393.30908433583</v>
      </c>
      <c r="G99" s="21">
        <v>33.838613756857399</v>
      </c>
      <c r="H99" s="21">
        <v>233.882123951522</v>
      </c>
      <c r="I99" s="21">
        <v>41.688618551185797</v>
      </c>
      <c r="J99" s="21"/>
      <c r="K99" s="21">
        <v>61.213381256297801</v>
      </c>
      <c r="L99" s="21">
        <v>1.1160660616428899</v>
      </c>
      <c r="M99" s="21">
        <v>515.07217078881695</v>
      </c>
      <c r="N99" s="21">
        <v>0.136536146673645</v>
      </c>
      <c r="O99" s="21">
        <v>0.99217873466442497</v>
      </c>
      <c r="P99" s="21">
        <v>1.11559618550391</v>
      </c>
      <c r="Q99" s="21">
        <v>4.1465210844014599</v>
      </c>
      <c r="R99" s="21">
        <v>-9.4154449685025607</v>
      </c>
      <c r="S99" s="21">
        <v>9.8312013727090003E-2</v>
      </c>
      <c r="T99" s="21">
        <v>0.43935385156047202</v>
      </c>
      <c r="U99" s="21">
        <v>-0.444593681102047</v>
      </c>
      <c r="V99" s="21">
        <v>6.0356708974825701E-2</v>
      </c>
      <c r="W99" s="21">
        <v>2.0467566612897601</v>
      </c>
      <c r="X99" s="21">
        <v>2.04223826702398</v>
      </c>
      <c r="Y99" s="21">
        <v>2.0561168258695401</v>
      </c>
      <c r="AA99" s="26" t="s">
        <v>215</v>
      </c>
      <c r="AB99" s="25">
        <f t="shared" si="45"/>
        <v>33.996391289385073</v>
      </c>
      <c r="AC99" s="25">
        <f t="shared" si="46"/>
        <v>2.3674723011574694</v>
      </c>
      <c r="AD99" s="25">
        <f t="shared" si="47"/>
        <v>48.240166193590547</v>
      </c>
      <c r="AE99" s="25">
        <f t="shared" si="48"/>
        <v>232.95117357744815</v>
      </c>
      <c r="AF99" s="25">
        <f t="shared" si="49"/>
        <v>109.55431579297542</v>
      </c>
      <c r="AG99" s="25">
        <f t="shared" si="50"/>
        <v>0.86547532135303573</v>
      </c>
      <c r="AH99" s="27">
        <f t="shared" si="67"/>
        <v>5.835382334119811</v>
      </c>
      <c r="AI99" s="25">
        <f t="shared" si="66"/>
        <v>1.0401351933928593</v>
      </c>
      <c r="AJ99" s="27">
        <f t="shared" si="66"/>
        <v>0</v>
      </c>
      <c r="AK99" s="25">
        <f t="shared" si="51"/>
        <v>1.527279971464516</v>
      </c>
      <c r="AL99" s="25">
        <f t="shared" si="52"/>
        <v>2.0314994868726757E-2</v>
      </c>
      <c r="AM99" s="25">
        <f t="shared" si="53"/>
        <v>9.2232459627328662</v>
      </c>
      <c r="AN99" s="25">
        <f t="shared" si="54"/>
        <v>2.3169208666832682E-3</v>
      </c>
      <c r="AO99" s="25">
        <f t="shared" si="55"/>
        <v>1.6905413778572586E-2</v>
      </c>
      <c r="AP99" s="25">
        <f t="shared" si="56"/>
        <v>1.7555726332167409E-2</v>
      </c>
      <c r="AQ99" s="25">
        <f t="shared" si="57"/>
        <v>6.3421858127890182E-2</v>
      </c>
      <c r="AR99" s="25">
        <f t="shared" si="58"/>
        <v>-0.12083893909142406</v>
      </c>
      <c r="AS99" s="25">
        <f t="shared" si="59"/>
        <v>1.2001461783394316E-3</v>
      </c>
      <c r="AT99" s="25">
        <f t="shared" si="60"/>
        <v>5.0154549264894068E-3</v>
      </c>
      <c r="AU99" s="25">
        <f t="shared" si="61"/>
        <v>-4.6340804784453515E-3</v>
      </c>
      <c r="AV99" s="25">
        <f t="shared" si="62"/>
        <v>5.3693362667757048E-4</v>
      </c>
      <c r="AW99" s="25">
        <f t="shared" si="63"/>
        <v>9.8781692147189206E-3</v>
      </c>
      <c r="AX99" s="25">
        <f t="shared" si="64"/>
        <v>9.8563622925867764E-3</v>
      </c>
      <c r="AY99" s="25">
        <f t="shared" si="65"/>
        <v>9.923343754196623E-3</v>
      </c>
    </row>
    <row r="100" spans="1:51" s="22" customFormat="1">
      <c r="A100" s="21" t="s">
        <v>251</v>
      </c>
      <c r="B100" s="21">
        <v>1038.3346687426199</v>
      </c>
      <c r="C100" s="21">
        <v>110.22903856328</v>
      </c>
      <c r="D100" s="21">
        <v>729.07852672884496</v>
      </c>
      <c r="E100" s="21">
        <v>8253.7918009016503</v>
      </c>
      <c r="F100" s="21">
        <v>3236.0087288334798</v>
      </c>
      <c r="G100" s="21">
        <v>83.638290868009193</v>
      </c>
      <c r="H100" s="21">
        <v>357.48549676842799</v>
      </c>
      <c r="I100" s="21">
        <v>127.73177007317599</v>
      </c>
      <c r="J100" s="21"/>
      <c r="K100" s="21">
        <v>177.19593866914099</v>
      </c>
      <c r="L100" s="21">
        <v>3.96761814962721</v>
      </c>
      <c r="M100" s="21">
        <v>360.946149323518</v>
      </c>
      <c r="N100" s="21">
        <v>0.30705528171342999</v>
      </c>
      <c r="O100" s="21">
        <v>0.66786274004311497</v>
      </c>
      <c r="P100" s="21">
        <v>1.3901820770095601</v>
      </c>
      <c r="Q100" s="21">
        <v>7.6528692990512699</v>
      </c>
      <c r="R100" s="21">
        <v>-9.0220511109935604</v>
      </c>
      <c r="S100" s="21">
        <v>6.1417870941963201E-3</v>
      </c>
      <c r="T100" s="21">
        <v>1.0058851919696901</v>
      </c>
      <c r="U100" s="21">
        <v>-0.48295430575468401</v>
      </c>
      <c r="V100" s="21">
        <v>0.105442772777029</v>
      </c>
      <c r="W100" s="21">
        <v>0.78440027252158195</v>
      </c>
      <c r="X100" s="21">
        <v>0.79308062728264195</v>
      </c>
      <c r="Y100" s="21">
        <v>0.80895247082649802</v>
      </c>
      <c r="AA100" s="26" t="s">
        <v>189</v>
      </c>
      <c r="AB100" s="25">
        <f t="shared" si="45"/>
        <v>45.165211757553159</v>
      </c>
      <c r="AC100" s="25">
        <f t="shared" si="46"/>
        <v>4.535241249260646</v>
      </c>
      <c r="AD100" s="25">
        <f t="shared" si="47"/>
        <v>27.020922345595025</v>
      </c>
      <c r="AE100" s="25">
        <f t="shared" si="48"/>
        <v>293.88089230747715</v>
      </c>
      <c r="AF100" s="25">
        <f t="shared" si="49"/>
        <v>104.47581206910236</v>
      </c>
      <c r="AG100" s="25">
        <f t="shared" si="50"/>
        <v>2.1391797307813687</v>
      </c>
      <c r="AH100" s="27">
        <f t="shared" si="67"/>
        <v>8.9192988215675655</v>
      </c>
      <c r="AI100" s="25">
        <f t="shared" si="66"/>
        <v>3.1869204110073852</v>
      </c>
      <c r="AJ100" s="27">
        <f t="shared" si="66"/>
        <v>0</v>
      </c>
      <c r="AK100" s="25">
        <f t="shared" si="51"/>
        <v>4.4210563540204841</v>
      </c>
      <c r="AL100" s="25">
        <f t="shared" si="52"/>
        <v>7.2219866834849031E-2</v>
      </c>
      <c r="AM100" s="25">
        <f t="shared" si="53"/>
        <v>6.463356599937649</v>
      </c>
      <c r="AN100" s="25">
        <f t="shared" si="54"/>
        <v>5.2105087682577638E-3</v>
      </c>
      <c r="AO100" s="25">
        <f t="shared" si="55"/>
        <v>1.1379498041286676E-2</v>
      </c>
      <c r="AP100" s="25">
        <f t="shared" si="56"/>
        <v>2.1876783385414662E-2</v>
      </c>
      <c r="AQ100" s="25">
        <f t="shared" si="57"/>
        <v>0.11705214590167132</v>
      </c>
      <c r="AR100" s="25">
        <f t="shared" si="58"/>
        <v>-0.11579007559686838</v>
      </c>
      <c r="AS100" s="25">
        <f t="shared" si="59"/>
        <v>7.4976007812594073E-5</v>
      </c>
      <c r="AT100" s="25">
        <f t="shared" si="60"/>
        <v>1.1482707670886874E-2</v>
      </c>
      <c r="AU100" s="25">
        <f t="shared" si="61"/>
        <v>-5.0339202184144678E-3</v>
      </c>
      <c r="AV100" s="25">
        <f t="shared" si="62"/>
        <v>9.3801950695693445E-4</v>
      </c>
      <c r="AW100" s="25">
        <f t="shared" si="63"/>
        <v>3.7857156009728863E-3</v>
      </c>
      <c r="AX100" s="25">
        <f t="shared" si="64"/>
        <v>3.827609205032056E-3</v>
      </c>
      <c r="AY100" s="25">
        <f t="shared" si="65"/>
        <v>3.9042107665371527E-3</v>
      </c>
    </row>
    <row r="101" spans="1:51" s="22" customFormat="1">
      <c r="A101" s="21" t="s">
        <v>252</v>
      </c>
      <c r="B101" s="21">
        <v>1774.4016329004</v>
      </c>
      <c r="C101" s="21">
        <v>318.65682270637598</v>
      </c>
      <c r="D101" s="21">
        <v>165.33249104652799</v>
      </c>
      <c r="E101" s="21">
        <v>10316.8729946974</v>
      </c>
      <c r="F101" s="21">
        <v>3277.9460657381401</v>
      </c>
      <c r="G101" s="21">
        <v>103.552319305559</v>
      </c>
      <c r="H101" s="21">
        <v>639.28612914892506</v>
      </c>
      <c r="I101" s="21">
        <v>290.39088388818601</v>
      </c>
      <c r="J101" s="21"/>
      <c r="K101" s="21">
        <v>388.08142543497502</v>
      </c>
      <c r="L101" s="21">
        <v>5.9812507042841903</v>
      </c>
      <c r="M101" s="21">
        <v>22.0617788968481</v>
      </c>
      <c r="N101" s="21">
        <v>0.10413669324965499</v>
      </c>
      <c r="O101" s="21">
        <v>0.58187511956418003</v>
      </c>
      <c r="P101" s="21">
        <v>0.61085049374848099</v>
      </c>
      <c r="Q101" s="21">
        <v>4.3910858739424503</v>
      </c>
      <c r="R101" s="21">
        <v>-8.8843532850112492</v>
      </c>
      <c r="S101" s="21">
        <v>-7.5362670761393996E-2</v>
      </c>
      <c r="T101" s="21">
        <v>2.0756638928539899</v>
      </c>
      <c r="U101" s="21">
        <v>-0.54870833157043697</v>
      </c>
      <c r="V101" s="21">
        <v>3.4541449567186203E-2</v>
      </c>
      <c r="W101" s="21">
        <v>0.182477129911811</v>
      </c>
      <c r="X101" s="21">
        <v>0.16792569494979401</v>
      </c>
      <c r="Y101" s="21">
        <v>0.18860159041893701</v>
      </c>
      <c r="AA101" s="26" t="s">
        <v>196</v>
      </c>
      <c r="AB101" s="25">
        <f t="shared" si="45"/>
        <v>77.182461402297562</v>
      </c>
      <c r="AC101" s="25">
        <f t="shared" si="46"/>
        <v>13.110751808532235</v>
      </c>
      <c r="AD101" s="25">
        <f t="shared" si="47"/>
        <v>6.1275106013834408</v>
      </c>
      <c r="AE101" s="25">
        <f t="shared" si="48"/>
        <v>367.33805681570203</v>
      </c>
      <c r="AF101" s="25">
        <f t="shared" si="49"/>
        <v>105.82977545309772</v>
      </c>
      <c r="AG101" s="25">
        <f t="shared" si="50"/>
        <v>2.6485120658841685</v>
      </c>
      <c r="AH101" s="27">
        <f t="shared" si="67"/>
        <v>15.950252723276574</v>
      </c>
      <c r="AI101" s="25">
        <f t="shared" si="66"/>
        <v>7.2452815341363781</v>
      </c>
      <c r="AJ101" s="27">
        <f t="shared" si="66"/>
        <v>0</v>
      </c>
      <c r="AK101" s="25">
        <f t="shared" si="51"/>
        <v>9.682670295283808</v>
      </c>
      <c r="AL101" s="25">
        <f t="shared" si="52"/>
        <v>0.10887265686337226</v>
      </c>
      <c r="AM101" s="25">
        <f t="shared" si="53"/>
        <v>0.39505378989789774</v>
      </c>
      <c r="AN101" s="25">
        <f t="shared" si="54"/>
        <v>1.7671252884720007E-3</v>
      </c>
      <c r="AO101" s="25">
        <f t="shared" si="55"/>
        <v>9.9143826812775615E-3</v>
      </c>
      <c r="AP101" s="25">
        <f t="shared" si="56"/>
        <v>9.6127292630296315E-3</v>
      </c>
      <c r="AQ101" s="25">
        <f t="shared" si="57"/>
        <v>6.7162524838520199E-2</v>
      </c>
      <c r="AR101" s="25">
        <f t="shared" si="58"/>
        <v>-0.11402284534247667</v>
      </c>
      <c r="AS101" s="25">
        <f t="shared" si="59"/>
        <v>-9.1999154401225787E-4</v>
      </c>
      <c r="AT101" s="25">
        <f t="shared" si="60"/>
        <v>2.3694793297419976E-2</v>
      </c>
      <c r="AU101" s="25">
        <f t="shared" si="61"/>
        <v>-5.7192863411552738E-3</v>
      </c>
      <c r="AV101" s="25">
        <f t="shared" si="62"/>
        <v>3.0728093200948494E-4</v>
      </c>
      <c r="AW101" s="25">
        <f t="shared" si="63"/>
        <v>8.8068112891800682E-4</v>
      </c>
      <c r="AX101" s="25">
        <f t="shared" si="64"/>
        <v>8.1045219570363908E-4</v>
      </c>
      <c r="AY101" s="25">
        <f t="shared" si="65"/>
        <v>9.1023933599873076E-4</v>
      </c>
    </row>
    <row r="102" spans="1:51" s="24" customFormat="1">
      <c r="A102" s="21" t="s">
        <v>253</v>
      </c>
      <c r="B102" s="21">
        <v>1719.71136718712</v>
      </c>
      <c r="C102" s="21">
        <v>354.20864343911501</v>
      </c>
      <c r="D102" s="21">
        <v>241.85723364164201</v>
      </c>
      <c r="E102" s="21">
        <v>9938.8108540185003</v>
      </c>
      <c r="F102" s="21">
        <v>3352.1280898324198</v>
      </c>
      <c r="G102" s="21">
        <v>156.01491532465599</v>
      </c>
      <c r="H102" s="21">
        <v>715.07240567159101</v>
      </c>
      <c r="I102" s="21">
        <v>322.77234206790399</v>
      </c>
      <c r="J102" s="21"/>
      <c r="K102" s="21">
        <v>430.86205667441197</v>
      </c>
      <c r="L102" s="21">
        <v>9.6181445767649105</v>
      </c>
      <c r="M102" s="21">
        <v>25.711789288827401</v>
      </c>
      <c r="N102" s="21">
        <v>0.18789900767430501</v>
      </c>
      <c r="O102" s="21">
        <v>0.62190435928927701</v>
      </c>
      <c r="P102" s="21">
        <v>0.54871300128721701</v>
      </c>
      <c r="Q102" s="21">
        <v>4.4982766015429796</v>
      </c>
      <c r="R102" s="21">
        <v>-9.0860100996511708</v>
      </c>
      <c r="S102" s="21">
        <v>7.8899568771252093E-2</v>
      </c>
      <c r="T102" s="21">
        <v>2.38222113723157</v>
      </c>
      <c r="U102" s="21">
        <v>-0.56229072776386402</v>
      </c>
      <c r="V102" s="21">
        <v>4.5085699331359003E-2</v>
      </c>
      <c r="W102" s="21">
        <v>0.25214504562097201</v>
      </c>
      <c r="X102" s="21">
        <v>0.237147851895332</v>
      </c>
      <c r="Y102" s="21">
        <v>0.24091218318523</v>
      </c>
      <c r="Z102" s="22"/>
      <c r="AA102" s="26" t="s">
        <v>218</v>
      </c>
      <c r="AB102" s="25">
        <f t="shared" si="45"/>
        <v>74.803558427779393</v>
      </c>
      <c r="AC102" s="25">
        <f t="shared" si="46"/>
        <v>14.573488724094425</v>
      </c>
      <c r="AD102" s="25">
        <f t="shared" si="47"/>
        <v>8.9636510874524511</v>
      </c>
      <c r="AE102" s="25">
        <f t="shared" si="48"/>
        <v>353.8769419813961</v>
      </c>
      <c r="AF102" s="25">
        <f t="shared" si="49"/>
        <v>108.22477122029808</v>
      </c>
      <c r="AG102" s="25">
        <f t="shared" si="50"/>
        <v>3.9903247794573162</v>
      </c>
      <c r="AH102" s="27">
        <f t="shared" si="67"/>
        <v>17.841127886017741</v>
      </c>
      <c r="AI102" s="25">
        <f t="shared" si="66"/>
        <v>8.0532021474027946</v>
      </c>
      <c r="AJ102" s="27">
        <f t="shared" si="66"/>
        <v>0</v>
      </c>
      <c r="AK102" s="25">
        <f t="shared" si="51"/>
        <v>10.750051314231836</v>
      </c>
      <c r="AL102" s="25">
        <f t="shared" si="52"/>
        <v>0.17507257360377598</v>
      </c>
      <c r="AM102" s="25">
        <f t="shared" si="53"/>
        <v>0.46041345310819948</v>
      </c>
      <c r="AN102" s="25">
        <f t="shared" si="54"/>
        <v>3.1885119238809607E-3</v>
      </c>
      <c r="AO102" s="25">
        <f t="shared" si="55"/>
        <v>1.0596427999476521E-2</v>
      </c>
      <c r="AP102" s="25">
        <f t="shared" si="56"/>
        <v>8.6348944274575422E-3</v>
      </c>
      <c r="AQ102" s="25">
        <f t="shared" si="57"/>
        <v>6.8802028166763229E-2</v>
      </c>
      <c r="AR102" s="25">
        <f t="shared" si="58"/>
        <v>-0.11661093285434278</v>
      </c>
      <c r="AS102" s="25">
        <f t="shared" si="59"/>
        <v>9.6316830816125501E-4</v>
      </c>
      <c r="AT102" s="25">
        <f t="shared" si="60"/>
        <v>2.7194305219538473E-2</v>
      </c>
      <c r="AU102" s="25">
        <f t="shared" si="61"/>
        <v>-5.8608581171968313E-3</v>
      </c>
      <c r="AV102" s="25">
        <f t="shared" si="62"/>
        <v>4.0108263794465796E-4</v>
      </c>
      <c r="AW102" s="25">
        <f t="shared" si="63"/>
        <v>1.2169162433444596E-3</v>
      </c>
      <c r="AX102" s="25">
        <f t="shared" si="64"/>
        <v>1.1445359647458109E-3</v>
      </c>
      <c r="AY102" s="25">
        <f t="shared" si="65"/>
        <v>1.1627035868013033E-3</v>
      </c>
    </row>
    <row r="103" spans="1:51" s="22" customFormat="1">
      <c r="A103" s="23" t="s">
        <v>254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7">
        <f t="shared" ref="AJ103:AJ104" si="68">J103/BI$2</f>
        <v>0</v>
      </c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</row>
    <row r="104" spans="1:51" s="22" customFormat="1">
      <c r="A104" s="21" t="s">
        <v>255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AJ104" s="27">
        <f t="shared" si="68"/>
        <v>0</v>
      </c>
    </row>
    <row r="105" spans="1:51" s="22" customForma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51" s="22" customForma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51" s="22" customForma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51" s="22" customForma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51" s="22" customForma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51" s="22" customForma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51" s="22" customForma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51" s="24" customForma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</row>
    <row r="113" spans="1:51" s="22" customForma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</row>
    <row r="114" spans="1:51" s="22" customForma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51" s="22" customForma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51" s="22" customForma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51" s="22" customForma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51" s="22" customForma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51" s="22" customForma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51" s="22" customForma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51" s="22" customForma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51" s="24" customForma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</row>
    <row r="123" spans="1:51" s="22" customForma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</row>
    <row r="124" spans="1:51" s="22" customForma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51" s="22" customForma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51" s="22" customForma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51" s="22" customForma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51" s="22" customForma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51" s="22" customForma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51" s="22" customForma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51" s="22" customForma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51" s="24" customForma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</row>
    <row r="133" spans="1:51" s="22" customForma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</row>
    <row r="134" spans="1:51" s="22" customForma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51" s="22" customForma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51" s="22" customForma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51" s="22" customForma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51" s="22" customForma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51" s="22" customForma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51" s="22" customForma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51" s="22" customForma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51" s="24" customForma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</row>
    <row r="143" spans="1:51" s="22" customForma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</row>
    <row r="144" spans="1:51" s="22" customForma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51" s="22" customForma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51">
      <c r="AR146" s="22"/>
      <c r="AS146" s="22"/>
      <c r="AX146" s="22"/>
      <c r="AY146" s="22"/>
    </row>
    <row r="152" spans="1:51" s="23" customForma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1"/>
      <c r="AS152" s="21"/>
      <c r="AT152" s="22"/>
      <c r="AU152" s="22"/>
      <c r="AV152" s="22"/>
      <c r="AW152" s="22"/>
      <c r="AX152" s="21"/>
      <c r="AY152" s="21"/>
    </row>
    <row r="153" spans="1:5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3"/>
      <c r="AS153" s="23"/>
      <c r="AT153" s="24"/>
      <c r="AU153" s="24"/>
      <c r="AV153" s="24"/>
      <c r="AW153" s="24"/>
      <c r="AX153" s="23"/>
      <c r="AY153" s="23"/>
    </row>
  </sheetData>
  <mergeCells count="1">
    <mergeCell ref="Z4:Z13"/>
  </mergeCells>
  <conditionalFormatting sqref="B4:B1048576">
    <cfRule type="cellIs" dxfId="70" priority="47" operator="lessThan">
      <formula>$B$2</formula>
    </cfRule>
  </conditionalFormatting>
  <conditionalFormatting sqref="C4:C1048576">
    <cfRule type="cellIs" dxfId="69" priority="48" operator="lessThan">
      <formula>$C$2</formula>
    </cfRule>
  </conditionalFormatting>
  <conditionalFormatting sqref="D4:D1048576">
    <cfRule type="cellIs" dxfId="68" priority="49" operator="lessThan">
      <formula>$D$2</formula>
    </cfRule>
  </conditionalFormatting>
  <conditionalFormatting sqref="E4:E1048576">
    <cfRule type="cellIs" dxfId="67" priority="50" operator="lessThan">
      <formula>$E$2</formula>
    </cfRule>
  </conditionalFormatting>
  <conditionalFormatting sqref="E4:G1048576">
    <cfRule type="cellIs" dxfId="66" priority="70" operator="greaterThan">
      <formula>10000</formula>
    </cfRule>
  </conditionalFormatting>
  <conditionalFormatting sqref="F4:F1048576">
    <cfRule type="cellIs" dxfId="65" priority="51" operator="lessThan">
      <formula>$F$2</formula>
    </cfRule>
  </conditionalFormatting>
  <conditionalFormatting sqref="G4:G1048576">
    <cfRule type="cellIs" dxfId="64" priority="52" operator="lessThan">
      <formula>$G$2</formula>
    </cfRule>
  </conditionalFormatting>
  <conditionalFormatting sqref="H4:H1048576">
    <cfRule type="cellIs" dxfId="63" priority="53" operator="lessThan">
      <formula>$H$2</formula>
    </cfRule>
  </conditionalFormatting>
  <conditionalFormatting sqref="H4:Y1048576 B4:D1048576">
    <cfRule type="cellIs" dxfId="62" priority="71" operator="greaterThan">
      <formula>2000</formula>
    </cfRule>
  </conditionalFormatting>
  <conditionalFormatting sqref="I4:J1048576">
    <cfRule type="cellIs" dxfId="61" priority="54" operator="lessThan">
      <formula>$I$2</formula>
    </cfRule>
  </conditionalFormatting>
  <conditionalFormatting sqref="K4:K1048576">
    <cfRule type="cellIs" dxfId="60" priority="55" operator="lessThan">
      <formula>$K$2</formula>
    </cfRule>
  </conditionalFormatting>
  <conditionalFormatting sqref="L4:L1048576">
    <cfRule type="cellIs" dxfId="59" priority="56" operator="lessThan">
      <formula>$L$2</formula>
    </cfRule>
  </conditionalFormatting>
  <conditionalFormatting sqref="M4:M1048576">
    <cfRule type="cellIs" dxfId="58" priority="57" operator="lessThan">
      <formula>$M$2</formula>
    </cfRule>
  </conditionalFormatting>
  <conditionalFormatting sqref="N4:N1048576">
    <cfRule type="cellIs" dxfId="57" priority="58" operator="lessThan">
      <formula>$N$2</formula>
    </cfRule>
  </conditionalFormatting>
  <conditionalFormatting sqref="O4:O1048576">
    <cfRule type="cellIs" dxfId="56" priority="59" operator="lessThan">
      <formula>$O$2</formula>
    </cfRule>
  </conditionalFormatting>
  <conditionalFormatting sqref="P4:P1048576">
    <cfRule type="cellIs" dxfId="55" priority="60" operator="lessThan">
      <formula>$P$2</formula>
    </cfRule>
  </conditionalFormatting>
  <conditionalFormatting sqref="Q4:S1048576">
    <cfRule type="cellIs" dxfId="54" priority="61" operator="lessThan">
      <formula>$Q$2</formula>
    </cfRule>
  </conditionalFormatting>
  <conditionalFormatting sqref="R4:R1048576">
    <cfRule type="cellIs" dxfId="53" priority="68" operator="lessThan">
      <formula>$R$2</formula>
    </cfRule>
  </conditionalFormatting>
  <conditionalFormatting sqref="S4:S1048576">
    <cfRule type="cellIs" dxfId="52" priority="69" operator="lessThan">
      <formula>$S$2</formula>
    </cfRule>
  </conditionalFormatting>
  <conditionalFormatting sqref="T4:T1048576">
    <cfRule type="cellIs" dxfId="51" priority="62" operator="lessThan">
      <formula>$T$2</formula>
    </cfRule>
  </conditionalFormatting>
  <conditionalFormatting sqref="U4:U1048576">
    <cfRule type="cellIs" dxfId="50" priority="63" operator="lessThan">
      <formula>$U$2</formula>
    </cfRule>
  </conditionalFormatting>
  <conditionalFormatting sqref="V4:V1048576">
    <cfRule type="cellIs" dxfId="49" priority="64" operator="lessThan">
      <formula>$V$2</formula>
    </cfRule>
  </conditionalFormatting>
  <conditionalFormatting sqref="W4:W1048576">
    <cfRule type="cellIs" dxfId="48" priority="65" operator="lessThan">
      <formula>$W$2</formula>
    </cfRule>
  </conditionalFormatting>
  <conditionalFormatting sqref="X4:X1048576">
    <cfRule type="cellIs" dxfId="47" priority="66" operator="lessThan">
      <formula>$X$2</formula>
    </cfRule>
  </conditionalFormatting>
  <conditionalFormatting sqref="Y4:Y1048576">
    <cfRule type="cellIs" dxfId="46" priority="67" operator="lessThan">
      <formula>$Y$2</formula>
    </cfRule>
  </conditionalFormatting>
  <conditionalFormatting sqref="AB4:AB1048576">
    <cfRule type="cellIs" dxfId="45" priority="23" operator="lessThan">
      <formula>$AB$2</formula>
    </cfRule>
    <cfRule type="cellIs" dxfId="44" priority="46" operator="greaterThan">
      <formula>$AB$3</formula>
    </cfRule>
  </conditionalFormatting>
  <conditionalFormatting sqref="AC4:AC1048576">
    <cfRule type="cellIs" dxfId="43" priority="22" operator="lessThan">
      <formula>$AC$2</formula>
    </cfRule>
    <cfRule type="cellIs" dxfId="42" priority="45" operator="greaterThan">
      <formula>$AC$3</formula>
    </cfRule>
  </conditionalFormatting>
  <conditionalFormatting sqref="AD4:AD1048576">
    <cfRule type="cellIs" dxfId="41" priority="21" operator="lessThan">
      <formula>$AD$2</formula>
    </cfRule>
    <cfRule type="cellIs" dxfId="40" priority="44" operator="greaterThan">
      <formula>$AD$3</formula>
    </cfRule>
  </conditionalFormatting>
  <conditionalFormatting sqref="AE4:AE1048576">
    <cfRule type="cellIs" dxfId="39" priority="20" operator="lessThan">
      <formula>$AE$2</formula>
    </cfRule>
    <cfRule type="cellIs" dxfId="38" priority="43" operator="greaterThan">
      <formula>$AE$3</formula>
    </cfRule>
  </conditionalFormatting>
  <conditionalFormatting sqref="AF4:AF1048576">
    <cfRule type="cellIs" dxfId="37" priority="19" operator="lessThan">
      <formula>$AF$2</formula>
    </cfRule>
    <cfRule type="cellIs" dxfId="36" priority="42" operator="greaterThan">
      <formula>$AF$3</formula>
    </cfRule>
  </conditionalFormatting>
  <conditionalFormatting sqref="AG4:AG1048576">
    <cfRule type="cellIs" dxfId="35" priority="18" operator="lessThan">
      <formula>$AG$2</formula>
    </cfRule>
    <cfRule type="cellIs" dxfId="34" priority="41" operator="greaterThan">
      <formula>$AG$3</formula>
    </cfRule>
  </conditionalFormatting>
  <conditionalFormatting sqref="AH4:AH1048576">
    <cfRule type="cellIs" dxfId="33" priority="17" operator="lessThan">
      <formula>$AH$2</formula>
    </cfRule>
    <cfRule type="cellIs" dxfId="32" priority="40" operator="greaterThan">
      <formula>$AH$3</formula>
    </cfRule>
  </conditionalFormatting>
  <conditionalFormatting sqref="AI4:AJ1048576">
    <cfRule type="cellIs" dxfId="31" priority="16" operator="lessThan">
      <formula>$AI$2</formula>
    </cfRule>
    <cfRule type="cellIs" dxfId="30" priority="39" operator="greaterThan">
      <formula>$AI$3</formula>
    </cfRule>
  </conditionalFormatting>
  <conditionalFormatting sqref="AK4:AK1048576">
    <cfRule type="cellIs" dxfId="29" priority="15" operator="lessThan">
      <formula>$AK$2</formula>
    </cfRule>
    <cfRule type="cellIs" dxfId="28" priority="38" operator="greaterThan">
      <formula>$AK$3</formula>
    </cfRule>
  </conditionalFormatting>
  <conditionalFormatting sqref="AL4:AL1048576">
    <cfRule type="cellIs" dxfId="27" priority="14" operator="lessThan">
      <formula>$AL$2</formula>
    </cfRule>
    <cfRule type="cellIs" dxfId="26" priority="37" operator="greaterThan">
      <formula>$AL$3</formula>
    </cfRule>
  </conditionalFormatting>
  <conditionalFormatting sqref="AM4:AM1048576">
    <cfRule type="cellIs" dxfId="25" priority="13" operator="lessThan">
      <formula>$AM$2</formula>
    </cfRule>
    <cfRule type="cellIs" dxfId="24" priority="36" operator="greaterThan">
      <formula>$AM$3</formula>
    </cfRule>
  </conditionalFormatting>
  <conditionalFormatting sqref="AN4:AN1048576">
    <cfRule type="cellIs" dxfId="23" priority="12" operator="lessThan">
      <formula>$AN$2</formula>
    </cfRule>
    <cfRule type="cellIs" dxfId="22" priority="35" operator="greaterThan">
      <formula>$AN$3</formula>
    </cfRule>
  </conditionalFormatting>
  <conditionalFormatting sqref="AO4:AO1048576">
    <cfRule type="cellIs" dxfId="21" priority="11" operator="lessThan">
      <formula>$AO$2</formula>
    </cfRule>
    <cfRule type="cellIs" dxfId="20" priority="34" operator="greaterThan">
      <formula>$AO$3</formula>
    </cfRule>
  </conditionalFormatting>
  <conditionalFormatting sqref="AP4:AP1048576">
    <cfRule type="cellIs" dxfId="19" priority="10" operator="lessThan">
      <formula>$AP$2</formula>
    </cfRule>
    <cfRule type="cellIs" dxfId="18" priority="33" operator="greaterThan">
      <formula>$AP$3</formula>
    </cfRule>
  </conditionalFormatting>
  <conditionalFormatting sqref="AQ4:AS1048576">
    <cfRule type="cellIs" dxfId="17" priority="9" operator="lessThan">
      <formula>$AQ$2</formula>
    </cfRule>
    <cfRule type="cellIs" dxfId="16" priority="32" operator="greaterThan">
      <formula>$AQ$3</formula>
    </cfRule>
  </conditionalFormatting>
  <conditionalFormatting sqref="AR4:AR1048576">
    <cfRule type="cellIs" dxfId="15" priority="2" operator="lessThan">
      <formula>$AR$2</formula>
    </cfRule>
    <cfRule type="cellIs" dxfId="14" priority="25" operator="greaterThan">
      <formula>$AR$3</formula>
    </cfRule>
  </conditionalFormatting>
  <conditionalFormatting sqref="AS4:AS1048576">
    <cfRule type="cellIs" dxfId="13" priority="1" operator="lessThan">
      <formula>$AS$2</formula>
    </cfRule>
    <cfRule type="cellIs" dxfId="12" priority="24" operator="greaterThan">
      <formula>$AS$3</formula>
    </cfRule>
  </conditionalFormatting>
  <conditionalFormatting sqref="AT4:AT1048576">
    <cfRule type="cellIs" dxfId="11" priority="8" operator="lessThan">
      <formula>$AT$2</formula>
    </cfRule>
    <cfRule type="cellIs" dxfId="10" priority="31" operator="greaterThan">
      <formula>$AT$3</formula>
    </cfRule>
  </conditionalFormatting>
  <conditionalFormatting sqref="AU4:AU1048576">
    <cfRule type="cellIs" dxfId="9" priority="7" operator="lessThan">
      <formula>$AU$2</formula>
    </cfRule>
    <cfRule type="cellIs" dxfId="8" priority="30" operator="greaterThan">
      <formula>$AU$3</formula>
    </cfRule>
  </conditionalFormatting>
  <conditionalFormatting sqref="AV4:AV1048576">
    <cfRule type="cellIs" dxfId="7" priority="6" operator="lessThan">
      <formula>$AV$2</formula>
    </cfRule>
    <cfRule type="cellIs" dxfId="6" priority="29" operator="greaterThan">
      <formula>$AV$3</formula>
    </cfRule>
  </conditionalFormatting>
  <conditionalFormatting sqref="AW4:AW1048576">
    <cfRule type="cellIs" dxfId="5" priority="5" operator="lessThan">
      <formula>$AW$2</formula>
    </cfRule>
    <cfRule type="cellIs" dxfId="4" priority="28" operator="greaterThan">
      <formula>$AW$3</formula>
    </cfRule>
  </conditionalFormatting>
  <conditionalFormatting sqref="AX4:AX1048576">
    <cfRule type="cellIs" dxfId="3" priority="4" operator="lessThan">
      <formula>$AX$2</formula>
    </cfRule>
    <cfRule type="cellIs" dxfId="2" priority="27" operator="greaterThan">
      <formula>$AX$3</formula>
    </cfRule>
  </conditionalFormatting>
  <conditionalFormatting sqref="AY4:AY1048576">
    <cfRule type="cellIs" dxfId="1" priority="3" operator="lessThan">
      <formula>$AY$2</formula>
    </cfRule>
    <cfRule type="cellIs" dxfId="0" priority="26" operator="greaterThan">
      <formula>$AY$3</formula>
    </cfRule>
  </conditionalFormatting>
  <pageMargins left="0.7" right="0.7" top="0.75" bottom="0.75" header="0.3" footer="0.3"/>
  <pageSetup orientation="portrait" r:id="rId1"/>
  <ignoredErrors>
    <ignoredError sqref="AH4:AH10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F463-98EB-421E-8BD8-5F6240F28757}">
  <sheetPr>
    <tabColor rgb="FF92D050"/>
  </sheetPr>
  <dimension ref="A1:Y2"/>
  <sheetViews>
    <sheetView workbookViewId="0">
      <selection activeCell="K37" sqref="K37"/>
    </sheetView>
  </sheetViews>
  <sheetFormatPr defaultRowHeight="12.75"/>
  <sheetData>
    <row r="1" spans="1:25" s="113" customFormat="1" ht="21" customHeight="1" thickBot="1">
      <c r="A1" s="112" t="s">
        <v>256</v>
      </c>
    </row>
    <row r="2" spans="1:25" ht="42">
      <c r="A2" s="51" t="s">
        <v>31</v>
      </c>
      <c r="B2" s="51" t="s">
        <v>66</v>
      </c>
      <c r="C2" s="51" t="s">
        <v>67</v>
      </c>
      <c r="D2" s="54" t="s">
        <v>68</v>
      </c>
      <c r="E2" s="53" t="s">
        <v>69</v>
      </c>
      <c r="F2" s="52" t="s">
        <v>70</v>
      </c>
      <c r="G2" s="51" t="s">
        <v>71</v>
      </c>
      <c r="H2" s="103" t="s">
        <v>72</v>
      </c>
      <c r="I2" s="51" t="s">
        <v>73</v>
      </c>
      <c r="J2" s="103" t="s">
        <v>74</v>
      </c>
      <c r="K2" s="51" t="s">
        <v>75</v>
      </c>
      <c r="L2" s="51" t="s">
        <v>76</v>
      </c>
      <c r="M2" s="51" t="s">
        <v>77</v>
      </c>
      <c r="N2" s="51" t="s">
        <v>78</v>
      </c>
      <c r="O2" s="51" t="s">
        <v>79</v>
      </c>
      <c r="P2" s="51" t="s">
        <v>80</v>
      </c>
      <c r="Q2" s="51" t="s">
        <v>81</v>
      </c>
      <c r="R2" s="51" t="s">
        <v>82</v>
      </c>
      <c r="S2" s="51" t="s">
        <v>83</v>
      </c>
      <c r="T2" s="51" t="s">
        <v>84</v>
      </c>
      <c r="U2" s="51" t="s">
        <v>85</v>
      </c>
      <c r="V2" s="51" t="s">
        <v>86</v>
      </c>
      <c r="W2" s="51" t="s">
        <v>87</v>
      </c>
      <c r="X2" s="51" t="s">
        <v>88</v>
      </c>
      <c r="Y2" s="51" t="s">
        <v>89</v>
      </c>
    </row>
  </sheetData>
  <mergeCells count="1">
    <mergeCell ref="A1:XF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2ED2-BBEF-43DA-8702-236FB84C14CB}">
  <sheetPr>
    <tabColor rgb="FF92D050"/>
  </sheetPr>
  <dimension ref="A1:AG101"/>
  <sheetViews>
    <sheetView workbookViewId="0">
      <pane xSplit="1" ySplit="1" topLeftCell="L93" activePane="bottomRight" state="frozen"/>
      <selection pane="bottomRight" activeCell="L93" sqref="L93"/>
      <selection pane="bottomLeft" activeCell="AC17" sqref="AC17"/>
      <selection pane="topRight" activeCell="AC17" sqref="AC17"/>
    </sheetView>
  </sheetViews>
  <sheetFormatPr defaultRowHeight="12.75"/>
  <cols>
    <col min="1" max="1" width="9" customWidth="1"/>
    <col min="2" max="2" width="8.7109375" style="60" customWidth="1"/>
    <col min="3" max="3" width="8" style="60" customWidth="1"/>
    <col min="4" max="4" width="8.85546875" style="60" customWidth="1"/>
    <col min="5" max="5" width="9" style="62" customWidth="1"/>
    <col min="6" max="6" width="8.42578125" style="60" customWidth="1"/>
    <col min="7" max="7" width="8.5703125" style="60" customWidth="1"/>
    <col min="8" max="8" width="8.42578125" style="60" customWidth="1"/>
    <col min="9" max="10" width="6.7109375" bestFit="1" customWidth="1"/>
    <col min="11" max="14" width="6.140625" customWidth="1"/>
    <col min="15" max="15" width="6.7109375" bestFit="1" customWidth="1"/>
    <col min="16" max="16" width="6.140625" customWidth="1"/>
    <col min="17" max="17" width="8.42578125" customWidth="1"/>
    <col min="18" max="19" width="8.42578125" style="60" customWidth="1"/>
    <col min="20" max="20" width="8.7109375" style="60" customWidth="1"/>
    <col min="21" max="21" width="8" style="60" customWidth="1"/>
    <col min="22" max="22" width="8.140625" style="60" customWidth="1"/>
    <col min="23" max="23" width="8.42578125" style="60" customWidth="1"/>
    <col min="24" max="24" width="8.7109375" style="60" customWidth="1"/>
    <col min="25" max="25" width="8.42578125" style="60" customWidth="1"/>
    <col min="26" max="27" width="9.140625" style="61"/>
    <col min="28" max="28" width="8.28515625" style="60" customWidth="1"/>
    <col min="29" max="30" width="8.140625" style="60" customWidth="1"/>
    <col min="31" max="33" width="7.85546875" style="60" bestFit="1" customWidth="1"/>
  </cols>
  <sheetData>
    <row r="1" spans="1:33" ht="53.25" thickBot="1">
      <c r="A1" s="1" t="s">
        <v>31</v>
      </c>
      <c r="B1" s="98" t="s">
        <v>66</v>
      </c>
      <c r="C1" s="98" t="s">
        <v>67</v>
      </c>
      <c r="D1" s="98" t="s">
        <v>68</v>
      </c>
      <c r="E1" s="100" t="s">
        <v>257</v>
      </c>
      <c r="F1" s="98" t="s">
        <v>70</v>
      </c>
      <c r="G1" s="98" t="s">
        <v>71</v>
      </c>
      <c r="H1" s="98" t="s">
        <v>73</v>
      </c>
      <c r="I1" s="1"/>
      <c r="J1" s="1"/>
      <c r="K1" s="1"/>
      <c r="L1" s="1"/>
      <c r="M1" s="1"/>
      <c r="N1" s="1"/>
      <c r="O1" s="1"/>
      <c r="P1" s="1"/>
      <c r="Q1" s="103" t="s">
        <v>72</v>
      </c>
      <c r="R1" s="103" t="s">
        <v>74</v>
      </c>
      <c r="S1" s="98" t="s">
        <v>75</v>
      </c>
      <c r="T1" s="98" t="s">
        <v>76</v>
      </c>
      <c r="U1" s="98" t="s">
        <v>77</v>
      </c>
      <c r="V1" s="98" t="s">
        <v>78</v>
      </c>
      <c r="W1" s="98" t="s">
        <v>79</v>
      </c>
      <c r="X1" s="98" t="s">
        <v>80</v>
      </c>
      <c r="Y1" s="98" t="s">
        <v>81</v>
      </c>
      <c r="Z1" s="99" t="s">
        <v>82</v>
      </c>
      <c r="AA1" s="99" t="s">
        <v>83</v>
      </c>
      <c r="AB1" s="98" t="s">
        <v>84</v>
      </c>
      <c r="AC1" s="98" t="s">
        <v>85</v>
      </c>
      <c r="AD1" s="98" t="s">
        <v>86</v>
      </c>
      <c r="AE1" s="98" t="s">
        <v>87</v>
      </c>
      <c r="AF1" s="98" t="s">
        <v>88</v>
      </c>
      <c r="AG1" s="98" t="s">
        <v>89</v>
      </c>
    </row>
    <row r="2" spans="1:33">
      <c r="A2" s="97"/>
      <c r="B2" s="93"/>
      <c r="C2" s="96"/>
      <c r="D2" s="93"/>
      <c r="E2" s="95"/>
      <c r="F2" s="93"/>
      <c r="G2" s="93"/>
      <c r="H2" s="93"/>
      <c r="I2" s="94"/>
      <c r="J2" s="94"/>
      <c r="K2" s="94"/>
      <c r="L2" s="94"/>
      <c r="M2" s="94"/>
      <c r="N2" s="94"/>
      <c r="O2" s="94"/>
      <c r="P2" s="94"/>
      <c r="Q2" s="15"/>
      <c r="R2" s="93"/>
      <c r="S2" s="93"/>
      <c r="T2" s="93"/>
      <c r="U2" s="93"/>
      <c r="V2" s="93"/>
      <c r="W2" s="93"/>
      <c r="X2" s="93"/>
      <c r="Y2" s="93"/>
      <c r="AB2" s="93"/>
      <c r="AC2" s="93"/>
      <c r="AD2" s="93"/>
      <c r="AE2" s="93"/>
      <c r="AF2" s="93"/>
      <c r="AG2" s="93"/>
    </row>
    <row r="3" spans="1:33">
      <c r="A3" s="70" t="s">
        <v>116</v>
      </c>
      <c r="B3" s="90">
        <v>112.48655955625823</v>
      </c>
      <c r="C3" s="92">
        <v>2.6685548360655376</v>
      </c>
      <c r="D3" s="91">
        <v>34.189964023751763</v>
      </c>
      <c r="E3" s="67">
        <v>207.67811835572982</v>
      </c>
      <c r="F3" s="25">
        <v>167.87733188687878</v>
      </c>
      <c r="G3" s="64">
        <v>11.061782305907137</v>
      </c>
      <c r="H3" s="64">
        <v>18.501976560983135</v>
      </c>
      <c r="I3" s="86"/>
      <c r="J3" s="86"/>
      <c r="K3" s="86"/>
      <c r="L3" s="86"/>
      <c r="M3" s="86"/>
      <c r="N3" s="86"/>
      <c r="O3" s="86"/>
      <c r="P3" s="86"/>
      <c r="Q3" s="86"/>
      <c r="R3" s="64">
        <v>41.227952423425904</v>
      </c>
      <c r="S3" s="64">
        <v>22.871667745103817</v>
      </c>
      <c r="T3" s="64">
        <v>0.21307485899608947</v>
      </c>
      <c r="U3" s="64">
        <v>0.45906356462549019</v>
      </c>
      <c r="V3" s="63">
        <v>6.0492316729381804E-3</v>
      </c>
      <c r="W3" s="63">
        <v>2.5412566846862328E-2</v>
      </c>
      <c r="X3" s="63">
        <v>3.2790337631855661E-2</v>
      </c>
      <c r="Y3" s="64">
        <v>0.33647042087023099</v>
      </c>
      <c r="Z3" s="63">
        <v>-9.9215735764841221E-3</v>
      </c>
      <c r="AA3" s="63">
        <v>2.5455538081340006E-3</v>
      </c>
      <c r="AB3" s="64">
        <v>3.6874280505042802E-2</v>
      </c>
      <c r="AC3" s="63">
        <v>1.3109535071429109E-2</v>
      </c>
      <c r="AD3" s="63">
        <v>6.8598232136233275E-3</v>
      </c>
      <c r="AE3" s="63">
        <v>6.2575394782349884E-3</v>
      </c>
      <c r="AF3" s="63">
        <v>3.4048225386785476E-3</v>
      </c>
      <c r="AG3" s="63">
        <v>3.4000820904303715E-3</v>
      </c>
    </row>
    <row r="4" spans="1:33">
      <c r="A4" s="26" t="s">
        <v>118</v>
      </c>
      <c r="B4" s="90">
        <v>150.1947273071606</v>
      </c>
      <c r="C4" s="92">
        <v>14.738836975809711</v>
      </c>
      <c r="D4" s="91">
        <v>26.67706519170736</v>
      </c>
      <c r="E4" s="67">
        <v>321.47651255289816</v>
      </c>
      <c r="F4" s="25">
        <v>239.22225652413883</v>
      </c>
      <c r="G4" s="64">
        <v>4.2069326116798686</v>
      </c>
      <c r="H4" s="64">
        <v>42.24679105678868</v>
      </c>
      <c r="I4" s="86"/>
      <c r="J4" s="86"/>
      <c r="K4" s="86"/>
      <c r="L4" s="86"/>
      <c r="M4" s="86"/>
      <c r="N4" s="86"/>
      <c r="O4" s="86"/>
      <c r="P4" s="86"/>
      <c r="Q4" s="86"/>
      <c r="R4" s="88">
        <v>82.359918173959841</v>
      </c>
      <c r="S4" s="88">
        <v>51.752404706294918</v>
      </c>
      <c r="T4" s="64">
        <v>0.66527537018440941</v>
      </c>
      <c r="U4" s="64">
        <v>15.043247194679164</v>
      </c>
      <c r="V4" s="63">
        <v>4.5858922044681658E-3</v>
      </c>
      <c r="W4" s="63">
        <v>0.10469979947492197</v>
      </c>
      <c r="X4" s="63">
        <v>6.7549359887261198E-2</v>
      </c>
      <c r="Y4" s="64">
        <v>0.2523373375157954</v>
      </c>
      <c r="Z4" s="63">
        <v>-6.4478110936034266E-3</v>
      </c>
      <c r="AA4" s="63">
        <v>4.6599070467234355E-3</v>
      </c>
      <c r="AB4" s="64">
        <v>5.7218614381579207E-2</v>
      </c>
      <c r="AC4" s="63">
        <v>1.1319166143811803E-2</v>
      </c>
      <c r="AD4" s="63">
        <v>4.1120345855222432E-3</v>
      </c>
      <c r="AE4" s="64">
        <v>9.1700195326490527E-2</v>
      </c>
      <c r="AF4" s="64">
        <v>5.0457907829383204E-2</v>
      </c>
      <c r="AG4" s="64">
        <v>5.1407940818438705E-2</v>
      </c>
    </row>
    <row r="5" spans="1:33">
      <c r="A5" s="70" t="s">
        <v>120</v>
      </c>
      <c r="B5" s="90">
        <v>92.955118715584817</v>
      </c>
      <c r="C5" s="92">
        <v>10.752957418003826</v>
      </c>
      <c r="D5" s="91">
        <v>22.905115253608443</v>
      </c>
      <c r="E5" s="67">
        <v>269.30533578929521</v>
      </c>
      <c r="F5" s="25">
        <v>197.59641774962583</v>
      </c>
      <c r="G5" s="64">
        <v>2.9192739763544706</v>
      </c>
      <c r="H5" s="64">
        <v>42.399306591417421</v>
      </c>
      <c r="I5" s="86"/>
      <c r="J5" s="86"/>
      <c r="K5" s="86"/>
      <c r="L5" s="86"/>
      <c r="M5" s="86"/>
      <c r="N5" s="86"/>
      <c r="O5" s="86"/>
      <c r="P5" s="86"/>
      <c r="Q5" s="86"/>
      <c r="R5" s="88">
        <v>82.452521871353042</v>
      </c>
      <c r="S5" s="88">
        <v>52.61523958368263</v>
      </c>
      <c r="T5" s="64">
        <v>0.83684361874257518</v>
      </c>
      <c r="U5" s="64">
        <v>12.279841909825571</v>
      </c>
      <c r="V5" s="63">
        <v>3.572367853206194E-3</v>
      </c>
      <c r="W5" s="63">
        <v>4.8195730030884648E-2</v>
      </c>
      <c r="X5" s="63">
        <v>5.4275782092727945E-2</v>
      </c>
      <c r="Y5" s="64">
        <v>0.20209146713702969</v>
      </c>
      <c r="Z5" s="63">
        <v>-7.7256496101433406E-3</v>
      </c>
      <c r="AA5" s="63">
        <v>3.0423340331637303E-3</v>
      </c>
      <c r="AB5" s="64">
        <v>6.2406321442213628E-2</v>
      </c>
      <c r="AC5" s="63">
        <v>9.4173485711766445E-4</v>
      </c>
      <c r="AD5" s="63">
        <v>3.4412093930674278E-3</v>
      </c>
      <c r="AE5" s="63">
        <v>5.2204852299895292E-2</v>
      </c>
      <c r="AF5" s="63">
        <v>2.8869925084382242E-2</v>
      </c>
      <c r="AG5" s="63">
        <v>2.9171535639406325E-2</v>
      </c>
    </row>
    <row r="6" spans="1:33">
      <c r="A6" s="26" t="s">
        <v>122</v>
      </c>
      <c r="B6" s="90">
        <v>105.4889242115504</v>
      </c>
      <c r="C6" s="92">
        <v>3.2805539956087926</v>
      </c>
      <c r="D6" s="91">
        <v>13.031517039884219</v>
      </c>
      <c r="E6" s="67">
        <v>352.00826452880204</v>
      </c>
      <c r="F6" s="25">
        <v>122.87125792344101</v>
      </c>
      <c r="G6" s="64">
        <v>3.8640383263313489</v>
      </c>
      <c r="H6" s="64">
        <v>34.937001890653448</v>
      </c>
      <c r="I6" s="86"/>
      <c r="J6" s="86"/>
      <c r="K6" s="86"/>
      <c r="L6" s="86"/>
      <c r="M6" s="86"/>
      <c r="N6" s="86"/>
      <c r="O6" s="86"/>
      <c r="P6" s="86"/>
      <c r="Q6" s="86"/>
      <c r="R6" s="88">
        <v>70.872299222993263</v>
      </c>
      <c r="S6" s="64">
        <v>43.575920032029195</v>
      </c>
      <c r="T6" s="64">
        <v>9.033684955324818E-2</v>
      </c>
      <c r="U6" s="64">
        <v>1.0807541158624892</v>
      </c>
      <c r="V6" s="63">
        <v>3.1048934682157306E-3</v>
      </c>
      <c r="W6" s="63">
        <v>2.2279948061076332E-2</v>
      </c>
      <c r="X6" s="63">
        <v>1.3513871151938863E-2</v>
      </c>
      <c r="Y6" s="63">
        <v>3.3154274237246102E-2</v>
      </c>
      <c r="Z6" s="63">
        <v>-1.0976060316763755E-2</v>
      </c>
      <c r="AA6" s="63">
        <v>1.6147746023812441E-3</v>
      </c>
      <c r="AB6" s="63">
        <v>4.0427740571451057E-2</v>
      </c>
      <c r="AC6" s="63">
        <v>-8.4964932615057655E-4</v>
      </c>
      <c r="AD6" s="63">
        <v>1.5310926819344277E-3</v>
      </c>
      <c r="AE6" s="63">
        <v>3.1806068483953473E-3</v>
      </c>
      <c r="AF6" s="63">
        <v>1.7941499859776206E-3</v>
      </c>
      <c r="AG6" s="63">
        <v>1.8065449398295995E-3</v>
      </c>
    </row>
    <row r="7" spans="1:33">
      <c r="A7" s="70" t="s">
        <v>124</v>
      </c>
      <c r="B7" s="90">
        <v>110.78160607390744</v>
      </c>
      <c r="C7" s="92">
        <v>2.9446849953660483</v>
      </c>
      <c r="D7" s="91">
        <v>11.896463691095693</v>
      </c>
      <c r="E7" s="67">
        <v>296.64886241325451</v>
      </c>
      <c r="F7" s="25">
        <v>168.56886738373612</v>
      </c>
      <c r="G7" s="64">
        <v>3.1133647140683354</v>
      </c>
      <c r="H7" s="64">
        <v>25.987178135324104</v>
      </c>
      <c r="I7" s="86"/>
      <c r="J7" s="86"/>
      <c r="K7" s="86"/>
      <c r="L7" s="86"/>
      <c r="M7" s="86"/>
      <c r="N7" s="86"/>
      <c r="O7" s="86"/>
      <c r="P7" s="86"/>
      <c r="Q7" s="86"/>
      <c r="R7" s="88">
        <v>53.553176113833594</v>
      </c>
      <c r="S7" s="64">
        <v>32.462970222452597</v>
      </c>
      <c r="T7" s="63">
        <v>6.519579244681796E-2</v>
      </c>
      <c r="U7" s="64">
        <v>1.0927693276174644</v>
      </c>
      <c r="V7" s="63">
        <v>2.5196105981986766E-3</v>
      </c>
      <c r="W7" s="63">
        <v>1.8421111865797753E-2</v>
      </c>
      <c r="X7" s="63">
        <v>1.5293243803497183E-2</v>
      </c>
      <c r="Y7" s="63">
        <v>4.3450468102471093E-2</v>
      </c>
      <c r="Z7" s="63">
        <v>-9.128920322715733E-3</v>
      </c>
      <c r="AA7" s="63">
        <v>2.9620050206097021E-3</v>
      </c>
      <c r="AB7" s="63">
        <v>3.1586989276219828E-2</v>
      </c>
      <c r="AC7" s="63">
        <v>-2.7515291129274777E-3</v>
      </c>
      <c r="AD7" s="63">
        <v>1.3908677818162186E-3</v>
      </c>
      <c r="AE7" s="63">
        <v>4.2314039939177119E-3</v>
      </c>
      <c r="AF7" s="63">
        <v>2.3715933325480407E-3</v>
      </c>
      <c r="AG7" s="63">
        <v>2.3481930374049955E-3</v>
      </c>
    </row>
    <row r="8" spans="1:33">
      <c r="A8" s="26" t="s">
        <v>126</v>
      </c>
      <c r="B8" s="90">
        <v>107.92874793647981</v>
      </c>
      <c r="C8" s="92">
        <v>2.6869059545437359</v>
      </c>
      <c r="D8" s="91">
        <v>11.945911360873916</v>
      </c>
      <c r="E8" s="67">
        <v>280.63675061372061</v>
      </c>
      <c r="F8" s="25">
        <v>184.93339242222416</v>
      </c>
      <c r="G8" s="64">
        <v>1.2478092521772608</v>
      </c>
      <c r="H8" s="64">
        <v>29.138700863065868</v>
      </c>
      <c r="I8" s="86"/>
      <c r="J8" s="86"/>
      <c r="K8" s="86"/>
      <c r="L8" s="86"/>
      <c r="M8" s="86"/>
      <c r="N8" s="86"/>
      <c r="O8" s="86"/>
      <c r="P8" s="86"/>
      <c r="Q8" s="86"/>
      <c r="R8" s="88">
        <v>58.730980118504498</v>
      </c>
      <c r="S8" s="64">
        <v>36.322700022779941</v>
      </c>
      <c r="T8" s="64">
        <v>0.20163401127117686</v>
      </c>
      <c r="U8" s="64">
        <v>9.2605088450986113</v>
      </c>
      <c r="V8" s="63">
        <v>2.4626030899954012E-3</v>
      </c>
      <c r="W8" s="63">
        <v>1.9096870538612882E-2</v>
      </c>
      <c r="X8" s="64">
        <v>0.24450751909609891</v>
      </c>
      <c r="Y8" s="63">
        <v>7.4627766404877185E-2</v>
      </c>
      <c r="Z8" s="63">
        <v>-8.693707379488852E-3</v>
      </c>
      <c r="AA8" s="63">
        <v>2.1104815866516751E-3</v>
      </c>
      <c r="AB8" s="63">
        <v>3.2611290281737246E-2</v>
      </c>
      <c r="AC8" s="63">
        <v>-7.4931485673084713E-4</v>
      </c>
      <c r="AD8" s="63">
        <v>1.5462521459684909E-3</v>
      </c>
      <c r="AE8" s="63">
        <v>3.0736402938872521E-3</v>
      </c>
      <c r="AF8" s="63">
        <v>1.6374170602551786E-3</v>
      </c>
      <c r="AG8" s="63">
        <v>1.6204656506850579E-3</v>
      </c>
    </row>
    <row r="9" spans="1:33">
      <c r="A9" s="70" t="s">
        <v>128</v>
      </c>
      <c r="B9" s="90">
        <v>129.7842314354798</v>
      </c>
      <c r="C9" s="92">
        <v>8.2077358949450314</v>
      </c>
      <c r="D9" s="91">
        <v>60.853640707009866</v>
      </c>
      <c r="E9" s="71">
        <v>458.45620993916083</v>
      </c>
      <c r="F9" s="25">
        <v>195.14972523056161</v>
      </c>
      <c r="G9" s="64">
        <v>4.6121819279754357</v>
      </c>
      <c r="H9" s="64">
        <v>34.883245897890724</v>
      </c>
      <c r="I9" s="86"/>
      <c r="J9" s="86"/>
      <c r="K9" s="86"/>
      <c r="L9" s="86"/>
      <c r="M9" s="86"/>
      <c r="N9" s="86"/>
      <c r="O9" s="86"/>
      <c r="P9" s="86"/>
      <c r="Q9" s="86"/>
      <c r="R9" s="88">
        <v>67.849407569420663</v>
      </c>
      <c r="S9" s="64">
        <v>42.701262217478046</v>
      </c>
      <c r="T9" s="64">
        <v>0.1395465461513338</v>
      </c>
      <c r="U9" s="64">
        <v>1.3013119750889157</v>
      </c>
      <c r="V9" s="63">
        <v>4.2704286823333111E-3</v>
      </c>
      <c r="W9" s="63">
        <v>3.1621180446727043E-2</v>
      </c>
      <c r="X9" s="63">
        <v>2.3587139153250086E-2</v>
      </c>
      <c r="Y9" s="64">
        <v>0.32694146759954118</v>
      </c>
      <c r="Z9" s="63">
        <v>-9.7145866019393342E-3</v>
      </c>
      <c r="AA9" s="63">
        <v>2.0552115185195866E-3</v>
      </c>
      <c r="AB9" s="64">
        <v>5.7424317096042295E-2</v>
      </c>
      <c r="AC9" s="63">
        <v>-3.8229323832351717E-3</v>
      </c>
      <c r="AD9" s="63">
        <v>4.4266046222491244E-3</v>
      </c>
      <c r="AE9" s="63">
        <v>4.7599548904000265E-3</v>
      </c>
      <c r="AF9" s="63">
        <v>2.5386412271841603E-3</v>
      </c>
      <c r="AG9" s="63">
        <v>2.5351525694033593E-3</v>
      </c>
    </row>
    <row r="10" spans="1:33">
      <c r="A10" s="26" t="s">
        <v>130</v>
      </c>
      <c r="B10" s="90">
        <v>107.64123022788554</v>
      </c>
      <c r="C10" s="92">
        <v>7.3447672594355486</v>
      </c>
      <c r="D10" s="91">
        <v>13.913071569742051</v>
      </c>
      <c r="E10" s="67">
        <v>262.84539953544106</v>
      </c>
      <c r="F10" s="25">
        <v>176.32519727849413</v>
      </c>
      <c r="G10" s="64">
        <v>7.4586384904972594</v>
      </c>
      <c r="H10" s="64">
        <v>24.954638149784682</v>
      </c>
      <c r="I10" s="86"/>
      <c r="J10" s="86"/>
      <c r="K10" s="86"/>
      <c r="L10" s="86"/>
      <c r="M10" s="86"/>
      <c r="N10" s="86"/>
      <c r="O10" s="86"/>
      <c r="P10" s="86"/>
      <c r="Q10" s="86"/>
      <c r="R10" s="88">
        <v>50.955373570460083</v>
      </c>
      <c r="S10" s="64">
        <v>30.961398699081339</v>
      </c>
      <c r="T10" s="64">
        <v>0.12943622242924963</v>
      </c>
      <c r="U10" s="64">
        <v>1.1444576056927962</v>
      </c>
      <c r="V10" s="63">
        <v>9.0407778719895637E-3</v>
      </c>
      <c r="W10" s="63">
        <v>1.9418970125510648E-2</v>
      </c>
      <c r="X10" s="63">
        <v>3.8282230494683218E-2</v>
      </c>
      <c r="Y10" s="64">
        <v>0.15424076461195935</v>
      </c>
      <c r="Z10" s="63">
        <v>-6.9687957321869689E-3</v>
      </c>
      <c r="AA10" s="63">
        <v>2.4427416582839616E-3</v>
      </c>
      <c r="AB10" s="63">
        <v>4.5188236062610861E-2</v>
      </c>
      <c r="AC10" s="63">
        <v>-2.5047303349823059E-3</v>
      </c>
      <c r="AD10" s="63">
        <v>1.8835514952025016E-3</v>
      </c>
      <c r="AE10" s="63">
        <v>7.166801523534801E-3</v>
      </c>
      <c r="AF10" s="63">
        <v>4.0173487917879395E-3</v>
      </c>
      <c r="AG10" s="63">
        <v>4.0457490583399322E-3</v>
      </c>
    </row>
    <row r="11" spans="1:33">
      <c r="A11" s="70" t="s">
        <v>132</v>
      </c>
      <c r="B11" s="90">
        <v>118.96686747388048</v>
      </c>
      <c r="C11" s="92">
        <v>4.4605649512860728</v>
      </c>
      <c r="D11" s="91">
        <v>12.360675870611445</v>
      </c>
      <c r="E11" s="67">
        <v>284.19671732718342</v>
      </c>
      <c r="F11" s="25">
        <v>158.05607578846934</v>
      </c>
      <c r="G11" s="64">
        <v>1.2578282247890267</v>
      </c>
      <c r="H11" s="64">
        <v>14.425009739303617</v>
      </c>
      <c r="I11" s="86"/>
      <c r="J11" s="86"/>
      <c r="K11" s="86"/>
      <c r="L11" s="86"/>
      <c r="M11" s="86"/>
      <c r="N11" s="86"/>
      <c r="O11" s="86"/>
      <c r="P11" s="86"/>
      <c r="Q11" s="86"/>
      <c r="R11" s="64">
        <v>32.900377819953846</v>
      </c>
      <c r="S11" s="64">
        <v>18.244410430906239</v>
      </c>
      <c r="T11" s="64">
        <v>9.0544269377983308E-2</v>
      </c>
      <c r="U11" s="64">
        <v>0.60379878158534872</v>
      </c>
      <c r="V11" s="63">
        <v>8.051163110118954E-3</v>
      </c>
      <c r="W11" s="63">
        <v>1.6810660685616836E-2</v>
      </c>
      <c r="X11" s="63">
        <v>3.4520406475922326E-2</v>
      </c>
      <c r="Y11" s="64">
        <v>0.11577280228594326</v>
      </c>
      <c r="Z11" s="63">
        <v>-1.0958813991862548E-2</v>
      </c>
      <c r="AA11" s="63">
        <v>7.0969833500355954E-4</v>
      </c>
      <c r="AB11" s="63">
        <v>2.9900842626342787E-2</v>
      </c>
      <c r="AC11" s="63">
        <v>-4.042683791950297E-3</v>
      </c>
      <c r="AD11" s="63">
        <v>2.1109447137417658E-3</v>
      </c>
      <c r="AE11" s="63">
        <v>4.9738937951296506E-3</v>
      </c>
      <c r="AF11" s="63">
        <v>2.6953773038051643E-3</v>
      </c>
      <c r="AG11" s="63">
        <v>2.8155957021255601E-3</v>
      </c>
    </row>
    <row r="12" spans="1:33">
      <c r="A12" s="26" t="s">
        <v>134</v>
      </c>
      <c r="B12" s="90">
        <v>105.17465783947159</v>
      </c>
      <c r="C12" s="92">
        <v>4.3884089226380993</v>
      </c>
      <c r="D12" s="91">
        <v>15.275142283978134</v>
      </c>
      <c r="E12" s="67">
        <v>242.79740874296701</v>
      </c>
      <c r="F12" s="25">
        <v>182.88359166688579</v>
      </c>
      <c r="G12" s="64">
        <v>1.1063547240687419</v>
      </c>
      <c r="H12" s="64">
        <v>15.6049075888</v>
      </c>
      <c r="I12" s="86"/>
      <c r="J12" s="86"/>
      <c r="K12" s="86"/>
      <c r="L12" s="86"/>
      <c r="M12" s="86"/>
      <c r="N12" s="86"/>
      <c r="O12" s="86"/>
      <c r="P12" s="86"/>
      <c r="Q12" s="86"/>
      <c r="R12" s="64">
        <v>35.783854788234535</v>
      </c>
      <c r="S12" s="64">
        <v>19.315392723862477</v>
      </c>
      <c r="T12" s="63">
        <v>4.651965460434402E-2</v>
      </c>
      <c r="U12" s="64">
        <v>0.8486358406377581</v>
      </c>
      <c r="V12" s="63">
        <v>8.359067658156083E-3</v>
      </c>
      <c r="W12" s="63">
        <v>1.5850719245472024E-2</v>
      </c>
      <c r="X12" s="63">
        <v>2.5128087629391622E-2</v>
      </c>
      <c r="Y12" s="64">
        <v>0.10879003968392567</v>
      </c>
      <c r="Z12" s="63">
        <v>-1.3056128833741991E-2</v>
      </c>
      <c r="AA12" s="63">
        <v>1.3686392503839304E-3</v>
      </c>
      <c r="AB12" s="63">
        <v>3.0125520757536408E-2</v>
      </c>
      <c r="AC12" s="63">
        <v>-3.5700647428980026E-3</v>
      </c>
      <c r="AD12" s="63">
        <v>2.2056924702382533E-3</v>
      </c>
      <c r="AE12" s="63">
        <v>3.3284731688474783E-3</v>
      </c>
      <c r="AF12" s="63">
        <v>1.7611540540731952E-3</v>
      </c>
      <c r="AG12" s="63">
        <v>1.6990907152130647E-3</v>
      </c>
    </row>
    <row r="13" spans="1:33">
      <c r="A13" s="70" t="s">
        <v>136</v>
      </c>
      <c r="B13" s="90">
        <v>93.37341037222582</v>
      </c>
      <c r="C13" s="92">
        <v>3.1270245877484264</v>
      </c>
      <c r="D13" s="91">
        <v>12.670117178505857</v>
      </c>
      <c r="E13" s="67">
        <v>262.61919982787202</v>
      </c>
      <c r="F13" s="25">
        <v>165.08396409248732</v>
      </c>
      <c r="G13" s="64">
        <v>15.604552603575449</v>
      </c>
      <c r="H13" s="64">
        <v>15.868860467872008</v>
      </c>
      <c r="I13" s="86"/>
      <c r="J13" s="86"/>
      <c r="K13" s="86"/>
      <c r="L13" s="86"/>
      <c r="M13" s="86"/>
      <c r="N13" s="86"/>
      <c r="O13" s="86"/>
      <c r="P13" s="86"/>
      <c r="Q13" s="86"/>
      <c r="R13" s="64">
        <v>36.117221771888723</v>
      </c>
      <c r="S13" s="64">
        <v>19.765938140598053</v>
      </c>
      <c r="T13" s="64">
        <v>0.16441530042358954</v>
      </c>
      <c r="U13" s="64">
        <v>0.79955363570556537</v>
      </c>
      <c r="V13" s="63">
        <v>5.9580087800510436E-3</v>
      </c>
      <c r="W13" s="63">
        <v>1.7511674530213836E-2</v>
      </c>
      <c r="X13" s="63">
        <v>2.041374410402496E-2</v>
      </c>
      <c r="Y13" s="64">
        <v>0.11986872281742658</v>
      </c>
      <c r="Z13" s="63">
        <v>-1.2974888721200869E-2</v>
      </c>
      <c r="AA13" s="63">
        <v>6.3087656157399053E-3</v>
      </c>
      <c r="AB13" s="63">
        <v>2.7182899234950739E-2</v>
      </c>
      <c r="AC13" s="63">
        <v>2.8350647246039157E-2</v>
      </c>
      <c r="AD13" s="63">
        <v>4.3962845311001563E-3</v>
      </c>
      <c r="AE13" s="63">
        <v>1.8248847513522997E-2</v>
      </c>
      <c r="AF13" s="63">
        <v>1.0087372065327848E-2</v>
      </c>
      <c r="AG13" s="63">
        <v>1.0024688912341699E-2</v>
      </c>
    </row>
    <row r="14" spans="1:33">
      <c r="A14" s="26" t="s">
        <v>138</v>
      </c>
      <c r="B14" s="90">
        <v>102.14913817450902</v>
      </c>
      <c r="C14" s="92">
        <v>1.6600876223707799</v>
      </c>
      <c r="D14" s="91">
        <v>15.097706502106405</v>
      </c>
      <c r="E14" s="67">
        <v>336.26908053432197</v>
      </c>
      <c r="F14" s="25">
        <v>164.89398846167984</v>
      </c>
      <c r="G14" s="64">
        <v>2.5328635083599949</v>
      </c>
      <c r="H14" s="64">
        <v>7.9892794174232042</v>
      </c>
      <c r="I14" s="86"/>
      <c r="J14" s="86"/>
      <c r="K14" s="86"/>
      <c r="L14" s="86"/>
      <c r="M14" s="86"/>
      <c r="N14" s="86"/>
      <c r="O14" s="86"/>
      <c r="P14" s="86"/>
      <c r="Q14" s="86"/>
      <c r="R14" s="64">
        <v>21.4403987384635</v>
      </c>
      <c r="S14" s="64">
        <v>9.7836328359674898</v>
      </c>
      <c r="T14" s="63">
        <v>2.69602898775173E-2</v>
      </c>
      <c r="U14" s="64">
        <v>0.57835037851431992</v>
      </c>
      <c r="V14" s="63">
        <v>3.6559832171849656E-3</v>
      </c>
      <c r="W14" s="63">
        <v>1.3223538503803646E-2</v>
      </c>
      <c r="X14" s="63">
        <v>3.6590044130851193E-2</v>
      </c>
      <c r="Y14" s="64">
        <v>0.13919454043696802</v>
      </c>
      <c r="Z14" s="63">
        <v>-1.6555445995776207E-2</v>
      </c>
      <c r="AA14" s="63">
        <v>1.7846602168737756E-3</v>
      </c>
      <c r="AB14" s="63">
        <v>1.9342545300630492E-2</v>
      </c>
      <c r="AC14" s="63">
        <v>7.3855537968282772E-4</v>
      </c>
      <c r="AD14" s="63">
        <v>2.2966498524177193E-3</v>
      </c>
      <c r="AE14" s="63">
        <v>5.8611167636905531E-3</v>
      </c>
      <c r="AF14" s="63">
        <v>3.033599679912795E-3</v>
      </c>
      <c r="AG14" s="63">
        <v>3.267283804120362E-3</v>
      </c>
    </row>
    <row r="15" spans="1:33">
      <c r="A15" s="70" t="s">
        <v>140</v>
      </c>
      <c r="B15" s="90">
        <v>114.85976718295542</v>
      </c>
      <c r="C15" s="92">
        <v>3.8808928009848755</v>
      </c>
      <c r="D15" s="91">
        <v>9.0128309296353866</v>
      </c>
      <c r="E15" s="67">
        <v>320.49909171124494</v>
      </c>
      <c r="F15" s="25">
        <v>161.85498338668992</v>
      </c>
      <c r="G15" s="64">
        <v>0.82357716256687619</v>
      </c>
      <c r="H15" s="64">
        <v>6.3626956996020709</v>
      </c>
      <c r="I15" s="86"/>
      <c r="J15" s="86"/>
      <c r="K15" s="86"/>
      <c r="L15" s="86"/>
      <c r="M15" s="86"/>
      <c r="N15" s="86"/>
      <c r="O15" s="86"/>
      <c r="P15" s="86"/>
      <c r="Q15" s="86"/>
      <c r="R15" s="64">
        <v>17.132944515689221</v>
      </c>
      <c r="S15" s="64">
        <v>7.5912699503661178</v>
      </c>
      <c r="T15" s="63">
        <v>2.9475338657024605E-2</v>
      </c>
      <c r="U15" s="64">
        <v>0.2947113686967105</v>
      </c>
      <c r="V15" s="63">
        <v>6.9399481636419477E-3</v>
      </c>
      <c r="W15" s="63">
        <v>1.2225732410756484E-2</v>
      </c>
      <c r="X15" s="63">
        <v>1.1762273064017515E-2</v>
      </c>
      <c r="Y15" s="63">
        <v>6.3475257387153414E-2</v>
      </c>
      <c r="Z15" s="63">
        <v>-1.2358610368757529E-2</v>
      </c>
      <c r="AA15" s="63">
        <v>1.5123919593966575E-3</v>
      </c>
      <c r="AB15" s="63">
        <v>1.9253058178420161E-2</v>
      </c>
      <c r="AC15" s="63">
        <v>-2.5362955819201601E-3</v>
      </c>
      <c r="AD15" s="63">
        <v>2.3421289438412237E-3</v>
      </c>
      <c r="AE15" s="63">
        <v>4.37297998044561E-3</v>
      </c>
      <c r="AF15" s="63">
        <v>2.4231513035063465E-3</v>
      </c>
      <c r="AG15" s="63">
        <v>2.3342149836992183E-3</v>
      </c>
    </row>
    <row r="16" spans="1:33">
      <c r="A16" s="26" t="s">
        <v>142</v>
      </c>
      <c r="B16" s="90">
        <v>132.21504969590555</v>
      </c>
      <c r="C16" s="92">
        <v>4.2021048976769384</v>
      </c>
      <c r="D16" s="91">
        <v>8.4499577597090649</v>
      </c>
      <c r="E16" s="67">
        <v>315.57180729176724</v>
      </c>
      <c r="F16" s="25">
        <v>153.12094451299811</v>
      </c>
      <c r="G16" s="64">
        <v>4.3811724968450285</v>
      </c>
      <c r="H16" s="64">
        <v>7.0181742268647209</v>
      </c>
      <c r="I16" s="86"/>
      <c r="J16" s="86"/>
      <c r="K16" s="86"/>
      <c r="L16" s="86"/>
      <c r="M16" s="86"/>
      <c r="N16" s="86"/>
      <c r="O16" s="86"/>
      <c r="P16" s="86"/>
      <c r="Q16" s="86"/>
      <c r="R16" s="64">
        <v>18.395133660730615</v>
      </c>
      <c r="S16" s="64">
        <v>8.2148242609335824</v>
      </c>
      <c r="T16" s="63">
        <v>2.2738837689357812E-2</v>
      </c>
      <c r="U16" s="64">
        <v>0.31024274658900708</v>
      </c>
      <c r="V16" s="63">
        <v>6.5598389922352958E-3</v>
      </c>
      <c r="W16" s="63">
        <v>1.1802608596978549E-2</v>
      </c>
      <c r="X16" s="63">
        <v>1.5632508355003998E-2</v>
      </c>
      <c r="Y16" s="64">
        <v>8.3718080739786177E-2</v>
      </c>
      <c r="Z16" s="63">
        <v>-1.1968045310642762E-2</v>
      </c>
      <c r="AA16" s="63">
        <v>9.0593234761987573E-4</v>
      </c>
      <c r="AB16" s="63">
        <v>1.9172159840944412E-2</v>
      </c>
      <c r="AC16" s="63">
        <v>-3.226911948167432E-3</v>
      </c>
      <c r="AD16" s="63">
        <v>2.3951874229249425E-3</v>
      </c>
      <c r="AE16" s="63">
        <v>1.6642156488683125E-3</v>
      </c>
      <c r="AF16" s="63">
        <v>8.0838964045536199E-4</v>
      </c>
      <c r="AG16" s="63">
        <v>8.3249128156026543E-4</v>
      </c>
    </row>
    <row r="17" spans="1:33">
      <c r="A17" s="70" t="s">
        <v>144</v>
      </c>
      <c r="B17" s="90">
        <v>117.36428421775057</v>
      </c>
      <c r="C17" s="92">
        <v>3.8214129788268383</v>
      </c>
      <c r="D17" s="91">
        <v>9.0528041982306355</v>
      </c>
      <c r="E17" s="67">
        <v>330.47747512697549</v>
      </c>
      <c r="F17" s="25">
        <v>137.05892844076405</v>
      </c>
      <c r="G17" s="64">
        <v>11.219771738250589</v>
      </c>
      <c r="H17" s="64">
        <v>6.386488264073229</v>
      </c>
      <c r="I17" s="86"/>
      <c r="J17" s="86"/>
      <c r="K17" s="86"/>
      <c r="L17" s="86"/>
      <c r="M17" s="86"/>
      <c r="N17" s="86"/>
      <c r="O17" s="86"/>
      <c r="P17" s="86"/>
      <c r="Q17" s="86"/>
      <c r="R17" s="64">
        <v>17.781627622045487</v>
      </c>
      <c r="S17" s="64">
        <v>7.6308710860522462</v>
      </c>
      <c r="T17" s="63">
        <v>4.1323073197007218E-2</v>
      </c>
      <c r="U17" s="64">
        <v>4.6149904938406845</v>
      </c>
      <c r="V17" s="63">
        <v>6.2646234144191583E-3</v>
      </c>
      <c r="W17" s="63">
        <v>1.2926719747204806E-2</v>
      </c>
      <c r="X17" s="63">
        <v>1.3998527908700218E-2</v>
      </c>
      <c r="Y17" s="64">
        <v>0.10507172072565096</v>
      </c>
      <c r="Z17" s="63">
        <v>-1.2258443148182771E-2</v>
      </c>
      <c r="AA17" s="63">
        <v>2.441406958850444E-5</v>
      </c>
      <c r="AB17" s="63">
        <v>1.9893281995689377E-2</v>
      </c>
      <c r="AC17" s="63">
        <v>-3.9940460368545665E-3</v>
      </c>
      <c r="AD17" s="63">
        <v>2.1867426249899311E-3</v>
      </c>
      <c r="AE17" s="63">
        <v>1.9379188456996532E-3</v>
      </c>
      <c r="AF17" s="63">
        <v>1.0393608745472346E-3</v>
      </c>
      <c r="AG17" s="63">
        <v>9.0237683677543928E-4</v>
      </c>
    </row>
    <row r="18" spans="1:33">
      <c r="A18" s="26" t="s">
        <v>146</v>
      </c>
      <c r="B18" s="90">
        <v>114.28497515669973</v>
      </c>
      <c r="C18" s="92">
        <v>5.0755015865015434</v>
      </c>
      <c r="D18" s="91">
        <v>13.316552558158921</v>
      </c>
      <c r="E18" s="67">
        <v>360.26514911745562</v>
      </c>
      <c r="F18" s="25">
        <v>165.59459922752453</v>
      </c>
      <c r="G18" s="64">
        <v>2.9013887474404769</v>
      </c>
      <c r="H18" s="64">
        <v>11.966018192427121</v>
      </c>
      <c r="I18" s="86"/>
      <c r="J18" s="86"/>
      <c r="K18" s="86"/>
      <c r="L18" s="86"/>
      <c r="M18" s="86"/>
      <c r="N18" s="86"/>
      <c r="O18" s="86"/>
      <c r="P18" s="86"/>
      <c r="Q18" s="86"/>
      <c r="R18" s="64">
        <v>26.819303849852794</v>
      </c>
      <c r="S18" s="64">
        <v>14.679351338124601</v>
      </c>
      <c r="T18" s="63">
        <v>7.2032012723853484E-2</v>
      </c>
      <c r="U18" s="64">
        <v>0.56616238183146028</v>
      </c>
      <c r="V18" s="63">
        <v>5.0293192685887155E-3</v>
      </c>
      <c r="W18" s="63">
        <v>1.4480283634651389E-2</v>
      </c>
      <c r="X18" s="63">
        <v>9.6594305364269654E-3</v>
      </c>
      <c r="Y18" s="64">
        <v>7.5682173717559351E-2</v>
      </c>
      <c r="Z18" s="63">
        <v>-1.1569058764732626E-2</v>
      </c>
      <c r="AA18" s="63">
        <v>5.1840322124563722E-4</v>
      </c>
      <c r="AB18" s="63">
        <v>2.7013978094092693E-2</v>
      </c>
      <c r="AC18" s="63">
        <v>-9.925579823581302E-4</v>
      </c>
      <c r="AD18" s="63">
        <v>2.4899360777244843E-3</v>
      </c>
      <c r="AE18" s="63">
        <v>2.431845075884103E-3</v>
      </c>
      <c r="AF18" s="63">
        <v>1.1960919204022057E-3</v>
      </c>
      <c r="AG18" s="63">
        <v>1.229969160182143E-3</v>
      </c>
    </row>
    <row r="19" spans="1:33">
      <c r="A19" s="70" t="s">
        <v>148</v>
      </c>
      <c r="B19" s="90">
        <v>112.20437210908668</v>
      </c>
      <c r="C19" s="92">
        <v>7.0993930855167662</v>
      </c>
      <c r="D19" s="91">
        <v>13.383208150933772</v>
      </c>
      <c r="E19" s="67">
        <v>371.51962627818978</v>
      </c>
      <c r="F19" s="25">
        <v>166.36599709147293</v>
      </c>
      <c r="G19" s="64">
        <v>2.9780869924350162</v>
      </c>
      <c r="H19" s="64">
        <v>13.519809086490495</v>
      </c>
      <c r="I19" s="86"/>
      <c r="J19" s="86"/>
      <c r="K19" s="86"/>
      <c r="L19" s="86"/>
      <c r="M19" s="86"/>
      <c r="N19" s="86"/>
      <c r="O19" s="86"/>
      <c r="P19" s="86"/>
      <c r="Q19" s="86"/>
      <c r="R19" s="64">
        <v>28.213396313093316</v>
      </c>
      <c r="S19" s="64">
        <v>16.409950716935853</v>
      </c>
      <c r="T19" s="63">
        <v>6.2302903975816726E-2</v>
      </c>
      <c r="U19" s="64">
        <v>0.38938203145462263</v>
      </c>
      <c r="V19" s="63">
        <v>4.8101383246234352E-3</v>
      </c>
      <c r="W19" s="63">
        <v>1.4827630546571324E-2</v>
      </c>
      <c r="X19" s="63">
        <v>1.1987276230756759E-2</v>
      </c>
      <c r="Y19" s="64">
        <v>8.9583592270517598E-2</v>
      </c>
      <c r="Z19" s="63">
        <v>-1.157433392376641E-2</v>
      </c>
      <c r="AA19" s="63">
        <v>1.8786034248456356E-4</v>
      </c>
      <c r="AB19" s="63">
        <v>2.8214448613572495E-2</v>
      </c>
      <c r="AC19" s="63">
        <v>1.2945969467594408E-2</v>
      </c>
      <c r="AD19" s="63">
        <v>2.2019022301612051E-3</v>
      </c>
      <c r="AE19" s="63">
        <v>3.0736402608527356E-3</v>
      </c>
      <c r="AF19" s="63">
        <v>1.7054719095258013E-3</v>
      </c>
      <c r="AG19" s="63">
        <v>1.7200569961561872E-3</v>
      </c>
    </row>
    <row r="20" spans="1:33">
      <c r="A20" s="26" t="s">
        <v>150</v>
      </c>
      <c r="B20" s="90">
        <v>105.96042112604123</v>
      </c>
      <c r="C20" s="92">
        <v>21.479222838749145</v>
      </c>
      <c r="D20" s="91">
        <v>15.533127215129754</v>
      </c>
      <c r="E20" s="67">
        <v>309.56055006312329</v>
      </c>
      <c r="F20" s="25">
        <v>189.51640326097575</v>
      </c>
      <c r="G20" s="64">
        <v>127.81916451341593</v>
      </c>
      <c r="H20" s="64">
        <v>43.102068917353542</v>
      </c>
      <c r="I20" s="86"/>
      <c r="J20" s="86"/>
      <c r="K20" s="86"/>
      <c r="L20" s="86"/>
      <c r="M20" s="86"/>
      <c r="N20" s="86"/>
      <c r="O20" s="86"/>
      <c r="P20" s="86"/>
      <c r="Q20" s="86"/>
      <c r="R20" s="88">
        <v>78.563408466715074</v>
      </c>
      <c r="S20" s="88">
        <v>52.544611405544664</v>
      </c>
      <c r="T20" s="64">
        <v>1.1705768247154782</v>
      </c>
      <c r="U20" s="64">
        <v>6.0743155026912534</v>
      </c>
      <c r="V20" s="63">
        <v>6.3951257745050068E-3</v>
      </c>
      <c r="W20" s="63">
        <v>4.880847880816426E-2</v>
      </c>
      <c r="X20" s="63">
        <v>5.8476194198886007E-2</v>
      </c>
      <c r="Y20" s="64">
        <v>0.4210920336271628</v>
      </c>
      <c r="Z20" s="63">
        <v>-1.3957273254486535E-2</v>
      </c>
      <c r="AA20" s="63">
        <v>1.6456283510210056E-3</v>
      </c>
      <c r="AB20" s="64">
        <v>0.10291895556165988</v>
      </c>
      <c r="AC20" s="63">
        <v>-4.2427210473307882E-3</v>
      </c>
      <c r="AD20" s="63">
        <v>3.4866885789369608E-3</v>
      </c>
      <c r="AE20" s="64">
        <v>0.16179740241209681</v>
      </c>
      <c r="AF20" s="64">
        <v>8.7468389283451742E-2</v>
      </c>
      <c r="AG20" s="64">
        <v>8.9826577291043916E-2</v>
      </c>
    </row>
    <row r="21" spans="1:33">
      <c r="A21" s="70" t="s">
        <v>152</v>
      </c>
      <c r="B21" s="90">
        <v>109.72078669448884</v>
      </c>
      <c r="C21" s="92">
        <v>20.402490244290558</v>
      </c>
      <c r="D21" s="91">
        <v>17.672768395356979</v>
      </c>
      <c r="E21" s="71">
        <v>639.7793836823663</v>
      </c>
      <c r="F21" s="25">
        <v>158.66411881064036</v>
      </c>
      <c r="G21" s="64">
        <v>21.514423870004244</v>
      </c>
      <c r="H21" s="88">
        <v>107.68770124095084</v>
      </c>
      <c r="I21" s="86"/>
      <c r="J21" s="86"/>
      <c r="K21" s="86"/>
      <c r="L21" s="86"/>
      <c r="M21" s="86"/>
      <c r="N21" s="86"/>
      <c r="O21" s="86"/>
      <c r="P21" s="86"/>
      <c r="Q21" s="86"/>
      <c r="R21" s="88">
        <v>192.40519462348502</v>
      </c>
      <c r="S21" s="88">
        <v>177.14215557609057</v>
      </c>
      <c r="T21" s="64">
        <v>0.87021821659561305</v>
      </c>
      <c r="U21" s="64">
        <v>3.0354821098578921</v>
      </c>
      <c r="V21" s="63">
        <v>3.1302305704214322E-3</v>
      </c>
      <c r="W21" s="63">
        <v>3.7255295945518831E-2</v>
      </c>
      <c r="X21" s="64">
        <v>0.67442259158164009</v>
      </c>
      <c r="Y21" s="64">
        <v>0.54427890867746864</v>
      </c>
      <c r="Z21" s="63">
        <v>-1.5345781629906758E-2</v>
      </c>
      <c r="AA21" s="63">
        <v>2.6301741352631365E-3</v>
      </c>
      <c r="AB21" s="64">
        <v>0.15797595162276054</v>
      </c>
      <c r="AC21" s="63">
        <v>-3.618345707127991E-3</v>
      </c>
      <c r="AD21" s="63">
        <v>4.388704211698697E-3</v>
      </c>
      <c r="AE21" s="64">
        <v>0.14243802972552086</v>
      </c>
      <c r="AF21" s="64">
        <v>7.7276397197780899E-2</v>
      </c>
      <c r="AG21" s="64">
        <v>7.8313451402875017E-2</v>
      </c>
    </row>
    <row r="22" spans="1:33">
      <c r="A22" s="26" t="s">
        <v>154</v>
      </c>
      <c r="B22" s="90">
        <v>124.16209560685395</v>
      </c>
      <c r="C22" s="92">
        <v>3.8684188064132896</v>
      </c>
      <c r="D22" s="91">
        <v>26.130964724935364</v>
      </c>
      <c r="E22" s="67">
        <v>268.04799280952557</v>
      </c>
      <c r="F22" s="25">
        <v>185.73625121866283</v>
      </c>
      <c r="G22" s="64">
        <v>3.2047175590326176</v>
      </c>
      <c r="H22" s="64">
        <v>17.740520903633112</v>
      </c>
      <c r="I22" s="86"/>
      <c r="J22" s="86"/>
      <c r="K22" s="86"/>
      <c r="L22" s="86"/>
      <c r="M22" s="86"/>
      <c r="N22" s="86"/>
      <c r="O22" s="86"/>
      <c r="P22" s="86"/>
      <c r="Q22" s="86"/>
      <c r="R22" s="64">
        <v>38.034288873389727</v>
      </c>
      <c r="S22" s="64">
        <v>21.949973368463649</v>
      </c>
      <c r="T22" s="63">
        <v>7.1394580956102488E-2</v>
      </c>
      <c r="U22" s="64">
        <v>0.41290646054030616</v>
      </c>
      <c r="V22" s="63">
        <v>6.0010892832393515E-3</v>
      </c>
      <c r="W22" s="63">
        <v>1.8086394857835576E-2</v>
      </c>
      <c r="X22" s="63">
        <v>5.5585774399846098E-2</v>
      </c>
      <c r="Y22" s="64">
        <v>0.21428630943917559</v>
      </c>
      <c r="Z22" s="63">
        <v>-1.8570214237892905E-2</v>
      </c>
      <c r="AA22" s="63">
        <v>1.4558349801615134E-3</v>
      </c>
      <c r="AB22" s="63">
        <v>4.0832209587590859E-2</v>
      </c>
      <c r="AC22" s="63">
        <v>-5.5962054126651372E-3</v>
      </c>
      <c r="AD22" s="63">
        <v>2.8802975751045655E-3</v>
      </c>
      <c r="AE22" s="63">
        <v>7.5884030270887822E-3</v>
      </c>
      <c r="AF22" s="63">
        <v>3.9802249670727891E-3</v>
      </c>
      <c r="AG22" s="63">
        <v>4.2860215873574128E-3</v>
      </c>
    </row>
    <row r="23" spans="1:33">
      <c r="A23" s="70" t="s">
        <v>156</v>
      </c>
      <c r="B23" s="90">
        <v>108.80103669956284</v>
      </c>
      <c r="C23" s="69">
        <v>3.1302738018308496</v>
      </c>
      <c r="D23" s="91">
        <v>13.551403880768403</v>
      </c>
      <c r="E23" s="67">
        <v>260.02623686426625</v>
      </c>
      <c r="F23" s="25">
        <v>173.24323593029618</v>
      </c>
      <c r="G23" s="64">
        <v>0.9192110043793208</v>
      </c>
      <c r="H23" s="64">
        <v>26.997765368678646</v>
      </c>
      <c r="I23" s="86"/>
      <c r="J23" s="86"/>
      <c r="K23" s="86"/>
      <c r="L23" s="86"/>
      <c r="M23" s="86"/>
      <c r="N23" s="86"/>
      <c r="O23" s="86"/>
      <c r="P23" s="86"/>
      <c r="Q23" s="86"/>
      <c r="R23" s="88">
        <v>54.519318193961581</v>
      </c>
      <c r="S23" s="64">
        <v>33.193429542374503</v>
      </c>
      <c r="T23" s="64">
        <v>0.11987890210443299</v>
      </c>
      <c r="U23" s="64">
        <v>1.0785663836936736</v>
      </c>
      <c r="V23" s="63">
        <v>6.2810933666128631E-3</v>
      </c>
      <c r="W23" s="63">
        <v>1.4556069046043738E-2</v>
      </c>
      <c r="X23" s="63">
        <v>1.3314821156555551E-2</v>
      </c>
      <c r="Y23" s="64">
        <v>9.4094366133193802E-2</v>
      </c>
      <c r="Z23" s="63">
        <v>-2.49829176158737E-2</v>
      </c>
      <c r="AA23" s="63">
        <v>3.7833208199392885E-3</v>
      </c>
      <c r="AB23" s="63">
        <v>3.4771438839513363E-2</v>
      </c>
      <c r="AC23" s="63">
        <v>9.1355969632568052E-3</v>
      </c>
      <c r="AD23" s="63">
        <v>3.9301153550826565E-3</v>
      </c>
      <c r="AE23" s="63">
        <v>5.2601947622216349E-3</v>
      </c>
      <c r="AF23" s="63">
        <v>2.9676048179371572E-3</v>
      </c>
      <c r="AG23" s="63">
        <v>2.947517206689643E-3</v>
      </c>
    </row>
    <row r="24" spans="1:33">
      <c r="A24" s="26" t="s">
        <v>158</v>
      </c>
      <c r="B24" s="90">
        <v>103.10775770135976</v>
      </c>
      <c r="C24" s="69">
        <v>2.3613643950638141</v>
      </c>
      <c r="D24" s="91">
        <v>16.001256373226447</v>
      </c>
      <c r="E24" s="67">
        <v>301.93836399603674</v>
      </c>
      <c r="F24" s="25">
        <v>154.34731586219272</v>
      </c>
      <c r="G24" s="64">
        <v>0.99488538619357614</v>
      </c>
      <c r="H24" s="64">
        <v>23.123026570494339</v>
      </c>
      <c r="I24" s="86"/>
      <c r="J24" s="86"/>
      <c r="K24" s="86"/>
      <c r="L24" s="86"/>
      <c r="M24" s="86"/>
      <c r="N24" s="86"/>
      <c r="O24" s="86"/>
      <c r="P24" s="86"/>
      <c r="Q24" s="86"/>
      <c r="R24" s="64">
        <v>48.512755615852797</v>
      </c>
      <c r="S24" s="64">
        <v>29.316053720643463</v>
      </c>
      <c r="T24" s="63">
        <v>7.433910419955822E-2</v>
      </c>
      <c r="U24" s="64">
        <v>3.6249580957930343</v>
      </c>
      <c r="V24" s="63">
        <v>3.3417967796759546E-3</v>
      </c>
      <c r="W24" s="63">
        <v>1.0943744467735508E-2</v>
      </c>
      <c r="X24" s="63">
        <v>2.9330463349713908E-2</v>
      </c>
      <c r="Y24" s="64">
        <v>0.11926830759879596</v>
      </c>
      <c r="Z24" s="63">
        <v>-2.4634585942714674E-2</v>
      </c>
      <c r="AA24" s="63">
        <v>2.3637000701243029E-3</v>
      </c>
      <c r="AB24" s="63">
        <v>2.9550174631311512E-2</v>
      </c>
      <c r="AC24" s="63">
        <v>2.7248063168219068E-4</v>
      </c>
      <c r="AD24" s="63">
        <v>2.8537681623233379E-3</v>
      </c>
      <c r="AE24" s="63">
        <v>2.7904952242517041E-3</v>
      </c>
      <c r="AF24" s="63">
        <v>1.6436037152017036E-3</v>
      </c>
      <c r="AG24" s="63">
        <v>1.601246609040285E-3</v>
      </c>
    </row>
    <row r="25" spans="1:33">
      <c r="A25" s="70" t="s">
        <v>160</v>
      </c>
      <c r="B25" s="90">
        <v>113.9513348663919</v>
      </c>
      <c r="C25" s="69">
        <v>2.304631529565357</v>
      </c>
      <c r="D25" s="91">
        <v>17.375479764598289</v>
      </c>
      <c r="E25" s="67">
        <v>286.07715121194707</v>
      </c>
      <c r="F25" s="25">
        <v>204.23285945131104</v>
      </c>
      <c r="G25" s="64">
        <v>0.98856225310845736</v>
      </c>
      <c r="H25" s="64">
        <v>23.296242906941021</v>
      </c>
      <c r="I25" s="86"/>
      <c r="J25" s="86"/>
      <c r="K25" s="86"/>
      <c r="L25" s="86"/>
      <c r="M25" s="86"/>
      <c r="N25" s="86"/>
      <c r="O25" s="86"/>
      <c r="P25" s="86"/>
      <c r="Q25" s="86"/>
      <c r="R25" s="64">
        <v>47.319112262257732</v>
      </c>
      <c r="S25" s="64">
        <v>28.844791048558132</v>
      </c>
      <c r="T25" s="63">
        <v>6.0154245210628635E-2</v>
      </c>
      <c r="U25" s="64">
        <v>1.0941531971697396</v>
      </c>
      <c r="V25" s="63">
        <v>3.182172197503988E-3</v>
      </c>
      <c r="W25" s="63">
        <v>1.1688937584290971E-2</v>
      </c>
      <c r="X25" s="63">
        <v>2.2138043263842097E-2</v>
      </c>
      <c r="Y25" s="64">
        <v>0.12644384096921582</v>
      </c>
      <c r="Z25" s="63">
        <v>-2.3748005638629586E-2</v>
      </c>
      <c r="AA25" s="63">
        <v>9.0550264299184724E-4</v>
      </c>
      <c r="AB25" s="63">
        <v>2.9494935160993795E-2</v>
      </c>
      <c r="AC25" s="63">
        <v>-3.0977279529638586E-3</v>
      </c>
      <c r="AD25" s="63">
        <v>2.8423979419056706E-3</v>
      </c>
      <c r="AE25" s="63">
        <v>4.5019722013117337E-3</v>
      </c>
      <c r="AF25" s="63">
        <v>2.5200800058010424E-3</v>
      </c>
      <c r="AG25" s="63">
        <v>2.4949640607438081E-3</v>
      </c>
    </row>
    <row r="26" spans="1:33">
      <c r="A26" s="26" t="s">
        <v>162</v>
      </c>
      <c r="B26" s="90">
        <v>116.68449334320282</v>
      </c>
      <c r="C26" s="69">
        <v>11.475764225609135</v>
      </c>
      <c r="D26" s="91">
        <v>7.9756016100221636</v>
      </c>
      <c r="E26" s="67">
        <v>195.37895570346157</v>
      </c>
      <c r="F26" s="25">
        <v>186.70427991067635</v>
      </c>
      <c r="G26" s="64">
        <v>40.596211575399181</v>
      </c>
      <c r="H26" s="64">
        <v>25.681110364270957</v>
      </c>
      <c r="I26" s="86"/>
      <c r="J26" s="86"/>
      <c r="K26" s="86"/>
      <c r="L26" s="86"/>
      <c r="M26" s="86"/>
      <c r="N26" s="86"/>
      <c r="O26" s="86"/>
      <c r="P26" s="86"/>
      <c r="Q26" s="86"/>
      <c r="R26" s="88">
        <v>50.233257613672656</v>
      </c>
      <c r="S26" s="64">
        <v>31.431632448427148</v>
      </c>
      <c r="T26" s="64">
        <v>3.5635307168622661</v>
      </c>
      <c r="U26" s="64">
        <v>2.6729090784910556</v>
      </c>
      <c r="V26" s="63">
        <v>1.412422447207536E-3</v>
      </c>
      <c r="W26" s="63">
        <v>2.219784392241745E-2</v>
      </c>
      <c r="X26" s="64">
        <v>7.6035501636946154E-2</v>
      </c>
      <c r="Y26" s="64">
        <v>0.24150431731096517</v>
      </c>
      <c r="Z26" s="63">
        <v>-2.3403725526560476E-2</v>
      </c>
      <c r="AA26" s="63">
        <v>2.0567139464470548E-3</v>
      </c>
      <c r="AB26" s="63">
        <v>3.0003563847311766E-2</v>
      </c>
      <c r="AC26" s="63">
        <v>-1.2016760414132648E-3</v>
      </c>
      <c r="AD26" s="63">
        <v>2.747650659767115E-3</v>
      </c>
      <c r="AE26" s="63">
        <v>2.7491603377960326E-2</v>
      </c>
      <c r="AF26" s="63">
        <v>1.517627855591004E-2</v>
      </c>
      <c r="AG26" s="63">
        <v>1.55351853650528E-2</v>
      </c>
    </row>
    <row r="27" spans="1:33">
      <c r="A27" s="70" t="s">
        <v>164</v>
      </c>
      <c r="B27" s="90">
        <v>120.17291822273802</v>
      </c>
      <c r="C27" s="69">
        <v>11.836282704329028</v>
      </c>
      <c r="D27" s="91">
        <v>22.728516432971979</v>
      </c>
      <c r="E27" s="71">
        <v>426.49850691199021</v>
      </c>
      <c r="F27" s="25">
        <v>184.94791285260428</v>
      </c>
      <c r="G27" s="64">
        <v>6.3938154058410461</v>
      </c>
      <c r="H27" s="88">
        <v>68.814355258492768</v>
      </c>
      <c r="I27" s="86"/>
      <c r="J27" s="86"/>
      <c r="K27" s="86"/>
      <c r="L27" s="86"/>
      <c r="M27" s="86"/>
      <c r="N27" s="86"/>
      <c r="O27" s="86"/>
      <c r="P27" s="86"/>
      <c r="Q27" s="86"/>
      <c r="R27" s="88">
        <v>126.37228357388049</v>
      </c>
      <c r="S27" s="88">
        <v>106.65916589401922</v>
      </c>
      <c r="T27" s="64">
        <v>0.60557045276553623</v>
      </c>
      <c r="U27" s="64">
        <v>3.2758180262486167</v>
      </c>
      <c r="V27" s="63">
        <v>2.8540566847106226E-3</v>
      </c>
      <c r="W27" s="63">
        <v>1.6848559510095742E-2</v>
      </c>
      <c r="X27" s="63">
        <v>4.8998225601040828E-2</v>
      </c>
      <c r="Y27" s="64">
        <v>0.3605866611604589</v>
      </c>
      <c r="Z27" s="63">
        <v>-2.3058973395958738E-2</v>
      </c>
      <c r="AA27" s="63">
        <v>2.1394037196553802E-3</v>
      </c>
      <c r="AB27" s="64">
        <v>6.8262217129057612E-2</v>
      </c>
      <c r="AC27" s="63">
        <v>-3.1502018428955481E-3</v>
      </c>
      <c r="AD27" s="63">
        <v>3.6686075488458411E-3</v>
      </c>
      <c r="AE27" s="63">
        <v>1.4730846257437863E-2</v>
      </c>
      <c r="AF27" s="63">
        <v>7.9814370455388046E-3</v>
      </c>
      <c r="AG27" s="63">
        <v>8.1920039624070462E-3</v>
      </c>
    </row>
    <row r="28" spans="1:33">
      <c r="A28" s="26" t="s">
        <v>166</v>
      </c>
      <c r="B28" s="90">
        <v>120.22558802053703</v>
      </c>
      <c r="C28" s="69">
        <v>6.5670132446913811</v>
      </c>
      <c r="D28" s="91">
        <v>29.141179503613966</v>
      </c>
      <c r="E28" s="67">
        <v>341.4746501203486</v>
      </c>
      <c r="F28" s="25">
        <v>171.50804449986214</v>
      </c>
      <c r="G28" s="64">
        <v>3.3267224557265149</v>
      </c>
      <c r="H28" s="64">
        <v>13.659031711392617</v>
      </c>
      <c r="I28" s="86"/>
      <c r="J28" s="86"/>
      <c r="K28" s="86"/>
      <c r="L28" s="86"/>
      <c r="M28" s="86"/>
      <c r="N28" s="86"/>
      <c r="O28" s="86"/>
      <c r="P28" s="86"/>
      <c r="Q28" s="86"/>
      <c r="R28" s="64">
        <v>30.360506271358034</v>
      </c>
      <c r="S28" s="64">
        <v>17.320310962518064</v>
      </c>
      <c r="T28" s="64">
        <v>0.42842745510853014</v>
      </c>
      <c r="U28" s="64">
        <v>6.1561433585246483</v>
      </c>
      <c r="V28" s="63">
        <v>2.5968872696501273E-3</v>
      </c>
      <c r="W28" s="63">
        <v>8.8244666968495838E-2</v>
      </c>
      <c r="X28" s="63">
        <v>4.4268582324717844E-2</v>
      </c>
      <c r="Y28" s="64">
        <v>0.19073856914836038</v>
      </c>
      <c r="Z28" s="63">
        <v>-2.3061231383014722E-2</v>
      </c>
      <c r="AA28" s="63">
        <v>1.4502537254332619E-3</v>
      </c>
      <c r="AB28" s="63">
        <v>2.2016747260552742E-2</v>
      </c>
      <c r="AC28" s="63">
        <v>-3.9322685586682194E-3</v>
      </c>
      <c r="AD28" s="63">
        <v>2.7931290677775172E-3</v>
      </c>
      <c r="AE28" s="63">
        <v>2.2865359640699853E-2</v>
      </c>
      <c r="AF28" s="63">
        <v>1.230274314817616E-2</v>
      </c>
      <c r="AG28" s="63">
        <v>1.2495650835462405E-2</v>
      </c>
    </row>
    <row r="29" spans="1:33">
      <c r="A29" s="70" t="s">
        <v>168</v>
      </c>
      <c r="B29" s="90">
        <v>116.43750022487463</v>
      </c>
      <c r="C29" s="69">
        <v>12.74231325032158</v>
      </c>
      <c r="D29" s="91">
        <v>22.118304735580278</v>
      </c>
      <c r="E29" s="67">
        <v>336.84083005832196</v>
      </c>
      <c r="F29" s="25">
        <v>163.13096620635014</v>
      </c>
      <c r="G29" s="64">
        <v>7.995818129761088</v>
      </c>
      <c r="H29" s="64">
        <v>49.676925408565623</v>
      </c>
      <c r="I29" s="86"/>
      <c r="J29" s="86"/>
      <c r="K29" s="86"/>
      <c r="L29" s="86"/>
      <c r="M29" s="86"/>
      <c r="N29" s="86"/>
      <c r="O29" s="86"/>
      <c r="P29" s="86"/>
      <c r="Q29" s="86"/>
      <c r="R29" s="88">
        <v>92.94430754696009</v>
      </c>
      <c r="S29" s="88">
        <v>61.779044010233285</v>
      </c>
      <c r="T29" s="64">
        <v>0.80258562324816707</v>
      </c>
      <c r="U29" s="64">
        <v>5.072030487569684</v>
      </c>
      <c r="V29" s="63">
        <v>2.0838242854746649E-3</v>
      </c>
      <c r="W29" s="63">
        <v>3.2303341357306017E-2</v>
      </c>
      <c r="X29" s="64">
        <v>7.7006417540988567E-2</v>
      </c>
      <c r="Y29" s="64">
        <v>0.30023232889315238</v>
      </c>
      <c r="Z29" s="63">
        <v>-1.9530205610566315E-2</v>
      </c>
      <c r="AA29" s="63">
        <v>1.7291763017820132E-3</v>
      </c>
      <c r="AB29" s="63">
        <v>3.5986972198845765E-2</v>
      </c>
      <c r="AC29" s="63">
        <v>-4.3616086904079802E-3</v>
      </c>
      <c r="AD29" s="63">
        <v>2.4558261269483845E-3</v>
      </c>
      <c r="AE29" s="63">
        <v>2.9420868131659551E-2</v>
      </c>
      <c r="AF29" s="63">
        <v>1.5700265088186297E-2</v>
      </c>
      <c r="AG29" s="63">
        <v>1.6251211478531855E-2</v>
      </c>
    </row>
    <row r="30" spans="1:33">
      <c r="A30" s="26" t="s">
        <v>170</v>
      </c>
      <c r="B30" s="90">
        <v>118.55648602254706</v>
      </c>
      <c r="C30" s="69">
        <v>5.5395396836655424</v>
      </c>
      <c r="D30" s="91">
        <v>27.459188726818216</v>
      </c>
      <c r="E30" s="67">
        <v>335.15623749932172</v>
      </c>
      <c r="F30" s="25">
        <v>163.78680564518936</v>
      </c>
      <c r="G30" s="64">
        <v>4.5589154736364499</v>
      </c>
      <c r="H30" s="64">
        <v>13.27746794569723</v>
      </c>
      <c r="P30" s="86"/>
      <c r="Q30" s="86"/>
      <c r="R30" s="64">
        <v>29.624758930732288</v>
      </c>
      <c r="S30" s="64">
        <v>16.306001123258834</v>
      </c>
      <c r="T30" s="64">
        <v>0.42126405447788706</v>
      </c>
      <c r="U30" s="64">
        <v>5.8741231195093917</v>
      </c>
      <c r="V30" s="63">
        <v>3.1885067625707446E-3</v>
      </c>
      <c r="W30" s="63">
        <v>2.3656782977795707E-2</v>
      </c>
      <c r="X30" s="64">
        <v>0.10345910263743886</v>
      </c>
      <c r="Y30" s="64">
        <v>0.18593963838374428</v>
      </c>
      <c r="Z30" s="63">
        <v>-2.4784908197413757E-2</v>
      </c>
      <c r="AA30" s="63">
        <v>1.7844455790260857E-3</v>
      </c>
      <c r="AB30" s="63">
        <v>2.2554447686772953E-2</v>
      </c>
      <c r="AC30" s="63">
        <v>-2.4966100546035502E-3</v>
      </c>
      <c r="AD30" s="63">
        <v>2.0768358607706691E-3</v>
      </c>
      <c r="AE30" s="63">
        <v>2.0297439317915847E-2</v>
      </c>
      <c r="AF30" s="63">
        <v>1.0722685951701689E-2</v>
      </c>
      <c r="AG30" s="63">
        <v>1.117840599155338E-2</v>
      </c>
    </row>
    <row r="31" spans="1:33">
      <c r="A31" s="70" t="s">
        <v>171</v>
      </c>
      <c r="B31" s="90">
        <v>114.3396407601452</v>
      </c>
      <c r="C31" s="69">
        <v>11.806770452818721</v>
      </c>
      <c r="D31" s="91">
        <v>13.433291911250761</v>
      </c>
      <c r="E31" s="67">
        <v>271.43711921753504</v>
      </c>
      <c r="F31" s="25">
        <v>164.9956314743412</v>
      </c>
      <c r="G31" s="64">
        <v>4.4380782741512803</v>
      </c>
      <c r="H31" s="64">
        <v>18.277999236150922</v>
      </c>
      <c r="I31" s="87"/>
      <c r="J31" s="87"/>
      <c r="K31" s="87"/>
      <c r="L31" s="87"/>
      <c r="M31" s="87"/>
      <c r="N31" s="87"/>
      <c r="O31" s="87"/>
      <c r="P31" s="86"/>
      <c r="Q31" s="86"/>
      <c r="R31" s="64">
        <v>37.879069672396959</v>
      </c>
      <c r="S31" s="64">
        <v>22.792075415344438</v>
      </c>
      <c r="T31" s="64">
        <v>0.93599019006874351</v>
      </c>
      <c r="U31" s="64">
        <v>2.4413825677214609</v>
      </c>
      <c r="V31" s="63">
        <v>7.4442347398688451E-3</v>
      </c>
      <c r="W31" s="63">
        <v>1.7461155860719203E-2</v>
      </c>
      <c r="X31" s="63">
        <v>1.5951014076316054E-2</v>
      </c>
      <c r="Y31" s="64">
        <v>0.10157681626652845</v>
      </c>
      <c r="Z31" s="63">
        <v>-2.4432275595219596E-2</v>
      </c>
      <c r="AA31" s="63">
        <v>1.3174468774770868E-3</v>
      </c>
      <c r="AB31" s="63">
        <v>2.9470447320685073E-2</v>
      </c>
      <c r="AC31" s="63">
        <v>-7.7755549839356045E-4</v>
      </c>
      <c r="AD31" s="63">
        <v>2.0882056434419951E-3</v>
      </c>
      <c r="AE31" s="63">
        <v>5.1815407331266081E-3</v>
      </c>
      <c r="AF31" s="63">
        <v>2.9242958036724423E-3</v>
      </c>
      <c r="AG31" s="63">
        <v>2.8260787518550289E-3</v>
      </c>
    </row>
    <row r="32" spans="1:33">
      <c r="A32" s="26" t="s">
        <v>172</v>
      </c>
      <c r="B32" s="90">
        <v>123.40120687358862</v>
      </c>
      <c r="C32" s="69">
        <v>10.681499717570254</v>
      </c>
      <c r="D32" s="91">
        <v>10.888561493165444</v>
      </c>
      <c r="E32" s="67">
        <v>305.59312624484272</v>
      </c>
      <c r="F32" s="25">
        <v>73.918239928380999</v>
      </c>
      <c r="G32" s="64">
        <v>3.6111929573973804</v>
      </c>
      <c r="H32" s="64">
        <v>16.292315927239198</v>
      </c>
      <c r="I32" s="87"/>
      <c r="J32" s="87"/>
      <c r="K32" s="87"/>
      <c r="L32" s="87"/>
      <c r="M32" s="87"/>
      <c r="N32" s="87"/>
      <c r="O32" s="87"/>
      <c r="P32" s="86"/>
      <c r="Q32" s="86"/>
      <c r="R32" s="64">
        <v>34.046073270262227</v>
      </c>
      <c r="S32" s="64">
        <v>20.518822761578271</v>
      </c>
      <c r="T32" s="64">
        <v>0.48121233628697879</v>
      </c>
      <c r="U32" s="64">
        <v>0.43718917899857285</v>
      </c>
      <c r="V32" s="63">
        <v>9.859359391199321E-3</v>
      </c>
      <c r="W32" s="63">
        <v>1.7145381354309253E-2</v>
      </c>
      <c r="X32" s="63">
        <v>1.2504791016534589E-2</v>
      </c>
      <c r="Y32" s="64">
        <v>0.13132525353771918</v>
      </c>
      <c r="Z32" s="63">
        <v>-2.4637227584595706E-2</v>
      </c>
      <c r="AA32" s="63">
        <v>1.0432473879269286E-3</v>
      </c>
      <c r="AB32" s="63">
        <v>3.1703892192405346E-2</v>
      </c>
      <c r="AC32" s="63">
        <v>-2.8383845173909705E-4</v>
      </c>
      <c r="AD32" s="63">
        <v>1.6940572131854911E-3</v>
      </c>
      <c r="AE32" s="63">
        <v>1.2300685049251403E-3</v>
      </c>
      <c r="AF32" s="63">
        <v>5.6504629781377411E-4</v>
      </c>
      <c r="AG32" s="63">
        <v>6.1147993347816613E-4</v>
      </c>
    </row>
    <row r="33" spans="1:33">
      <c r="A33" s="70" t="s">
        <v>173</v>
      </c>
      <c r="B33" s="90">
        <v>121.3028362879011</v>
      </c>
      <c r="C33" s="69">
        <v>11.688234737981857</v>
      </c>
      <c r="D33" s="68">
        <v>3.5570706719557297</v>
      </c>
      <c r="E33" s="67">
        <v>267.90989193543112</v>
      </c>
      <c r="F33" s="25">
        <v>61.622365334630665</v>
      </c>
      <c r="G33" s="64">
        <v>4.6459089156880733</v>
      </c>
      <c r="H33" s="64">
        <v>15.993927805128019</v>
      </c>
      <c r="I33" s="87"/>
      <c r="J33" s="87"/>
      <c r="K33" s="87"/>
      <c r="L33" s="87"/>
      <c r="M33" s="87"/>
      <c r="N33" s="87"/>
      <c r="O33" s="87"/>
      <c r="P33" s="86"/>
      <c r="Q33" s="86"/>
      <c r="R33" s="64">
        <v>34.373689705480537</v>
      </c>
      <c r="S33" s="64">
        <v>19.922821284504842</v>
      </c>
      <c r="T33" s="64">
        <v>0.26607715518657077</v>
      </c>
      <c r="U33" s="64">
        <v>0.3753659870561859</v>
      </c>
      <c r="V33" s="63">
        <v>6.6396606164931442E-3</v>
      </c>
      <c r="W33" s="63">
        <v>1.6046495933200101E-2</v>
      </c>
      <c r="X33" s="63">
        <v>1.2118815751204656E-2</v>
      </c>
      <c r="Y33" s="64">
        <v>8.4472511636739994E-2</v>
      </c>
      <c r="Z33" s="63">
        <v>-2.9662573923166267E-2</v>
      </c>
      <c r="AA33" s="63">
        <v>4.5024650374718986E-3</v>
      </c>
      <c r="AB33" s="63">
        <v>3.3221586425245031E-2</v>
      </c>
      <c r="AC33" s="63">
        <v>1.0238194009582249E-2</v>
      </c>
      <c r="AD33" s="63">
        <v>3.437419634773317E-3</v>
      </c>
      <c r="AE33" s="63">
        <v>3.4008323980969221E-3</v>
      </c>
      <c r="AF33" s="63">
        <v>1.9096381316531903E-3</v>
      </c>
      <c r="AG33" s="63">
        <v>1.9166198372849422E-3</v>
      </c>
    </row>
    <row r="34" spans="1:33">
      <c r="A34" s="26" t="s">
        <v>174</v>
      </c>
      <c r="B34" s="90">
        <v>132.04934914904152</v>
      </c>
      <c r="C34" s="69">
        <v>11.05502659500687</v>
      </c>
      <c r="D34" s="68">
        <v>6.9274248374519685</v>
      </c>
      <c r="E34" s="71">
        <v>415.31144321673816</v>
      </c>
      <c r="F34" s="25">
        <v>55.384521319154665</v>
      </c>
      <c r="G34" s="64">
        <v>5.7148384021950562</v>
      </c>
      <c r="H34" s="64">
        <v>17.383829292496184</v>
      </c>
      <c r="I34" s="87"/>
      <c r="J34" s="87"/>
      <c r="K34" s="87"/>
      <c r="L34" s="87"/>
      <c r="M34" s="87"/>
      <c r="N34" s="87"/>
      <c r="O34" s="87"/>
      <c r="P34" s="86"/>
      <c r="Q34" s="86"/>
      <c r="R34" s="64">
        <v>36.407783894372507</v>
      </c>
      <c r="S34" s="64">
        <v>21.633463214921807</v>
      </c>
      <c r="T34" s="64">
        <v>0.14834869319440921</v>
      </c>
      <c r="U34" s="64">
        <v>0.48026917686237625</v>
      </c>
      <c r="V34" s="63">
        <v>2.0800238633577636E-3</v>
      </c>
      <c r="W34" s="63">
        <v>1.2162574819380031E-2</v>
      </c>
      <c r="X34" s="63">
        <v>8.9792774544534826E-3</v>
      </c>
      <c r="Y34" s="64">
        <v>9.0099295301490828E-2</v>
      </c>
      <c r="Z34" s="63">
        <v>-3.0362547111033929E-2</v>
      </c>
      <c r="AA34" s="63">
        <v>1.0164710379020738E-3</v>
      </c>
      <c r="AB34" s="63">
        <v>3.2623457139635562E-2</v>
      </c>
      <c r="AC34" s="63">
        <v>-1.1944978936864155E-3</v>
      </c>
      <c r="AD34" s="63">
        <v>1.4325561641210444E-3</v>
      </c>
      <c r="AE34" s="63">
        <v>1.1168135447103195E-3</v>
      </c>
      <c r="AF34" s="63">
        <v>4.5162400775219935E-4</v>
      </c>
      <c r="AG34" s="63">
        <v>4.5336682789241751E-4</v>
      </c>
    </row>
    <row r="35" spans="1:33">
      <c r="A35" s="70" t="s">
        <v>176</v>
      </c>
      <c r="B35" s="90">
        <v>115.88322605423082</v>
      </c>
      <c r="C35" s="69">
        <v>10.472568905528615</v>
      </c>
      <c r="D35" s="68">
        <v>2.638780101927785</v>
      </c>
      <c r="E35" s="67">
        <v>304.72746591660041</v>
      </c>
      <c r="F35" s="25">
        <v>50.180254400128042</v>
      </c>
      <c r="G35" s="64">
        <v>3.5713744825791145</v>
      </c>
      <c r="H35" s="64">
        <v>16.507370732074875</v>
      </c>
      <c r="I35" s="87"/>
      <c r="J35" s="87"/>
      <c r="K35" s="87"/>
      <c r="L35" s="87"/>
      <c r="M35" s="87"/>
      <c r="N35" s="87"/>
      <c r="O35" s="87"/>
      <c r="P35" s="86"/>
      <c r="Q35" s="86"/>
      <c r="R35" s="64">
        <v>33.811474718654189</v>
      </c>
      <c r="S35" s="64">
        <v>20.242839694525699</v>
      </c>
      <c r="T35" s="63">
        <v>5.7404413482376682E-2</v>
      </c>
      <c r="U35" s="64">
        <v>0.46165268777241469</v>
      </c>
      <c r="V35" s="63">
        <v>1.2160724957491259E-3</v>
      </c>
      <c r="W35" s="63">
        <v>1.1385807465049975E-2</v>
      </c>
      <c r="X35" s="63">
        <v>7.6830412256293397E-3</v>
      </c>
      <c r="Y35" s="63">
        <v>7.2126357919415268E-2</v>
      </c>
      <c r="Z35" s="63">
        <v>-2.6804192512597733E-2</v>
      </c>
      <c r="AA35" s="63">
        <v>7.9711094662896539E-4</v>
      </c>
      <c r="AB35" s="63">
        <v>3.2563177951330374E-2</v>
      </c>
      <c r="AC35" s="63">
        <v>-3.0975089446115983E-3</v>
      </c>
      <c r="AD35" s="63">
        <v>1.3832878821339381E-3</v>
      </c>
      <c r="AE35" s="63">
        <v>9.8153618114192685E-4</v>
      </c>
      <c r="AF35" s="63">
        <v>4.9286842431966701E-4</v>
      </c>
      <c r="AG35" s="63">
        <v>4.3589579948015737E-4</v>
      </c>
    </row>
    <row r="36" spans="1:33">
      <c r="A36" s="26" t="s">
        <v>177</v>
      </c>
      <c r="B36" s="90">
        <v>90.724659870815202</v>
      </c>
      <c r="C36" s="69">
        <v>11.692438132124995</v>
      </c>
      <c r="D36" s="68">
        <v>38.839350642431249</v>
      </c>
      <c r="E36" s="67">
        <v>221.44564450443326</v>
      </c>
      <c r="F36" s="25">
        <v>60.406204585143044</v>
      </c>
      <c r="G36" s="64">
        <v>5.4949220945477428</v>
      </c>
      <c r="H36" s="64">
        <v>4.3325345541329092</v>
      </c>
      <c r="I36" s="87"/>
      <c r="J36" s="87"/>
      <c r="K36" s="87"/>
      <c r="L36" s="87"/>
      <c r="M36" s="87"/>
      <c r="N36" s="87"/>
      <c r="O36" s="87"/>
      <c r="P36" s="86"/>
      <c r="Q36" s="86"/>
      <c r="R36" s="64">
        <v>12.640018410125375</v>
      </c>
      <c r="S36" s="64">
        <v>5.029895613590444</v>
      </c>
      <c r="T36" s="63">
        <v>5.2685616777264341E-2</v>
      </c>
      <c r="U36" s="64">
        <v>4.6083528221754859</v>
      </c>
      <c r="V36" s="63">
        <v>4.4199267175533685E-3</v>
      </c>
      <c r="W36" s="63">
        <v>2.2860995395561426E-2</v>
      </c>
      <c r="X36" s="63">
        <v>2.4058097666786897E-2</v>
      </c>
      <c r="Y36" s="64">
        <v>0.19762433790763842</v>
      </c>
      <c r="Z36" s="63">
        <v>-2.364320440098755E-2</v>
      </c>
      <c r="AA36" s="63">
        <v>1.2347575991165218E-3</v>
      </c>
      <c r="AB36" s="63">
        <v>2.1003914501493606E-2</v>
      </c>
      <c r="AC36" s="63">
        <v>-3.8601195262728425E-3</v>
      </c>
      <c r="AD36" s="63">
        <v>2.0919952600717429E-3</v>
      </c>
      <c r="AE36" s="63">
        <v>4.8008293410116448E-2</v>
      </c>
      <c r="AF36" s="63">
        <v>2.6562985658724277E-2</v>
      </c>
      <c r="AG36" s="63">
        <v>2.7009832233639047E-2</v>
      </c>
    </row>
    <row r="37" spans="1:33">
      <c r="A37" s="70" t="s">
        <v>178</v>
      </c>
      <c r="B37" s="90">
        <v>122.53765584498277</v>
      </c>
      <c r="C37" s="69">
        <v>2.8136972876881465</v>
      </c>
      <c r="D37" s="68">
        <v>24.256205036438182</v>
      </c>
      <c r="E37" s="67">
        <v>291.03404993524487</v>
      </c>
      <c r="F37" s="25">
        <v>45.602172086923581</v>
      </c>
      <c r="G37" s="64">
        <v>3.5292400749635151</v>
      </c>
      <c r="H37" s="64">
        <v>2.8111263677226548</v>
      </c>
      <c r="I37" s="87"/>
      <c r="J37" s="87"/>
      <c r="K37" s="87"/>
      <c r="L37" s="87"/>
      <c r="M37" s="87"/>
      <c r="N37" s="87"/>
      <c r="O37" s="87"/>
      <c r="P37" s="86"/>
      <c r="Q37" s="86"/>
      <c r="R37" s="64">
        <v>10.234271483681288</v>
      </c>
      <c r="S37" s="64">
        <v>3.0572751293657188</v>
      </c>
      <c r="T37" s="63">
        <v>2.4067474922848636E-2</v>
      </c>
      <c r="U37" s="64">
        <v>1.6937744533641095</v>
      </c>
      <c r="V37" s="63">
        <v>2.3992620834114202E-3</v>
      </c>
      <c r="W37" s="63">
        <v>1.2263623998852018E-2</v>
      </c>
      <c r="X37" s="63">
        <v>1.1471510903145186E-2</v>
      </c>
      <c r="Y37" s="63">
        <v>4.4196958374223924E-2</v>
      </c>
      <c r="Z37" s="63">
        <v>-2.6573175842312356E-2</v>
      </c>
      <c r="AA37" s="63">
        <v>1.0162565767898573E-3</v>
      </c>
      <c r="AB37" s="63">
        <v>1.0209089539759466E-2</v>
      </c>
      <c r="AC37" s="63">
        <v>-4.3299451813195436E-3</v>
      </c>
      <c r="AD37" s="63">
        <v>1.0687299372583387E-3</v>
      </c>
      <c r="AE37" s="63">
        <v>5.1626641686728135E-3</v>
      </c>
      <c r="AF37" s="63">
        <v>2.8521141646263223E-3</v>
      </c>
      <c r="AG37" s="63">
        <v>2.947517346382828E-3</v>
      </c>
    </row>
    <row r="38" spans="1:33">
      <c r="A38" s="26" t="s">
        <v>179</v>
      </c>
      <c r="B38" s="90">
        <v>106.14306168180968</v>
      </c>
      <c r="C38" s="69">
        <v>1.8615132854437688</v>
      </c>
      <c r="D38" s="68">
        <v>16.152913749052665</v>
      </c>
      <c r="E38" s="67">
        <v>338.73614550279393</v>
      </c>
      <c r="F38" s="25">
        <v>56.240108250376771</v>
      </c>
      <c r="G38" s="64">
        <v>3.4162653700172383</v>
      </c>
      <c r="H38" s="64">
        <v>3.3203245458804891</v>
      </c>
      <c r="I38" s="87"/>
      <c r="J38" s="87"/>
      <c r="K38" s="87"/>
      <c r="L38" s="87"/>
      <c r="M38" s="87"/>
      <c r="N38" s="87"/>
      <c r="O38" s="87"/>
      <c r="P38" s="86"/>
      <c r="Q38" s="86"/>
      <c r="R38" s="64">
        <v>10.486908139684182</v>
      </c>
      <c r="S38" s="64">
        <v>3.7161342373073856</v>
      </c>
      <c r="T38" s="63">
        <v>3.1215559204352802E-2</v>
      </c>
      <c r="U38" s="64">
        <v>1.5124568263295048</v>
      </c>
      <c r="V38" s="63">
        <v>3.6217770910395384E-3</v>
      </c>
      <c r="W38" s="63">
        <v>1.242150287471842E-2</v>
      </c>
      <c r="X38" s="64">
        <v>9.3071064606865095E-2</v>
      </c>
      <c r="Y38" s="64">
        <v>7.5767016636867093E-2</v>
      </c>
      <c r="Z38" s="63">
        <v>-2.4101504915508783E-2</v>
      </c>
      <c r="AA38" s="63">
        <v>1.3437935720041956E-3</v>
      </c>
      <c r="AB38" s="63">
        <v>1.941268345693567E-2</v>
      </c>
      <c r="AC38" s="63">
        <v>-2.7392084666723175E-3</v>
      </c>
      <c r="AD38" s="63">
        <v>1.1179980563553367E-3</v>
      </c>
      <c r="AE38" s="63">
        <v>2.0867056270861845E-2</v>
      </c>
      <c r="AF38" s="63">
        <v>1.144877180638142E-2</v>
      </c>
      <c r="AG38" s="63">
        <v>1.1682767975101642E-2</v>
      </c>
    </row>
    <row r="39" spans="1:33">
      <c r="A39" s="70" t="s">
        <v>180</v>
      </c>
      <c r="B39" s="90">
        <v>111.92578684771659</v>
      </c>
      <c r="C39" s="69">
        <v>4.4052870107298503</v>
      </c>
      <c r="D39" s="68">
        <v>11.621639099890965</v>
      </c>
      <c r="E39" s="67">
        <v>313.64047847280057</v>
      </c>
      <c r="F39" s="25">
        <v>43.466234139138749</v>
      </c>
      <c r="G39" s="64">
        <v>3.0940004020232847</v>
      </c>
      <c r="H39" s="64">
        <v>3.1139281975756492</v>
      </c>
      <c r="I39" s="87"/>
      <c r="J39" s="87"/>
      <c r="K39" s="87"/>
      <c r="L39" s="87"/>
      <c r="M39" s="87"/>
      <c r="N39" s="87"/>
      <c r="O39" s="87"/>
      <c r="P39" s="86"/>
      <c r="Q39" s="86"/>
      <c r="R39" s="64">
        <v>9.7922068822772452</v>
      </c>
      <c r="S39" s="64">
        <v>3.3820207419646207</v>
      </c>
      <c r="T39" s="63">
        <v>3.4160080463866906E-2</v>
      </c>
      <c r="U39" s="64">
        <v>1.0170549057259575</v>
      </c>
      <c r="V39" s="63">
        <v>4.3464438921454445E-3</v>
      </c>
      <c r="W39" s="63">
        <v>1.2257305200258478E-2</v>
      </c>
      <c r="X39" s="63">
        <v>1.1526886349339802E-2</v>
      </c>
      <c r="Y39" s="64">
        <v>0.14010329606460326</v>
      </c>
      <c r="Z39" s="63">
        <v>-2.5657942172626642E-2</v>
      </c>
      <c r="AA39" s="63">
        <v>8.2345803460789175E-4</v>
      </c>
      <c r="AB39" s="63">
        <v>1.2337998604218628E-2</v>
      </c>
      <c r="AC39" s="63">
        <v>-2.249850528431587E-3</v>
      </c>
      <c r="AD39" s="63">
        <v>1.3984474931405878E-3</v>
      </c>
      <c r="AE39" s="63">
        <v>6.4620438695406198E-3</v>
      </c>
      <c r="AF39" s="63">
        <v>3.4357580842740202E-3</v>
      </c>
      <c r="AG39" s="63">
        <v>3.5337575668269549E-3</v>
      </c>
    </row>
    <row r="40" spans="1:33">
      <c r="A40" s="26" t="s">
        <v>181</v>
      </c>
      <c r="B40" s="90">
        <v>117.28535253833195</v>
      </c>
      <c r="C40" s="69">
        <v>2.0063336757121664</v>
      </c>
      <c r="D40" s="68">
        <v>7.5966255627036912</v>
      </c>
      <c r="E40" s="67">
        <v>279.68968815387302</v>
      </c>
      <c r="F40" s="25">
        <v>35.76286905988843</v>
      </c>
      <c r="G40" s="64">
        <v>1.0265092873004096</v>
      </c>
      <c r="H40" s="64">
        <v>2.3693272872056315</v>
      </c>
      <c r="I40" s="87"/>
      <c r="J40" s="87"/>
      <c r="K40" s="87"/>
      <c r="L40" s="87"/>
      <c r="M40" s="87"/>
      <c r="N40" s="87"/>
      <c r="O40" s="87"/>
      <c r="P40" s="86"/>
      <c r="Q40" s="86"/>
      <c r="R40" s="64">
        <v>8.3423927070294415</v>
      </c>
      <c r="S40" s="64">
        <v>2.2615704259826672</v>
      </c>
      <c r="T40" s="63">
        <v>1.2755009928804635E-2</v>
      </c>
      <c r="U40" s="64">
        <v>0.82268770367302724</v>
      </c>
      <c r="V40" s="63">
        <v>4.6644406634043607E-3</v>
      </c>
      <c r="W40" s="63">
        <v>8.8850157093456807E-3</v>
      </c>
      <c r="X40" s="63">
        <v>7.075604417286171E-3</v>
      </c>
      <c r="Y40" s="64">
        <v>8.1047057017150204E-2</v>
      </c>
      <c r="Z40" s="63">
        <v>-2.5977450579370995E-2</v>
      </c>
      <c r="AA40" s="63">
        <v>8.2152585527201557E-4</v>
      </c>
      <c r="AB40" s="63">
        <v>7.4277027672680004E-3</v>
      </c>
      <c r="AC40" s="63">
        <v>-5.2144458450979689E-3</v>
      </c>
      <c r="AD40" s="63">
        <v>7.8070214691297059E-4</v>
      </c>
      <c r="AE40" s="63">
        <v>1.4880396553174984E-3</v>
      </c>
      <c r="AF40" s="63">
        <v>8.2694975399228766E-4</v>
      </c>
      <c r="AG40" s="63">
        <v>7.6697378256942582E-4</v>
      </c>
    </row>
    <row r="41" spans="1:33">
      <c r="A41" s="70" t="s">
        <v>182</v>
      </c>
      <c r="B41" s="90">
        <v>109.38101295268143</v>
      </c>
      <c r="C41" s="69">
        <v>1.6902514101021557</v>
      </c>
      <c r="D41" s="68">
        <v>9.4940501614512645</v>
      </c>
      <c r="E41" s="67">
        <v>218.45147469108724</v>
      </c>
      <c r="F41" s="25">
        <v>32.89883822907229</v>
      </c>
      <c r="G41" s="64">
        <v>21.209148896397515</v>
      </c>
      <c r="H41" s="64">
        <v>2.0124062880079165</v>
      </c>
      <c r="I41" s="87"/>
      <c r="J41" s="87"/>
      <c r="K41" s="87"/>
      <c r="L41" s="87"/>
      <c r="M41" s="87"/>
      <c r="N41" s="87"/>
      <c r="O41" s="87"/>
      <c r="P41" s="86"/>
      <c r="Q41" s="86"/>
      <c r="R41" s="64">
        <v>7.8530799239836586</v>
      </c>
      <c r="S41" s="64">
        <v>1.8473709259740845</v>
      </c>
      <c r="T41" s="63">
        <v>1.2366713155340717E-2</v>
      </c>
      <c r="U41" s="64">
        <v>0.59455755871861227</v>
      </c>
      <c r="V41" s="63">
        <v>3.0694214916395894E-3</v>
      </c>
      <c r="W41" s="63">
        <v>8.4808502416303978E-3</v>
      </c>
      <c r="X41" s="63">
        <v>7.3300031207337527E-3</v>
      </c>
      <c r="Y41" s="63">
        <v>6.6061355413897821E-2</v>
      </c>
      <c r="Z41" s="63">
        <v>-2.6742213958097973E-2</v>
      </c>
      <c r="AA41" s="63">
        <v>-3.6496236224087469E-6</v>
      </c>
      <c r="AB41" s="63">
        <v>5.9600576426191466E-3</v>
      </c>
      <c r="AC41" s="63">
        <v>-5.318138150546747E-3</v>
      </c>
      <c r="AD41" s="63">
        <v>7.8070203230755884E-4</v>
      </c>
      <c r="AE41" s="63">
        <v>2.2242068106861756E-3</v>
      </c>
      <c r="AF41" s="63">
        <v>1.1342242937051642E-3</v>
      </c>
      <c r="AG41" s="63">
        <v>1.0770918656049277E-3</v>
      </c>
    </row>
    <row r="42" spans="1:33">
      <c r="A42" s="26" t="s">
        <v>183</v>
      </c>
      <c r="B42" s="90">
        <v>128.34734872621391</v>
      </c>
      <c r="C42" s="69">
        <v>1.2118497566840527</v>
      </c>
      <c r="D42" s="68">
        <v>14.287795853985472</v>
      </c>
      <c r="E42" s="67">
        <v>255.66177303296328</v>
      </c>
      <c r="F42" s="25">
        <v>32.426715198266535</v>
      </c>
      <c r="G42" s="64">
        <v>3.4043548584880412</v>
      </c>
      <c r="H42" s="64">
        <v>1.5402893048102222</v>
      </c>
      <c r="I42" s="87"/>
      <c r="J42" s="87"/>
      <c r="K42" s="87"/>
      <c r="L42" s="87"/>
      <c r="M42" s="87"/>
      <c r="N42" s="87"/>
      <c r="O42" s="87"/>
      <c r="P42" s="86"/>
      <c r="Q42" s="86"/>
      <c r="R42" s="64">
        <v>8.1773387570376492</v>
      </c>
      <c r="S42" s="64">
        <v>0.98574603511451608</v>
      </c>
      <c r="T42" s="63">
        <v>2.966297603214188E-2</v>
      </c>
      <c r="U42" s="64">
        <v>2.1324128924240489</v>
      </c>
      <c r="V42" s="63">
        <v>2.6310922419690991E-3</v>
      </c>
      <c r="W42" s="63">
        <v>1.0280656293060181E-2</v>
      </c>
      <c r="X42" s="63">
        <v>9.2336854935369493E-3</v>
      </c>
      <c r="Y42" s="63">
        <v>5.3200911925081529E-2</v>
      </c>
      <c r="Z42" s="63">
        <v>-2.7738332054282479E-2</v>
      </c>
      <c r="AA42" s="63">
        <v>9.0528850737474841E-4</v>
      </c>
      <c r="AB42" s="63">
        <v>3.1390529585847158E-3</v>
      </c>
      <c r="AC42" s="63">
        <v>-5.6818205121987337E-3</v>
      </c>
      <c r="AD42" s="63">
        <v>1.3340203429683553E-3</v>
      </c>
      <c r="AE42" s="63">
        <v>4.7977093407460545E-3</v>
      </c>
      <c r="AF42" s="63">
        <v>2.4602726121318629E-3</v>
      </c>
      <c r="AG42" s="63">
        <v>2.5971805107852125E-3</v>
      </c>
    </row>
    <row r="43" spans="1:33">
      <c r="A43" s="70" t="s">
        <v>185</v>
      </c>
      <c r="B43" s="90">
        <v>111.30638126352845</v>
      </c>
      <c r="C43" s="69">
        <v>1.9831641011238714</v>
      </c>
      <c r="D43" s="68">
        <v>7.8882563355121196</v>
      </c>
      <c r="E43" s="67">
        <v>194.3449849349166</v>
      </c>
      <c r="F43" s="25">
        <v>17.654061284294837</v>
      </c>
      <c r="G43" s="64">
        <v>0.99467050711343197</v>
      </c>
      <c r="H43" s="64">
        <v>0.94836303490255491</v>
      </c>
      <c r="I43" s="87"/>
      <c r="J43" s="87"/>
      <c r="K43" s="87"/>
      <c r="L43" s="87"/>
      <c r="M43" s="87"/>
      <c r="N43" s="87"/>
      <c r="O43" s="87"/>
      <c r="P43" s="86"/>
      <c r="Q43" s="86"/>
      <c r="R43" s="64">
        <v>5.4944202618091076</v>
      </c>
      <c r="S43" s="64">
        <v>0.63679185458058385</v>
      </c>
      <c r="T43" s="63">
        <v>2.3751249192058406E-2</v>
      </c>
      <c r="U43" s="64">
        <v>0.23392337500273613</v>
      </c>
      <c r="V43" s="63">
        <v>5.7261498243721875E-3</v>
      </c>
      <c r="W43" s="63">
        <v>1.0009100393988925E-2</v>
      </c>
      <c r="X43" s="63">
        <v>9.4205968278377409E-3</v>
      </c>
      <c r="Y43" s="63">
        <v>3.3539096126431786E-2</v>
      </c>
      <c r="Z43" s="63">
        <v>-2.8295181670578234E-2</v>
      </c>
      <c r="AA43" s="63">
        <v>3.5671781251359717E-3</v>
      </c>
      <c r="AB43" s="63">
        <v>3.2619739931201469E-3</v>
      </c>
      <c r="AC43" s="63">
        <v>9.5215387281869061E-3</v>
      </c>
      <c r="AD43" s="63">
        <v>2.6604815003320823E-3</v>
      </c>
      <c r="AE43" s="63">
        <v>3.888477375695401E-3</v>
      </c>
      <c r="AF43" s="63">
        <v>2.0127527376138901E-3</v>
      </c>
      <c r="AG43" s="63">
        <v>2.2057895173044836E-3</v>
      </c>
    </row>
    <row r="44" spans="1:33">
      <c r="A44" s="26" t="s">
        <v>187</v>
      </c>
      <c r="B44" s="90">
        <v>124.18404946896784</v>
      </c>
      <c r="C44" s="69">
        <v>3.060675376621337</v>
      </c>
      <c r="D44" s="68">
        <v>13.467774714142799</v>
      </c>
      <c r="E44" s="67">
        <v>287.24312141510637</v>
      </c>
      <c r="F44" s="25">
        <v>20.755816579603607</v>
      </c>
      <c r="G44" s="64">
        <v>1.0394195153757351</v>
      </c>
      <c r="H44" s="64">
        <v>2.2980130979381013</v>
      </c>
      <c r="I44" s="87"/>
      <c r="J44" s="87"/>
      <c r="K44" s="87"/>
      <c r="L44" s="87"/>
      <c r="M44" s="87"/>
      <c r="N44" s="87"/>
      <c r="O44" s="87"/>
      <c r="P44" s="86"/>
      <c r="Q44" s="86"/>
      <c r="R44" s="64">
        <v>9.0563744629449605</v>
      </c>
      <c r="S44" s="64">
        <v>2.1118061739487026</v>
      </c>
      <c r="T44" s="63">
        <v>2.8416573907722561E-2</v>
      </c>
      <c r="U44" s="64">
        <v>2.9479674010907515</v>
      </c>
      <c r="V44" s="63">
        <v>2.4486692321170882E-3</v>
      </c>
      <c r="W44" s="63">
        <v>9.143934335925967E-3</v>
      </c>
      <c r="X44" s="63">
        <v>7.1223338809096566E-3</v>
      </c>
      <c r="Y44" s="63">
        <v>2.7229378389723616E-2</v>
      </c>
      <c r="Z44" s="63">
        <v>-3.0297908673119354E-2</v>
      </c>
      <c r="AA44" s="63">
        <v>1.7351860230437682E-3</v>
      </c>
      <c r="AB44" s="63">
        <v>6.6518844207404714E-3</v>
      </c>
      <c r="AC44" s="63">
        <v>-1.0395401179579202E-3</v>
      </c>
      <c r="AD44" s="63">
        <v>7.617529643728268E-4</v>
      </c>
      <c r="AE44" s="63">
        <v>4.1370206311583842E-3</v>
      </c>
      <c r="AF44" s="63">
        <v>2.1921734694733881E-3</v>
      </c>
      <c r="AG44" s="63">
        <v>2.224136562835695E-3</v>
      </c>
    </row>
    <row r="45" spans="1:33">
      <c r="A45" s="70" t="s">
        <v>189</v>
      </c>
      <c r="B45" s="90">
        <v>124.20999494237552</v>
      </c>
      <c r="C45" s="69">
        <v>2.9261338160102572</v>
      </c>
      <c r="D45" s="68">
        <v>16.765803722397155</v>
      </c>
      <c r="E45" s="67">
        <v>386.67813181284293</v>
      </c>
      <c r="F45" s="25">
        <v>13.7398064972129</v>
      </c>
      <c r="G45" s="64">
        <v>1.1921056321340824</v>
      </c>
      <c r="H45" s="64">
        <v>2.7757956956008734</v>
      </c>
      <c r="I45" s="87"/>
      <c r="J45" s="87"/>
      <c r="K45" s="87"/>
      <c r="L45" s="87"/>
      <c r="M45" s="87"/>
      <c r="N45" s="87"/>
      <c r="O45" s="87"/>
      <c r="P45" s="86"/>
      <c r="Q45" s="86"/>
      <c r="R45" s="64">
        <v>8.3819918672908926</v>
      </c>
      <c r="S45" s="64">
        <v>2.7906213135760982</v>
      </c>
      <c r="T45" s="63">
        <v>2.7081676851504519E-2</v>
      </c>
      <c r="U45" s="64">
        <v>3.9843861011634525</v>
      </c>
      <c r="V45" s="63">
        <v>2.1826355270866452E-3</v>
      </c>
      <c r="W45" s="63">
        <v>9.0807832564750897E-3</v>
      </c>
      <c r="X45" s="64">
        <v>0.43956624640837505</v>
      </c>
      <c r="Y45" s="63">
        <v>3.6440085254262164E-2</v>
      </c>
      <c r="Z45" s="63">
        <v>-2.8390712975618293E-2</v>
      </c>
      <c r="AA45" s="63">
        <v>2.1694001959712186E-3</v>
      </c>
      <c r="AB45" s="63">
        <v>7.5732578969226159E-3</v>
      </c>
      <c r="AC45" s="63">
        <v>-3.1567726503082994E-3</v>
      </c>
      <c r="AD45" s="63">
        <v>8.1860047326100997E-4</v>
      </c>
      <c r="AE45" s="63">
        <v>4.7882710488285473E-3</v>
      </c>
      <c r="AF45" s="63">
        <v>2.6541308456724181E-3</v>
      </c>
      <c r="AG45" s="63">
        <v>2.6321269100100242E-3</v>
      </c>
    </row>
    <row r="46" spans="1:33">
      <c r="A46" s="26" t="s">
        <v>191</v>
      </c>
      <c r="B46" s="90">
        <v>119.73388965864584</v>
      </c>
      <c r="C46" s="69">
        <v>4.6188922616705614</v>
      </c>
      <c r="D46" s="68">
        <v>18.071228900231933</v>
      </c>
      <c r="E46" s="67">
        <v>344.63147538130812</v>
      </c>
      <c r="F46" s="25">
        <v>7.1043188270264253</v>
      </c>
      <c r="G46" s="64">
        <v>5.4502187530728952</v>
      </c>
      <c r="H46" s="64">
        <v>3.7066986106062627</v>
      </c>
      <c r="I46" s="87"/>
      <c r="J46" s="87"/>
      <c r="K46" s="87"/>
      <c r="L46" s="87"/>
      <c r="M46" s="87"/>
      <c r="N46" s="87"/>
      <c r="O46" s="87"/>
      <c r="P46" s="86"/>
      <c r="Q46" s="86"/>
      <c r="R46" s="64">
        <v>9.8664944382993767</v>
      </c>
      <c r="S46" s="64">
        <v>3.8186068664033681</v>
      </c>
      <c r="T46" s="64">
        <v>0.42669476195043748</v>
      </c>
      <c r="U46" s="64">
        <v>2.5968047475698093</v>
      </c>
      <c r="V46" s="63">
        <v>4.5314142732092826E-3</v>
      </c>
      <c r="W46" s="63">
        <v>1.3836124525960607E-2</v>
      </c>
      <c r="X46" s="64">
        <v>0.12246261754397586</v>
      </c>
      <c r="Y46" s="64">
        <v>7.8430085594545895E-2</v>
      </c>
      <c r="Z46" s="63">
        <v>-2.8085590743145462E-2</v>
      </c>
      <c r="AA46" s="63">
        <v>1.2369046223039664E-3</v>
      </c>
      <c r="AB46" s="63">
        <v>8.0625269233852992E-3</v>
      </c>
      <c r="AC46" s="63">
        <v>-3.1962803871954226E-3</v>
      </c>
      <c r="AD46" s="63">
        <v>1.3832878964597875E-3</v>
      </c>
      <c r="AE46" s="63">
        <v>4.3509574163168403E-3</v>
      </c>
      <c r="AF46" s="63">
        <v>2.2045466110293386E-3</v>
      </c>
      <c r="AG46" s="63">
        <v>2.376149365597669E-3</v>
      </c>
    </row>
    <row r="47" spans="1:33">
      <c r="A47" s="70" t="s">
        <v>193</v>
      </c>
      <c r="B47" s="90">
        <v>117.341794895585</v>
      </c>
      <c r="C47" s="69">
        <v>4.5063232711729277</v>
      </c>
      <c r="D47" s="68">
        <v>11.995961642741495</v>
      </c>
      <c r="E47" s="67">
        <v>271.35913984466254</v>
      </c>
      <c r="F47" s="25">
        <v>1.8448264670694872</v>
      </c>
      <c r="G47" s="64">
        <v>5.5478187781039834</v>
      </c>
      <c r="H47" s="64">
        <v>3.2674821338321363</v>
      </c>
      <c r="I47" s="87"/>
      <c r="J47" s="87"/>
      <c r="K47" s="87"/>
      <c r="L47" s="87"/>
      <c r="M47" s="87"/>
      <c r="N47" s="87"/>
      <c r="O47" s="87"/>
      <c r="P47" s="86"/>
      <c r="Q47" s="86"/>
      <c r="R47" s="64">
        <v>9.2301439222269472</v>
      </c>
      <c r="S47" s="64">
        <v>3.1485633157244264</v>
      </c>
      <c r="T47" s="64">
        <v>0.47453944064813153</v>
      </c>
      <c r="U47" s="64">
        <v>1.9628072714740086</v>
      </c>
      <c r="V47" s="63">
        <v>4.9026254964772776E-3</v>
      </c>
      <c r="W47" s="63">
        <v>1.1164775072944437E-2</v>
      </c>
      <c r="X47" s="63">
        <v>1.9101525967135144E-2</v>
      </c>
      <c r="Y47" s="63">
        <v>6.301357022928572E-2</v>
      </c>
      <c r="Z47" s="63">
        <v>-2.9592163386807046E-2</v>
      </c>
      <c r="AA47" s="63">
        <v>1.3157296881084926E-3</v>
      </c>
      <c r="AB47" s="63">
        <v>6.6642730463347217E-3</v>
      </c>
      <c r="AC47" s="63">
        <v>-5.1345267007261641E-3</v>
      </c>
      <c r="AD47" s="63">
        <v>8.5649881128168649E-4</v>
      </c>
      <c r="AE47" s="63">
        <v>2.6835290097790942E-3</v>
      </c>
      <c r="AF47" s="63">
        <v>1.5941091079450724E-3</v>
      </c>
      <c r="AG47" s="63">
        <v>1.5462097507671672E-3</v>
      </c>
    </row>
    <row r="48" spans="1:33">
      <c r="A48" s="26" t="s">
        <v>194</v>
      </c>
      <c r="B48" s="90">
        <v>108.27577472807648</v>
      </c>
      <c r="C48" s="69">
        <v>7.2824536836357545</v>
      </c>
      <c r="D48" s="68">
        <v>8.0629468845322432</v>
      </c>
      <c r="E48" s="67">
        <v>222.16219160439655</v>
      </c>
      <c r="F48" s="25">
        <v>3.677494402079212</v>
      </c>
      <c r="G48" s="64">
        <v>5.2931634784964308</v>
      </c>
      <c r="H48" s="64">
        <v>5.0856128565783179</v>
      </c>
      <c r="I48" s="87"/>
      <c r="J48" s="87"/>
      <c r="K48" s="87"/>
      <c r="L48" s="87"/>
      <c r="M48" s="87"/>
      <c r="N48" s="87"/>
      <c r="O48" s="87"/>
      <c r="P48" s="86"/>
      <c r="Q48" s="86"/>
      <c r="R48" s="64">
        <v>12.023869416707036</v>
      </c>
      <c r="S48" s="64">
        <v>5.4857780284074353</v>
      </c>
      <c r="T48" s="64">
        <v>0.69618894144985288</v>
      </c>
      <c r="U48" s="64">
        <v>0.77829730512189454</v>
      </c>
      <c r="V48" s="63">
        <v>7.3378038525059733E-3</v>
      </c>
      <c r="W48" s="63">
        <v>1.4120313424628659E-2</v>
      </c>
      <c r="X48" s="63">
        <v>1.1272465956720108E-2</v>
      </c>
      <c r="Y48" s="64">
        <v>0.10263945157205033</v>
      </c>
      <c r="Z48" s="63">
        <v>-2.734771366663195E-2</v>
      </c>
      <c r="AA48" s="63">
        <v>-1.945163433658196E-4</v>
      </c>
      <c r="AB48" s="63">
        <v>1.2660153799456439E-2</v>
      </c>
      <c r="AC48" s="63">
        <v>3.922104834143984E-3</v>
      </c>
      <c r="AD48" s="63">
        <v>1.3150704372389725E-3</v>
      </c>
      <c r="AE48" s="63">
        <v>1.9945469494746376E-3</v>
      </c>
      <c r="AF48" s="63">
        <v>1.0187383059454007E-3</v>
      </c>
      <c r="AG48" s="63">
        <v>1.0159415365041554E-3</v>
      </c>
    </row>
    <row r="49" spans="1:33">
      <c r="A49" s="70" t="s">
        <v>196</v>
      </c>
      <c r="B49" s="90">
        <v>115.3492750264536</v>
      </c>
      <c r="C49" s="69">
        <v>12.006232566474718</v>
      </c>
      <c r="D49" s="68">
        <v>1.7495368297192722</v>
      </c>
      <c r="E49" s="67">
        <v>297.76497939139057</v>
      </c>
      <c r="F49" s="25">
        <v>2.1063029132360165</v>
      </c>
      <c r="G49" s="64">
        <v>5.1635296267054063</v>
      </c>
      <c r="H49" s="64">
        <v>7.6727613928712328</v>
      </c>
      <c r="I49" s="87"/>
      <c r="J49" s="87"/>
      <c r="K49" s="87"/>
      <c r="L49" s="87"/>
      <c r="M49" s="87"/>
      <c r="N49" s="87"/>
      <c r="O49" s="87"/>
      <c r="P49" s="86"/>
      <c r="Q49" s="86"/>
      <c r="R49" s="64">
        <v>16.372141363737228</v>
      </c>
      <c r="S49" s="64">
        <v>8.841714603268688</v>
      </c>
      <c r="T49" s="63">
        <v>2.6946599697991788E-2</v>
      </c>
      <c r="U49" s="64">
        <v>0.26766334611674281</v>
      </c>
      <c r="V49" s="63">
        <v>2.0154167302937555E-3</v>
      </c>
      <c r="W49" s="63">
        <v>8.2408791963565868E-3</v>
      </c>
      <c r="X49" s="63">
        <v>6.729493768087842E-3</v>
      </c>
      <c r="Y49" s="63">
        <v>3.823303172347859E-2</v>
      </c>
      <c r="Z49" s="63">
        <v>-3.0574511218814913E-2</v>
      </c>
      <c r="AA49" s="63">
        <v>-8.4621950507562634E-5</v>
      </c>
      <c r="AB49" s="63">
        <v>2.0866276134787136E-2</v>
      </c>
      <c r="AC49" s="63">
        <v>-5.034237489672101E-4</v>
      </c>
      <c r="AD49" s="63">
        <v>8.0344110473215232E-4</v>
      </c>
      <c r="AE49" s="63">
        <v>4.4986902854270622E-4</v>
      </c>
      <c r="AF49" s="63">
        <v>2.1034485880435909E-4</v>
      </c>
      <c r="AG49" s="63">
        <v>2.0615391790939093E-4</v>
      </c>
    </row>
    <row r="50" spans="1:33">
      <c r="A50" s="26" t="s">
        <v>197</v>
      </c>
      <c r="B50" s="90">
        <v>108.71799171338469</v>
      </c>
      <c r="C50" s="69">
        <v>12.179899113968032</v>
      </c>
      <c r="D50" s="68">
        <v>3.9143226070602251</v>
      </c>
      <c r="E50" s="67">
        <v>356.62184566962668</v>
      </c>
      <c r="F50" s="25">
        <v>0.99045616697268923</v>
      </c>
      <c r="G50" s="64">
        <v>5.9523869376944516</v>
      </c>
      <c r="H50" s="64">
        <v>7.7470893931533444</v>
      </c>
      <c r="I50" s="87"/>
      <c r="J50" s="87"/>
      <c r="K50" s="87"/>
      <c r="L50" s="87"/>
      <c r="M50" s="87"/>
      <c r="N50" s="87"/>
      <c r="O50" s="87"/>
      <c r="P50" s="86"/>
      <c r="Q50" s="86"/>
      <c r="R50" s="64">
        <v>16.506003978483584</v>
      </c>
      <c r="S50" s="64">
        <v>9.2604722148602043</v>
      </c>
      <c r="T50" s="63">
        <v>4.9937549201055087E-3</v>
      </c>
      <c r="U50" s="64">
        <v>0.80241253965132953</v>
      </c>
      <c r="V50" s="63">
        <v>5.1682411110204644E-4</v>
      </c>
      <c r="W50" s="63">
        <v>8.5692619105920097E-3</v>
      </c>
      <c r="X50" s="63">
        <v>6.1376517132017755E-3</v>
      </c>
      <c r="Y50" s="63">
        <v>3.0730458610759563E-2</v>
      </c>
      <c r="Z50" s="63">
        <v>-2.7227853101700922E-2</v>
      </c>
      <c r="AA50" s="63">
        <v>9.6055780314490097E-4</v>
      </c>
      <c r="AB50" s="63">
        <v>2.2680514339646195E-2</v>
      </c>
      <c r="AC50" s="63">
        <v>-5.1359390742097041E-4</v>
      </c>
      <c r="AD50" s="63">
        <v>6.7079698294161361E-4</v>
      </c>
      <c r="AE50" s="63">
        <v>4.7818252217200606E-4</v>
      </c>
      <c r="AF50" s="63">
        <v>3.3613984323089868E-4</v>
      </c>
      <c r="AG50" s="63">
        <v>2.1052165578064479E-4</v>
      </c>
    </row>
    <row r="51" spans="1:33">
      <c r="A51" s="70" t="s">
        <v>198</v>
      </c>
      <c r="B51" s="90">
        <v>100.87975710500834</v>
      </c>
      <c r="C51" s="69">
        <v>1.7527802735677558</v>
      </c>
      <c r="D51" s="68">
        <v>8.0858126654790965</v>
      </c>
      <c r="E51" s="67">
        <v>346.04239605726946</v>
      </c>
      <c r="F51" s="25">
        <v>1.3077816856971547</v>
      </c>
      <c r="G51" s="64">
        <v>0.98929119668227516</v>
      </c>
      <c r="H51" s="64">
        <v>2.5139511288061378</v>
      </c>
      <c r="I51" s="87"/>
      <c r="J51" s="87"/>
      <c r="K51" s="87"/>
      <c r="L51" s="87"/>
      <c r="M51" s="87"/>
      <c r="N51" s="87"/>
      <c r="O51" s="87"/>
      <c r="P51" s="86"/>
      <c r="Q51" s="86"/>
      <c r="R51" s="64">
        <v>6.8428655911092067</v>
      </c>
      <c r="S51" s="64">
        <v>2.5372691432635981</v>
      </c>
      <c r="T51" s="63">
        <v>1.6116927837360222E-2</v>
      </c>
      <c r="U51" s="64">
        <v>0.44352818229876084</v>
      </c>
      <c r="V51" s="63">
        <v>3.3975390129853725E-3</v>
      </c>
      <c r="W51" s="63">
        <v>7.7861952595220142E-3</v>
      </c>
      <c r="X51" s="63">
        <v>1.5007641077568598E-2</v>
      </c>
      <c r="Y51" s="63">
        <v>4.9291420532905937E-2</v>
      </c>
      <c r="Z51" s="63">
        <v>-2.7096229481158737E-2</v>
      </c>
      <c r="AA51" s="63">
        <v>8.440727258810738E-5</v>
      </c>
      <c r="AB51" s="63">
        <v>1.066034897644883E-2</v>
      </c>
      <c r="AC51" s="63">
        <v>-4.4184726887726827E-3</v>
      </c>
      <c r="AD51" s="63">
        <v>6.1773949764378779E-4</v>
      </c>
      <c r="AE51" s="63">
        <v>7.1727515609284413E-4</v>
      </c>
      <c r="AF51" s="63">
        <v>4.0625519410517855E-4</v>
      </c>
      <c r="AG51" s="63">
        <v>3.4329984639480551E-4</v>
      </c>
    </row>
    <row r="52" spans="1:33">
      <c r="A52" s="26" t="s">
        <v>200</v>
      </c>
      <c r="B52" s="90">
        <v>102.71738298467967</v>
      </c>
      <c r="C52" s="69">
        <v>12.362680389813866</v>
      </c>
      <c r="D52" s="68">
        <v>18.772267630872324</v>
      </c>
      <c r="E52" s="67">
        <v>359.95338044156239</v>
      </c>
      <c r="F52" s="25">
        <v>2.1598344357417796</v>
      </c>
      <c r="G52" s="64">
        <v>17.772363009993757</v>
      </c>
      <c r="H52" s="64">
        <v>12.222973405959831</v>
      </c>
      <c r="I52" s="87"/>
      <c r="J52" s="87"/>
      <c r="K52" s="87"/>
      <c r="L52" s="87"/>
      <c r="M52" s="87"/>
      <c r="N52" s="87"/>
      <c r="O52" s="87"/>
      <c r="P52" s="86"/>
      <c r="Q52" s="86"/>
      <c r="R52" s="64">
        <v>23.923394458501896</v>
      </c>
      <c r="S52" s="64">
        <v>14.627787784717965</v>
      </c>
      <c r="T52" s="64">
        <v>0.27740202027576955</v>
      </c>
      <c r="U52" s="64">
        <v>2.1485613133289463</v>
      </c>
      <c r="V52" s="63">
        <v>4.156407211110877E-3</v>
      </c>
      <c r="W52" s="63">
        <v>1.7404323008927584E-2</v>
      </c>
      <c r="X52" s="63">
        <v>1.1796895530520379E-2</v>
      </c>
      <c r="Y52" s="64">
        <v>0.11836796321531096</v>
      </c>
      <c r="Z52" s="63">
        <v>-2.7601379181886102E-2</v>
      </c>
      <c r="AA52" s="63">
        <v>1.6484189613323031E-3</v>
      </c>
      <c r="AB52" s="63">
        <v>4.2779265762233253E-2</v>
      </c>
      <c r="AC52" s="63">
        <v>-4.0758600385561641E-3</v>
      </c>
      <c r="AD52" s="63">
        <v>1.6409991877558579E-3</v>
      </c>
      <c r="AE52" s="63">
        <v>5.144624871053198E-2</v>
      </c>
      <c r="AF52" s="63">
        <v>2.7679325305270803E-2</v>
      </c>
      <c r="AG52" s="63">
        <v>2.9100743128529973E-2</v>
      </c>
    </row>
    <row r="53" spans="1:33">
      <c r="A53" s="70" t="s">
        <v>202</v>
      </c>
      <c r="B53" s="69">
        <v>29.909030003087647</v>
      </c>
      <c r="C53" s="69">
        <v>3.8563880325368691</v>
      </c>
      <c r="D53" s="68">
        <v>18.361888798007488</v>
      </c>
      <c r="E53" s="67">
        <v>196.39611030953623</v>
      </c>
      <c r="F53" s="25">
        <v>71.90845337762417</v>
      </c>
      <c r="G53" s="64">
        <v>7.1377358359134799</v>
      </c>
      <c r="H53" s="65">
        <v>19.722078210295283</v>
      </c>
      <c r="I53" s="87"/>
      <c r="J53" s="87"/>
      <c r="K53" s="87"/>
      <c r="L53" s="87"/>
      <c r="M53" s="87"/>
      <c r="N53" s="87"/>
      <c r="O53" s="87"/>
      <c r="P53" s="86"/>
      <c r="Q53" s="86"/>
      <c r="R53" s="64">
        <v>37.185587738464825</v>
      </c>
      <c r="S53" s="64">
        <v>24.544500019984881</v>
      </c>
      <c r="T53" s="64">
        <v>0.59799975297670138</v>
      </c>
      <c r="U53" s="64">
        <v>1.1581301914912328</v>
      </c>
      <c r="V53" s="63">
        <v>5.2713073564765994E-3</v>
      </c>
      <c r="W53" s="63">
        <v>2.0303146536585961E-2</v>
      </c>
      <c r="X53" s="63">
        <v>1.8632407183429955E-2</v>
      </c>
      <c r="Y53" s="64">
        <v>0.18526979952596515</v>
      </c>
      <c r="Z53" s="63">
        <v>-2.6897069422311778E-2</v>
      </c>
      <c r="AA53" s="63">
        <v>3.7289094796933383E-3</v>
      </c>
      <c r="AB53" s="63">
        <v>2.7736166380110422E-2</v>
      </c>
      <c r="AC53" s="63">
        <v>1.1378581167301611E-2</v>
      </c>
      <c r="AD53" s="63">
        <v>3.2782417206833228E-3</v>
      </c>
      <c r="AE53" s="63">
        <v>1.6140543757714884E-2</v>
      </c>
      <c r="AF53" s="63">
        <v>8.6394021010972981E-3</v>
      </c>
      <c r="AG53" s="63">
        <v>8.6490632906151537E-3</v>
      </c>
    </row>
    <row r="54" spans="1:33">
      <c r="A54" s="26" t="s">
        <v>203</v>
      </c>
      <c r="B54" s="69">
        <v>36.924530242243307</v>
      </c>
      <c r="C54" s="69">
        <v>3.663006592882514</v>
      </c>
      <c r="D54" s="68">
        <v>28.145028241426548</v>
      </c>
      <c r="E54" s="67">
        <v>206.2783588495501</v>
      </c>
      <c r="F54" s="25">
        <v>98.674529483863125</v>
      </c>
      <c r="G54" s="64">
        <v>8.2928608380461295</v>
      </c>
      <c r="H54" s="65">
        <v>15.158064749041717</v>
      </c>
      <c r="I54" s="87"/>
      <c r="J54" s="87"/>
      <c r="K54" s="87"/>
      <c r="L54" s="87"/>
      <c r="M54" s="87"/>
      <c r="N54" s="87"/>
      <c r="O54" s="87"/>
      <c r="P54" s="86"/>
      <c r="Q54" s="86"/>
      <c r="R54" s="64">
        <v>28.623992215177644</v>
      </c>
      <c r="S54" s="64">
        <v>19.198171217820736</v>
      </c>
      <c r="T54" s="64">
        <v>0.25484319131058236</v>
      </c>
      <c r="U54" s="64">
        <v>0.26297819861104488</v>
      </c>
      <c r="V54" s="63">
        <v>3.2417158616395722E-3</v>
      </c>
      <c r="W54" s="63">
        <v>1.2326776710453468E-2</v>
      </c>
      <c r="X54" s="64">
        <v>0.33632193377789943</v>
      </c>
      <c r="Y54" s="64">
        <v>0.2880027440107602</v>
      </c>
      <c r="Z54" s="63">
        <v>-2.8163840977102221E-2</v>
      </c>
      <c r="AA54" s="63">
        <v>4.8990935480088991E-4</v>
      </c>
      <c r="AB54" s="63">
        <v>2.91522277056952E-2</v>
      </c>
      <c r="AC54" s="63">
        <v>-1.6699498680640185E-3</v>
      </c>
      <c r="AD54" s="63">
        <v>3.6382874980249321E-3</v>
      </c>
      <c r="AE54" s="63">
        <v>4.8637785884443827E-3</v>
      </c>
      <c r="AF54" s="63">
        <v>2.5448276641307434E-3</v>
      </c>
      <c r="AG54" s="63">
        <v>2.5106900974452657E-3</v>
      </c>
    </row>
    <row r="55" spans="1:33">
      <c r="A55" s="70" t="s">
        <v>204</v>
      </c>
      <c r="B55" s="69">
        <v>45.302119157099483</v>
      </c>
      <c r="C55" s="69">
        <v>16.447361833110882</v>
      </c>
      <c r="D55" s="68">
        <v>37.486453023333333</v>
      </c>
      <c r="E55" s="67">
        <v>239.29845642430936</v>
      </c>
      <c r="F55" s="25">
        <v>123.16529663864026</v>
      </c>
      <c r="G55" s="64">
        <v>3.9869773807922595</v>
      </c>
      <c r="H55" s="65">
        <v>42.214540133225555</v>
      </c>
      <c r="I55" s="87"/>
      <c r="J55" s="87"/>
      <c r="K55" s="87"/>
      <c r="L55" s="87"/>
      <c r="M55" s="87"/>
      <c r="N55" s="87"/>
      <c r="O55" s="87"/>
      <c r="P55" s="86"/>
      <c r="Q55" s="86"/>
      <c r="R55" s="88">
        <v>78.920094682207079</v>
      </c>
      <c r="S55" s="88">
        <v>53.796394077383738</v>
      </c>
      <c r="T55" s="64">
        <v>0.75038209053012128</v>
      </c>
      <c r="U55" s="64">
        <v>10.777312792397026</v>
      </c>
      <c r="V55" s="63">
        <v>3.503958376488427E-3</v>
      </c>
      <c r="W55" s="63">
        <v>3.3876080709981597E-2</v>
      </c>
      <c r="X55" s="63">
        <v>5.5296248371351144E-2</v>
      </c>
      <c r="Y55" s="64">
        <v>0.30706313798121293</v>
      </c>
      <c r="Z55" s="63">
        <v>-3.1129994992476689E-2</v>
      </c>
      <c r="AA55" s="63">
        <v>4.416558302008879E-3</v>
      </c>
      <c r="AB55" s="64">
        <v>5.3511024111034443E-2</v>
      </c>
      <c r="AC55" s="63">
        <v>-2.5694071359539956E-3</v>
      </c>
      <c r="AD55" s="63">
        <v>2.2549609320948304E-3</v>
      </c>
      <c r="AE55" s="63">
        <v>0.19335947686820212</v>
      </c>
      <c r="AF55" s="63">
        <v>0.1040099487813914</v>
      </c>
      <c r="AG55" s="63">
        <v>0.10697372343302125</v>
      </c>
    </row>
    <row r="56" spans="1:33">
      <c r="A56" s="26" t="s">
        <v>205</v>
      </c>
      <c r="B56" s="69">
        <v>40.131303134658395</v>
      </c>
      <c r="C56" s="69">
        <v>15.1557694285561</v>
      </c>
      <c r="D56" s="68">
        <v>38.976177065168635</v>
      </c>
      <c r="E56" s="67">
        <v>293.62359014011753</v>
      </c>
      <c r="F56" s="25">
        <v>141.74781741770454</v>
      </c>
      <c r="G56" s="64">
        <v>4.4712992597401415</v>
      </c>
      <c r="H56" s="65">
        <v>45.439704828758984</v>
      </c>
      <c r="I56" s="87"/>
      <c r="J56" s="87"/>
      <c r="K56" s="87"/>
      <c r="L56" s="87"/>
      <c r="M56" s="87"/>
      <c r="N56" s="87"/>
      <c r="O56" s="87"/>
      <c r="P56" s="86"/>
      <c r="Q56" s="86"/>
      <c r="R56" s="88">
        <v>83.980429200453344</v>
      </c>
      <c r="S56" s="88">
        <v>56.359866078676653</v>
      </c>
      <c r="T56" s="64">
        <v>1.2840746516249768</v>
      </c>
      <c r="U56" s="64">
        <v>20.980593010297792</v>
      </c>
      <c r="V56" s="63">
        <v>3.7497328450101985E-3</v>
      </c>
      <c r="W56" s="63">
        <v>2.4496773678184019E-2</v>
      </c>
      <c r="X56" s="63">
        <v>3.629736010004312E-2</v>
      </c>
      <c r="Y56" s="64">
        <v>0.25000428357829768</v>
      </c>
      <c r="Z56" s="63">
        <v>-3.7924387260835427E-2</v>
      </c>
      <c r="AA56" s="63">
        <v>3.7846081406901666E-3</v>
      </c>
      <c r="AB56" s="64">
        <v>5.7451816016907305E-2</v>
      </c>
      <c r="AC56" s="63">
        <v>-3.0293187187924319E-3</v>
      </c>
      <c r="AD56" s="63">
        <v>2.254960842954826E-3</v>
      </c>
      <c r="AE56" s="64">
        <v>9.9503806293003302E-2</v>
      </c>
      <c r="AF56" s="64">
        <v>5.4370409915052612E-2</v>
      </c>
      <c r="AG56" s="64">
        <v>5.6050233236758694E-2</v>
      </c>
    </row>
    <row r="57" spans="1:33">
      <c r="A57" s="70" t="s">
        <v>207</v>
      </c>
      <c r="B57" s="69">
        <v>42.99922717080949</v>
      </c>
      <c r="C57" s="69">
        <v>5.3056005194158402</v>
      </c>
      <c r="D57" s="68">
        <v>20.11107082276866</v>
      </c>
      <c r="E57" s="67">
        <v>316.28894965411865</v>
      </c>
      <c r="F57" s="25">
        <v>138.96110482057071</v>
      </c>
      <c r="G57" s="64">
        <v>5.4914968494020711</v>
      </c>
      <c r="H57" s="65">
        <v>22.654751150480866</v>
      </c>
      <c r="I57" s="87"/>
      <c r="J57" s="87"/>
      <c r="K57" s="87"/>
      <c r="L57" s="87"/>
      <c r="M57" s="87"/>
      <c r="N57" s="87"/>
      <c r="O57" s="87"/>
      <c r="P57" s="86"/>
      <c r="Q57" s="86"/>
      <c r="R57" s="64">
        <v>45.023638091901944</v>
      </c>
      <c r="S57" s="64">
        <v>29.00012964002196</v>
      </c>
      <c r="T57" s="64">
        <v>0.15743312557107594</v>
      </c>
      <c r="U57" s="64">
        <v>3.3482580532126422</v>
      </c>
      <c r="V57" s="63">
        <v>2.6298254179244192E-3</v>
      </c>
      <c r="W57" s="63">
        <v>1.1594208986793388E-2</v>
      </c>
      <c r="X57" s="63">
        <v>2.1809161856223207E-2</v>
      </c>
      <c r="Y57" s="64">
        <v>0.10080716977206074</v>
      </c>
      <c r="Z57" s="63">
        <v>-3.6331947528702127E-2</v>
      </c>
      <c r="AA57" s="63">
        <v>1.8392865649891263E-3</v>
      </c>
      <c r="AB57" s="63">
        <v>2.4945405020709764E-2</v>
      </c>
      <c r="AC57" s="63">
        <v>-4.201522484066576E-3</v>
      </c>
      <c r="AD57" s="63">
        <v>5.7226147907297065E-4</v>
      </c>
      <c r="AE57" s="64">
        <v>1.7588030053279691E-2</v>
      </c>
      <c r="AF57" s="64">
        <v>9.7470340643322408E-3</v>
      </c>
      <c r="AG57" s="64">
        <v>9.6646002932403961E-3</v>
      </c>
    </row>
    <row r="58" spans="1:33">
      <c r="A58" s="26" t="s">
        <v>209</v>
      </c>
      <c r="B58" s="69">
        <v>49.04464417019274</v>
      </c>
      <c r="C58" s="69">
        <v>2.598530400469278</v>
      </c>
      <c r="D58" s="68">
        <v>18.408792105630571</v>
      </c>
      <c r="E58" s="67">
        <v>299.78291888786066</v>
      </c>
      <c r="F58" s="25">
        <v>132.6677082866178</v>
      </c>
      <c r="G58" s="64">
        <v>2.6502170778390366</v>
      </c>
      <c r="H58" s="65">
        <v>18.726764347861057</v>
      </c>
      <c r="I58" s="87"/>
      <c r="J58" s="87"/>
      <c r="K58" s="87"/>
      <c r="L58" s="87"/>
      <c r="M58" s="87"/>
      <c r="N58" s="87"/>
      <c r="O58" s="87"/>
      <c r="P58" s="86"/>
      <c r="Q58" s="86"/>
      <c r="R58" s="64">
        <v>38.472481293954097</v>
      </c>
      <c r="S58" s="64">
        <v>24.445382370696809</v>
      </c>
      <c r="T58" s="63">
        <v>4.7794588118118077E-2</v>
      </c>
      <c r="U58" s="64">
        <v>0.75356003562032059</v>
      </c>
      <c r="V58" s="63">
        <v>2.7590437607861703E-3</v>
      </c>
      <c r="W58" s="63">
        <v>1.2156265143719034E-2</v>
      </c>
      <c r="X58" s="64">
        <v>0.69319241683176436</v>
      </c>
      <c r="Y58" s="64">
        <v>0.10006799728959606</v>
      </c>
      <c r="Z58" s="63">
        <v>-3.7156041407875241E-2</v>
      </c>
      <c r="AA58" s="63">
        <v>1.6747654203096705E-3</v>
      </c>
      <c r="AB58" s="63">
        <v>2.0905551154526528E-2</v>
      </c>
      <c r="AC58" s="63">
        <v>-5.0839940728991213E-3</v>
      </c>
      <c r="AD58" s="63">
        <v>6.177393527957547E-4</v>
      </c>
      <c r="AE58" s="63">
        <v>4.3163498307373363E-3</v>
      </c>
      <c r="AF58" s="63">
        <v>2.1901101814166364E-3</v>
      </c>
      <c r="AG58" s="63">
        <v>2.3752748238591893E-3</v>
      </c>
    </row>
    <row r="59" spans="1:33">
      <c r="A59" s="70" t="s">
        <v>211</v>
      </c>
      <c r="B59" s="69">
        <v>52.600804746250283</v>
      </c>
      <c r="C59" s="69">
        <v>2.6353363480191851</v>
      </c>
      <c r="D59" s="68">
        <v>20.19369563591194</v>
      </c>
      <c r="E59" s="67">
        <v>292.85986849587835</v>
      </c>
      <c r="F59" s="25">
        <v>151.07295881145686</v>
      </c>
      <c r="G59" s="64">
        <v>2.944321081482085</v>
      </c>
      <c r="H59" s="65">
        <v>18.133415819735756</v>
      </c>
      <c r="I59" s="87"/>
      <c r="J59" s="87"/>
      <c r="K59" s="87"/>
      <c r="L59" s="87"/>
      <c r="M59" s="87"/>
      <c r="N59" s="87"/>
      <c r="O59" s="87"/>
      <c r="P59" s="86"/>
      <c r="Q59" s="86"/>
      <c r="R59" s="64">
        <v>37.637134887752246</v>
      </c>
      <c r="S59" s="64">
        <v>23.296386844773455</v>
      </c>
      <c r="T59" s="63">
        <v>6.8215714495359431E-2</v>
      </c>
      <c r="U59" s="64">
        <v>0.43299432098439433</v>
      </c>
      <c r="V59" s="63">
        <v>2.6728983781334802E-3</v>
      </c>
      <c r="W59" s="63">
        <v>9.9206892555107687E-3</v>
      </c>
      <c r="X59" s="63">
        <v>3.9827162954571803E-2</v>
      </c>
      <c r="Y59" s="64">
        <v>8.5434758618839715E-2</v>
      </c>
      <c r="Z59" s="63">
        <v>-3.6843436227881422E-2</v>
      </c>
      <c r="AA59" s="63">
        <v>9.0485868142926797E-4</v>
      </c>
      <c r="AB59" s="63">
        <v>2.0753591707021398E-2</v>
      </c>
      <c r="AC59" s="63">
        <v>-5.2173005054861653E-3</v>
      </c>
      <c r="AD59" s="63">
        <v>6.101596844488305E-4</v>
      </c>
      <c r="AE59" s="63">
        <v>3.2938660180130419E-3</v>
      </c>
      <c r="AF59" s="63">
        <v>1.7982747659027703E-3</v>
      </c>
      <c r="AG59" s="63">
        <v>1.83100613393972E-3</v>
      </c>
    </row>
    <row r="60" spans="1:33">
      <c r="A60" s="26" t="s">
        <v>213</v>
      </c>
      <c r="B60" s="69">
        <v>29.245351608273271</v>
      </c>
      <c r="C60" s="69">
        <v>13.250879695388603</v>
      </c>
      <c r="D60" s="68">
        <v>16.839121526604515</v>
      </c>
      <c r="E60" s="71">
        <v>406.14916453541861</v>
      </c>
      <c r="F60" s="25">
        <v>134.21594917590696</v>
      </c>
      <c r="G60" s="64">
        <v>35.959908731310314</v>
      </c>
      <c r="H60" s="89">
        <v>73.629739898383747</v>
      </c>
      <c r="I60" s="87"/>
      <c r="J60" s="87"/>
      <c r="K60" s="87"/>
      <c r="L60" s="87"/>
      <c r="M60" s="87"/>
      <c r="N60" s="87"/>
      <c r="O60" s="87"/>
      <c r="P60" s="86"/>
      <c r="Q60" s="86"/>
      <c r="R60" s="88">
        <v>130.87361283792217</v>
      </c>
      <c r="S60" s="88">
        <v>127.34973730889821</v>
      </c>
      <c r="T60" s="64">
        <v>0.26145397360430001</v>
      </c>
      <c r="U60" s="64">
        <v>2.6259371621079595</v>
      </c>
      <c r="V60" s="63">
        <v>3.1264307350500936E-3</v>
      </c>
      <c r="W60" s="63">
        <v>2.665049020292486E-2</v>
      </c>
      <c r="X60" s="63">
        <v>3.6248920041121555E-2</v>
      </c>
      <c r="Y60" s="64">
        <v>0.47832107216117625</v>
      </c>
      <c r="Z60" s="63">
        <v>-3.4535933894777993E-2</v>
      </c>
      <c r="AA60" s="63">
        <v>1.344866694180228E-3</v>
      </c>
      <c r="AB60" s="64">
        <v>7.6765304348398886E-2</v>
      </c>
      <c r="AC60" s="63">
        <v>-5.4785439711418837E-3</v>
      </c>
      <c r="AD60" s="63">
        <v>2.0768360072139151E-3</v>
      </c>
      <c r="AE60" s="63">
        <v>8.667904306264762E-2</v>
      </c>
      <c r="AF60" s="63">
        <v>4.7136170720662021E-2</v>
      </c>
      <c r="AG60" s="63">
        <v>4.8817315092808886E-2</v>
      </c>
    </row>
    <row r="61" spans="1:33">
      <c r="A61" s="70" t="s">
        <v>214</v>
      </c>
      <c r="B61" s="69">
        <v>44.912815360522764</v>
      </c>
      <c r="C61" s="69">
        <v>7.2998734179617362</v>
      </c>
      <c r="D61" s="68">
        <v>57.239541657877844</v>
      </c>
      <c r="E61" s="67">
        <v>352.9194624297524</v>
      </c>
      <c r="F61" s="25">
        <v>140.09369839022645</v>
      </c>
      <c r="G61" s="64">
        <v>6.0905255174892003</v>
      </c>
      <c r="H61" s="65">
        <v>39.934736024872755</v>
      </c>
      <c r="I61" s="87"/>
      <c r="J61" s="87"/>
      <c r="K61" s="87"/>
      <c r="L61" s="87"/>
      <c r="M61" s="87"/>
      <c r="N61" s="87"/>
      <c r="O61" s="87"/>
      <c r="P61" s="86"/>
      <c r="Q61" s="86"/>
      <c r="R61" s="88">
        <v>74.941141054803893</v>
      </c>
      <c r="S61" s="88">
        <v>50.362517228079589</v>
      </c>
      <c r="T61" s="64">
        <v>0.19715028781531041</v>
      </c>
      <c r="U61" s="64">
        <v>13.20690734149983</v>
      </c>
      <c r="V61" s="63">
        <v>4.483271913855608E-3</v>
      </c>
      <c r="W61" s="63">
        <v>1.7461158299421027E-2</v>
      </c>
      <c r="X61" s="63">
        <v>3.9861907078779624E-2</v>
      </c>
      <c r="Y61" s="64">
        <v>0.23501814557301928</v>
      </c>
      <c r="Z61" s="63">
        <v>-3.9545211906162316E-2</v>
      </c>
      <c r="AA61" s="63">
        <v>1.6203543788924943E-3</v>
      </c>
      <c r="AB61" s="63">
        <v>4.4908985856036344E-2</v>
      </c>
      <c r="AC61" s="63">
        <v>-1.0124799296099189E-3</v>
      </c>
      <c r="AD61" s="63">
        <v>1.2503509435170108E-2</v>
      </c>
      <c r="AE61" s="64">
        <v>1.7672990942717553E-2</v>
      </c>
      <c r="AF61" s="64">
        <v>9.4108199106619217E-3</v>
      </c>
      <c r="AG61" s="64">
        <v>9.98972144594025E-3</v>
      </c>
    </row>
    <row r="62" spans="1:33">
      <c r="A62" s="26" t="s">
        <v>130</v>
      </c>
      <c r="B62" s="69">
        <v>43.672616863831628</v>
      </c>
      <c r="C62" s="69">
        <v>8.3375664267916481</v>
      </c>
      <c r="D62" s="68">
        <v>31.188654512616115</v>
      </c>
      <c r="E62" s="67">
        <v>360.57022109147783</v>
      </c>
      <c r="F62" s="25">
        <v>128.52878061032757</v>
      </c>
      <c r="G62" s="64">
        <v>37.77805220856942</v>
      </c>
      <c r="H62" s="65">
        <v>29.034547735509733</v>
      </c>
      <c r="I62" s="87"/>
      <c r="J62" s="87"/>
      <c r="K62" s="87"/>
      <c r="L62" s="87"/>
      <c r="M62" s="87"/>
      <c r="N62" s="87"/>
      <c r="O62" s="87"/>
      <c r="P62" s="86"/>
      <c r="Q62" s="86"/>
      <c r="R62" s="88">
        <v>55.59705951796257</v>
      </c>
      <c r="S62" s="64">
        <v>36.930626624039171</v>
      </c>
      <c r="T62" s="64">
        <v>0.16723117107110277</v>
      </c>
      <c r="U62" s="64">
        <v>3.8585837388850033</v>
      </c>
      <c r="V62" s="63">
        <v>9.9366687229787039E-3</v>
      </c>
      <c r="W62" s="63">
        <v>1.7663251580634181E-2</v>
      </c>
      <c r="X62" s="63">
        <v>2.8275924334594468E-2</v>
      </c>
      <c r="Y62" s="64">
        <v>0.16817226269575405</v>
      </c>
      <c r="Z62" s="63">
        <v>-4.0369944228095804E-2</v>
      </c>
      <c r="AA62" s="63">
        <v>8.7894149701325873E-4</v>
      </c>
      <c r="AB62" s="63">
        <v>4.3790136950684941E-2</v>
      </c>
      <c r="AC62" s="63">
        <v>-5.5516709681682885E-3</v>
      </c>
      <c r="AD62" s="63">
        <v>1.4136067640410153E-3</v>
      </c>
      <c r="AE62" s="63">
        <v>3.5161781500553775E-2</v>
      </c>
      <c r="AF62" s="63">
        <v>1.8621475029081805E-2</v>
      </c>
      <c r="AG62" s="63">
        <v>1.9280916360143147E-2</v>
      </c>
    </row>
    <row r="63" spans="1:33">
      <c r="A63" s="70" t="s">
        <v>132</v>
      </c>
      <c r="B63" s="69">
        <v>39.476167761575702</v>
      </c>
      <c r="C63" s="69">
        <v>14.800029545283152</v>
      </c>
      <c r="D63" s="68">
        <v>38.031348265926546</v>
      </c>
      <c r="E63" s="71">
        <v>418.77408452970747</v>
      </c>
      <c r="F63" s="25">
        <v>133.00046814949752</v>
      </c>
      <c r="G63" s="64">
        <v>14.932659629662544</v>
      </c>
      <c r="H63" s="65">
        <v>47.291535674502995</v>
      </c>
      <c r="I63" s="87"/>
      <c r="J63" s="87"/>
      <c r="K63" s="87"/>
      <c r="L63" s="87"/>
      <c r="M63" s="87"/>
      <c r="N63" s="87"/>
      <c r="O63" s="87"/>
      <c r="P63" s="86"/>
      <c r="Q63" s="86"/>
      <c r="R63" s="88">
        <v>88.243315551871007</v>
      </c>
      <c r="S63" s="88">
        <v>59.103432564352801</v>
      </c>
      <c r="T63" s="64">
        <v>1.0889764413816614</v>
      </c>
      <c r="U63" s="64">
        <v>4.5761371668776256</v>
      </c>
      <c r="V63" s="63">
        <v>1.0373844816966281E-2</v>
      </c>
      <c r="W63" s="63">
        <v>3.7697496378111942E-2</v>
      </c>
      <c r="X63" s="64">
        <v>7.5011004990693825E-2</v>
      </c>
      <c r="Y63" s="64">
        <v>0.35993500112337412</v>
      </c>
      <c r="Z63" s="63">
        <v>-3.9219494200580407E-2</v>
      </c>
      <c r="AA63" s="63">
        <v>5.9780060098949947E-3</v>
      </c>
      <c r="AB63" s="64">
        <v>7.1012922628824748E-2</v>
      </c>
      <c r="AC63" s="63">
        <v>1.2185365511917581E-2</v>
      </c>
      <c r="AD63" s="63">
        <v>4.1726746558594955E-3</v>
      </c>
      <c r="AE63" s="63">
        <v>6.2888435638107115E-2</v>
      </c>
      <c r="AF63" s="63">
        <v>3.3606096823334798E-2</v>
      </c>
      <c r="AG63" s="63">
        <v>3.4416585014522924E-2</v>
      </c>
    </row>
    <row r="64" spans="1:33">
      <c r="A64" s="26" t="s">
        <v>136</v>
      </c>
      <c r="B64" s="69">
        <v>23.672332069831576</v>
      </c>
      <c r="C64" s="69">
        <v>7.5803190767364734</v>
      </c>
      <c r="D64" s="68">
        <v>17.076450254470316</v>
      </c>
      <c r="E64" s="67">
        <v>236.13314867431524</v>
      </c>
      <c r="F64" s="25">
        <v>144.82312356864489</v>
      </c>
      <c r="G64" s="64">
        <v>15.00871564119225</v>
      </c>
      <c r="H64" s="65">
        <v>28.577936269676648</v>
      </c>
      <c r="I64" s="87"/>
      <c r="J64" s="87"/>
      <c r="K64" s="87"/>
      <c r="L64" s="87"/>
      <c r="M64" s="87"/>
      <c r="N64" s="87"/>
      <c r="O64" s="87"/>
      <c r="P64" s="86"/>
      <c r="Q64" s="86"/>
      <c r="R64" s="88">
        <v>56.691597806629247</v>
      </c>
      <c r="S64" s="64">
        <v>35.831754140975548</v>
      </c>
      <c r="T64" s="64">
        <v>0.30455034686810739</v>
      </c>
      <c r="U64" s="64">
        <v>2.6439835237986751</v>
      </c>
      <c r="V64" s="63">
        <v>2.8046497126461905E-3</v>
      </c>
      <c r="W64" s="63">
        <v>1.4821320123888534E-2</v>
      </c>
      <c r="X64" s="63">
        <v>2.2939656768006012E-2</v>
      </c>
      <c r="Y64" s="64">
        <v>0.1919793858907296</v>
      </c>
      <c r="Z64" s="63">
        <v>-4.0924893246746093E-2</v>
      </c>
      <c r="AA64" s="63">
        <v>8.2216982894392206E-4</v>
      </c>
      <c r="AB64" s="63">
        <v>3.2582869643303279E-2</v>
      </c>
      <c r="AC64" s="63">
        <v>3.9103569519883792E-4</v>
      </c>
      <c r="AD64" s="63">
        <v>1.121787901140494E-3</v>
      </c>
      <c r="AE64" s="63">
        <v>5.3203089558725825E-2</v>
      </c>
      <c r="AF64" s="63">
        <v>2.8919499399883447E-2</v>
      </c>
      <c r="AG64" s="63">
        <v>2.9867210609954252E-2</v>
      </c>
    </row>
    <row r="65" spans="1:33">
      <c r="A65" s="70" t="s">
        <v>138</v>
      </c>
      <c r="B65" s="69">
        <v>52.454259065775538</v>
      </c>
      <c r="C65" s="69">
        <v>2.2961177787056326</v>
      </c>
      <c r="D65" s="68">
        <v>15.708052113295754</v>
      </c>
      <c r="E65" s="67">
        <v>311.80126650842925</v>
      </c>
      <c r="F65" s="25">
        <v>138.53638223194957</v>
      </c>
      <c r="G65" s="64">
        <v>2.149709392642396</v>
      </c>
      <c r="H65" s="65">
        <v>7.8257674243658926</v>
      </c>
      <c r="I65" s="87"/>
      <c r="J65" s="87"/>
      <c r="K65" s="87"/>
      <c r="L65" s="87"/>
      <c r="M65" s="87"/>
      <c r="N65" s="87"/>
      <c r="O65" s="87"/>
      <c r="P65" s="86"/>
      <c r="Q65" s="86"/>
      <c r="R65" s="64">
        <v>19.67210193688598</v>
      </c>
      <c r="S65" s="64">
        <v>10.506006640906039</v>
      </c>
      <c r="T65" s="63">
        <v>3.1052077569748343E-2</v>
      </c>
      <c r="U65" s="64">
        <v>0.23521817971567374</v>
      </c>
      <c r="V65" s="63">
        <v>4.8595569600615313E-3</v>
      </c>
      <c r="W65" s="63">
        <v>9.3270736598492429E-3</v>
      </c>
      <c r="X65" s="63">
        <v>1.61068431874343E-2</v>
      </c>
      <c r="Y65" s="64">
        <v>9.8729064664063323E-2</v>
      </c>
      <c r="Z65" s="63">
        <v>-4.0856059302157778E-2</v>
      </c>
      <c r="AA65" s="63">
        <v>3.545266845983225E-4</v>
      </c>
      <c r="AB65" s="63">
        <v>1.9138357267072813E-2</v>
      </c>
      <c r="AC65" s="63">
        <v>-2.9212093201253881E-3</v>
      </c>
      <c r="AD65" s="63">
        <v>5.9879023127228581E-4</v>
      </c>
      <c r="AE65" s="63">
        <v>3.9073540079884797E-3</v>
      </c>
      <c r="AF65" s="63">
        <v>2.1756743523613275E-3</v>
      </c>
      <c r="AG65" s="63">
        <v>2.1254157230805987E-3</v>
      </c>
    </row>
    <row r="66" spans="1:33">
      <c r="A66" s="26" t="s">
        <v>140</v>
      </c>
      <c r="B66" s="69">
        <v>66.762871241727382</v>
      </c>
      <c r="C66" s="69">
        <v>7.5410553889837066</v>
      </c>
      <c r="D66" s="68">
        <v>17.864666867373732</v>
      </c>
      <c r="E66" s="67">
        <v>320.03925151625288</v>
      </c>
      <c r="F66" s="25">
        <v>136.49202663800361</v>
      </c>
      <c r="G66" s="64">
        <v>10.706237967463879</v>
      </c>
      <c r="H66" s="65">
        <v>8.5491551233342058</v>
      </c>
      <c r="I66" s="87"/>
      <c r="J66" s="87"/>
      <c r="K66" s="87"/>
      <c r="L66" s="87"/>
      <c r="M66" s="87"/>
      <c r="N66" s="87"/>
      <c r="O66" s="87"/>
      <c r="P66" s="86"/>
      <c r="Q66" s="86"/>
      <c r="R66" s="64">
        <v>21.283949235453246</v>
      </c>
      <c r="S66" s="64">
        <v>11.469716997809931</v>
      </c>
      <c r="T66" s="64">
        <v>0.26244269616536392</v>
      </c>
      <c r="U66" s="64">
        <v>1.0972465286108335</v>
      </c>
      <c r="V66" s="63">
        <v>5.7299593325169183E-3</v>
      </c>
      <c r="W66" s="63">
        <v>1.3425631033438457E-2</v>
      </c>
      <c r="X66" s="63">
        <v>1.4415679107221495E-2</v>
      </c>
      <c r="Y66" s="64">
        <v>0.11119278188528679</v>
      </c>
      <c r="Z66" s="63">
        <v>-3.9242642426448218E-2</v>
      </c>
      <c r="AA66" s="63">
        <v>4.9184280328943111E-4</v>
      </c>
      <c r="AB66" s="63">
        <v>2.1583207140649867E-2</v>
      </c>
      <c r="AC66" s="63">
        <v>-4.1292459010119414E-3</v>
      </c>
      <c r="AD66" s="63">
        <v>5.7605137267128831E-4</v>
      </c>
      <c r="AE66" s="63">
        <v>2.5354681112301752E-2</v>
      </c>
      <c r="AF66" s="63">
        <v>1.4233553749001883E-2</v>
      </c>
      <c r="AG66" s="63">
        <v>1.4272841662528958E-2</v>
      </c>
    </row>
    <row r="67" spans="1:33">
      <c r="A67" s="70" t="s">
        <v>142</v>
      </c>
      <c r="B67" s="69">
        <v>65.028589152006774</v>
      </c>
      <c r="C67" s="69">
        <v>4.8250922587679081</v>
      </c>
      <c r="D67" s="68">
        <v>11.365060263614559</v>
      </c>
      <c r="E67" s="67">
        <v>270.90361530198612</v>
      </c>
      <c r="F67" s="25">
        <v>82.676552146899184</v>
      </c>
      <c r="G67" s="64">
        <v>1.0455196849281145</v>
      </c>
      <c r="H67" s="65">
        <v>5.7010226062082339</v>
      </c>
      <c r="I67" s="87"/>
      <c r="J67" s="87"/>
      <c r="K67" s="87"/>
      <c r="L67" s="87"/>
      <c r="M67" s="87"/>
      <c r="N67" s="87"/>
      <c r="O67" s="87"/>
      <c r="P67" s="86"/>
      <c r="Q67" s="86"/>
      <c r="R67" s="64">
        <v>10.179715691117989</v>
      </c>
      <c r="S67" s="64">
        <v>7.6011380567425899</v>
      </c>
      <c r="T67" s="63">
        <v>3.5537354718392679E-2</v>
      </c>
      <c r="U67" s="64">
        <v>4.3996244714670424E-2</v>
      </c>
      <c r="V67" s="63">
        <v>5.0305907082909551E-3</v>
      </c>
      <c r="W67" s="63">
        <v>8.6766199495879361E-3</v>
      </c>
      <c r="X67" s="63">
        <v>1.8068114143782142E-2</v>
      </c>
      <c r="Y67" s="63">
        <v>5.9588946652737992E-2</v>
      </c>
      <c r="Z67" s="63">
        <v>-2.9901481468394015E-2</v>
      </c>
      <c r="AA67" s="63">
        <v>1.2409828672133136E-3</v>
      </c>
      <c r="AB67" s="63">
        <v>2.2175011410877674E-2</v>
      </c>
      <c r="AC67" s="63">
        <v>-6.7369732912497494E-3</v>
      </c>
      <c r="AD67" s="63">
        <v>1.7812070727252764E-4</v>
      </c>
      <c r="AE67" s="63">
        <v>3.227798159562503E-3</v>
      </c>
      <c r="AF67" s="63">
        <v>1.7859011459210668E-3</v>
      </c>
      <c r="AG67" s="63">
        <v>1.7480123205191507E-3</v>
      </c>
    </row>
    <row r="68" spans="1:33">
      <c r="A68" s="26" t="s">
        <v>144</v>
      </c>
      <c r="B68" s="69">
        <v>78.805343462200469</v>
      </c>
      <c r="C68" s="69">
        <v>6.0320392807135566</v>
      </c>
      <c r="D68" s="68">
        <v>12.820201067209807</v>
      </c>
      <c r="E68" s="67">
        <v>314.68337817717082</v>
      </c>
      <c r="F68" s="25">
        <v>133.82692264530397</v>
      </c>
      <c r="G68" s="64">
        <v>3.0439840382486194</v>
      </c>
      <c r="H68" s="65">
        <v>6.5787943210848061</v>
      </c>
      <c r="I68" s="87"/>
      <c r="J68" s="87"/>
      <c r="K68" s="87"/>
      <c r="L68" s="87"/>
      <c r="M68" s="87"/>
      <c r="N68" s="87"/>
      <c r="O68" s="87"/>
      <c r="P68" s="86"/>
      <c r="Q68" s="86"/>
      <c r="R68" s="64">
        <v>16.369977222960806</v>
      </c>
      <c r="S68" s="64">
        <v>8.6895207464033692</v>
      </c>
      <c r="T68" s="63">
        <v>2.8161326448029649E-2</v>
      </c>
      <c r="U68" s="64">
        <v>0.14493575852375915</v>
      </c>
      <c r="V68" s="63">
        <v>5.9985586747180559E-3</v>
      </c>
      <c r="W68" s="63">
        <v>1.1139521261395417E-2</v>
      </c>
      <c r="X68" s="63">
        <v>1.8831520801531016E-2</v>
      </c>
      <c r="Y68" s="64">
        <v>0.11538854806010845</v>
      </c>
      <c r="Z68" s="63">
        <v>-3.9247662051485138E-2</v>
      </c>
      <c r="AA68" s="63">
        <v>-3.020982195495019E-5</v>
      </c>
      <c r="AB68" s="63">
        <v>2.0924047721158797E-2</v>
      </c>
      <c r="AC68" s="63">
        <v>-5.4114406612935165E-3</v>
      </c>
      <c r="AD68" s="63">
        <v>5.4573270246703772E-4</v>
      </c>
      <c r="AE68" s="63">
        <v>2.0511758231565877E-3</v>
      </c>
      <c r="AF68" s="63">
        <v>1.1507223924722733E-3</v>
      </c>
      <c r="AG68" s="63">
        <v>1.1548403658447443E-3</v>
      </c>
    </row>
    <row r="69" spans="1:33">
      <c r="A69" s="70" t="s">
        <v>217</v>
      </c>
      <c r="B69" s="69">
        <v>25.516261774655479</v>
      </c>
      <c r="C69" s="69">
        <v>15.392221410671839</v>
      </c>
      <c r="D69" s="68">
        <v>23.706187591085204</v>
      </c>
      <c r="E69" s="67">
        <v>381.85204199938403</v>
      </c>
      <c r="F69" s="25">
        <v>119.1263355525813</v>
      </c>
      <c r="G69" s="64">
        <v>31.524605500086956</v>
      </c>
      <c r="H69" s="65">
        <v>43.325989081484536</v>
      </c>
      <c r="I69" s="87"/>
      <c r="J69" s="87"/>
      <c r="K69" s="87"/>
      <c r="L69" s="87"/>
      <c r="M69" s="87"/>
      <c r="N69" s="87"/>
      <c r="O69" s="87"/>
      <c r="P69" s="86"/>
      <c r="Q69" s="86"/>
      <c r="R69" s="88">
        <v>80.736598925752503</v>
      </c>
      <c r="S69" s="88">
        <v>54.269338598396715</v>
      </c>
      <c r="T69" s="64">
        <v>3.2916722722676526</v>
      </c>
      <c r="U69" s="64">
        <v>6.8438087059113979</v>
      </c>
      <c r="V69" s="63">
        <v>3.4710219005243512E-3</v>
      </c>
      <c r="W69" s="63">
        <v>3.1280153468042256E-2</v>
      </c>
      <c r="X69" s="63">
        <v>2.9200673633433417E-2</v>
      </c>
      <c r="Y69" s="64">
        <v>0.63463537520006119</v>
      </c>
      <c r="Z69" s="63">
        <v>-3.6276708920454488E-2</v>
      </c>
      <c r="AA69" s="63">
        <v>3.2901878269421523E-3</v>
      </c>
      <c r="AB69" s="64">
        <v>5.9792745104114475E-2</v>
      </c>
      <c r="AC69" s="63">
        <v>-5.2640515282108107E-3</v>
      </c>
      <c r="AD69" s="63">
        <v>5.2869431048793514E-3</v>
      </c>
      <c r="AE69" s="64">
        <v>0.13930883517810072</v>
      </c>
      <c r="AF69" s="64">
        <v>7.5547720023523168E-2</v>
      </c>
      <c r="AG69" s="64">
        <v>7.7342342809468154E-2</v>
      </c>
    </row>
    <row r="70" spans="1:33">
      <c r="A70" s="26" t="s">
        <v>146</v>
      </c>
      <c r="B70" s="69">
        <v>49.962933819523528</v>
      </c>
      <c r="C70" s="69">
        <v>4.7120390899193172</v>
      </c>
      <c r="D70" s="68">
        <v>15.468312937072456</v>
      </c>
      <c r="E70" s="67">
        <v>309.82365603876951</v>
      </c>
      <c r="F70" s="25">
        <v>146.59280102123185</v>
      </c>
      <c r="G70" s="64">
        <v>3.2692912146763153</v>
      </c>
      <c r="H70" s="65">
        <v>16.917504669915694</v>
      </c>
      <c r="I70" s="87"/>
      <c r="J70" s="87"/>
      <c r="K70" s="87"/>
      <c r="L70" s="87"/>
      <c r="M70" s="87"/>
      <c r="N70" s="87"/>
      <c r="O70" s="87"/>
      <c r="P70" s="86"/>
      <c r="Q70" s="86"/>
      <c r="R70" s="64">
        <v>34.877224023382233</v>
      </c>
      <c r="S70" s="64">
        <v>21.654402776040843</v>
      </c>
      <c r="T70" s="64">
        <v>0.19939361035737294</v>
      </c>
      <c r="U70" s="64">
        <v>7.8677688865320796</v>
      </c>
      <c r="V70" s="63">
        <v>5.1864304134566948E-3</v>
      </c>
      <c r="W70" s="63">
        <v>1.8124289311601805E-2</v>
      </c>
      <c r="X70" s="63">
        <v>1.6572492193849337E-2</v>
      </c>
      <c r="Y70" s="64">
        <v>0.37378559101311104</v>
      </c>
      <c r="Z70" s="63">
        <v>-3.991002211571526E-2</v>
      </c>
      <c r="AA70" s="63">
        <v>4.3657139395414645E-4</v>
      </c>
      <c r="AB70" s="63">
        <v>2.2474303695759278E-2</v>
      </c>
      <c r="AC70" s="63">
        <v>-5.1154153553259023E-3</v>
      </c>
      <c r="AD70" s="63">
        <v>9.5882445971336985E-4</v>
      </c>
      <c r="AE70" s="63">
        <v>7.3429930125559649E-3</v>
      </c>
      <c r="AF70" s="63">
        <v>4.1555277107255652E-3</v>
      </c>
      <c r="AG70" s="63">
        <v>3.9129436403088124E-3</v>
      </c>
    </row>
    <row r="71" spans="1:33">
      <c r="A71" s="70" t="s">
        <v>150</v>
      </c>
      <c r="B71" s="69">
        <v>29.302840546536146</v>
      </c>
      <c r="C71" s="69">
        <v>9.4908330187052456</v>
      </c>
      <c r="D71" s="68">
        <v>3.5594594238676081</v>
      </c>
      <c r="E71" s="67">
        <v>229.71770828398925</v>
      </c>
      <c r="F71" s="25">
        <v>153.77980904149965</v>
      </c>
      <c r="G71" s="64">
        <v>62.566259403389139</v>
      </c>
      <c r="H71" s="65">
        <v>14.858092107397431</v>
      </c>
      <c r="I71" s="87"/>
      <c r="J71" s="87"/>
      <c r="K71" s="87"/>
      <c r="L71" s="87"/>
      <c r="M71" s="87"/>
      <c r="N71" s="87"/>
      <c r="O71" s="87"/>
      <c r="P71" s="86"/>
      <c r="Q71" s="86"/>
      <c r="R71" s="64">
        <v>31.142353938091066</v>
      </c>
      <c r="S71" s="64">
        <v>19.209991098231637</v>
      </c>
      <c r="T71" s="64">
        <v>0.34941269533726926</v>
      </c>
      <c r="U71" s="64">
        <v>1.7702160307722985</v>
      </c>
      <c r="V71" s="63">
        <v>2.3511239655090955E-3</v>
      </c>
      <c r="W71" s="63">
        <v>2.0618939711265806E-2</v>
      </c>
      <c r="X71" s="63">
        <v>1.6987904675589024E-2</v>
      </c>
      <c r="Y71" s="64">
        <v>0.17173875972128785</v>
      </c>
      <c r="Z71" s="63">
        <v>-4.1124658181867862E-2</v>
      </c>
      <c r="AA71" s="63">
        <v>9.6055770351562749E-4</v>
      </c>
      <c r="AB71" s="63">
        <v>3.0929030784689122E-2</v>
      </c>
      <c r="AC71" s="63">
        <v>-6.3338681668821924E-3</v>
      </c>
      <c r="AD71" s="63">
        <v>6.9353592908812697E-4</v>
      </c>
      <c r="AE71" s="63">
        <v>3.6622328277804109E-2</v>
      </c>
      <c r="AF71" s="63">
        <v>1.922802231721419E-2</v>
      </c>
      <c r="AG71" s="63">
        <v>1.9982229783073843E-2</v>
      </c>
    </row>
    <row r="72" spans="1:33">
      <c r="A72" s="26" t="s">
        <v>152</v>
      </c>
      <c r="B72" s="69">
        <v>32.639851926946328</v>
      </c>
      <c r="C72" s="69">
        <v>15.578276909323925</v>
      </c>
      <c r="D72" s="68">
        <v>13.609723339640206</v>
      </c>
      <c r="E72" s="71">
        <v>545.51422712735393</v>
      </c>
      <c r="F72" s="25">
        <v>127.9558286282421</v>
      </c>
      <c r="G72" s="64">
        <v>28.15157588128077</v>
      </c>
      <c r="H72" s="89">
        <v>73.186359324078353</v>
      </c>
      <c r="I72" s="87"/>
      <c r="J72" s="87"/>
      <c r="K72" s="87"/>
      <c r="L72" s="87"/>
      <c r="M72" s="87"/>
      <c r="N72" s="87"/>
      <c r="O72" s="87"/>
      <c r="P72" s="86"/>
      <c r="Q72" s="86"/>
      <c r="R72" s="88">
        <v>130.359973937993</v>
      </c>
      <c r="S72" s="88">
        <v>115.45904222372805</v>
      </c>
      <c r="T72" s="64">
        <v>0.54322509794736229</v>
      </c>
      <c r="U72" s="64">
        <v>2.7292759100634791</v>
      </c>
      <c r="V72" s="63">
        <v>2.9300698659358903E-3</v>
      </c>
      <c r="W72" s="63">
        <v>3.1545426493312323E-2</v>
      </c>
      <c r="X72" s="63">
        <v>2.8175563491855824E-2</v>
      </c>
      <c r="Y72" s="64">
        <v>0.30715036486691349</v>
      </c>
      <c r="Z72" s="63">
        <v>-3.9777209371772981E-2</v>
      </c>
      <c r="AA72" s="63">
        <v>2.9624337779678533E-3</v>
      </c>
      <c r="AB72" s="64">
        <v>0.10174204804371267</v>
      </c>
      <c r="AC72" s="63">
        <v>-5.9642655663846352E-3</v>
      </c>
      <c r="AD72" s="63">
        <v>2.5316247178906398E-3</v>
      </c>
      <c r="AE72" s="64">
        <v>0.17570431701136643</v>
      </c>
      <c r="AF72" s="64">
        <v>9.3423952300019791E-2</v>
      </c>
      <c r="AG72" s="64">
        <v>9.6562876389414576E-2</v>
      </c>
    </row>
    <row r="73" spans="1:33">
      <c r="A73" s="70" t="s">
        <v>221</v>
      </c>
      <c r="B73" s="69">
        <v>53.207529662853368</v>
      </c>
      <c r="C73" s="69">
        <v>3.9439402835339021</v>
      </c>
      <c r="D73" s="68">
        <v>27.984432119607924</v>
      </c>
      <c r="E73" s="67">
        <v>232.52451926060601</v>
      </c>
      <c r="F73" s="66">
        <v>137.5671435040712</v>
      </c>
      <c r="G73" s="64">
        <v>4.1975715723897462</v>
      </c>
      <c r="H73" s="65">
        <v>10.967991971008983</v>
      </c>
      <c r="I73" s="87"/>
      <c r="J73" s="87"/>
      <c r="K73" s="87"/>
      <c r="L73" s="87"/>
      <c r="M73" s="87"/>
      <c r="N73" s="87"/>
      <c r="O73" s="87"/>
      <c r="P73" s="86"/>
      <c r="Q73" s="86"/>
      <c r="R73" s="64">
        <v>25.240528942627748</v>
      </c>
      <c r="S73" s="64">
        <v>13.979379328757462</v>
      </c>
      <c r="T73" s="63">
        <v>5.2401603691694845E-2</v>
      </c>
      <c r="U73" s="64">
        <v>0.51526999731794432</v>
      </c>
      <c r="V73" s="63">
        <v>8.938139308035279E-3</v>
      </c>
      <c r="W73" s="63">
        <v>1.8408485245040553E-2</v>
      </c>
      <c r="X73" s="63">
        <v>6.0705161849445126E-2</v>
      </c>
      <c r="Y73" s="64">
        <v>0.23192979494549559</v>
      </c>
      <c r="Z73" s="63">
        <v>-4.4093726700271577E-2</v>
      </c>
      <c r="AA73" s="63">
        <v>2.8527543853110043E-3</v>
      </c>
      <c r="AB73" s="63">
        <v>2.7372729503835003E-2</v>
      </c>
      <c r="AC73" s="63">
        <v>1.1345989328346896E-2</v>
      </c>
      <c r="AD73" s="63">
        <v>3.8050458063222637E-3</v>
      </c>
      <c r="AE73" s="63">
        <v>8.7021956401508761E-3</v>
      </c>
      <c r="AF73" s="63">
        <v>4.724752538213417E-3</v>
      </c>
      <c r="AG73" s="63">
        <v>5.0461832089027511E-3</v>
      </c>
    </row>
    <row r="74" spans="1:33">
      <c r="A74" s="26" t="s">
        <v>156</v>
      </c>
      <c r="B74" s="69">
        <v>35.052050781034026</v>
      </c>
      <c r="C74" s="69">
        <v>7.3866177746687924</v>
      </c>
      <c r="D74" s="68">
        <v>21.689144492596547</v>
      </c>
      <c r="E74" s="67">
        <v>330.22553032111091</v>
      </c>
      <c r="F74" s="66">
        <v>119.40785264053282</v>
      </c>
      <c r="G74" s="64">
        <v>1.9673298540318402</v>
      </c>
      <c r="H74" s="65">
        <v>43.350382839295158</v>
      </c>
      <c r="I74" s="87"/>
      <c r="J74" s="87"/>
      <c r="K74" s="87"/>
      <c r="L74" s="87"/>
      <c r="M74" s="87"/>
      <c r="N74" s="87"/>
      <c r="O74" s="87"/>
      <c r="P74" s="86"/>
      <c r="Q74" s="86"/>
      <c r="R74" s="88">
        <v>80.472413014418663</v>
      </c>
      <c r="S74" s="88">
        <v>53.676503286616772</v>
      </c>
      <c r="T74" s="64">
        <v>0.16401198048432961</v>
      </c>
      <c r="U74" s="64">
        <v>1.3524831664448045</v>
      </c>
      <c r="V74" s="63">
        <v>2.4689393667938911E-3</v>
      </c>
      <c r="W74" s="63">
        <v>1.5926510268070848E-2</v>
      </c>
      <c r="X74" s="63">
        <v>2.1350406420554718E-2</v>
      </c>
      <c r="Y74" s="64">
        <v>0.31347233488659682</v>
      </c>
      <c r="Z74" s="63">
        <v>-4.1697010968438711E-2</v>
      </c>
      <c r="AA74" s="63">
        <v>1.1231457367468329E-3</v>
      </c>
      <c r="AB74" s="63">
        <v>4.2643509371063697E-2</v>
      </c>
      <c r="AC74" s="63">
        <v>-8.5004855109382775E-4</v>
      </c>
      <c r="AD74" s="63">
        <v>8.4512929443555029E-4</v>
      </c>
      <c r="AE74" s="63">
        <v>1.1345185674851526E-2</v>
      </c>
      <c r="AF74" s="63">
        <v>5.9415989524618249E-3</v>
      </c>
      <c r="AG74" s="63">
        <v>6.4556285431675194E-3</v>
      </c>
    </row>
    <row r="75" spans="1:33">
      <c r="A75" s="70" t="s">
        <v>158</v>
      </c>
      <c r="B75" s="69">
        <v>39.60445912211064</v>
      </c>
      <c r="C75" s="69">
        <v>2.7803884506281999</v>
      </c>
      <c r="D75" s="68">
        <v>17.835641051735454</v>
      </c>
      <c r="E75" s="67">
        <v>238.64515595310678</v>
      </c>
      <c r="F75" s="66">
        <v>106.76913402886153</v>
      </c>
      <c r="G75" s="64">
        <v>2.0199702220749365</v>
      </c>
      <c r="H75" s="65">
        <v>16.928423549844961</v>
      </c>
      <c r="I75" s="87"/>
      <c r="J75" s="87"/>
      <c r="K75" s="87"/>
      <c r="L75" s="87"/>
      <c r="M75" s="87"/>
      <c r="N75" s="87"/>
      <c r="O75" s="87"/>
      <c r="P75" s="86"/>
      <c r="Q75" s="86"/>
      <c r="R75" s="64">
        <v>35.924856801179139</v>
      </c>
      <c r="S75" s="64">
        <v>21.731727596043189</v>
      </c>
      <c r="T75" s="63">
        <v>7.3996610336352908E-2</v>
      </c>
      <c r="U75" s="64">
        <v>0.84573921487056491</v>
      </c>
      <c r="V75" s="63">
        <v>3.1162970506583574E-3</v>
      </c>
      <c r="W75" s="63">
        <v>9.1123622598191355E-3</v>
      </c>
      <c r="X75" s="63">
        <v>5.1122554264070433E-2</v>
      </c>
      <c r="Y75" s="64">
        <v>0.10543414293013706</v>
      </c>
      <c r="Z75" s="63">
        <v>-4.2568492829812066E-2</v>
      </c>
      <c r="AA75" s="63">
        <v>3.2882438823642589E-4</v>
      </c>
      <c r="AB75" s="63">
        <v>2.0783425686709132E-2</v>
      </c>
      <c r="AC75" s="63">
        <v>-1.893240635274692E-3</v>
      </c>
      <c r="AD75" s="63">
        <v>9.6640440184096201E-4</v>
      </c>
      <c r="AE75" s="63">
        <v>3.1051010600850549E-3</v>
      </c>
      <c r="AF75" s="63">
        <v>1.719907934339667E-3</v>
      </c>
      <c r="AG75" s="63">
        <v>1.7995554339390687E-3</v>
      </c>
    </row>
    <row r="76" spans="1:33">
      <c r="A76" s="26" t="s">
        <v>160</v>
      </c>
      <c r="B76" s="69">
        <v>41.72991911858837</v>
      </c>
      <c r="C76" s="69">
        <v>2.6119104240106976</v>
      </c>
      <c r="D76" s="68">
        <v>18.818333977260174</v>
      </c>
      <c r="E76" s="67">
        <v>220.90172349708854</v>
      </c>
      <c r="F76" s="66">
        <v>116.40307522436669</v>
      </c>
      <c r="G76" s="64">
        <v>1.0087969060343134</v>
      </c>
      <c r="H76" s="65">
        <v>15.461790596084331</v>
      </c>
      <c r="I76" s="87"/>
      <c r="J76" s="87"/>
      <c r="K76" s="87"/>
      <c r="L76" s="87"/>
      <c r="M76" s="87"/>
      <c r="N76" s="87"/>
      <c r="O76" s="87"/>
      <c r="P76" s="86"/>
      <c r="Q76" s="86"/>
      <c r="R76" s="64">
        <v>32.575493796897462</v>
      </c>
      <c r="S76" s="64">
        <v>20.111860518959332</v>
      </c>
      <c r="T76" s="63">
        <v>6.2103536428743007E-2</v>
      </c>
      <c r="U76" s="64">
        <v>0.7673616473450694</v>
      </c>
      <c r="V76" s="63">
        <v>2.8515242808553028E-3</v>
      </c>
      <c r="W76" s="63">
        <v>8.7145099408794339E-3</v>
      </c>
      <c r="X76" s="63">
        <v>2.2065362540531427E-2</v>
      </c>
      <c r="Y76" s="64">
        <v>9.5580572733448929E-2</v>
      </c>
      <c r="Z76" s="63">
        <v>-4.2508675404458594E-2</v>
      </c>
      <c r="AA76" s="63">
        <v>7.107721652417101E-4</v>
      </c>
      <c r="AB76" s="63">
        <v>1.9198304223460302E-2</v>
      </c>
      <c r="AC76" s="63">
        <v>-4.9331856507379684E-3</v>
      </c>
      <c r="AD76" s="63">
        <v>1.0763097000491349E-3</v>
      </c>
      <c r="AE76" s="63">
        <v>2.252521488235246E-3</v>
      </c>
      <c r="AF76" s="63">
        <v>1.3280768245853814E-3</v>
      </c>
      <c r="AG76" s="63">
        <v>1.2946144729990927E-3</v>
      </c>
    </row>
    <row r="77" spans="1:33">
      <c r="A77" s="70" t="s">
        <v>162</v>
      </c>
      <c r="B77" s="69">
        <v>27.586082603957554</v>
      </c>
      <c r="C77" s="69">
        <v>31.346756959175931</v>
      </c>
      <c r="D77" s="68">
        <v>12.439015442230266</v>
      </c>
      <c r="E77" s="67">
        <v>384.49277476965341</v>
      </c>
      <c r="F77" s="66">
        <v>156.05225639600133</v>
      </c>
      <c r="G77" s="64">
        <v>70.693665515708872</v>
      </c>
      <c r="H77" s="89">
        <v>59.743212889087324</v>
      </c>
      <c r="I77" s="87"/>
      <c r="J77" s="87"/>
      <c r="K77" s="87"/>
      <c r="L77" s="87"/>
      <c r="M77" s="87"/>
      <c r="N77" s="87"/>
      <c r="O77" s="87"/>
      <c r="P77" s="86"/>
      <c r="Q77" s="86"/>
      <c r="R77" s="88">
        <v>109.43852495553742</v>
      </c>
      <c r="S77" s="88">
        <v>84.107593580307395</v>
      </c>
      <c r="T77" s="64">
        <v>6.843436678455328</v>
      </c>
      <c r="U77" s="64">
        <v>4.5657308095631484</v>
      </c>
      <c r="V77" s="63">
        <v>3.2670527877206685E-3</v>
      </c>
      <c r="W77" s="63">
        <v>2.2974706778959787E-2</v>
      </c>
      <c r="X77" s="63">
        <v>3.9115631050553143E-2</v>
      </c>
      <c r="Y77" s="64">
        <v>0.28920721671952282</v>
      </c>
      <c r="Z77" s="63">
        <v>-4.2230671167158493E-2</v>
      </c>
      <c r="AA77" s="63">
        <v>1.4493952593312928E-3</v>
      </c>
      <c r="AB77" s="64">
        <v>6.2438977256280864E-2</v>
      </c>
      <c r="AC77" s="63">
        <v>-4.9514159387320893E-3</v>
      </c>
      <c r="AD77" s="63">
        <v>2.6529022299364084E-3</v>
      </c>
      <c r="AE77" s="63">
        <v>5.6021062543185215E-2</v>
      </c>
      <c r="AF77" s="63">
        <v>3.0520863956551306E-2</v>
      </c>
      <c r="AG77" s="63">
        <v>3.1208591529822784E-2</v>
      </c>
    </row>
    <row r="78" spans="1:33">
      <c r="A78" s="26" t="s">
        <v>164</v>
      </c>
      <c r="B78" s="69">
        <v>26.605655249552669</v>
      </c>
      <c r="C78" s="69">
        <v>9.5130003920285962</v>
      </c>
      <c r="D78" s="68">
        <v>22.80936688829653</v>
      </c>
      <c r="E78" s="67">
        <v>206.43193654574142</v>
      </c>
      <c r="F78" s="66">
        <v>112.23443554329536</v>
      </c>
      <c r="G78" s="64">
        <v>17.227223568090324</v>
      </c>
      <c r="H78" s="65">
        <v>32.157128363845558</v>
      </c>
      <c r="I78" s="87"/>
      <c r="J78" s="87"/>
      <c r="K78" s="87"/>
      <c r="L78" s="87"/>
      <c r="M78" s="87"/>
      <c r="N78" s="87"/>
      <c r="O78" s="87"/>
      <c r="P78" s="86"/>
      <c r="Q78" s="86"/>
      <c r="R78" s="88">
        <v>63.332521246509238</v>
      </c>
      <c r="S78" s="64">
        <v>40.811869423164168</v>
      </c>
      <c r="T78" s="64">
        <v>0.89656049596167264</v>
      </c>
      <c r="U78" s="64">
        <v>4.6260142339535504</v>
      </c>
      <c r="V78" s="63">
        <v>2.3511236577861529E-3</v>
      </c>
      <c r="W78" s="63">
        <v>1.2566754259565462E-2</v>
      </c>
      <c r="X78" s="63">
        <v>2.4906507648348598E-2</v>
      </c>
      <c r="Y78" s="64">
        <v>0.16262758443536099</v>
      </c>
      <c r="Z78" s="63">
        <v>-4.4612833017592661E-2</v>
      </c>
      <c r="AA78" s="63">
        <v>1.7006815966950917E-3</v>
      </c>
      <c r="AB78" s="63">
        <v>3.2789637508374443E-2</v>
      </c>
      <c r="AC78" s="63">
        <v>-5.0717184935249208E-3</v>
      </c>
      <c r="AD78" s="63">
        <v>1.2430635136621638E-3</v>
      </c>
      <c r="AE78" s="63">
        <v>2.5549783870831157E-2</v>
      </c>
      <c r="AF78" s="63">
        <v>1.4039636718897394E-2</v>
      </c>
      <c r="AG78" s="63">
        <v>1.4141682292538659E-2</v>
      </c>
    </row>
    <row r="79" spans="1:33">
      <c r="A79" s="70" t="s">
        <v>175</v>
      </c>
      <c r="B79" s="69">
        <v>35.790133783921888</v>
      </c>
      <c r="C79" s="69">
        <v>16.68668982174561</v>
      </c>
      <c r="D79" s="68">
        <v>21.218136187850607</v>
      </c>
      <c r="E79" s="67">
        <v>189.4757385983016</v>
      </c>
      <c r="F79" s="66">
        <v>147.98797237359656</v>
      </c>
      <c r="G79" s="64">
        <v>44.202294095451201</v>
      </c>
      <c r="H79" s="65">
        <v>44.772883784706842</v>
      </c>
      <c r="I79" s="87"/>
      <c r="J79" s="87"/>
      <c r="K79" s="87"/>
      <c r="L79" s="87"/>
      <c r="M79" s="87"/>
      <c r="N79" s="87"/>
      <c r="O79" s="87"/>
      <c r="P79" s="86"/>
      <c r="Q79" s="86"/>
      <c r="R79" s="88">
        <v>83.29677532219236</v>
      </c>
      <c r="S79" s="88">
        <v>55.123851881173898</v>
      </c>
      <c r="T79" s="64">
        <v>0.73796391721195453</v>
      </c>
      <c r="U79" s="64">
        <v>5.9202185615320442</v>
      </c>
      <c r="V79" s="63">
        <v>2.4955416144553538E-3</v>
      </c>
      <c r="W79" s="63">
        <v>1.8402168637367863E-2</v>
      </c>
      <c r="X79" s="63">
        <v>3.5102487561430619E-2</v>
      </c>
      <c r="Y79" s="64">
        <v>0.19970538783498012</v>
      </c>
      <c r="Z79" s="63">
        <v>-4.4744018288439914E-2</v>
      </c>
      <c r="AA79" s="63">
        <v>6.8549797003308475E-4</v>
      </c>
      <c r="AB79" s="63">
        <v>2.9150255965259969E-2</v>
      </c>
      <c r="AC79" s="63">
        <v>-5.6058984992852856E-3</v>
      </c>
      <c r="AD79" s="63">
        <v>1.0763097525769126E-3</v>
      </c>
      <c r="AE79" s="63">
        <v>3.5042204111785345E-2</v>
      </c>
      <c r="AF79" s="63">
        <v>1.8990780562876206E-2</v>
      </c>
      <c r="AG79" s="63">
        <v>1.9915743186657193E-2</v>
      </c>
    </row>
    <row r="80" spans="1:33">
      <c r="A80" s="26" t="s">
        <v>168</v>
      </c>
      <c r="B80" s="69">
        <v>47.814327345362493</v>
      </c>
      <c r="C80" s="69">
        <v>7.940881870012837</v>
      </c>
      <c r="D80" s="68">
        <v>42.831387906949821</v>
      </c>
      <c r="E80" s="67">
        <v>290.76156857698243</v>
      </c>
      <c r="F80" s="66">
        <v>149.06066916793375</v>
      </c>
      <c r="G80" s="64">
        <v>4.8308721535535817</v>
      </c>
      <c r="H80" s="65">
        <v>13.158773291323179</v>
      </c>
      <c r="I80" s="87"/>
      <c r="J80" s="87"/>
      <c r="K80" s="87"/>
      <c r="L80" s="87"/>
      <c r="M80" s="87"/>
      <c r="N80" s="87"/>
      <c r="O80" s="87"/>
      <c r="P80" s="86"/>
      <c r="Q80" s="86"/>
      <c r="R80" s="64">
        <v>28.457263497697607</v>
      </c>
      <c r="S80" s="64">
        <v>16.944029737173103</v>
      </c>
      <c r="T80" s="64">
        <v>0.38659591712118507</v>
      </c>
      <c r="U80" s="64">
        <v>8.1578922915722263</v>
      </c>
      <c r="V80" s="63">
        <v>3.1403670061847105E-3</v>
      </c>
      <c r="W80" s="63">
        <v>1.5149714279201995E-2</v>
      </c>
      <c r="X80" s="63">
        <v>1.8158107258716048E-2</v>
      </c>
      <c r="Y80" s="64">
        <v>0.11963058271773906</v>
      </c>
      <c r="Z80" s="63">
        <v>-4.4457872978696474E-2</v>
      </c>
      <c r="AA80" s="63">
        <v>1.258742843134959E-3</v>
      </c>
      <c r="AB80" s="63">
        <v>2.0051639839379007E-2</v>
      </c>
      <c r="AC80" s="63">
        <v>-5.9642187867607662E-3</v>
      </c>
      <c r="AD80" s="63">
        <v>7.9586158972290075E-4</v>
      </c>
      <c r="AE80" s="63">
        <v>3.595816476558536E-2</v>
      </c>
      <c r="AF80" s="63">
        <v>1.9452922622930937E-2</v>
      </c>
      <c r="AG80" s="63">
        <v>2.0098519340020705E-2</v>
      </c>
    </row>
    <row r="81" spans="1:33">
      <c r="A81" s="70" t="s">
        <v>170</v>
      </c>
      <c r="B81" s="69">
        <v>51.741537398056963</v>
      </c>
      <c r="C81" s="69">
        <v>7.9965631185545778</v>
      </c>
      <c r="D81" s="68">
        <v>41.017391604131276</v>
      </c>
      <c r="E81" s="67">
        <v>281.44973022059497</v>
      </c>
      <c r="F81" s="66">
        <v>154.16883557210264</v>
      </c>
      <c r="G81" s="64">
        <v>4.0730366650768959</v>
      </c>
      <c r="H81" s="65">
        <v>12.984895240160855</v>
      </c>
      <c r="I81" s="87"/>
      <c r="J81" s="87"/>
      <c r="K81" s="87"/>
      <c r="L81" s="87"/>
      <c r="M81" s="87"/>
      <c r="N81" s="87"/>
      <c r="O81" s="87"/>
      <c r="P81" s="86"/>
      <c r="Q81" s="86"/>
      <c r="R81" s="64">
        <v>28.692758930009234</v>
      </c>
      <c r="S81" s="64">
        <v>16.909073770206788</v>
      </c>
      <c r="T81" s="64">
        <v>0.413274039317651</v>
      </c>
      <c r="U81" s="64">
        <v>7.7839667992675441</v>
      </c>
      <c r="V81" s="63">
        <v>3.6344494336430001E-3</v>
      </c>
      <c r="W81" s="63">
        <v>1.4581335646288005E-2</v>
      </c>
      <c r="X81" s="63">
        <v>2.9766911266193938E-2</v>
      </c>
      <c r="Y81" s="64">
        <v>0.14625692255340822</v>
      </c>
      <c r="Z81" s="63">
        <v>-4.2507544936525483E-2</v>
      </c>
      <c r="AA81" s="63">
        <v>1.4528295067454018E-3</v>
      </c>
      <c r="AB81" s="63">
        <v>2.1330506986068889E-2</v>
      </c>
      <c r="AC81" s="63">
        <v>-5.7561521601966212E-3</v>
      </c>
      <c r="AD81" s="63">
        <v>8.7923815748625707E-4</v>
      </c>
      <c r="AE81" s="63">
        <v>3.5571060142504315E-2</v>
      </c>
      <c r="AF81" s="63">
        <v>1.9477695637134893E-2</v>
      </c>
      <c r="AG81" s="63">
        <v>1.9883468550393194E-2</v>
      </c>
    </row>
    <row r="82" spans="1:33">
      <c r="A82" s="26" t="s">
        <v>172</v>
      </c>
      <c r="B82" s="69">
        <v>61.360663459732841</v>
      </c>
      <c r="C82" s="69">
        <v>20.856633796767373</v>
      </c>
      <c r="D82" s="68">
        <v>11.309619951392001</v>
      </c>
      <c r="E82" s="67">
        <v>286.39606303649964</v>
      </c>
      <c r="F82" s="66">
        <v>150.50000682937139</v>
      </c>
      <c r="G82" s="64">
        <v>4.3675882859832784</v>
      </c>
      <c r="H82" s="65">
        <v>17.731662159203193</v>
      </c>
      <c r="I82" s="87"/>
      <c r="J82" s="87"/>
      <c r="K82" s="87"/>
      <c r="L82" s="87"/>
      <c r="M82" s="87"/>
      <c r="N82" s="87"/>
      <c r="O82" s="87"/>
      <c r="P82" s="86"/>
      <c r="Q82" s="86"/>
      <c r="R82" s="64">
        <v>36.37276876576697</v>
      </c>
      <c r="S82" s="64">
        <v>22.95594686263069</v>
      </c>
      <c r="T82" s="64">
        <v>0.16566985129586723</v>
      </c>
      <c r="U82" s="64">
        <v>0.59143301621924083</v>
      </c>
      <c r="V82" s="63">
        <v>2.8299879886683351E-3</v>
      </c>
      <c r="W82" s="63">
        <v>1.3021457892949789E-2</v>
      </c>
      <c r="X82" s="63">
        <v>2.1757253123165583E-2</v>
      </c>
      <c r="Y82" s="64">
        <v>0.32613766538019734</v>
      </c>
      <c r="Z82" s="63">
        <v>-4.1143023158565106E-2</v>
      </c>
      <c r="AA82" s="63">
        <v>5.4196788133266658E-5</v>
      </c>
      <c r="AB82" s="63">
        <v>3.2567071770766877E-2</v>
      </c>
      <c r="AC82" s="63">
        <v>-5.2128441952869068E-3</v>
      </c>
      <c r="AD82" s="63">
        <v>5.5331251672305305E-4</v>
      </c>
      <c r="AE82" s="63">
        <v>3.3756637413565518E-3</v>
      </c>
      <c r="AF82" s="63">
        <v>1.9158249390452849E-3</v>
      </c>
      <c r="AG82" s="63">
        <v>1.881675157967722E-3</v>
      </c>
    </row>
    <row r="83" spans="1:33">
      <c r="A83" s="70" t="s">
        <v>173</v>
      </c>
      <c r="B83" s="69">
        <v>57.035557910542984</v>
      </c>
      <c r="C83" s="69">
        <v>7.7244992139314546</v>
      </c>
      <c r="D83" s="68">
        <v>8.8393121263446002</v>
      </c>
      <c r="E83" s="67">
        <v>283.96798775446405</v>
      </c>
      <c r="F83" s="66">
        <v>134.39503448392932</v>
      </c>
      <c r="G83" s="64">
        <v>2.0384865398540271</v>
      </c>
      <c r="H83" s="65">
        <v>12.888990513847581</v>
      </c>
      <c r="I83" s="87"/>
      <c r="J83" s="87"/>
      <c r="K83" s="87"/>
      <c r="L83" s="87"/>
      <c r="M83" s="87"/>
      <c r="N83" s="87"/>
      <c r="O83" s="87"/>
      <c r="P83" s="86"/>
      <c r="Q83" s="86"/>
      <c r="R83" s="64">
        <v>28.421173620559884</v>
      </c>
      <c r="S83" s="64">
        <v>16.893321243992766</v>
      </c>
      <c r="T83" s="64">
        <v>0.1285059871962243</v>
      </c>
      <c r="U83" s="64">
        <v>0.28399976494825319</v>
      </c>
      <c r="V83" s="63">
        <v>5.8047071915037166E-3</v>
      </c>
      <c r="W83" s="63">
        <v>1.5913880670998793E-2</v>
      </c>
      <c r="X83" s="63">
        <v>1.2392302785220801E-2</v>
      </c>
      <c r="Y83" s="64">
        <v>0.16811128831842462</v>
      </c>
      <c r="Z83" s="63">
        <v>-4.6901501715940298E-2</v>
      </c>
      <c r="AA83" s="63">
        <v>3.0721143453670682E-3</v>
      </c>
      <c r="AB83" s="63">
        <v>2.6228816057190452E-2</v>
      </c>
      <c r="AC83" s="63">
        <v>1.0480351111401781E-2</v>
      </c>
      <c r="AD83" s="63">
        <v>2.762809474342735E-3</v>
      </c>
      <c r="AE83" s="63">
        <v>4.2030890177288584E-3</v>
      </c>
      <c r="AF83" s="63">
        <v>2.2911630824229631E-3</v>
      </c>
      <c r="AG83" s="63">
        <v>2.2031685872299276E-3</v>
      </c>
    </row>
    <row r="84" spans="1:33">
      <c r="A84" s="26" t="s">
        <v>174</v>
      </c>
      <c r="B84" s="69">
        <v>58.624219205332821</v>
      </c>
      <c r="C84" s="69">
        <v>5.1959298767580746</v>
      </c>
      <c r="D84" s="68">
        <v>12.529641604782485</v>
      </c>
      <c r="E84" s="67">
        <v>276.75891378488473</v>
      </c>
      <c r="F84" s="66">
        <v>115.56364047262231</v>
      </c>
      <c r="G84" s="64">
        <v>2.5919844560256071</v>
      </c>
      <c r="H84" s="65">
        <v>10.732960169681064</v>
      </c>
      <c r="I84" s="87"/>
      <c r="J84" s="87"/>
      <c r="K84" s="87"/>
      <c r="L84" s="87"/>
      <c r="M84" s="87"/>
      <c r="N84" s="87"/>
      <c r="O84" s="87"/>
      <c r="P84" s="86"/>
      <c r="Q84" s="86"/>
      <c r="R84" s="64">
        <v>24.305010400581164</v>
      </c>
      <c r="S84" s="64">
        <v>13.882289584165667</v>
      </c>
      <c r="T84" s="64">
        <v>0.19160043824527384</v>
      </c>
      <c r="U84" s="64">
        <v>0.35492436209223388</v>
      </c>
      <c r="V84" s="63">
        <v>4.7974753125542167E-3</v>
      </c>
      <c r="W84" s="63">
        <v>2.1894703662579656E-2</v>
      </c>
      <c r="X84" s="63">
        <v>8.3008779946700667E-3</v>
      </c>
      <c r="Y84" s="64">
        <v>9.2455514731200214E-2</v>
      </c>
      <c r="Z84" s="63">
        <v>-4.5820673402648601E-2</v>
      </c>
      <c r="AA84" s="63">
        <v>7.1334787896427249E-4</v>
      </c>
      <c r="AB84" s="63">
        <v>2.2724660302735598E-2</v>
      </c>
      <c r="AC84" s="63">
        <v>-5.1845885856729003E-4</v>
      </c>
      <c r="AD84" s="63">
        <v>7.3901437583742333E-4</v>
      </c>
      <c r="AE84" s="63">
        <v>2.6206080085764611E-3</v>
      </c>
      <c r="AF84" s="63">
        <v>1.6023585332470317E-3</v>
      </c>
      <c r="AG84" s="63">
        <v>1.4771954701578043E-3</v>
      </c>
    </row>
    <row r="85" spans="1:33">
      <c r="A85" s="70" t="s">
        <v>176</v>
      </c>
      <c r="B85" s="69">
        <v>57.472201243496436</v>
      </c>
      <c r="C85" s="69">
        <v>6.0801260758753344</v>
      </c>
      <c r="D85" s="68">
        <v>7.536632181361389</v>
      </c>
      <c r="E85" s="67">
        <v>301.49400062314146</v>
      </c>
      <c r="F85" s="66">
        <v>114.24184300616135</v>
      </c>
      <c r="G85" s="64">
        <v>1.0463557718949339</v>
      </c>
      <c r="H85" s="65">
        <v>10.199406211803119</v>
      </c>
      <c r="I85" s="87"/>
      <c r="J85" s="87"/>
      <c r="K85" s="87"/>
      <c r="L85" s="87"/>
      <c r="M85" s="87"/>
      <c r="N85" s="87"/>
      <c r="O85" s="87"/>
      <c r="P85" s="86"/>
      <c r="Q85" s="86"/>
      <c r="R85" s="64">
        <v>24.470825580293013</v>
      </c>
      <c r="S85" s="64">
        <v>13.564725336818315</v>
      </c>
      <c r="T85" s="63">
        <v>4.5988496037489723E-2</v>
      </c>
      <c r="U85" s="64">
        <v>0.21299246314241385</v>
      </c>
      <c r="V85" s="63">
        <v>1.7519224030194467E-3</v>
      </c>
      <c r="W85" s="63">
        <v>1.2838311531866042E-2</v>
      </c>
      <c r="X85" s="63">
        <v>1.1398833331170224E-2</v>
      </c>
      <c r="Y85" s="64">
        <v>8.9576350209407629E-2</v>
      </c>
      <c r="Z85" s="63">
        <v>-4.8632610806537649E-2</v>
      </c>
      <c r="AA85" s="63">
        <v>3.2968398847216864E-4</v>
      </c>
      <c r="AB85" s="63">
        <v>2.2683128343248198E-2</v>
      </c>
      <c r="AC85" s="63">
        <v>-2.950890190901233E-3</v>
      </c>
      <c r="AD85" s="63">
        <v>8.4133978816107674E-4</v>
      </c>
      <c r="AE85" s="63">
        <v>1.5037696897963616E-3</v>
      </c>
      <c r="AF85" s="63">
        <v>8.0838960407713333E-4</v>
      </c>
      <c r="AG85" s="63">
        <v>7.5299693114965253E-4</v>
      </c>
    </row>
    <row r="86" spans="1:33">
      <c r="A86" s="26" t="s">
        <v>235</v>
      </c>
      <c r="B86" s="69">
        <v>41.792008145476018</v>
      </c>
      <c r="C86" s="69">
        <v>4.2744890331134338</v>
      </c>
      <c r="D86" s="68">
        <v>26.442247347547291</v>
      </c>
      <c r="E86" s="67">
        <v>258.92217394949421</v>
      </c>
      <c r="F86" s="66">
        <v>111.83919129998779</v>
      </c>
      <c r="G86" s="64">
        <v>8.2458026405336291</v>
      </c>
      <c r="H86" s="65">
        <v>4.3051446310885728</v>
      </c>
      <c r="I86" s="87"/>
      <c r="J86" s="87"/>
      <c r="K86" s="87"/>
      <c r="L86" s="87"/>
      <c r="M86" s="87"/>
      <c r="N86" s="87"/>
      <c r="O86" s="87"/>
      <c r="P86" s="86"/>
      <c r="Q86" s="86"/>
      <c r="R86" s="64">
        <v>13.384650866790619</v>
      </c>
      <c r="S86" s="64">
        <v>5.9408228737622757</v>
      </c>
      <c r="T86" s="64">
        <v>0.17044433421768207</v>
      </c>
      <c r="U86" s="64">
        <v>0.96271288466416327</v>
      </c>
      <c r="V86" s="63">
        <v>2.8743280008534026E-3</v>
      </c>
      <c r="W86" s="63">
        <v>1.1404757848349973E-2</v>
      </c>
      <c r="X86" s="64">
        <v>0.1132622172791905</v>
      </c>
      <c r="Y86" s="64">
        <v>0.23787826296736619</v>
      </c>
      <c r="Z86" s="63">
        <v>-4.3538794596064627E-2</v>
      </c>
      <c r="AA86" s="63">
        <v>1.1820641638991651E-3</v>
      </c>
      <c r="AB86" s="63">
        <v>8.1696071095012038E-3</v>
      </c>
      <c r="AC86" s="63">
        <v>-4.2617309371023862E-3</v>
      </c>
      <c r="AD86" s="63">
        <v>5.8363099751067543E-4</v>
      </c>
      <c r="AE86" s="63">
        <v>8.4945439454251221E-3</v>
      </c>
      <c r="AF86" s="63">
        <v>4.8320007986891889E-3</v>
      </c>
      <c r="AG86" s="63">
        <v>4.8600834682586882E-3</v>
      </c>
    </row>
    <row r="87" spans="1:33">
      <c r="A87" s="70" t="s">
        <v>237</v>
      </c>
      <c r="B87" s="69">
        <v>25.28418852049105</v>
      </c>
      <c r="C87" s="69">
        <v>3.4365302438624687</v>
      </c>
      <c r="D87" s="68">
        <v>14.988667192378808</v>
      </c>
      <c r="E87" s="67">
        <v>217.0274582425825</v>
      </c>
      <c r="F87" s="66">
        <v>117.57769802531563</v>
      </c>
      <c r="G87" s="64">
        <v>81.571815942673211</v>
      </c>
      <c r="H87" s="65">
        <v>2.0543401188347108</v>
      </c>
      <c r="I87" s="74">
        <f t="shared" ref="I87:O87" si="0">AVERAGE(B86:B87)</f>
        <v>33.538098332983537</v>
      </c>
      <c r="J87" s="74">
        <f t="shared" si="0"/>
        <v>3.855509638487951</v>
      </c>
      <c r="K87" s="74">
        <f t="shared" si="0"/>
        <v>20.71545726996305</v>
      </c>
      <c r="L87" s="74">
        <f t="shared" si="0"/>
        <v>237.97481609603835</v>
      </c>
      <c r="M87" s="74">
        <f t="shared" si="0"/>
        <v>114.70844466265171</v>
      </c>
      <c r="N87" s="74">
        <f t="shared" si="0"/>
        <v>44.908809291603419</v>
      </c>
      <c r="O87" s="74">
        <f t="shared" si="0"/>
        <v>3.1797423749616418</v>
      </c>
      <c r="P87" s="86"/>
      <c r="Q87" s="86"/>
      <c r="R87" s="64">
        <v>7.7104318324406185</v>
      </c>
      <c r="S87" s="64">
        <v>2.8690641204778693</v>
      </c>
      <c r="T87" s="64">
        <v>0.30123816336288134</v>
      </c>
      <c r="U87" s="64">
        <v>2.8044664883883073</v>
      </c>
      <c r="V87" s="63">
        <v>1.4542266077178755E-3</v>
      </c>
      <c r="W87" s="63">
        <v>1.0899537935208436E-2</v>
      </c>
      <c r="X87" s="63">
        <v>2.6502861652502752E-2</v>
      </c>
      <c r="Y87" s="64">
        <v>0.10003014324609225</v>
      </c>
      <c r="Z87" s="63">
        <v>-4.2329611145162496E-2</v>
      </c>
      <c r="AA87" s="63">
        <v>1.7328250304727093E-3</v>
      </c>
      <c r="AB87" s="63">
        <v>6.4085964002604783E-3</v>
      </c>
      <c r="AC87" s="63">
        <v>-5.2060392378849773E-3</v>
      </c>
      <c r="AD87" s="63">
        <v>3.2213343013179596E-4</v>
      </c>
      <c r="AE87" s="63">
        <v>1.1376640460833112E-2</v>
      </c>
      <c r="AF87" s="63">
        <v>6.0055422834291994E-3</v>
      </c>
      <c r="AG87" s="63">
        <v>6.0921165911987452E-3</v>
      </c>
    </row>
    <row r="88" spans="1:33">
      <c r="A88" s="30" t="s">
        <v>239</v>
      </c>
      <c r="B88" s="85">
        <v>41.87656215543587</v>
      </c>
      <c r="C88" s="85">
        <v>4.7209613715038472</v>
      </c>
      <c r="D88" s="84">
        <v>37.193583547896743</v>
      </c>
      <c r="E88" s="83">
        <v>185.05249260615014</v>
      </c>
      <c r="F88" s="82">
        <v>101.48325850374866</v>
      </c>
      <c r="G88" s="80">
        <v>6.668788636880759</v>
      </c>
      <c r="H88" s="81">
        <v>1.884308315057091</v>
      </c>
      <c r="I88" s="74"/>
      <c r="J88" s="74"/>
      <c r="K88" s="74"/>
      <c r="L88" s="74"/>
      <c r="M88" s="74"/>
      <c r="N88" s="74"/>
      <c r="O88" s="74"/>
      <c r="R88" s="80">
        <v>7.5655873994029692</v>
      </c>
      <c r="S88" s="80">
        <v>2.5577015952089326</v>
      </c>
      <c r="T88" s="79">
        <v>4.4369447556546739E-2</v>
      </c>
      <c r="U88" s="80">
        <v>5.3434664873778317</v>
      </c>
      <c r="V88" s="79">
        <v>2.6285615707863741E-3</v>
      </c>
      <c r="W88" s="79">
        <v>1.4619239608662668E-2</v>
      </c>
      <c r="X88" s="79">
        <v>1.963306040343106E-2</v>
      </c>
      <c r="Y88" s="80">
        <v>0.13941983704965219</v>
      </c>
      <c r="Z88" s="79">
        <v>-4.2699824102592716E-2</v>
      </c>
      <c r="AA88" s="79">
        <v>1.2602457826171247E-3</v>
      </c>
      <c r="AB88" s="79">
        <v>9.1368508594782839E-3</v>
      </c>
      <c r="AC88" s="79">
        <v>-5.2369667072852625E-3</v>
      </c>
      <c r="AD88" s="79">
        <v>7.7312251199264219E-4</v>
      </c>
      <c r="AE88" s="79">
        <v>4.3226558602646827E-2</v>
      </c>
      <c r="AF88" s="79">
        <v>2.3329713132346525E-2</v>
      </c>
      <c r="AG88" s="79">
        <v>2.4055159033509365E-2</v>
      </c>
    </row>
    <row r="89" spans="1:33">
      <c r="A89" s="28" t="s">
        <v>241</v>
      </c>
      <c r="B89" s="78">
        <v>44.549067611860963</v>
      </c>
      <c r="C89" s="78">
        <v>3.9484365372349761</v>
      </c>
      <c r="D89" s="77">
        <v>22.122723890902343</v>
      </c>
      <c r="E89" s="67">
        <v>269.80327277714088</v>
      </c>
      <c r="F89" s="76">
        <v>104.56518530454778</v>
      </c>
      <c r="G89" s="73">
        <v>6.3045254926122105</v>
      </c>
      <c r="H89" s="75">
        <v>3.1624838110178146</v>
      </c>
      <c r="I89" s="74">
        <f t="shared" ref="I89:O89" si="1">AVERAGE(B88:B89)</f>
        <v>43.21281488364842</v>
      </c>
      <c r="J89" s="74">
        <f t="shared" si="1"/>
        <v>4.3346989543694114</v>
      </c>
      <c r="K89" s="74">
        <f t="shared" si="1"/>
        <v>29.658153719399543</v>
      </c>
      <c r="L89" s="74">
        <f t="shared" si="1"/>
        <v>227.42788269164549</v>
      </c>
      <c r="M89" s="74">
        <f t="shared" si="1"/>
        <v>103.02422190414822</v>
      </c>
      <c r="N89" s="74">
        <f t="shared" si="1"/>
        <v>6.4866570647464847</v>
      </c>
      <c r="O89" s="74">
        <f t="shared" si="1"/>
        <v>2.5233960630374526</v>
      </c>
      <c r="R89" s="73">
        <v>10.967375994445758</v>
      </c>
      <c r="S89" s="73">
        <v>4.1815583109310381</v>
      </c>
      <c r="T89" s="73">
        <v>0.11923734830242405</v>
      </c>
      <c r="U89" s="73">
        <v>0.96824553266330382</v>
      </c>
      <c r="V89" s="72">
        <v>2.7793150588179367E-3</v>
      </c>
      <c r="W89" s="72">
        <v>9.9143795160332587E-3</v>
      </c>
      <c r="X89" s="72">
        <v>2.1307151595166968E-2</v>
      </c>
      <c r="Y89" s="73">
        <v>0.21386481622238759</v>
      </c>
      <c r="Z89" s="72">
        <v>-4.5778405546962594E-2</v>
      </c>
      <c r="AA89" s="72">
        <v>3.2731963958672951E-4</v>
      </c>
      <c r="AB89" s="72">
        <v>7.3981136127621756E-3</v>
      </c>
      <c r="AC89" s="72">
        <v>-5.5269715715167362E-3</v>
      </c>
      <c r="AD89" s="72">
        <v>6.4805797047267255E-4</v>
      </c>
      <c r="AE89" s="72">
        <v>5.0777166580269015E-3</v>
      </c>
      <c r="AF89" s="72">
        <v>2.5262671062549762E-3</v>
      </c>
      <c r="AG89" s="72">
        <v>2.5884442488581564E-3</v>
      </c>
    </row>
    <row r="90" spans="1:33">
      <c r="A90" s="70" t="s">
        <v>178</v>
      </c>
      <c r="B90" s="69">
        <v>48.79967119660413</v>
      </c>
      <c r="C90" s="69">
        <v>4.1306878259069331</v>
      </c>
      <c r="D90" s="68">
        <v>32.01255915259032</v>
      </c>
      <c r="E90" s="67">
        <v>253.00377765343148</v>
      </c>
      <c r="F90" s="66">
        <v>121.94056345837316</v>
      </c>
      <c r="G90" s="64">
        <v>3.991258937224329</v>
      </c>
      <c r="H90" s="65">
        <v>7.822797826463848</v>
      </c>
      <c r="R90" s="64">
        <v>17.6030479419763</v>
      </c>
      <c r="S90" s="64">
        <v>10.097791915198378</v>
      </c>
      <c r="T90" s="63">
        <v>3.0364880299765865E-2</v>
      </c>
      <c r="U90" s="64">
        <v>1.5239499150093221</v>
      </c>
      <c r="V90" s="63">
        <v>2.2295083444923299E-3</v>
      </c>
      <c r="W90" s="63">
        <v>7.9756509531012272E-3</v>
      </c>
      <c r="X90" s="63">
        <v>1.3017124079254509E-2</v>
      </c>
      <c r="Y90" s="63">
        <v>7.412792126033696E-2</v>
      </c>
      <c r="Z90" s="63">
        <v>-4.3898202629400196E-2</v>
      </c>
      <c r="AA90" s="63">
        <v>8.7743861372339537E-4</v>
      </c>
      <c r="AB90" s="63">
        <v>1.1716955194462478E-2</v>
      </c>
      <c r="AC90" s="63">
        <v>-6.271469145014954E-3</v>
      </c>
      <c r="AD90" s="63">
        <v>3.1834374292797891E-4</v>
      </c>
      <c r="AE90" s="63">
        <v>3.3158896291256741E-3</v>
      </c>
      <c r="AF90" s="63">
        <v>1.8023997661261971E-3</v>
      </c>
      <c r="AG90" s="63">
        <v>1.872939842859585E-3</v>
      </c>
    </row>
    <row r="91" spans="1:33">
      <c r="A91" s="26" t="s">
        <v>179</v>
      </c>
      <c r="B91" s="69">
        <v>37.960791476569902</v>
      </c>
      <c r="C91" s="69">
        <v>3.1151295756876776</v>
      </c>
      <c r="D91" s="68">
        <v>43.174642448748052</v>
      </c>
      <c r="E91" s="71">
        <v>404.83928964987985</v>
      </c>
      <c r="F91" s="66">
        <v>119.05572761648571</v>
      </c>
      <c r="G91" s="64">
        <v>13.302748942453455</v>
      </c>
      <c r="H91" s="65">
        <v>2.5020686051975551</v>
      </c>
      <c r="R91" s="64">
        <v>9.1989333691868023</v>
      </c>
      <c r="S91" s="64">
        <v>3.7345269633209832</v>
      </c>
      <c r="T91" s="63">
        <v>5.1158003416025215E-2</v>
      </c>
      <c r="U91" s="64">
        <v>6.1060159816402901</v>
      </c>
      <c r="V91" s="63">
        <v>2.8363236383290853E-3</v>
      </c>
      <c r="W91" s="63">
        <v>1.7865364249362244E-2</v>
      </c>
      <c r="X91" s="63">
        <v>2.8579107546629054E-2</v>
      </c>
      <c r="Y91" s="64">
        <v>0.10694355730014393</v>
      </c>
      <c r="Z91" s="63">
        <v>-4.2591450229631705E-2</v>
      </c>
      <c r="AA91" s="63">
        <v>4.6399191325802213E-4</v>
      </c>
      <c r="AB91" s="63">
        <v>1.326027635817361E-2</v>
      </c>
      <c r="AC91" s="63">
        <v>-6.1072111508174431E-3</v>
      </c>
      <c r="AD91" s="63">
        <v>6.6321738144766622E-4</v>
      </c>
      <c r="AE91" s="64">
        <v>8.613746480693675E-2</v>
      </c>
      <c r="AF91" s="64">
        <v>4.672970171762187E-2</v>
      </c>
      <c r="AG91" s="64">
        <v>4.7459640062889052E-2</v>
      </c>
    </row>
    <row r="92" spans="1:33">
      <c r="A92" s="70" t="s">
        <v>201</v>
      </c>
      <c r="B92" s="69">
        <v>24.300183319378029</v>
      </c>
      <c r="C92" s="69">
        <v>12.187774947204691</v>
      </c>
      <c r="D92" s="68">
        <v>37.27306138679527</v>
      </c>
      <c r="E92" s="67">
        <v>372.46118256094428</v>
      </c>
      <c r="F92" s="66">
        <v>120.71660932149342</v>
      </c>
      <c r="G92" s="64">
        <v>33.62879587024883</v>
      </c>
      <c r="H92" s="65">
        <v>11.539652954238573</v>
      </c>
      <c r="R92" s="64">
        <v>24.571106415018964</v>
      </c>
      <c r="S92" s="64">
        <v>14.740035360592689</v>
      </c>
      <c r="T92" s="64">
        <v>0.3081268731842341</v>
      </c>
      <c r="U92" s="64">
        <v>4.3811584802967145</v>
      </c>
      <c r="V92" s="63">
        <v>3.0706895744775494E-3</v>
      </c>
      <c r="W92" s="63">
        <v>2.0574735632611859E-2</v>
      </c>
      <c r="X92" s="63">
        <v>1.4891717773228638E-2</v>
      </c>
      <c r="Y92" s="64">
        <v>0.11775257957917606</v>
      </c>
      <c r="Z92" s="63">
        <v>-4.3504823359873171E-2</v>
      </c>
      <c r="AA92" s="63">
        <v>2.2773618485376697E-3</v>
      </c>
      <c r="AB92" s="63">
        <v>3.3980201563820818E-2</v>
      </c>
      <c r="AC92" s="63">
        <v>-6.0961519861283224E-3</v>
      </c>
      <c r="AD92" s="63">
        <v>1.0270420202744997E-3</v>
      </c>
      <c r="AE92" s="64">
        <v>0.13328104962542034</v>
      </c>
      <c r="AF92" s="64">
        <v>7.1906123700044886E-2</v>
      </c>
      <c r="AG92" s="64">
        <v>7.3663194766927134E-2</v>
      </c>
    </row>
    <row r="93" spans="1:33">
      <c r="A93" s="26" t="s">
        <v>180</v>
      </c>
      <c r="B93" s="69">
        <v>35.619687113873304</v>
      </c>
      <c r="C93" s="69">
        <v>4.5856796428761575</v>
      </c>
      <c r="D93" s="68">
        <v>33.575935783127306</v>
      </c>
      <c r="E93" s="67">
        <v>295.51711979742464</v>
      </c>
      <c r="F93" s="66">
        <v>25.299444781520069</v>
      </c>
      <c r="G93" s="64">
        <v>7.6571664776043464</v>
      </c>
      <c r="H93" s="65">
        <v>6.0360151314600552</v>
      </c>
      <c r="R93" s="64">
        <v>15.078153642352298</v>
      </c>
      <c r="S93" s="64">
        <v>8.1416149994293416</v>
      </c>
      <c r="T93" s="63">
        <v>7.2675634871346609E-2</v>
      </c>
      <c r="U93" s="64">
        <v>2.7050078449305759</v>
      </c>
      <c r="V93" s="63">
        <v>6.7296169705681657E-3</v>
      </c>
      <c r="W93" s="63">
        <v>2.1522070152793324E-2</v>
      </c>
      <c r="X93" s="63">
        <v>2.0647540154173669E-2</v>
      </c>
      <c r="Y93" s="64">
        <v>0.29522785099543286</v>
      </c>
      <c r="Z93" s="63">
        <v>-4.4443685449956562E-2</v>
      </c>
      <c r="AA93" s="63">
        <v>3.3169637429898745E-3</v>
      </c>
      <c r="AB93" s="63">
        <v>1.0295213945588426E-2</v>
      </c>
      <c r="AC93" s="63">
        <v>1.1178961936941484E-2</v>
      </c>
      <c r="AD93" s="63">
        <v>2.8613478216470501E-3</v>
      </c>
      <c r="AE93" s="63">
        <v>2.4555312669080866E-2</v>
      </c>
      <c r="AF93" s="63">
        <v>1.3511554488357625E-2</v>
      </c>
      <c r="AG93" s="63">
        <v>1.3831368413035956E-2</v>
      </c>
    </row>
    <row r="94" spans="1:33">
      <c r="A94" s="70" t="s">
        <v>208</v>
      </c>
      <c r="B94" s="69">
        <v>41.93833477411119</v>
      </c>
      <c r="C94" s="69">
        <v>6.1160742167500519</v>
      </c>
      <c r="D94" s="68">
        <v>37.790303430176046</v>
      </c>
      <c r="E94" s="71">
        <v>436.39132135939548</v>
      </c>
      <c r="F94" s="66">
        <v>118.89643675514112</v>
      </c>
      <c r="G94" s="64">
        <v>2.3982902068975553</v>
      </c>
      <c r="H94" s="65">
        <v>6.7327782865486281</v>
      </c>
      <c r="R94" s="64">
        <v>15.360680493119634</v>
      </c>
      <c r="S94" s="64">
        <v>8.9318787867788423</v>
      </c>
      <c r="T94" s="63">
        <v>5.4856846164082512E-2</v>
      </c>
      <c r="U94" s="64">
        <v>2.7010267442663087</v>
      </c>
      <c r="V94" s="63">
        <v>3.5191623567874769E-3</v>
      </c>
      <c r="W94" s="63">
        <v>1.405716865740312E-2</v>
      </c>
      <c r="X94" s="63">
        <v>1.8971773345074276E-2</v>
      </c>
      <c r="Y94" s="64">
        <v>0.19256559004144846</v>
      </c>
      <c r="Z94" s="63">
        <v>-4.6235087254618147E-2</v>
      </c>
      <c r="AA94" s="63">
        <v>1.7822991476403669E-3</v>
      </c>
      <c r="AB94" s="63">
        <v>2.5242288778323543E-2</v>
      </c>
      <c r="AC94" s="63">
        <v>-1.1032934017514956E-3</v>
      </c>
      <c r="AD94" s="63">
        <v>1.7698555149461956E-3</v>
      </c>
      <c r="AE94" s="63">
        <v>8.6455677213632953E-3</v>
      </c>
      <c r="AF94" s="63">
        <v>4.8979973902291991E-3</v>
      </c>
      <c r="AG94" s="63">
        <v>4.8382322065075294E-3</v>
      </c>
    </row>
    <row r="95" spans="1:33">
      <c r="A95" s="26" t="s">
        <v>183</v>
      </c>
      <c r="B95" s="69">
        <v>51.367226482924089</v>
      </c>
      <c r="C95" s="69">
        <v>2.0177791796530959</v>
      </c>
      <c r="D95" s="68">
        <v>48.646494134076789</v>
      </c>
      <c r="E95" s="67">
        <v>284.56042264645851</v>
      </c>
      <c r="F95" s="66">
        <v>109.49782693931735</v>
      </c>
      <c r="G95" s="64">
        <v>4.2435204575539345</v>
      </c>
      <c r="H95" s="65">
        <v>0.93878790862310135</v>
      </c>
      <c r="R95" s="64">
        <v>5.8110189598125501</v>
      </c>
      <c r="S95" s="64">
        <v>1.4743329427046983</v>
      </c>
      <c r="T95" s="63">
        <v>4.3547507211273428E-2</v>
      </c>
      <c r="U95" s="64">
        <v>2.6715909645091056</v>
      </c>
      <c r="V95" s="63">
        <v>2.959206436012744E-3</v>
      </c>
      <c r="W95" s="63">
        <v>9.5607333219940027E-3</v>
      </c>
      <c r="X95" s="63">
        <v>1.6581137037357346E-2</v>
      </c>
      <c r="Y95" s="64">
        <v>8.071655834746834E-2</v>
      </c>
      <c r="Z95" s="63">
        <v>-4.4212294330296817E-2</v>
      </c>
      <c r="AA95" s="63">
        <v>5.4796842773101361E-4</v>
      </c>
      <c r="AB95" s="63">
        <v>4.4264776376877297E-3</v>
      </c>
      <c r="AC95" s="63">
        <v>-3.5174789968858791E-3</v>
      </c>
      <c r="AD95" s="63">
        <v>5.3815305799613197E-4</v>
      </c>
      <c r="AE95" s="63">
        <v>1.7342620933371855E-2</v>
      </c>
      <c r="AF95" s="63">
        <v>9.2726322874387059E-3</v>
      </c>
      <c r="AG95" s="63">
        <v>9.865647043490057E-3</v>
      </c>
    </row>
    <row r="96" spans="1:33">
      <c r="A96" s="70" t="s">
        <v>185</v>
      </c>
      <c r="B96" s="69">
        <v>60.777012003533322</v>
      </c>
      <c r="C96" s="69">
        <v>2.8133115227764698</v>
      </c>
      <c r="D96" s="68">
        <v>27.304216984500407</v>
      </c>
      <c r="E96" s="67">
        <v>202.25765904751276</v>
      </c>
      <c r="F96" s="66">
        <v>107.68696944196861</v>
      </c>
      <c r="G96" s="64">
        <v>3.9956183401369878</v>
      </c>
      <c r="H96" s="65">
        <v>0.79651132286136228</v>
      </c>
      <c r="R96" s="64">
        <v>6.0271831026718319</v>
      </c>
      <c r="S96" s="64">
        <v>1.2817634584019562</v>
      </c>
      <c r="T96" s="63">
        <v>4.0187061392565802E-2</v>
      </c>
      <c r="U96" s="64">
        <v>0.29091960669577221</v>
      </c>
      <c r="V96" s="63">
        <v>3.1935755064492447E-3</v>
      </c>
      <c r="W96" s="63">
        <v>7.6220100559376211E-3</v>
      </c>
      <c r="X96" s="63">
        <v>1.1841920236462673E-2</v>
      </c>
      <c r="Y96" s="64">
        <v>0.10390276655544954</v>
      </c>
      <c r="Z96" s="63">
        <v>-4.7738974684813418E-2</v>
      </c>
      <c r="AA96" s="63">
        <v>5.7624837446456809E-4</v>
      </c>
      <c r="AB96" s="63">
        <v>3.7446898955743701E-3</v>
      </c>
      <c r="AC96" s="63">
        <v>-4.8422257192134929E-3</v>
      </c>
      <c r="AD96" s="63">
        <v>5.0783448329608607E-4</v>
      </c>
      <c r="AE96" s="63">
        <v>2.5954406480983186E-3</v>
      </c>
      <c r="AF96" s="63">
        <v>1.416754188756699E-3</v>
      </c>
      <c r="AG96" s="63">
        <v>1.5051507051135424E-3</v>
      </c>
    </row>
    <row r="97" spans="1:33">
      <c r="A97" s="26" t="s">
        <v>187</v>
      </c>
      <c r="B97" s="69">
        <v>44.094169958968145</v>
      </c>
      <c r="C97" s="69">
        <v>4.2171925557346643</v>
      </c>
      <c r="D97" s="68">
        <v>25.127983859068344</v>
      </c>
      <c r="E97" s="67">
        <v>271.46212023784517</v>
      </c>
      <c r="F97" s="66">
        <v>111.48482187412701</v>
      </c>
      <c r="G97" s="64">
        <v>1.0817643609015866</v>
      </c>
      <c r="H97" s="65">
        <v>2.0824101406206412</v>
      </c>
      <c r="R97" s="64">
        <v>7.815648465371333</v>
      </c>
      <c r="S97" s="64">
        <v>2.9362873822603293</v>
      </c>
      <c r="T97" s="63">
        <v>3.4251741454811739E-2</v>
      </c>
      <c r="U97" s="64">
        <v>4.0648495310966073</v>
      </c>
      <c r="V97" s="63">
        <v>2.6184262918489227E-3</v>
      </c>
      <c r="W97" s="63">
        <v>7.5841173769063555E-3</v>
      </c>
      <c r="X97" s="63">
        <v>1.0718643167949644E-2</v>
      </c>
      <c r="Y97" s="63">
        <v>7.0987879087373806E-2</v>
      </c>
      <c r="Z97" s="63">
        <v>-4.4447970020685575E-2</v>
      </c>
      <c r="AA97" s="63">
        <v>1.1781973831423616E-3</v>
      </c>
      <c r="AB97" s="63">
        <v>9.9000548748407243E-3</v>
      </c>
      <c r="AC97" s="63">
        <v>-4.6240116823014384E-3</v>
      </c>
      <c r="AD97" s="63">
        <v>3.0318442745745991E-4</v>
      </c>
      <c r="AE97" s="63">
        <v>9.9544575238106042E-3</v>
      </c>
      <c r="AF97" s="63">
        <v>5.4527948091710908E-3</v>
      </c>
      <c r="AG97" s="63">
        <v>5.5879338308151543E-3</v>
      </c>
    </row>
    <row r="98" spans="1:33">
      <c r="A98" s="70" t="s">
        <v>215</v>
      </c>
      <c r="B98" s="69">
        <v>33.996391289385073</v>
      </c>
      <c r="C98" s="69">
        <v>2.3674723011574694</v>
      </c>
      <c r="D98" s="68">
        <v>48.240166193590547</v>
      </c>
      <c r="E98" s="67">
        <v>232.95117357744815</v>
      </c>
      <c r="F98" s="66">
        <v>109.55431579297542</v>
      </c>
      <c r="G98" s="64">
        <v>0.86547532135303573</v>
      </c>
      <c r="H98" s="65">
        <v>1.0401351933928593</v>
      </c>
      <c r="R98" s="64">
        <v>5.835382334119811</v>
      </c>
      <c r="S98" s="64">
        <v>1.527279971464516</v>
      </c>
      <c r="T98" s="63">
        <v>2.0314994868726757E-2</v>
      </c>
      <c r="U98" s="64">
        <v>9.2232459627328662</v>
      </c>
      <c r="V98" s="63">
        <v>2.3169208666832682E-3</v>
      </c>
      <c r="W98" s="63">
        <v>1.6905413778572586E-2</v>
      </c>
      <c r="X98" s="63">
        <v>1.7555726332167409E-2</v>
      </c>
      <c r="Y98" s="63">
        <v>6.3421858127890182E-2</v>
      </c>
      <c r="Z98" s="63">
        <v>-4.5441336720572205E-2</v>
      </c>
      <c r="AA98" s="63">
        <v>1.2617480616651585E-3</v>
      </c>
      <c r="AB98" s="63">
        <v>5.5635539009810308E-3</v>
      </c>
      <c r="AC98" s="63">
        <v>-5.0752703322151484E-3</v>
      </c>
      <c r="AD98" s="63">
        <v>6.2910891155749113E-4</v>
      </c>
      <c r="AE98" s="63">
        <v>1.8207958911927408E-2</v>
      </c>
      <c r="AF98" s="63">
        <v>9.8563622925867764E-3</v>
      </c>
      <c r="AG98" s="63">
        <v>9.923343754196623E-3</v>
      </c>
    </row>
    <row r="99" spans="1:33">
      <c r="A99" s="26" t="s">
        <v>189</v>
      </c>
      <c r="B99" s="69">
        <v>45.165211757553159</v>
      </c>
      <c r="C99" s="69">
        <v>4.535241249260646</v>
      </c>
      <c r="D99" s="68">
        <v>27.020922345595025</v>
      </c>
      <c r="E99" s="67">
        <v>293.88089230747715</v>
      </c>
      <c r="F99" s="66">
        <v>104.47581206910236</v>
      </c>
      <c r="G99" s="64">
        <v>2.1391797307813687</v>
      </c>
      <c r="H99" s="65">
        <v>3.1869204110073852</v>
      </c>
      <c r="R99" s="64">
        <v>8.9192988215675655</v>
      </c>
      <c r="S99" s="64">
        <v>4.4210563540204841</v>
      </c>
      <c r="T99" s="63">
        <v>7.2219866834849031E-2</v>
      </c>
      <c r="U99" s="64">
        <v>6.463356599937649</v>
      </c>
      <c r="V99" s="63">
        <v>5.2105087682577638E-3</v>
      </c>
      <c r="W99" s="63">
        <v>1.1379498041286676E-2</v>
      </c>
      <c r="X99" s="63">
        <v>2.1876783385414662E-2</v>
      </c>
      <c r="Y99" s="64">
        <v>0.11705214590167132</v>
      </c>
      <c r="Z99" s="63">
        <v>-4.3542717717150389E-2</v>
      </c>
      <c r="AA99" s="63">
        <v>7.8824425087805304E-5</v>
      </c>
      <c r="AB99" s="63">
        <v>1.2737560997463468E-2</v>
      </c>
      <c r="AC99" s="63">
        <v>-5.5131770063320098E-3</v>
      </c>
      <c r="AD99" s="63">
        <v>1.0990491221287159E-3</v>
      </c>
      <c r="AE99" s="63">
        <v>6.9780292902907387E-3</v>
      </c>
      <c r="AF99" s="63">
        <v>3.827609205032056E-3</v>
      </c>
      <c r="AG99" s="63">
        <v>3.9042107665371527E-3</v>
      </c>
    </row>
    <row r="100" spans="1:33">
      <c r="A100" s="70" t="s">
        <v>196</v>
      </c>
      <c r="B100" s="69">
        <v>77.182461402297562</v>
      </c>
      <c r="C100" s="69">
        <v>13.110751808532235</v>
      </c>
      <c r="D100" s="68">
        <v>6.1275106013834408</v>
      </c>
      <c r="E100" s="67">
        <v>367.33805681570203</v>
      </c>
      <c r="F100" s="66">
        <v>105.82977545309772</v>
      </c>
      <c r="G100" s="64">
        <v>2.6485120658841685</v>
      </c>
      <c r="H100" s="65">
        <v>7.2452815341363781</v>
      </c>
      <c r="R100" s="64">
        <v>15.950252723276574</v>
      </c>
      <c r="S100" s="64">
        <v>9.682670295283808</v>
      </c>
      <c r="T100" s="64">
        <v>0.10887265686337226</v>
      </c>
      <c r="U100" s="64">
        <v>0.39505378989789774</v>
      </c>
      <c r="V100" s="63">
        <v>1.7671252884720007E-3</v>
      </c>
      <c r="W100" s="63">
        <v>9.9143826812775615E-3</v>
      </c>
      <c r="X100" s="63">
        <v>9.6127292630296315E-3</v>
      </c>
      <c r="Y100" s="63">
        <v>6.7162524838520199E-2</v>
      </c>
      <c r="Z100" s="63">
        <v>-4.2878152919938461E-2</v>
      </c>
      <c r="AA100" s="63">
        <v>-9.6721346812263047E-4</v>
      </c>
      <c r="AB100" s="63">
        <v>2.6284207836570723E-2</v>
      </c>
      <c r="AC100" s="63">
        <v>-6.2637937393885505E-3</v>
      </c>
      <c r="AD100" s="63">
        <v>3.6003178619122581E-4</v>
      </c>
      <c r="AE100" s="63">
        <v>1.6233175866187262E-3</v>
      </c>
      <c r="AF100" s="63">
        <v>8.1045219570363908E-4</v>
      </c>
      <c r="AG100" s="63">
        <v>9.1023933599873076E-4</v>
      </c>
    </row>
    <row r="101" spans="1:33">
      <c r="A101" s="26" t="s">
        <v>218</v>
      </c>
      <c r="B101" s="69">
        <v>74.803558427779393</v>
      </c>
      <c r="C101" s="69">
        <v>14.573488724094425</v>
      </c>
      <c r="D101" s="68">
        <v>8.9636510874524511</v>
      </c>
      <c r="E101" s="67">
        <v>353.8769419813961</v>
      </c>
      <c r="F101" s="66">
        <v>108.22477122029808</v>
      </c>
      <c r="G101" s="64">
        <v>3.9903247794573162</v>
      </c>
      <c r="H101" s="65">
        <v>8.0532021474027946</v>
      </c>
      <c r="R101" s="64">
        <v>17.841127886017741</v>
      </c>
      <c r="S101" s="64">
        <v>10.750051314231836</v>
      </c>
      <c r="T101" s="64">
        <v>0.17507257360377598</v>
      </c>
      <c r="U101" s="64">
        <v>0.46041345310819948</v>
      </c>
      <c r="V101" s="63">
        <v>3.1885119238809607E-3</v>
      </c>
      <c r="W101" s="63">
        <v>1.0596427999476521E-2</v>
      </c>
      <c r="X101" s="63">
        <v>8.6348944274575422E-3</v>
      </c>
      <c r="Y101" s="63">
        <v>6.8802028166763229E-2</v>
      </c>
      <c r="Z101" s="63">
        <v>-4.3851400094841557E-2</v>
      </c>
      <c r="AA101" s="63">
        <v>1.0126064372935602E-3</v>
      </c>
      <c r="AB101" s="63">
        <v>3.0166153440946815E-2</v>
      </c>
      <c r="AC101" s="63">
        <v>-6.4188439242450239E-3</v>
      </c>
      <c r="AD101" s="63">
        <v>4.6993641162558893E-4</v>
      </c>
      <c r="AE101" s="63">
        <v>2.2430837614177742E-3</v>
      </c>
      <c r="AF101" s="63">
        <v>1.1445359647458109E-3</v>
      </c>
      <c r="AG101" s="63">
        <v>1.1627035868013033E-3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4278a402-1a9e-4eb9-8414-ffb55a5fcf1e}" enabled="0" method="" siteId="{4278a402-1a9e-4eb9-8414-ffb55a5fcf1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Glinski Jr</dc:creator>
  <cp:keywords/>
  <dc:description/>
  <cp:lastModifiedBy>Hernan Quinde</cp:lastModifiedBy>
  <cp:revision/>
  <dcterms:created xsi:type="dcterms:W3CDTF">2024-07-11T14:48:12Z</dcterms:created>
  <dcterms:modified xsi:type="dcterms:W3CDTF">2025-07-08T19:46:06Z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