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msx0keyboard\Document\"/>
    </mc:Choice>
  </mc:AlternateContent>
  <bookViews>
    <workbookView xWindow="0" yWindow="0" windowWidth="14250" windowHeight="678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3" l="1"/>
  <c r="L10" i="3"/>
  <c r="J10" i="3"/>
  <c r="I10" i="3"/>
  <c r="H10" i="3"/>
  <c r="G10" i="3"/>
  <c r="F10" i="3"/>
  <c r="E10" i="3"/>
  <c r="D10" i="3"/>
  <c r="C10" i="3"/>
  <c r="K9" i="3" l="1"/>
  <c r="J9" i="3"/>
  <c r="H9" i="3"/>
  <c r="F9" i="3"/>
  <c r="D9" i="3"/>
  <c r="I9" i="3"/>
  <c r="G9" i="3"/>
  <c r="E9" i="3"/>
  <c r="C9" i="3"/>
  <c r="L9" i="3" l="1"/>
  <c r="J8" i="3"/>
  <c r="L8" i="3" s="1"/>
  <c r="K8" i="3"/>
  <c r="I8" i="3"/>
  <c r="H8" i="3"/>
  <c r="G8" i="3"/>
  <c r="F8" i="3"/>
  <c r="E8" i="3"/>
  <c r="D8" i="3"/>
  <c r="C8" i="3"/>
  <c r="H7" i="3" l="1"/>
  <c r="F7" i="3"/>
  <c r="D7" i="3"/>
  <c r="K7" i="3"/>
  <c r="J7" i="3"/>
  <c r="I7" i="3"/>
  <c r="G7" i="3"/>
  <c r="E7" i="3"/>
  <c r="C7" i="3"/>
  <c r="L7" i="3" l="1"/>
  <c r="K6" i="3"/>
  <c r="K5" i="3"/>
  <c r="L5" i="3" s="1"/>
  <c r="J6" i="3"/>
  <c r="I6" i="3"/>
  <c r="H6" i="3"/>
  <c r="G6" i="3"/>
  <c r="F6" i="3"/>
  <c r="E6" i="3"/>
  <c r="D6" i="3"/>
  <c r="C6" i="3"/>
  <c r="J5" i="3"/>
  <c r="I5" i="3"/>
  <c r="H5" i="3"/>
  <c r="G5" i="3"/>
  <c r="F5" i="3"/>
  <c r="E5" i="3"/>
  <c r="D5" i="3"/>
  <c r="C5" i="3"/>
  <c r="L4" i="3"/>
  <c r="K4" i="3"/>
  <c r="J4" i="3"/>
  <c r="I4" i="3"/>
  <c r="H4" i="3"/>
  <c r="G4" i="3"/>
  <c r="F4" i="3"/>
  <c r="E4" i="3"/>
  <c r="D4" i="3"/>
  <c r="C4" i="3"/>
  <c r="L6" i="3" l="1"/>
  <c r="X4" i="1"/>
  <c r="X5" i="1"/>
  <c r="X6" i="1"/>
  <c r="X7" i="1"/>
  <c r="X8" i="1"/>
  <c r="X9" i="1"/>
  <c r="X3" i="1"/>
  <c r="W4" i="1"/>
  <c r="W5" i="1"/>
  <c r="W6" i="1"/>
  <c r="W7" i="1"/>
  <c r="W8" i="1"/>
  <c r="W9" i="1"/>
  <c r="W3" i="1"/>
  <c r="V9" i="1"/>
  <c r="V8" i="1"/>
  <c r="V7" i="1"/>
  <c r="V6" i="1"/>
  <c r="V5" i="1"/>
  <c r="V4" i="1"/>
  <c r="V3" i="1"/>
  <c r="T9" i="1"/>
  <c r="T8" i="1"/>
  <c r="T7" i="1"/>
  <c r="T6" i="1"/>
  <c r="T5" i="1"/>
  <c r="T4" i="1"/>
  <c r="T3" i="1"/>
  <c r="R9" i="1"/>
  <c r="R8" i="1"/>
  <c r="R7" i="1"/>
  <c r="R6" i="1"/>
  <c r="R5" i="1"/>
  <c r="R4" i="1"/>
  <c r="R3" i="1"/>
  <c r="P9" i="1"/>
  <c r="P8" i="1"/>
  <c r="P7" i="1"/>
  <c r="P6" i="1"/>
  <c r="P5" i="1"/>
  <c r="P4" i="1"/>
  <c r="P3" i="1"/>
  <c r="N4" i="1"/>
  <c r="N5" i="1"/>
  <c r="N6" i="1"/>
  <c r="N7" i="1"/>
  <c r="N8" i="1"/>
  <c r="N9" i="1"/>
  <c r="N3" i="1"/>
  <c r="M4" i="1" l="1"/>
  <c r="O4" i="1"/>
  <c r="Q4" i="1"/>
  <c r="S4" i="1"/>
  <c r="U4" i="1"/>
  <c r="M5" i="1"/>
  <c r="O5" i="1"/>
  <c r="Q5" i="1"/>
  <c r="S5" i="1"/>
  <c r="U5" i="1"/>
  <c r="M6" i="1"/>
  <c r="O6" i="1"/>
  <c r="Q6" i="1"/>
  <c r="S6" i="1"/>
  <c r="U6" i="1"/>
  <c r="M7" i="1"/>
  <c r="O7" i="1"/>
  <c r="Q7" i="1"/>
  <c r="S7" i="1"/>
  <c r="U7" i="1"/>
  <c r="M8" i="1"/>
  <c r="O8" i="1"/>
  <c r="Q8" i="1"/>
  <c r="S8" i="1"/>
  <c r="U8" i="1"/>
  <c r="M9" i="1"/>
  <c r="O9" i="1"/>
  <c r="Q9" i="1"/>
  <c r="S9" i="1"/>
  <c r="U9" i="1"/>
  <c r="O3" i="1"/>
  <c r="Q3" i="1"/>
  <c r="S3" i="1"/>
  <c r="U3" i="1"/>
  <c r="M3" i="1"/>
</calcChain>
</file>

<file path=xl/sharedStrings.xml><?xml version="1.0" encoding="utf-8"?>
<sst xmlns="http://schemas.openxmlformats.org/spreadsheetml/2006/main" count="106" uniqueCount="67">
  <si>
    <t>0A</t>
  </si>
  <si>
    <t>FF</t>
  </si>
  <si>
    <t>A3</t>
  </si>
  <si>
    <t>B0</t>
  </si>
  <si>
    <t>1F</t>
  </si>
  <si>
    <t>F2</t>
  </si>
  <si>
    <t>F1</t>
  </si>
  <si>
    <t>F9</t>
  </si>
  <si>
    <t>FA</t>
  </si>
  <si>
    <t>マトリクス情報</t>
    <rPh sb="5" eb="7">
      <t>ジョウホウ</t>
    </rPh>
    <phoneticPr fontId="1"/>
  </si>
  <si>
    <t>B～J列を 10進表記</t>
    <rPh sb="3" eb="4">
      <t>レツ</t>
    </rPh>
    <rPh sb="8" eb="9">
      <t>シン</t>
    </rPh>
    <rPh sb="9" eb="11">
      <t>ヒョウキ</t>
    </rPh>
    <phoneticPr fontId="1"/>
  </si>
  <si>
    <t>+0</t>
    <phoneticPr fontId="1"/>
  </si>
  <si>
    <t>+1</t>
    <phoneticPr fontId="1"/>
  </si>
  <si>
    <t>+2</t>
    <phoneticPr fontId="1"/>
  </si>
  <si>
    <t>+3</t>
  </si>
  <si>
    <t>+4</t>
  </si>
  <si>
    <t>+5</t>
  </si>
  <si>
    <t>+6</t>
  </si>
  <si>
    <t>+7</t>
  </si>
  <si>
    <t>+8</t>
  </si>
  <si>
    <t>+9</t>
  </si>
  <si>
    <t>Q</t>
    <phoneticPr fontId="1"/>
  </si>
  <si>
    <t>W</t>
    <phoneticPr fontId="1"/>
  </si>
  <si>
    <t>E</t>
    <phoneticPr fontId="1"/>
  </si>
  <si>
    <t>R</t>
    <phoneticPr fontId="1"/>
  </si>
  <si>
    <t>T</t>
    <phoneticPr fontId="1"/>
  </si>
  <si>
    <t>Y</t>
    <phoneticPr fontId="1"/>
  </si>
  <si>
    <t>U</t>
    <phoneticPr fontId="1"/>
  </si>
  <si>
    <t>I</t>
    <phoneticPr fontId="1"/>
  </si>
  <si>
    <t>O</t>
    <phoneticPr fontId="1"/>
  </si>
  <si>
    <t>P</t>
    <phoneticPr fontId="1"/>
  </si>
  <si>
    <t>A</t>
    <phoneticPr fontId="1"/>
  </si>
  <si>
    <t>S</t>
    <phoneticPr fontId="1"/>
  </si>
  <si>
    <t>D</t>
    <phoneticPr fontId="1"/>
  </si>
  <si>
    <t>F</t>
    <phoneticPr fontId="1"/>
  </si>
  <si>
    <t>G</t>
    <phoneticPr fontId="1"/>
  </si>
  <si>
    <t>H</t>
    <phoneticPr fontId="1"/>
  </si>
  <si>
    <t>J</t>
    <phoneticPr fontId="1"/>
  </si>
  <si>
    <t>K</t>
    <phoneticPr fontId="1"/>
  </si>
  <si>
    <t>L</t>
    <phoneticPr fontId="1"/>
  </si>
  <si>
    <t>BS</t>
    <phoneticPr fontId="1"/>
  </si>
  <si>
    <t>Z</t>
    <phoneticPr fontId="1"/>
  </si>
  <si>
    <t>X</t>
    <phoneticPr fontId="1"/>
  </si>
  <si>
    <t>C</t>
    <phoneticPr fontId="1"/>
  </si>
  <si>
    <t>V</t>
    <phoneticPr fontId="1"/>
  </si>
  <si>
    <t>B</t>
    <phoneticPr fontId="1"/>
  </si>
  <si>
    <t>N</t>
    <phoneticPr fontId="1"/>
  </si>
  <si>
    <t>M</t>
    <phoneticPr fontId="1"/>
  </si>
  <si>
    <t>$</t>
    <phoneticPr fontId="1"/>
  </si>
  <si>
    <t>SPC</t>
    <phoneticPr fontId="1"/>
  </si>
  <si>
    <t>Fn</t>
    <phoneticPr fontId="1"/>
  </si>
  <si>
    <t>Sym</t>
    <phoneticPr fontId="1"/>
  </si>
  <si>
    <t>Ent</t>
    <phoneticPr fontId="1"/>
  </si>
  <si>
    <t>ALT</t>
    <phoneticPr fontId="1"/>
  </si>
  <si>
    <t>aA</t>
    <phoneticPr fontId="1"/>
  </si>
  <si>
    <t>MNPRTの合計</t>
    <rPh sb="6" eb="8">
      <t>ゴウケイ</t>
    </rPh>
    <phoneticPr fontId="1"/>
  </si>
  <si>
    <t>SUM</t>
    <phoneticPr fontId="1"/>
  </si>
  <si>
    <t>CSUM</t>
    <phoneticPr fontId="1"/>
  </si>
  <si>
    <t>+0～+9 の合計の下位 8bit が 00h になる</t>
    <rPh sb="7" eb="9">
      <t>ゴウケイ</t>
    </rPh>
    <rPh sb="10" eb="12">
      <t>カイ</t>
    </rPh>
    <phoneticPr fontId="1"/>
  </si>
  <si>
    <t>更新通知</t>
    <rPh sb="0" eb="2">
      <t>コウシン</t>
    </rPh>
    <rPh sb="2" eb="4">
      <t>ツウチ</t>
    </rPh>
    <phoneticPr fontId="1"/>
  </si>
  <si>
    <t>更新通知は、+n/+(n+1) のペアの中に、前回の読み出しから変化のあるキーがあれば 1 になる</t>
    <rPh sb="0" eb="2">
      <t>コウシン</t>
    </rPh>
    <rPh sb="2" eb="4">
      <t>ツウチ</t>
    </rPh>
    <rPh sb="20" eb="21">
      <t>ナカ</t>
    </rPh>
    <rPh sb="23" eb="25">
      <t>ゼンカイ</t>
    </rPh>
    <rPh sb="26" eb="27">
      <t>ヨ</t>
    </rPh>
    <rPh sb="28" eb="29">
      <t>ダ</t>
    </rPh>
    <rPh sb="32" eb="34">
      <t>ヘンカ</t>
    </rPh>
    <phoneticPr fontId="1"/>
  </si>
  <si>
    <t>Keyboard → MSX0</t>
    <phoneticPr fontId="1"/>
  </si>
  <si>
    <t>MSX0 → Keyboard</t>
    <phoneticPr fontId="1"/>
  </si>
  <si>
    <t>左LED</t>
    <rPh sb="0" eb="1">
      <t>ヒダリ</t>
    </rPh>
    <phoneticPr fontId="1"/>
  </si>
  <si>
    <t>右LED</t>
    <rPh sb="0" eb="1">
      <t>ミギ</t>
    </rPh>
    <phoneticPr fontId="1"/>
  </si>
  <si>
    <t>左LED, 右LEDは、0で消灯、1で点灯</t>
    <rPh sb="0" eb="1">
      <t>ヒダリ</t>
    </rPh>
    <rPh sb="6" eb="7">
      <t>ミギ</t>
    </rPh>
    <rPh sb="14" eb="16">
      <t>ショウトウ</t>
    </rPh>
    <rPh sb="19" eb="21">
      <t>テントウ</t>
    </rPh>
    <phoneticPr fontId="1"/>
  </si>
  <si>
    <t>装飾キーのチェックサム計算</t>
    <rPh sb="0" eb="2">
      <t>ソウショク</t>
    </rPh>
    <rPh sb="11" eb="13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</si>
</sst>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"/>
  <sheetViews>
    <sheetView workbookViewId="0">
      <selection activeCell="I18" sqref="I18"/>
    </sheetView>
  </sheetViews>
  <sheetFormatPr defaultRowHeight="13.5" x14ac:dyDescent="0.15"/>
  <cols>
    <col min="23" max="23" width="13.5" bestFit="1" customWidth="1"/>
    <col min="24" max="24" width="12.375" bestFit="1" customWidth="1"/>
  </cols>
  <sheetData>
    <row r="2" spans="2:24" x14ac:dyDescent="0.15">
      <c r="B2" s="11" t="s">
        <v>9</v>
      </c>
      <c r="C2" s="11"/>
      <c r="D2" s="11"/>
      <c r="E2" s="11"/>
      <c r="F2" s="11"/>
      <c r="G2" s="11"/>
      <c r="H2" s="11"/>
      <c r="I2" s="11"/>
      <c r="J2" s="11"/>
      <c r="K2" s="11"/>
      <c r="M2" s="12" t="s">
        <v>10</v>
      </c>
      <c r="N2" s="13"/>
      <c r="O2" s="13"/>
      <c r="P2" s="13"/>
      <c r="Q2" s="13"/>
      <c r="R2" s="13"/>
      <c r="S2" s="13"/>
      <c r="T2" s="13"/>
      <c r="U2" s="13"/>
      <c r="V2" s="14"/>
      <c r="W2" s="7" t="s">
        <v>55</v>
      </c>
      <c r="X2" s="7" t="s">
        <v>56</v>
      </c>
    </row>
    <row r="3" spans="2:24" x14ac:dyDescent="0.15">
      <c r="B3" s="9" t="s">
        <v>0</v>
      </c>
      <c r="C3" s="9">
        <v>83</v>
      </c>
      <c r="D3" s="9" t="s">
        <v>1</v>
      </c>
      <c r="E3" s="9">
        <v>93</v>
      </c>
      <c r="F3" s="9" t="s">
        <v>1</v>
      </c>
      <c r="G3" s="9" t="s">
        <v>2</v>
      </c>
      <c r="H3" s="9" t="s">
        <v>1</v>
      </c>
      <c r="I3" s="9" t="s">
        <v>3</v>
      </c>
      <c r="J3" s="9" t="s">
        <v>4</v>
      </c>
      <c r="K3" s="9">
        <v>71</v>
      </c>
      <c r="M3" s="7">
        <f>HEX2DEC(B3)</f>
        <v>10</v>
      </c>
      <c r="N3" s="7">
        <f>HEX2DEC(C3)</f>
        <v>131</v>
      </c>
      <c r="O3" s="7">
        <f t="shared" ref="O3:V3" si="0">HEX2DEC(D3)</f>
        <v>255</v>
      </c>
      <c r="P3" s="7">
        <f>HEX2DEC(E3)</f>
        <v>147</v>
      </c>
      <c r="Q3" s="7">
        <f t="shared" si="0"/>
        <v>255</v>
      </c>
      <c r="R3" s="7">
        <f>HEX2DEC(G3)</f>
        <v>163</v>
      </c>
      <c r="S3" s="7">
        <f t="shared" si="0"/>
        <v>255</v>
      </c>
      <c r="T3" s="7">
        <f>HEX2DEC(I3)</f>
        <v>176</v>
      </c>
      <c r="U3" s="7">
        <f t="shared" si="0"/>
        <v>31</v>
      </c>
      <c r="V3" s="7">
        <f t="shared" si="0"/>
        <v>113</v>
      </c>
      <c r="W3" s="7">
        <f>SUM(M3:V3)</f>
        <v>1536</v>
      </c>
      <c r="X3" s="4" t="str">
        <f>DEC2HEX(MOD(W3,256))</f>
        <v>0</v>
      </c>
    </row>
    <row r="4" spans="2:24" x14ac:dyDescent="0.15">
      <c r="B4" s="9" t="s">
        <v>0</v>
      </c>
      <c r="C4" s="9">
        <v>82</v>
      </c>
      <c r="D4" s="9" t="s">
        <v>1</v>
      </c>
      <c r="E4" s="9">
        <v>13</v>
      </c>
      <c r="F4" s="9" t="s">
        <v>1</v>
      </c>
      <c r="G4" s="9">
        <v>23</v>
      </c>
      <c r="H4" s="9" t="s">
        <v>1</v>
      </c>
      <c r="I4" s="9">
        <v>30</v>
      </c>
      <c r="J4" s="9" t="s">
        <v>4</v>
      </c>
      <c r="K4" s="9" t="s">
        <v>5</v>
      </c>
      <c r="M4" s="7">
        <f t="shared" ref="M4:M9" si="1">HEX2DEC(B4)</f>
        <v>10</v>
      </c>
      <c r="N4" s="7">
        <f t="shared" ref="N4:T9" si="2">HEX2DEC(C4)</f>
        <v>130</v>
      </c>
      <c r="O4" s="7">
        <f t="shared" ref="O4:O9" si="3">HEX2DEC(D4)</f>
        <v>255</v>
      </c>
      <c r="P4" s="7">
        <f t="shared" si="2"/>
        <v>19</v>
      </c>
      <c r="Q4" s="7">
        <f t="shared" ref="Q4:Q9" si="4">HEX2DEC(F4)</f>
        <v>255</v>
      </c>
      <c r="R4" s="7">
        <f t="shared" si="2"/>
        <v>35</v>
      </c>
      <c r="S4" s="7">
        <f t="shared" ref="S4:S9" si="5">HEX2DEC(H4)</f>
        <v>255</v>
      </c>
      <c r="T4" s="7">
        <f t="shared" si="2"/>
        <v>48</v>
      </c>
      <c r="U4" s="7">
        <f t="shared" ref="U4:V9" si="6">HEX2DEC(J4)</f>
        <v>31</v>
      </c>
      <c r="V4" s="7">
        <f t="shared" si="6"/>
        <v>242</v>
      </c>
      <c r="W4" s="7">
        <f t="shared" ref="W4:W9" si="7">SUM(M4:V4)</f>
        <v>1280</v>
      </c>
      <c r="X4" s="4" t="str">
        <f t="shared" ref="X4:X9" si="8">DEC2HEX(MOD(W4,256))</f>
        <v>0</v>
      </c>
    </row>
    <row r="5" spans="2:24" x14ac:dyDescent="0.15">
      <c r="B5" s="9" t="s">
        <v>0</v>
      </c>
      <c r="C5" s="9">
        <v>83</v>
      </c>
      <c r="D5" s="9" t="s">
        <v>1</v>
      </c>
      <c r="E5" s="9">
        <v>13</v>
      </c>
      <c r="F5" s="9" t="s">
        <v>1</v>
      </c>
      <c r="G5" s="9">
        <v>23</v>
      </c>
      <c r="H5" s="9" t="s">
        <v>1</v>
      </c>
      <c r="I5" s="9">
        <v>30</v>
      </c>
      <c r="J5" s="9" t="s">
        <v>4</v>
      </c>
      <c r="K5" s="9" t="s">
        <v>6</v>
      </c>
      <c r="M5" s="7">
        <f t="shared" si="1"/>
        <v>10</v>
      </c>
      <c r="N5" s="7">
        <f t="shared" si="2"/>
        <v>131</v>
      </c>
      <c r="O5" s="7">
        <f t="shared" si="3"/>
        <v>255</v>
      </c>
      <c r="P5" s="7">
        <f t="shared" si="2"/>
        <v>19</v>
      </c>
      <c r="Q5" s="7">
        <f t="shared" si="4"/>
        <v>255</v>
      </c>
      <c r="R5" s="7">
        <f t="shared" si="2"/>
        <v>35</v>
      </c>
      <c r="S5" s="7">
        <f t="shared" si="5"/>
        <v>255</v>
      </c>
      <c r="T5" s="7">
        <f t="shared" si="2"/>
        <v>48</v>
      </c>
      <c r="U5" s="7">
        <f t="shared" si="6"/>
        <v>31</v>
      </c>
      <c r="V5" s="7">
        <f t="shared" si="6"/>
        <v>241</v>
      </c>
      <c r="W5" s="7">
        <f t="shared" si="7"/>
        <v>1280</v>
      </c>
      <c r="X5" s="4" t="str">
        <f t="shared" si="8"/>
        <v>0</v>
      </c>
    </row>
    <row r="6" spans="2:24" x14ac:dyDescent="0.15">
      <c r="B6" s="9" t="s">
        <v>0</v>
      </c>
      <c r="C6" s="9">
        <v>3</v>
      </c>
      <c r="D6" s="9" t="s">
        <v>1</v>
      </c>
      <c r="E6" s="9">
        <v>13</v>
      </c>
      <c r="F6" s="9" t="s">
        <v>1</v>
      </c>
      <c r="G6" s="9">
        <v>23</v>
      </c>
      <c r="H6" s="9" t="s">
        <v>1</v>
      </c>
      <c r="I6" s="9" t="s">
        <v>3</v>
      </c>
      <c r="J6" s="9">
        <v>17</v>
      </c>
      <c r="K6" s="9" t="s">
        <v>7</v>
      </c>
      <c r="M6" s="7">
        <f t="shared" si="1"/>
        <v>10</v>
      </c>
      <c r="N6" s="7">
        <f t="shared" si="2"/>
        <v>3</v>
      </c>
      <c r="O6" s="7">
        <f t="shared" si="3"/>
        <v>255</v>
      </c>
      <c r="P6" s="7">
        <f t="shared" si="2"/>
        <v>19</v>
      </c>
      <c r="Q6" s="7">
        <f t="shared" si="4"/>
        <v>255</v>
      </c>
      <c r="R6" s="7">
        <f t="shared" si="2"/>
        <v>35</v>
      </c>
      <c r="S6" s="7">
        <f t="shared" si="5"/>
        <v>255</v>
      </c>
      <c r="T6" s="7">
        <f t="shared" si="2"/>
        <v>176</v>
      </c>
      <c r="U6" s="7">
        <f t="shared" si="6"/>
        <v>23</v>
      </c>
      <c r="V6" s="7">
        <f t="shared" si="6"/>
        <v>249</v>
      </c>
      <c r="W6" s="7">
        <f t="shared" si="7"/>
        <v>1280</v>
      </c>
      <c r="X6" s="4" t="str">
        <f t="shared" si="8"/>
        <v>0</v>
      </c>
    </row>
    <row r="7" spans="2:24" x14ac:dyDescent="0.15">
      <c r="B7" s="9" t="s">
        <v>0</v>
      </c>
      <c r="C7" s="9">
        <v>82</v>
      </c>
      <c r="D7" s="9" t="s">
        <v>1</v>
      </c>
      <c r="E7" s="9">
        <v>13</v>
      </c>
      <c r="F7" s="9" t="s">
        <v>1</v>
      </c>
      <c r="G7" s="9">
        <v>23</v>
      </c>
      <c r="H7" s="9" t="s">
        <v>1</v>
      </c>
      <c r="I7" s="9">
        <v>30</v>
      </c>
      <c r="J7" s="9">
        <v>17</v>
      </c>
      <c r="K7" s="9" t="s">
        <v>8</v>
      </c>
      <c r="M7" s="7">
        <f t="shared" si="1"/>
        <v>10</v>
      </c>
      <c r="N7" s="7">
        <f t="shared" si="2"/>
        <v>130</v>
      </c>
      <c r="O7" s="7">
        <f t="shared" si="3"/>
        <v>255</v>
      </c>
      <c r="P7" s="7">
        <f t="shared" si="2"/>
        <v>19</v>
      </c>
      <c r="Q7" s="7">
        <f t="shared" si="4"/>
        <v>255</v>
      </c>
      <c r="R7" s="7">
        <f t="shared" si="2"/>
        <v>35</v>
      </c>
      <c r="S7" s="7">
        <f t="shared" si="5"/>
        <v>255</v>
      </c>
      <c r="T7" s="7">
        <f t="shared" si="2"/>
        <v>48</v>
      </c>
      <c r="U7" s="7">
        <f t="shared" si="6"/>
        <v>23</v>
      </c>
      <c r="V7" s="7">
        <f t="shared" si="6"/>
        <v>250</v>
      </c>
      <c r="W7" s="7">
        <f t="shared" si="7"/>
        <v>1280</v>
      </c>
      <c r="X7" s="4" t="str">
        <f t="shared" si="8"/>
        <v>0</v>
      </c>
    </row>
    <row r="8" spans="2:24" x14ac:dyDescent="0.15">
      <c r="B8" s="9" t="s">
        <v>0</v>
      </c>
      <c r="C8" s="9">
        <v>83</v>
      </c>
      <c r="D8" s="9" t="s">
        <v>1</v>
      </c>
      <c r="E8" s="9">
        <v>13</v>
      </c>
      <c r="F8" s="9" t="s">
        <v>1</v>
      </c>
      <c r="G8" s="9">
        <v>23</v>
      </c>
      <c r="H8" s="9" t="s">
        <v>1</v>
      </c>
      <c r="I8" s="9">
        <v>30</v>
      </c>
      <c r="J8" s="9">
        <v>17</v>
      </c>
      <c r="K8" s="9" t="s">
        <v>7</v>
      </c>
      <c r="M8" s="7">
        <f t="shared" si="1"/>
        <v>10</v>
      </c>
      <c r="N8" s="7">
        <f t="shared" si="2"/>
        <v>131</v>
      </c>
      <c r="O8" s="7">
        <f t="shared" si="3"/>
        <v>255</v>
      </c>
      <c r="P8" s="7">
        <f t="shared" si="2"/>
        <v>19</v>
      </c>
      <c r="Q8" s="7">
        <f t="shared" si="4"/>
        <v>255</v>
      </c>
      <c r="R8" s="7">
        <f t="shared" si="2"/>
        <v>35</v>
      </c>
      <c r="S8" s="7">
        <f t="shared" si="5"/>
        <v>255</v>
      </c>
      <c r="T8" s="7">
        <f t="shared" si="2"/>
        <v>48</v>
      </c>
      <c r="U8" s="7">
        <f t="shared" si="6"/>
        <v>23</v>
      </c>
      <c r="V8" s="7">
        <f t="shared" si="6"/>
        <v>249</v>
      </c>
      <c r="W8" s="7">
        <f t="shared" si="7"/>
        <v>1280</v>
      </c>
      <c r="X8" s="4" t="str">
        <f t="shared" si="8"/>
        <v>0</v>
      </c>
    </row>
    <row r="9" spans="2:24" x14ac:dyDescent="0.15">
      <c r="B9" s="9" t="s">
        <v>0</v>
      </c>
      <c r="C9" s="9">
        <v>3</v>
      </c>
      <c r="D9" s="9" t="s">
        <v>1</v>
      </c>
      <c r="E9" s="9">
        <v>13</v>
      </c>
      <c r="F9" s="9" t="s">
        <v>1</v>
      </c>
      <c r="G9" s="9">
        <v>23</v>
      </c>
      <c r="H9" s="9" t="s">
        <v>1</v>
      </c>
      <c r="I9" s="9" t="s">
        <v>3</v>
      </c>
      <c r="J9" s="9" t="s">
        <v>4</v>
      </c>
      <c r="K9" s="9" t="s">
        <v>6</v>
      </c>
      <c r="M9" s="7">
        <f t="shared" si="1"/>
        <v>10</v>
      </c>
      <c r="N9" s="7">
        <f t="shared" si="2"/>
        <v>3</v>
      </c>
      <c r="O9" s="7">
        <f t="shared" si="3"/>
        <v>255</v>
      </c>
      <c r="P9" s="7">
        <f t="shared" si="2"/>
        <v>19</v>
      </c>
      <c r="Q9" s="7">
        <f t="shared" si="4"/>
        <v>255</v>
      </c>
      <c r="R9" s="7">
        <f t="shared" si="2"/>
        <v>35</v>
      </c>
      <c r="S9" s="7">
        <f t="shared" si="5"/>
        <v>255</v>
      </c>
      <c r="T9" s="7">
        <f t="shared" si="2"/>
        <v>176</v>
      </c>
      <c r="U9" s="7">
        <f t="shared" si="6"/>
        <v>31</v>
      </c>
      <c r="V9" s="7">
        <f t="shared" si="6"/>
        <v>241</v>
      </c>
      <c r="W9" s="7">
        <f t="shared" si="7"/>
        <v>1280</v>
      </c>
      <c r="X9" s="4" t="str">
        <f t="shared" si="8"/>
        <v>0</v>
      </c>
    </row>
  </sheetData>
  <mergeCells count="2">
    <mergeCell ref="B2:K2"/>
    <mergeCell ref="M2:V2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workbookViewId="0">
      <selection activeCell="D28" sqref="D28"/>
    </sheetView>
  </sheetViews>
  <sheetFormatPr defaultRowHeight="13.5" x14ac:dyDescent="0.15"/>
  <sheetData>
    <row r="1" spans="2:13" x14ac:dyDescent="0.15">
      <c r="B1" t="s">
        <v>61</v>
      </c>
    </row>
    <row r="2" spans="2:13" x14ac:dyDescent="0.15">
      <c r="D2" s="5">
        <v>7</v>
      </c>
      <c r="E2" s="5">
        <v>6</v>
      </c>
      <c r="F2" s="5">
        <v>5</v>
      </c>
      <c r="G2" s="5">
        <v>4</v>
      </c>
      <c r="H2" s="5">
        <v>3</v>
      </c>
      <c r="I2" s="5">
        <v>2</v>
      </c>
      <c r="J2" s="5">
        <v>1</v>
      </c>
      <c r="K2" s="5">
        <v>0</v>
      </c>
    </row>
    <row r="3" spans="2:13" x14ac:dyDescent="0.15">
      <c r="C3" s="6" t="s">
        <v>11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J3" s="2">
        <v>1</v>
      </c>
      <c r="K3" s="2">
        <v>0</v>
      </c>
    </row>
    <row r="4" spans="2:13" x14ac:dyDescent="0.15">
      <c r="C4" s="6" t="s">
        <v>12</v>
      </c>
      <c r="D4" s="3" t="s">
        <v>59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4" t="s">
        <v>21</v>
      </c>
      <c r="K4" s="4" t="s">
        <v>22</v>
      </c>
    </row>
    <row r="5" spans="2:13" x14ac:dyDescent="0.15">
      <c r="C5" s="6" t="s">
        <v>13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</row>
    <row r="6" spans="2:13" x14ac:dyDescent="0.15">
      <c r="C6" s="6" t="s">
        <v>14</v>
      </c>
      <c r="D6" s="3" t="s">
        <v>59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4" t="s">
        <v>31</v>
      </c>
      <c r="K6" s="4" t="s">
        <v>32</v>
      </c>
    </row>
    <row r="7" spans="2:13" x14ac:dyDescent="0.15">
      <c r="C7" s="6" t="s">
        <v>15</v>
      </c>
      <c r="D7" s="4" t="s">
        <v>33</v>
      </c>
      <c r="E7" s="4" t="s">
        <v>34</v>
      </c>
      <c r="F7" s="4" t="s">
        <v>35</v>
      </c>
      <c r="G7" s="4" t="s">
        <v>36</v>
      </c>
      <c r="H7" s="4" t="s">
        <v>37</v>
      </c>
      <c r="I7" s="4" t="s">
        <v>38</v>
      </c>
      <c r="J7" s="4" t="s">
        <v>39</v>
      </c>
      <c r="K7" s="4" t="s">
        <v>40</v>
      </c>
    </row>
    <row r="8" spans="2:13" x14ac:dyDescent="0.15">
      <c r="C8" s="6" t="s">
        <v>16</v>
      </c>
      <c r="D8" s="3" t="s">
        <v>59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4">
        <v>0</v>
      </c>
      <c r="K8" s="4" t="s">
        <v>41</v>
      </c>
    </row>
    <row r="9" spans="2:13" x14ac:dyDescent="0.15">
      <c r="C9" s="6" t="s">
        <v>17</v>
      </c>
      <c r="D9" s="4" t="s">
        <v>42</v>
      </c>
      <c r="E9" s="4" t="s">
        <v>43</v>
      </c>
      <c r="F9" s="4" t="s">
        <v>44</v>
      </c>
      <c r="G9" s="4" t="s">
        <v>45</v>
      </c>
      <c r="H9" s="4" t="s">
        <v>46</v>
      </c>
      <c r="I9" s="4" t="s">
        <v>47</v>
      </c>
      <c r="J9" s="4" t="s">
        <v>48</v>
      </c>
      <c r="K9" s="4" t="s">
        <v>49</v>
      </c>
    </row>
    <row r="10" spans="2:13" x14ac:dyDescent="0.15">
      <c r="C10" s="6" t="s">
        <v>18</v>
      </c>
      <c r="D10" s="3" t="s">
        <v>59</v>
      </c>
      <c r="E10" s="2">
        <v>0</v>
      </c>
      <c r="F10" s="2">
        <v>1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</row>
    <row r="11" spans="2:13" x14ac:dyDescent="0.15">
      <c r="C11" s="6" t="s">
        <v>19</v>
      </c>
      <c r="D11" s="2">
        <v>0</v>
      </c>
      <c r="E11" s="2">
        <v>0</v>
      </c>
      <c r="F11" s="2">
        <v>0</v>
      </c>
      <c r="G11" s="4" t="s">
        <v>50</v>
      </c>
      <c r="H11" s="4" t="s">
        <v>51</v>
      </c>
      <c r="I11" s="4" t="s">
        <v>52</v>
      </c>
      <c r="J11" s="4" t="s">
        <v>53</v>
      </c>
      <c r="K11" s="4" t="s">
        <v>54</v>
      </c>
    </row>
    <row r="12" spans="2:13" x14ac:dyDescent="0.15">
      <c r="C12" s="6" t="s">
        <v>20</v>
      </c>
      <c r="D12" s="15" t="s">
        <v>57</v>
      </c>
      <c r="E12" s="16"/>
      <c r="F12" s="16"/>
      <c r="G12" s="16"/>
      <c r="H12" s="16"/>
      <c r="I12" s="16"/>
      <c r="J12" s="16"/>
      <c r="K12" s="17"/>
      <c r="M12" s="10" t="s">
        <v>58</v>
      </c>
    </row>
    <row r="13" spans="2:13" x14ac:dyDescent="0.15">
      <c r="C13" s="1"/>
    </row>
    <row r="14" spans="2:13" x14ac:dyDescent="0.15">
      <c r="C14" s="1"/>
      <c r="D14" t="s">
        <v>60</v>
      </c>
    </row>
    <row r="15" spans="2:13" x14ac:dyDescent="0.15">
      <c r="C15" s="1"/>
    </row>
    <row r="16" spans="2:13" x14ac:dyDescent="0.15">
      <c r="C16" s="1"/>
    </row>
    <row r="17" spans="2:11" x14ac:dyDescent="0.15">
      <c r="B17" t="s">
        <v>62</v>
      </c>
      <c r="C17" s="1"/>
    </row>
    <row r="18" spans="2:11" x14ac:dyDescent="0.15">
      <c r="C18" s="1"/>
      <c r="D18" s="5">
        <v>7</v>
      </c>
      <c r="E18" s="5">
        <v>6</v>
      </c>
      <c r="F18" s="5">
        <v>5</v>
      </c>
      <c r="G18" s="5">
        <v>4</v>
      </c>
      <c r="H18" s="5">
        <v>3</v>
      </c>
      <c r="I18" s="5">
        <v>2</v>
      </c>
      <c r="J18" s="5">
        <v>1</v>
      </c>
      <c r="K18" s="5">
        <v>0</v>
      </c>
    </row>
    <row r="19" spans="2:11" x14ac:dyDescent="0.15">
      <c r="C19" s="6" t="s">
        <v>11</v>
      </c>
      <c r="D19" s="8">
        <v>1</v>
      </c>
      <c r="E19" s="8">
        <v>1</v>
      </c>
      <c r="F19" s="8">
        <v>1</v>
      </c>
      <c r="G19" s="8">
        <v>1</v>
      </c>
      <c r="H19" s="8">
        <v>0</v>
      </c>
      <c r="I19" s="8">
        <v>0</v>
      </c>
      <c r="J19" s="8">
        <v>0</v>
      </c>
      <c r="K19" s="8">
        <v>1</v>
      </c>
    </row>
    <row r="20" spans="2:11" x14ac:dyDescent="0.15">
      <c r="C20" s="6" t="s">
        <v>12</v>
      </c>
      <c r="D20" s="3" t="s">
        <v>59</v>
      </c>
      <c r="E20" s="8">
        <v>0</v>
      </c>
      <c r="F20" s="4" t="s">
        <v>64</v>
      </c>
      <c r="G20" s="4" t="s">
        <v>63</v>
      </c>
      <c r="H20" s="8">
        <v>0</v>
      </c>
      <c r="I20" s="8">
        <v>0</v>
      </c>
      <c r="J20" s="8">
        <v>0</v>
      </c>
      <c r="K20" s="8">
        <v>0</v>
      </c>
    </row>
    <row r="22" spans="2:11" x14ac:dyDescent="0.15">
      <c r="D22" t="s">
        <v>65</v>
      </c>
    </row>
  </sheetData>
  <mergeCells count="1">
    <mergeCell ref="D12:K12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tabSelected="1" workbookViewId="0">
      <selection activeCell="K11" sqref="K11"/>
    </sheetView>
  </sheetViews>
  <sheetFormatPr defaultRowHeight="13.5" x14ac:dyDescent="0.15"/>
  <cols>
    <col min="12" max="12" width="11.875" bestFit="1" customWidth="1"/>
  </cols>
  <sheetData>
    <row r="2" spans="1:12" x14ac:dyDescent="0.15">
      <c r="A2" t="s">
        <v>66</v>
      </c>
    </row>
    <row r="4" spans="1:12" x14ac:dyDescent="0.15">
      <c r="C4">
        <f t="shared" ref="C4:C10" si="0">HEX2DEC("0A")</f>
        <v>10</v>
      </c>
      <c r="D4">
        <f>HEX2DEC("3")</f>
        <v>3</v>
      </c>
      <c r="E4">
        <f t="shared" ref="E4:E10" si="1">HEX2DEC("FF")</f>
        <v>255</v>
      </c>
      <c r="F4">
        <f>HEX2DEC("13")</f>
        <v>19</v>
      </c>
      <c r="G4">
        <f t="shared" ref="G4:G10" si="2">HEX2DEC("FF")</f>
        <v>255</v>
      </c>
      <c r="H4">
        <f>HEX2DEC("23")</f>
        <v>35</v>
      </c>
      <c r="I4">
        <f t="shared" ref="I4:I10" si="3">HEX2DEC("FF")</f>
        <v>255</v>
      </c>
      <c r="J4">
        <f>HEX2DEC("B0")</f>
        <v>176</v>
      </c>
      <c r="K4">
        <f>HEX2DEC("1F")</f>
        <v>31</v>
      </c>
      <c r="L4" t="str">
        <f t="shared" ref="L4:L9" si="4">DEC2HEX(-SUM(C4:K4))</f>
        <v>FFFFFFFBF1</v>
      </c>
    </row>
    <row r="5" spans="1:12" x14ac:dyDescent="0.15">
      <c r="C5">
        <f t="shared" si="0"/>
        <v>10</v>
      </c>
      <c r="D5">
        <f>HEX2DEC("3")</f>
        <v>3</v>
      </c>
      <c r="E5">
        <f t="shared" si="1"/>
        <v>255</v>
      </c>
      <c r="F5">
        <f>HEX2DEC("13")</f>
        <v>19</v>
      </c>
      <c r="G5">
        <f t="shared" si="2"/>
        <v>255</v>
      </c>
      <c r="H5">
        <f>HEX2DEC("23")</f>
        <v>35</v>
      </c>
      <c r="I5">
        <f t="shared" si="3"/>
        <v>255</v>
      </c>
      <c r="J5">
        <f>HEX2DEC("B0")</f>
        <v>176</v>
      </c>
      <c r="K5">
        <f>HEX2DEC("17")</f>
        <v>23</v>
      </c>
      <c r="L5" t="str">
        <f t="shared" si="4"/>
        <v>FFFFFFFBF9</v>
      </c>
    </row>
    <row r="6" spans="1:12" x14ac:dyDescent="0.15">
      <c r="C6">
        <f t="shared" si="0"/>
        <v>10</v>
      </c>
      <c r="D6">
        <f>HEX2DEC("3")</f>
        <v>3</v>
      </c>
      <c r="E6">
        <f t="shared" si="1"/>
        <v>255</v>
      </c>
      <c r="F6">
        <f>HEX2DEC("13")</f>
        <v>19</v>
      </c>
      <c r="G6">
        <f t="shared" si="2"/>
        <v>255</v>
      </c>
      <c r="H6">
        <f>HEX2DEC("23")</f>
        <v>35</v>
      </c>
      <c r="I6">
        <f t="shared" si="3"/>
        <v>255</v>
      </c>
      <c r="J6">
        <f>HEX2DEC("B0")</f>
        <v>176</v>
      </c>
      <c r="K6">
        <f>HEX2DEC("0F")</f>
        <v>15</v>
      </c>
      <c r="L6" t="str">
        <f t="shared" si="4"/>
        <v>FFFFFFFC01</v>
      </c>
    </row>
    <row r="7" spans="1:12" x14ac:dyDescent="0.15">
      <c r="C7">
        <f t="shared" si="0"/>
        <v>10</v>
      </c>
      <c r="D7">
        <f>HEX2DEC("83")</f>
        <v>131</v>
      </c>
      <c r="E7">
        <f t="shared" si="1"/>
        <v>255</v>
      </c>
      <c r="F7">
        <f>HEX2DEC("93")</f>
        <v>147</v>
      </c>
      <c r="G7">
        <f t="shared" si="2"/>
        <v>255</v>
      </c>
      <c r="H7">
        <f>HEX2DEC("A3")</f>
        <v>163</v>
      </c>
      <c r="I7">
        <f t="shared" si="3"/>
        <v>255</v>
      </c>
      <c r="J7">
        <f>HEX2DEC("B0")</f>
        <v>176</v>
      </c>
      <c r="K7">
        <f>HEX2DEC("1F")</f>
        <v>31</v>
      </c>
      <c r="L7" t="str">
        <f t="shared" si="4"/>
        <v>FFFFFFFA71</v>
      </c>
    </row>
    <row r="8" spans="1:12" x14ac:dyDescent="0.15">
      <c r="C8">
        <f t="shared" si="0"/>
        <v>10</v>
      </c>
      <c r="D8">
        <f>HEX2DEC("83")</f>
        <v>131</v>
      </c>
      <c r="E8">
        <f t="shared" si="1"/>
        <v>255</v>
      </c>
      <c r="F8">
        <f>HEX2DEC("93")</f>
        <v>147</v>
      </c>
      <c r="G8">
        <f t="shared" si="2"/>
        <v>255</v>
      </c>
      <c r="H8">
        <f>HEX2DEC("A3")</f>
        <v>163</v>
      </c>
      <c r="I8">
        <f t="shared" si="3"/>
        <v>255</v>
      </c>
      <c r="J8">
        <f>HEX2DEC("B1")</f>
        <v>177</v>
      </c>
      <c r="K8">
        <f>HEX2DEC("1F")</f>
        <v>31</v>
      </c>
      <c r="L8" t="str">
        <f t="shared" si="4"/>
        <v>FFFFFFFA70</v>
      </c>
    </row>
    <row r="9" spans="1:12" x14ac:dyDescent="0.15">
      <c r="C9">
        <f t="shared" si="0"/>
        <v>10</v>
      </c>
      <c r="D9">
        <f>HEX2DEC("03")</f>
        <v>3</v>
      </c>
      <c r="E9">
        <f t="shared" si="1"/>
        <v>255</v>
      </c>
      <c r="F9">
        <f>HEX2DEC("13")</f>
        <v>19</v>
      </c>
      <c r="G9">
        <f t="shared" si="2"/>
        <v>255</v>
      </c>
      <c r="H9">
        <f>HEX2DEC("23")</f>
        <v>35</v>
      </c>
      <c r="I9">
        <f t="shared" si="3"/>
        <v>255</v>
      </c>
      <c r="J9">
        <f>HEX2DEC("B0")</f>
        <v>176</v>
      </c>
      <c r="K9">
        <f>HEX2DEC("0F")</f>
        <v>15</v>
      </c>
      <c r="L9" t="str">
        <f t="shared" si="4"/>
        <v>FFFFFFFC01</v>
      </c>
    </row>
    <row r="10" spans="1:12" x14ac:dyDescent="0.15">
      <c r="C10">
        <f t="shared" si="0"/>
        <v>10</v>
      </c>
      <c r="D10">
        <f>HEX2DEC("03")</f>
        <v>3</v>
      </c>
      <c r="E10">
        <f t="shared" si="1"/>
        <v>255</v>
      </c>
      <c r="F10">
        <f>HEX2DEC("13")</f>
        <v>19</v>
      </c>
      <c r="G10">
        <f t="shared" si="2"/>
        <v>255</v>
      </c>
      <c r="H10">
        <f>HEX2DEC("23")</f>
        <v>35</v>
      </c>
      <c r="I10">
        <f t="shared" si="3"/>
        <v>255</v>
      </c>
      <c r="J10">
        <f>HEX2DEC("B0")</f>
        <v>176</v>
      </c>
      <c r="K10">
        <f>HEX2DEC("0E")</f>
        <v>14</v>
      </c>
      <c r="L10" t="str">
        <f t="shared" ref="L10" si="5">DEC2HEX(-SUM(C10:K10))</f>
        <v>FFFFFFFC02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2024-04-17T21:31:31Z</dcterms:created>
  <dcterms:modified xsi:type="dcterms:W3CDTF">2024-08-12T13:19:32Z</dcterms:modified>
</cp:coreProperties>
</file>