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48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4 (2)" sheetId="5" r:id="rId5"/>
    <sheet name="Sheet5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2" l="1"/>
  <c r="H16" i="2"/>
  <c r="H15" i="2"/>
  <c r="C5" i="6"/>
  <c r="C4" i="6"/>
  <c r="C3" i="6"/>
  <c r="C2" i="6"/>
  <c r="M29" i="1"/>
  <c r="M28" i="1"/>
  <c r="M27" i="1"/>
  <c r="M26" i="1"/>
  <c r="M24" i="1"/>
  <c r="M23" i="1"/>
  <c r="M22" i="1"/>
  <c r="M21" i="1"/>
</calcChain>
</file>

<file path=xl/sharedStrings.xml><?xml version="1.0" encoding="utf-8"?>
<sst xmlns="http://schemas.openxmlformats.org/spreadsheetml/2006/main" count="171" uniqueCount="130">
  <si>
    <t>Competitor</t>
  </si>
  <si>
    <t>Former employee</t>
  </si>
  <si>
    <t>Organized Crime</t>
  </si>
  <si>
    <t>Activist Group</t>
  </si>
  <si>
    <t>External site</t>
  </si>
  <si>
    <t>Auditor</t>
  </si>
  <si>
    <t>Activist</t>
  </si>
  <si>
    <t>EXTERNAL</t>
  </si>
  <si>
    <t>INTERNAL</t>
  </si>
  <si>
    <t>Regular Employee</t>
  </si>
  <si>
    <t>Software Developer</t>
  </si>
  <si>
    <t xml:space="preserve">Internal system </t>
  </si>
  <si>
    <t>Internal Audit</t>
  </si>
  <si>
    <t>Call center staff</t>
  </si>
  <si>
    <t>Regular employee</t>
  </si>
  <si>
    <t>Executive</t>
  </si>
  <si>
    <t>Call center</t>
  </si>
  <si>
    <t>Help Desk</t>
  </si>
  <si>
    <t>Software Devel</t>
  </si>
  <si>
    <t>Admin</t>
  </si>
  <si>
    <t>PARTNER</t>
  </si>
  <si>
    <t>SaaS</t>
  </si>
  <si>
    <t>Software Developer/vemndor</t>
  </si>
  <si>
    <t>Secure Disposal</t>
  </si>
  <si>
    <t>Telecom Provider</t>
  </si>
  <si>
    <t>Telecom provider</t>
  </si>
  <si>
    <t>Remote IT Mgmt</t>
  </si>
  <si>
    <t>Onsite IT Mgmt</t>
  </si>
  <si>
    <t>Data Proc</t>
  </si>
  <si>
    <t>Software Dev/Vendor</t>
  </si>
  <si>
    <t>External Site</t>
  </si>
  <si>
    <t>DoS</t>
  </si>
  <si>
    <t>Send spam</t>
  </si>
  <si>
    <t>Keylogger spyware</t>
  </si>
  <si>
    <t>Authorization</t>
  </si>
  <si>
    <t>Destroy or corrupt data resident on system</t>
  </si>
  <si>
    <t>Client side attacks</t>
  </si>
  <si>
    <t>Phishing</t>
  </si>
  <si>
    <t>External DNS</t>
  </si>
  <si>
    <t>LibertyMutual.com</t>
  </si>
  <si>
    <t>Coach of the Year</t>
  </si>
  <si>
    <t>Safeco.com</t>
  </si>
  <si>
    <t>(PI perf tools)</t>
  </si>
  <si>
    <t>AT&amp;T CDN</t>
  </si>
  <si>
    <t>(query monitoring)</t>
  </si>
  <si>
    <t>(tools/mitigation options)</t>
  </si>
  <si>
    <t>(We host it ourselves)</t>
  </si>
  <si>
    <t>(no visibilty, no third party review on file)</t>
  </si>
  <si>
    <t>(staffing/information)</t>
  </si>
  <si>
    <t>(lack of tools/staffing)</t>
  </si>
  <si>
    <t>(no visibility, no third party review on file)</t>
  </si>
  <si>
    <t>(no perf tools/monitoring, general control entropy)</t>
  </si>
  <si>
    <t>(not even CDN)</t>
  </si>
  <si>
    <t>External Organized Crime</t>
  </si>
  <si>
    <t>Targeted Desktop</t>
  </si>
  <si>
    <t>Targeted Application</t>
  </si>
  <si>
    <t>Executive Desktop</t>
  </si>
  <si>
    <t xml:space="preserve">(basic signature defenses; </t>
  </si>
  <si>
    <t>prolific local admin; poor third party patching)</t>
  </si>
  <si>
    <t>(Eracent/CMDB/etc)</t>
  </si>
  <si>
    <t>(program in place/still some execs)</t>
  </si>
  <si>
    <t>(SIEM use cases)</t>
  </si>
  <si>
    <t>(staffing)</t>
  </si>
  <si>
    <t>(phishing defenses)</t>
  </si>
  <si>
    <t>CI Portal</t>
  </si>
  <si>
    <t>RiskIT</t>
  </si>
  <si>
    <t>Dedicated WAF / authentication/authorization (monitoring not centralized)</t>
  </si>
  <si>
    <t>(staffing/tools)</t>
  </si>
  <si>
    <t>(baked into plan)</t>
  </si>
  <si>
    <t>(Forest's comments)</t>
  </si>
  <si>
    <t>B2B</t>
  </si>
  <si>
    <t>(staffing/tools); big black box</t>
  </si>
  <si>
    <t>don't know normal; no decent IPS/IDS; a lot is encrypted</t>
  </si>
  <si>
    <t>(part of enterprise plan) not all inclusive of all interfaces</t>
  </si>
  <si>
    <t>Not using secure SDLC</t>
  </si>
  <si>
    <t>Internal Regular Employee</t>
  </si>
  <si>
    <t>Error</t>
  </si>
  <si>
    <t>Unapproved changes and workarounds</t>
  </si>
  <si>
    <t>Storage/transfer of unapproved content</t>
  </si>
  <si>
    <t>Weak contol with proxy; basic control with lumension; limited control with ironport (PANs &amp; some others); no enfored data classification or access control in sharepoint</t>
  </si>
  <si>
    <t>Weak EIP reviews; Weak RIT approvals; consistent audit findings in this area</t>
  </si>
  <si>
    <t>Audit findings; building PAM; cleartext admin passwords stored everywhere; generic IDs used everywhere</t>
  </si>
  <si>
    <t>we don't monitor employee activity (non-fraud); repeat offenders (viruses/malware)</t>
  </si>
  <si>
    <t>weak spots in the awareness program (e.g. phishing exercise); weakeness in biz responsibility training</t>
  </si>
  <si>
    <t>We would not know if a new server spun up on the floor;  Toxic LIN; No NAC yet (and WLAN only when); no processes to update the EDW data; precise inventory of PCI assets</t>
  </si>
  <si>
    <t>no pervasive SDLC process across biz units or Central IT</t>
  </si>
  <si>
    <t>PAM not enforced across all assets</t>
  </si>
  <si>
    <t xml:space="preserve">No monitoring of *USE* of Cyber-Ark; no monitoring of *USE* of AD; </t>
  </si>
  <si>
    <t>exposed configs; lack of  local account control; default usernames &amp; passwords; RedSeal monitoring of PCI assets</t>
  </si>
  <si>
    <t>(see 14)</t>
  </si>
  <si>
    <t>ironports/proxies underutilized; no enforcement of processes &amp; standards</t>
  </si>
  <si>
    <t>We have standards; partial gaps in new connections; widespread use of insecure protocols; not using proxy blocking/introspection capabilities for prevention; ironports protect some data but not well</t>
  </si>
  <si>
    <t>Mumford</t>
  </si>
  <si>
    <t>Deally</t>
  </si>
  <si>
    <t>Forrest</t>
  </si>
  <si>
    <t>McKenna</t>
  </si>
  <si>
    <t>Rudis</t>
  </si>
  <si>
    <t>7 | 60</t>
  </si>
  <si>
    <t>5 | 50</t>
  </si>
  <si>
    <t>4 | 50</t>
  </si>
  <si>
    <t>7 | 75</t>
  </si>
  <si>
    <t>3 | 80</t>
  </si>
  <si>
    <t>3 | 50</t>
  </si>
  <si>
    <t>8 | 75</t>
  </si>
  <si>
    <t>4 | 60</t>
  </si>
  <si>
    <t>7 | 70</t>
  </si>
  <si>
    <t>Regular Employee (stupid)</t>
  </si>
  <si>
    <t>Regular Employee (malicious)</t>
  </si>
  <si>
    <t>9 | 90</t>
  </si>
  <si>
    <t>8 | 70</t>
  </si>
  <si>
    <t>3 | 70</t>
  </si>
  <si>
    <t>9 | 75</t>
  </si>
  <si>
    <t>3 | 65</t>
  </si>
  <si>
    <t>100/yr</t>
  </si>
  <si>
    <t>1000/yr</t>
  </si>
  <si>
    <t>10000/yr</t>
  </si>
  <si>
    <t>Threat Actor</t>
  </si>
  <si>
    <t>Likelihood</t>
  </si>
  <si>
    <t>TEF</t>
  </si>
  <si>
    <t>Treat Action</t>
  </si>
  <si>
    <t>Activist Group : DoS</t>
  </si>
  <si>
    <t>Organized Crime : Malware</t>
  </si>
  <si>
    <t>Regular Employee : Error</t>
  </si>
  <si>
    <t>Regular Employee : Malicious</t>
  </si>
  <si>
    <t>CotY</t>
  </si>
  <si>
    <t>LM.com</t>
  </si>
  <si>
    <t>Target</t>
  </si>
  <si>
    <t>IR</t>
  </si>
  <si>
    <t>SNE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</si>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</sst>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Control Strength per</a:t>
            </a:r>
            <a:endParaRPr lang="en-US" sz="1400" baseline="0"/>
          </a:p>
          <a:p>
            <a:pPr>
              <a:defRPr/>
            </a:pPr>
            <a:r>
              <a:rPr lang="en-US" sz="1400" baseline="0"/>
              <a:t>Threat Action</a:t>
            </a:r>
            <a:endParaRPr lang="en-US" sz="1400"/>
          </a:p>
        </c:rich>
      </c:tx>
      <c:layout>
        <c:manualLayout>
          <c:xMode val="edge"/>
          <c:yMode val="edge"/>
          <c:x val="0.611339020122485"/>
          <c:y val="0.0601851851851852"/>
        </c:manualLayout>
      </c:layout>
      <c:overlay val="1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Sheet2!$G$7</c:f>
              <c:strCache>
                <c:ptCount val="1"/>
                <c:pt idx="0">
                  <c:v>BD</c:v>
                </c:pt>
              </c:strCache>
            </c:strRef>
          </c:tx>
          <c:cat>
            <c:strRef>
              <c:f>Sheet2!$F$8:$F$11</c:f>
              <c:strCache>
                <c:ptCount val="4"/>
                <c:pt idx="0">
                  <c:v>External DNS</c:v>
                </c:pt>
                <c:pt idx="1">
                  <c:v>LM.com</c:v>
                </c:pt>
                <c:pt idx="2">
                  <c:v>CotY</c:v>
                </c:pt>
                <c:pt idx="3">
                  <c:v>Safeco.com</c:v>
                </c:pt>
              </c:strCache>
            </c:strRef>
          </c:cat>
          <c:val>
            <c:numRef>
              <c:f>Sheet2!$G$8:$G$11</c:f>
              <c:numCache>
                <c:formatCode>General</c:formatCode>
                <c:ptCount val="4"/>
                <c:pt idx="0">
                  <c:v>3.0</c:v>
                </c:pt>
                <c:pt idx="1">
                  <c:v>7.0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</c:ser>
        <c:ser>
          <c:idx val="1"/>
          <c:order val="1"/>
          <c:tx>
            <c:strRef>
              <c:f>Sheet2!$H$7</c:f>
              <c:strCache>
                <c:ptCount val="1"/>
                <c:pt idx="0">
                  <c:v>IR</c:v>
                </c:pt>
              </c:strCache>
            </c:strRef>
          </c:tx>
          <c:cat>
            <c:strRef>
              <c:f>Sheet2!$F$8:$F$11</c:f>
              <c:strCache>
                <c:ptCount val="4"/>
                <c:pt idx="0">
                  <c:v>External DNS</c:v>
                </c:pt>
                <c:pt idx="1">
                  <c:v>LM.com</c:v>
                </c:pt>
                <c:pt idx="2">
                  <c:v>CotY</c:v>
                </c:pt>
                <c:pt idx="3">
                  <c:v>Safeco.com</c:v>
                </c:pt>
              </c:strCache>
            </c:strRef>
          </c:cat>
          <c:val>
            <c:numRef>
              <c:f>Sheet2!$H$8:$H$11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Sheet2!$I$7</c:f>
              <c:strCache>
                <c:ptCount val="1"/>
                <c:pt idx="0">
                  <c:v>SNE</c:v>
                </c:pt>
              </c:strCache>
            </c:strRef>
          </c:tx>
          <c:cat>
            <c:strRef>
              <c:f>Sheet2!$F$8:$F$11</c:f>
              <c:strCache>
                <c:ptCount val="4"/>
                <c:pt idx="0">
                  <c:v>External DNS</c:v>
                </c:pt>
                <c:pt idx="1">
                  <c:v>LM.com</c:v>
                </c:pt>
                <c:pt idx="2">
                  <c:v>CotY</c:v>
                </c:pt>
                <c:pt idx="3">
                  <c:v>Safeco.com</c:v>
                </c:pt>
              </c:strCache>
            </c:strRef>
          </c:cat>
          <c:val>
            <c:numRef>
              <c:f>Sheet2!$I$8:$I$11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69608"/>
        <c:axId val="2135494856"/>
      </c:radarChart>
      <c:catAx>
        <c:axId val="213516960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2135494856"/>
        <c:crosses val="autoZero"/>
        <c:auto val="1"/>
        <c:lblAlgn val="ctr"/>
        <c:lblOffset val="100"/>
        <c:noMultiLvlLbl val="0"/>
      </c:catAx>
      <c:valAx>
        <c:axId val="2135494856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69608"/>
        <c:crosses val="autoZero"/>
        <c:crossBetween val="between"/>
        <c:min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Threat Level Estimation</a:t>
            </a:r>
            <a:r>
              <a:rPr lang="en-US" baseline="0"/>
              <a:t> per Threat Actor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Likelihood</c:v>
                </c:pt>
              </c:strCache>
            </c:strRef>
          </c:tx>
          <c:cat>
            <c:strRef>
              <c:f>Sheet5!$A$2:$A$9</c:f>
              <c:strCache>
                <c:ptCount val="8"/>
                <c:pt idx="0">
                  <c:v>Activist Group</c:v>
                </c:pt>
                <c:pt idx="1">
                  <c:v>Organized Crime</c:v>
                </c:pt>
                <c:pt idx="2">
                  <c:v>Regular Employee (stupid)</c:v>
                </c:pt>
                <c:pt idx="3">
                  <c:v>Regular Employee (malicious)</c:v>
                </c:pt>
                <c:pt idx="4">
                  <c:v>SaaS</c:v>
                </c:pt>
                <c:pt idx="5">
                  <c:v>Telecom Provider</c:v>
                </c:pt>
                <c:pt idx="6">
                  <c:v>Executive</c:v>
                </c:pt>
                <c:pt idx="7">
                  <c:v>Auditor</c:v>
                </c:pt>
              </c:strCache>
            </c:strRef>
          </c:cat>
          <c:val>
            <c:numRef>
              <c:f>Sheet5!$B$2:$B$9</c:f>
              <c:numCache>
                <c:formatCode>General</c:formatCode>
                <c:ptCount val="8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Likelihood</c:v>
                </c:pt>
              </c:strCache>
            </c:strRef>
          </c:tx>
          <c:cat>
            <c:strRef>
              <c:f>Sheet5!$A$2:$A$9</c:f>
              <c:strCache>
                <c:ptCount val="8"/>
                <c:pt idx="0">
                  <c:v>Activist Group</c:v>
                </c:pt>
                <c:pt idx="1">
                  <c:v>Organized Crime</c:v>
                </c:pt>
                <c:pt idx="2">
                  <c:v>Regular Employee (stupid)</c:v>
                </c:pt>
                <c:pt idx="3">
                  <c:v>Regular Employee (malicious)</c:v>
                </c:pt>
                <c:pt idx="4">
                  <c:v>SaaS</c:v>
                </c:pt>
                <c:pt idx="5">
                  <c:v>Telecom Provider</c:v>
                </c:pt>
                <c:pt idx="6">
                  <c:v>Executive</c:v>
                </c:pt>
                <c:pt idx="7">
                  <c:v>Auditor</c:v>
                </c:pt>
              </c:strCache>
            </c:strRef>
          </c:cat>
          <c:val>
            <c:numRef>
              <c:f>Sheet5!$C$2:$C$9</c:f>
              <c:numCache>
                <c:formatCode>General</c:formatCode>
                <c:ptCount val="8"/>
                <c:pt idx="0">
                  <c:v>3.6</c:v>
                </c:pt>
                <c:pt idx="1">
                  <c:v>4.899999999999999</c:v>
                </c:pt>
                <c:pt idx="2">
                  <c:v>8.1</c:v>
                </c:pt>
                <c:pt idx="3">
                  <c:v>1.95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71544"/>
        <c:axId val="2083374632"/>
      </c:radarChart>
      <c:catAx>
        <c:axId val="20833715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3374632"/>
        <c:crosses val="autoZero"/>
        <c:auto val="1"/>
        <c:lblAlgn val="ctr"/>
        <c:lblOffset val="100"/>
        <c:noMultiLvlLbl val="0"/>
      </c:catAx>
      <c:valAx>
        <c:axId val="2083374632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3371544"/>
        <c:crosses val="autoZero"/>
        <c:crossBetween val="between"/>
        <c:min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7</xdr:row>
      <xdr:rowOff>120650</xdr:rowOff>
    </xdr:from>
    <xdr:to>
      <xdr:col>12</xdr:col>
      <xdr:colOff>177800</xdr:colOff>
      <xdr:row>22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171450</xdr:rowOff>
    </xdr:from>
    <xdr:to>
      <xdr:col>13</xdr:col>
      <xdr:colOff>215900</xdr:colOff>
      <xdr:row>28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C1" workbookViewId="0">
      <selection activeCell="G11" sqref="G11"/>
    </sheetView>
  </sheetViews>
  <sheetFormatPr baseColWidth="10" defaultRowHeight="15" x14ac:dyDescent="0"/>
  <cols>
    <col min="1" max="1" width="25.83203125" customWidth="1"/>
    <col min="2" max="2" width="23.5" customWidth="1"/>
    <col min="3" max="3" width="24" customWidth="1"/>
    <col min="4" max="4" width="25.5" customWidth="1"/>
    <col min="6" max="6" width="26.83203125" customWidth="1"/>
  </cols>
  <sheetData>
    <row r="1" spans="1:14">
      <c r="A1" t="s">
        <v>7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</row>
    <row r="2" spans="1:14">
      <c r="A2" t="s">
        <v>0</v>
      </c>
      <c r="B2" t="s">
        <v>3</v>
      </c>
      <c r="C2" t="s">
        <v>3</v>
      </c>
      <c r="D2" t="s">
        <v>5</v>
      </c>
      <c r="F2" t="s">
        <v>3</v>
      </c>
      <c r="G2" t="s">
        <v>98</v>
      </c>
      <c r="H2" t="s">
        <v>100</v>
      </c>
      <c r="I2" t="s">
        <v>99</v>
      </c>
      <c r="J2" t="s">
        <v>97</v>
      </c>
      <c r="K2" t="s">
        <v>101</v>
      </c>
      <c r="L2">
        <v>5</v>
      </c>
      <c r="M2">
        <v>60</v>
      </c>
      <c r="N2" t="s">
        <v>113</v>
      </c>
    </row>
    <row r="3" spans="1:14">
      <c r="A3" t="s">
        <v>1</v>
      </c>
      <c r="B3" t="s">
        <v>2</v>
      </c>
      <c r="C3" t="s">
        <v>4</v>
      </c>
      <c r="D3" t="s">
        <v>6</v>
      </c>
      <c r="F3" t="s">
        <v>2</v>
      </c>
      <c r="G3" t="s">
        <v>103</v>
      </c>
      <c r="H3" t="s">
        <v>105</v>
      </c>
      <c r="I3" t="s">
        <v>102</v>
      </c>
      <c r="J3" t="s">
        <v>104</v>
      </c>
      <c r="K3" t="s">
        <v>103</v>
      </c>
      <c r="L3">
        <v>7</v>
      </c>
      <c r="M3">
        <v>70</v>
      </c>
      <c r="N3" t="s">
        <v>114</v>
      </c>
    </row>
    <row r="4" spans="1:14">
      <c r="A4" t="s">
        <v>2</v>
      </c>
      <c r="B4" t="s">
        <v>4</v>
      </c>
      <c r="C4" t="s">
        <v>2</v>
      </c>
      <c r="D4" t="s">
        <v>4</v>
      </c>
      <c r="F4" t="s">
        <v>30</v>
      </c>
    </row>
    <row r="6" spans="1:14">
      <c r="A6" t="s">
        <v>8</v>
      </c>
    </row>
    <row r="7" spans="1:14">
      <c r="A7" t="s">
        <v>9</v>
      </c>
      <c r="B7" t="s">
        <v>12</v>
      </c>
      <c r="C7" t="s">
        <v>16</v>
      </c>
      <c r="D7" t="s">
        <v>14</v>
      </c>
      <c r="F7" t="s">
        <v>106</v>
      </c>
      <c r="G7" t="s">
        <v>108</v>
      </c>
      <c r="H7" t="s">
        <v>108</v>
      </c>
      <c r="I7" t="s">
        <v>109</v>
      </c>
      <c r="J7" t="s">
        <v>108</v>
      </c>
      <c r="K7" t="s">
        <v>111</v>
      </c>
      <c r="L7">
        <v>9</v>
      </c>
      <c r="M7">
        <v>90</v>
      </c>
      <c r="N7" t="s">
        <v>115</v>
      </c>
    </row>
    <row r="8" spans="1:14">
      <c r="A8" t="s">
        <v>10</v>
      </c>
      <c r="B8" t="s">
        <v>13</v>
      </c>
      <c r="C8" t="s">
        <v>15</v>
      </c>
      <c r="D8" t="s">
        <v>15</v>
      </c>
      <c r="F8" t="s">
        <v>107</v>
      </c>
      <c r="G8" t="s">
        <v>102</v>
      </c>
      <c r="H8" t="s">
        <v>101</v>
      </c>
      <c r="I8" t="s">
        <v>110</v>
      </c>
      <c r="J8" t="s">
        <v>104</v>
      </c>
      <c r="K8" t="s">
        <v>112</v>
      </c>
      <c r="L8">
        <v>3</v>
      </c>
      <c r="M8">
        <v>65</v>
      </c>
      <c r="N8" t="s">
        <v>113</v>
      </c>
    </row>
    <row r="9" spans="1:14">
      <c r="A9" t="s">
        <v>11</v>
      </c>
      <c r="B9" t="s">
        <v>10</v>
      </c>
      <c r="C9" t="s">
        <v>17</v>
      </c>
      <c r="D9" t="s">
        <v>5</v>
      </c>
    </row>
    <row r="10" spans="1:14">
      <c r="C10" t="s">
        <v>18</v>
      </c>
    </row>
    <row r="11" spans="1:14">
      <c r="C11" t="s">
        <v>19</v>
      </c>
      <c r="F11" t="s">
        <v>3</v>
      </c>
      <c r="G11">
        <v>100</v>
      </c>
      <c r="H11">
        <v>100</v>
      </c>
      <c r="I11">
        <v>100</v>
      </c>
      <c r="J11">
        <v>100</v>
      </c>
      <c r="K11">
        <v>100</v>
      </c>
    </row>
    <row r="12" spans="1:14">
      <c r="F12" t="s">
        <v>2</v>
      </c>
      <c r="G12">
        <v>1000</v>
      </c>
      <c r="H12">
        <v>1000</v>
      </c>
      <c r="I12">
        <v>100</v>
      </c>
      <c r="J12">
        <v>100</v>
      </c>
      <c r="K12">
        <v>1000</v>
      </c>
    </row>
    <row r="13" spans="1:14">
      <c r="A13" t="s">
        <v>20</v>
      </c>
      <c r="F13" t="s">
        <v>30</v>
      </c>
    </row>
    <row r="14" spans="1:14">
      <c r="A14" t="s">
        <v>22</v>
      </c>
      <c r="B14" t="s">
        <v>28</v>
      </c>
      <c r="C14" t="s">
        <v>25</v>
      </c>
      <c r="D14" t="s">
        <v>21</v>
      </c>
    </row>
    <row r="15" spans="1:14">
      <c r="A15" t="s">
        <v>23</v>
      </c>
      <c r="B15" t="s">
        <v>29</v>
      </c>
      <c r="C15" t="s">
        <v>26</v>
      </c>
      <c r="D15" t="s">
        <v>24</v>
      </c>
      <c r="F15" t="s">
        <v>106</v>
      </c>
      <c r="G15">
        <v>10000</v>
      </c>
      <c r="H15">
        <v>10000</v>
      </c>
      <c r="I15">
        <v>10000</v>
      </c>
      <c r="J15">
        <v>10000</v>
      </c>
      <c r="K15">
        <v>10000</v>
      </c>
    </row>
    <row r="16" spans="1:14">
      <c r="A16" t="s">
        <v>5</v>
      </c>
      <c r="C16" t="s">
        <v>27</v>
      </c>
      <c r="F16" t="s">
        <v>107</v>
      </c>
      <c r="G16">
        <v>100</v>
      </c>
      <c r="H16">
        <v>1000</v>
      </c>
      <c r="I16">
        <v>100</v>
      </c>
      <c r="J16">
        <v>100</v>
      </c>
      <c r="K16">
        <v>100</v>
      </c>
    </row>
    <row r="21" spans="7:13">
      <c r="G21">
        <v>5</v>
      </c>
      <c r="H21">
        <v>7</v>
      </c>
      <c r="I21">
        <v>4</v>
      </c>
      <c r="J21">
        <v>7</v>
      </c>
      <c r="K21">
        <v>3</v>
      </c>
      <c r="M21">
        <f>MEDIAN(G21:K21)</f>
        <v>5</v>
      </c>
    </row>
    <row r="22" spans="7:13">
      <c r="G22">
        <v>8</v>
      </c>
      <c r="H22">
        <v>7</v>
      </c>
      <c r="I22">
        <v>3</v>
      </c>
      <c r="J22">
        <v>4</v>
      </c>
      <c r="K22">
        <v>8</v>
      </c>
      <c r="M22">
        <f>MEDIAN(G22:K22)</f>
        <v>7</v>
      </c>
    </row>
    <row r="23" spans="7:13">
      <c r="G23">
        <v>9</v>
      </c>
      <c r="H23">
        <v>9</v>
      </c>
      <c r="I23">
        <v>8</v>
      </c>
      <c r="J23">
        <v>9</v>
      </c>
      <c r="K23">
        <v>9</v>
      </c>
      <c r="M23">
        <f>MEDIAN(G23:K23)</f>
        <v>9</v>
      </c>
    </row>
    <row r="24" spans="7:13">
      <c r="G24">
        <v>3</v>
      </c>
      <c r="H24">
        <v>3</v>
      </c>
      <c r="I24">
        <v>3</v>
      </c>
      <c r="J24">
        <v>4</v>
      </c>
      <c r="K24">
        <v>3</v>
      </c>
      <c r="M24">
        <f>MEDIAN(G24:K24)</f>
        <v>3</v>
      </c>
    </row>
    <row r="26" spans="7:13">
      <c r="G26">
        <v>50</v>
      </c>
      <c r="H26">
        <v>75</v>
      </c>
      <c r="I26">
        <v>50</v>
      </c>
      <c r="J26">
        <v>60</v>
      </c>
      <c r="K26">
        <v>80</v>
      </c>
      <c r="M26">
        <f t="shared" ref="M26:M29" si="0">MEDIAN(G26:K26)</f>
        <v>60</v>
      </c>
    </row>
    <row r="27" spans="7:13">
      <c r="G27">
        <v>75</v>
      </c>
      <c r="H27">
        <v>70</v>
      </c>
      <c r="I27">
        <v>50</v>
      </c>
      <c r="J27">
        <v>60</v>
      </c>
      <c r="K27">
        <v>75</v>
      </c>
      <c r="M27">
        <f t="shared" si="0"/>
        <v>70</v>
      </c>
    </row>
    <row r="28" spans="7:13">
      <c r="G28">
        <v>90</v>
      </c>
      <c r="H28">
        <v>90</v>
      </c>
      <c r="I28">
        <v>75</v>
      </c>
      <c r="J28">
        <v>90</v>
      </c>
      <c r="K28">
        <v>75</v>
      </c>
      <c r="M28">
        <f t="shared" si="0"/>
        <v>90</v>
      </c>
    </row>
    <row r="29" spans="7:13">
      <c r="G29">
        <v>50</v>
      </c>
      <c r="H29">
        <v>80</v>
      </c>
      <c r="I29">
        <v>70</v>
      </c>
      <c r="J29">
        <v>60</v>
      </c>
      <c r="K29">
        <v>65</v>
      </c>
      <c r="M29">
        <f t="shared" si="0"/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D21" sqref="D21"/>
    </sheetView>
  </sheetViews>
  <sheetFormatPr baseColWidth="10" defaultRowHeight="15" x14ac:dyDescent="0"/>
  <cols>
    <col min="9" max="9" width="16.6640625" style="1" customWidth="1"/>
    <col min="11" max="11" width="22.5" style="1" customWidth="1"/>
    <col min="12" max="12" width="15.5" customWidth="1"/>
    <col min="13" max="13" width="10.83203125" style="1"/>
  </cols>
  <sheetData>
    <row r="1" spans="1:13">
      <c r="H1">
        <v>13</v>
      </c>
      <c r="J1">
        <v>18</v>
      </c>
      <c r="L1">
        <v>19</v>
      </c>
    </row>
    <row r="2" spans="1:13" ht="30">
      <c r="A2" t="s">
        <v>3</v>
      </c>
      <c r="E2" t="s">
        <v>31</v>
      </c>
      <c r="F2" t="s">
        <v>38</v>
      </c>
      <c r="H2">
        <v>3</v>
      </c>
      <c r="I2" s="1" t="s">
        <v>44</v>
      </c>
      <c r="J2">
        <v>4</v>
      </c>
      <c r="K2" s="1" t="s">
        <v>45</v>
      </c>
      <c r="L2">
        <v>3</v>
      </c>
      <c r="M2" s="1" t="s">
        <v>46</v>
      </c>
    </row>
    <row r="3" spans="1:13">
      <c r="F3" t="s">
        <v>39</v>
      </c>
      <c r="H3">
        <v>7</v>
      </c>
      <c r="I3" s="1" t="s">
        <v>42</v>
      </c>
      <c r="J3">
        <v>4</v>
      </c>
      <c r="K3" s="1" t="s">
        <v>49</v>
      </c>
      <c r="L3">
        <v>3</v>
      </c>
      <c r="M3" s="1" t="s">
        <v>43</v>
      </c>
    </row>
    <row r="4" spans="1:13" ht="75">
      <c r="F4" t="s">
        <v>40</v>
      </c>
      <c r="H4">
        <v>1</v>
      </c>
      <c r="I4" s="1" t="s">
        <v>47</v>
      </c>
      <c r="J4">
        <v>3</v>
      </c>
      <c r="K4" s="1" t="s">
        <v>48</v>
      </c>
      <c r="L4">
        <v>1</v>
      </c>
      <c r="M4" s="1" t="s">
        <v>50</v>
      </c>
    </row>
    <row r="5" spans="1:13" ht="60">
      <c r="F5" t="s">
        <v>41</v>
      </c>
      <c r="H5">
        <v>3</v>
      </c>
      <c r="I5" s="1" t="s">
        <v>51</v>
      </c>
      <c r="J5">
        <v>4</v>
      </c>
      <c r="K5" s="1" t="s">
        <v>49</v>
      </c>
      <c r="L5">
        <v>2</v>
      </c>
      <c r="M5" s="1" t="s">
        <v>52</v>
      </c>
    </row>
    <row r="7" spans="1:13">
      <c r="F7" t="s">
        <v>126</v>
      </c>
      <c r="G7" t="s">
        <v>129</v>
      </c>
      <c r="H7" t="s">
        <v>127</v>
      </c>
      <c r="I7" s="1" t="s">
        <v>128</v>
      </c>
    </row>
    <row r="8" spans="1:13">
      <c r="F8" t="s">
        <v>38</v>
      </c>
      <c r="G8">
        <v>3</v>
      </c>
      <c r="H8">
        <v>4</v>
      </c>
      <c r="I8" s="1">
        <v>3</v>
      </c>
    </row>
    <row r="9" spans="1:13">
      <c r="A9" t="s">
        <v>31</v>
      </c>
      <c r="F9" t="s">
        <v>125</v>
      </c>
      <c r="G9">
        <v>7</v>
      </c>
      <c r="H9">
        <v>4</v>
      </c>
      <c r="I9" s="1">
        <v>3</v>
      </c>
    </row>
    <row r="10" spans="1:13">
      <c r="A10" t="s">
        <v>32</v>
      </c>
      <c r="F10" t="s">
        <v>124</v>
      </c>
      <c r="G10">
        <v>1</v>
      </c>
      <c r="H10">
        <v>3</v>
      </c>
      <c r="I10" s="1">
        <v>1</v>
      </c>
    </row>
    <row r="11" spans="1:13">
      <c r="A11" t="s">
        <v>33</v>
      </c>
      <c r="F11" t="s">
        <v>41</v>
      </c>
      <c r="G11">
        <v>3</v>
      </c>
      <c r="H11">
        <v>4</v>
      </c>
      <c r="I11" s="1">
        <v>2</v>
      </c>
    </row>
    <row r="12" spans="1:13">
      <c r="A12" t="s">
        <v>34</v>
      </c>
    </row>
    <row r="13" spans="1:13">
      <c r="A13" t="s">
        <v>35</v>
      </c>
    </row>
    <row r="14" spans="1:13">
      <c r="A14" t="s">
        <v>36</v>
      </c>
    </row>
    <row r="15" spans="1:13">
      <c r="A15" t="s">
        <v>37</v>
      </c>
      <c r="H15">
        <f>MEDIAN(H2:H5)</f>
        <v>3</v>
      </c>
    </row>
    <row r="16" spans="1:13">
      <c r="H16">
        <f>MEDIAN(J2:J5)</f>
        <v>4</v>
      </c>
    </row>
    <row r="17" spans="8:8">
      <c r="H17">
        <f>MEDIAN(L2:L5)</f>
        <v>2.5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D11" sqref="D11"/>
    </sheetView>
  </sheetViews>
  <sheetFormatPr baseColWidth="10" defaultRowHeight="15" x14ac:dyDescent="0"/>
  <cols>
    <col min="4" max="4" width="23.83203125" customWidth="1"/>
    <col min="5" max="5" width="16.33203125" customWidth="1"/>
    <col min="6" max="6" width="3.83203125" customWidth="1"/>
    <col min="7" max="7" width="11.5" style="1" customWidth="1"/>
    <col min="8" max="8" width="4" customWidth="1"/>
    <col min="9" max="9" width="11.5" style="1" customWidth="1"/>
    <col min="10" max="10" width="3.83203125" customWidth="1"/>
    <col min="11" max="11" width="10.6640625" style="1" customWidth="1"/>
    <col min="12" max="12" width="3.1640625" customWidth="1"/>
    <col min="13" max="13" width="10.83203125" style="1"/>
    <col min="14" max="14" width="3.1640625" customWidth="1"/>
    <col min="15" max="15" width="10.83203125" style="1"/>
    <col min="16" max="16" width="3.1640625" customWidth="1"/>
    <col min="18" max="18" width="4" customWidth="1"/>
    <col min="19" max="19" width="10.83203125" style="1"/>
    <col min="20" max="20" width="2.5" customWidth="1"/>
  </cols>
  <sheetData>
    <row r="1" spans="1:21">
      <c r="A1" t="s">
        <v>53</v>
      </c>
      <c r="F1">
        <v>5</v>
      </c>
      <c r="H1">
        <v>2</v>
      </c>
      <c r="J1">
        <v>3</v>
      </c>
      <c r="L1">
        <v>12</v>
      </c>
      <c r="N1">
        <v>14</v>
      </c>
      <c r="P1">
        <v>18</v>
      </c>
      <c r="R1">
        <v>13</v>
      </c>
      <c r="T1">
        <v>4</v>
      </c>
    </row>
    <row r="2" spans="1:21" ht="90">
      <c r="D2" t="s">
        <v>54</v>
      </c>
      <c r="E2" t="s">
        <v>56</v>
      </c>
      <c r="F2">
        <v>3</v>
      </c>
      <c r="G2" s="1" t="s">
        <v>57</v>
      </c>
      <c r="H2">
        <v>6</v>
      </c>
      <c r="I2" s="1" t="s">
        <v>59</v>
      </c>
      <c r="J2">
        <v>5</v>
      </c>
      <c r="K2" s="1" t="s">
        <v>58</v>
      </c>
      <c r="L2">
        <v>7</v>
      </c>
      <c r="M2" s="1" t="s">
        <v>60</v>
      </c>
      <c r="N2">
        <v>1</v>
      </c>
      <c r="O2" s="1" t="s">
        <v>61</v>
      </c>
      <c r="P2">
        <v>4</v>
      </c>
      <c r="Q2" t="s">
        <v>62</v>
      </c>
      <c r="R2">
        <v>3</v>
      </c>
      <c r="S2" s="1" t="s">
        <v>63</v>
      </c>
      <c r="T2">
        <v>7</v>
      </c>
      <c r="U2" t="s">
        <v>65</v>
      </c>
    </row>
    <row r="9" spans="1:21">
      <c r="F9">
        <v>18</v>
      </c>
      <c r="H9">
        <v>13</v>
      </c>
      <c r="J9">
        <v>20</v>
      </c>
      <c r="L9">
        <v>6</v>
      </c>
    </row>
    <row r="10" spans="1:21" ht="120">
      <c r="D10" t="s">
        <v>55</v>
      </c>
      <c r="E10" t="s">
        <v>64</v>
      </c>
      <c r="F10">
        <v>4</v>
      </c>
      <c r="G10" s="1" t="s">
        <v>67</v>
      </c>
      <c r="H10">
        <v>5</v>
      </c>
      <c r="I10" s="1" t="s">
        <v>66</v>
      </c>
      <c r="J10">
        <v>8</v>
      </c>
      <c r="K10" s="1" t="s">
        <v>68</v>
      </c>
      <c r="L10">
        <v>6</v>
      </c>
      <c r="M10" s="1" t="s">
        <v>69</v>
      </c>
    </row>
    <row r="11" spans="1:21" ht="90">
      <c r="E11" t="s">
        <v>70</v>
      </c>
      <c r="F11">
        <v>2</v>
      </c>
      <c r="G11" s="1" t="s">
        <v>71</v>
      </c>
      <c r="H11">
        <v>3</v>
      </c>
      <c r="I11" s="1" t="s">
        <v>72</v>
      </c>
      <c r="J11">
        <v>5</v>
      </c>
      <c r="K11" s="1" t="s">
        <v>73</v>
      </c>
      <c r="L11">
        <v>3</v>
      </c>
      <c r="M11" s="1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S7" sqref="S7"/>
    </sheetView>
  </sheetViews>
  <sheetFormatPr baseColWidth="10" defaultRowHeight="15" x14ac:dyDescent="0"/>
  <cols>
    <col min="4" max="4" width="23.83203125" customWidth="1"/>
    <col min="5" max="5" width="16.33203125" customWidth="1"/>
    <col min="6" max="6" width="3.83203125" customWidth="1"/>
    <col min="7" max="7" width="11.5" style="1" customWidth="1"/>
    <col min="8" max="8" width="4" customWidth="1"/>
    <col min="9" max="9" width="11.5" style="1" customWidth="1"/>
    <col min="10" max="10" width="3.83203125" customWidth="1"/>
    <col min="11" max="11" width="10.6640625" style="1" customWidth="1"/>
    <col min="12" max="12" width="3.1640625" customWidth="1"/>
    <col min="13" max="13" width="10.83203125" style="1"/>
    <col min="14" max="14" width="3.1640625" customWidth="1"/>
    <col min="15" max="15" width="10.83203125" style="1"/>
    <col min="16" max="16" width="3.1640625" customWidth="1"/>
    <col min="18" max="18" width="4" customWidth="1"/>
    <col min="19" max="19" width="10.83203125" style="1"/>
    <col min="20" max="20" width="2.5" customWidth="1"/>
  </cols>
  <sheetData>
    <row r="1" spans="1:4">
      <c r="A1" t="s">
        <v>75</v>
      </c>
    </row>
    <row r="2" spans="1:4">
      <c r="D2" t="s">
        <v>76</v>
      </c>
    </row>
    <row r="8" spans="1:4">
      <c r="D8" t="s">
        <v>77</v>
      </c>
    </row>
    <row r="13" spans="1:4">
      <c r="D13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E8" sqref="E8"/>
    </sheetView>
  </sheetViews>
  <sheetFormatPr baseColWidth="10" defaultRowHeight="15" x14ac:dyDescent="0"/>
  <cols>
    <col min="4" max="4" width="23.83203125" customWidth="1"/>
    <col min="5" max="5" width="16.33203125" customWidth="1"/>
    <col min="6" max="6" width="3.83203125" customWidth="1"/>
    <col min="7" max="7" width="11.5" style="1" customWidth="1"/>
    <col min="8" max="8" width="4" customWidth="1"/>
    <col min="9" max="9" width="11.5" style="1" customWidth="1"/>
    <col min="10" max="10" width="3.83203125" customWidth="1"/>
    <col min="11" max="11" width="10.6640625" style="1" customWidth="1"/>
    <col min="12" max="12" width="3.1640625" customWidth="1"/>
    <col min="13" max="13" width="10.83203125" style="1"/>
    <col min="14" max="14" width="3.1640625" customWidth="1"/>
    <col min="15" max="15" width="10.83203125" style="1"/>
    <col min="16" max="16" width="3.1640625" customWidth="1"/>
    <col min="18" max="18" width="4" customWidth="1"/>
    <col min="19" max="19" width="10.83203125" style="1"/>
    <col min="20" max="20" width="2.5" customWidth="1"/>
  </cols>
  <sheetData>
    <row r="1" spans="1:17">
      <c r="A1" t="s">
        <v>75</v>
      </c>
      <c r="F1">
        <v>17</v>
      </c>
      <c r="H1">
        <v>15</v>
      </c>
      <c r="J1">
        <v>12</v>
      </c>
      <c r="L1">
        <v>14</v>
      </c>
      <c r="N1">
        <v>9</v>
      </c>
    </row>
    <row r="2" spans="1:17" ht="255">
      <c r="D2" t="s">
        <v>76</v>
      </c>
      <c r="F2">
        <v>2</v>
      </c>
      <c r="G2" s="1" t="s">
        <v>79</v>
      </c>
      <c r="H2">
        <v>4</v>
      </c>
      <c r="I2" s="1" t="s">
        <v>80</v>
      </c>
      <c r="J2">
        <v>3</v>
      </c>
      <c r="K2" s="1" t="s">
        <v>81</v>
      </c>
      <c r="L2">
        <v>1</v>
      </c>
      <c r="M2" s="1" t="s">
        <v>82</v>
      </c>
      <c r="N2">
        <v>6</v>
      </c>
      <c r="O2" s="1" t="s">
        <v>83</v>
      </c>
    </row>
    <row r="7" spans="1:17">
      <c r="F7">
        <v>1</v>
      </c>
      <c r="H7">
        <v>6</v>
      </c>
      <c r="J7">
        <v>12</v>
      </c>
      <c r="L7">
        <v>14</v>
      </c>
      <c r="N7">
        <v>10</v>
      </c>
      <c r="P7">
        <v>16</v>
      </c>
    </row>
    <row r="8" spans="1:17" ht="240">
      <c r="D8" t="s">
        <v>77</v>
      </c>
      <c r="F8">
        <v>4</v>
      </c>
      <c r="G8" s="1" t="s">
        <v>84</v>
      </c>
      <c r="H8">
        <v>5</v>
      </c>
      <c r="I8" s="1" t="s">
        <v>85</v>
      </c>
      <c r="J8">
        <v>4</v>
      </c>
      <c r="K8" s="1" t="s">
        <v>86</v>
      </c>
      <c r="L8">
        <v>2</v>
      </c>
      <c r="M8" s="1" t="s">
        <v>87</v>
      </c>
      <c r="N8">
        <v>5</v>
      </c>
      <c r="O8" s="1" t="s">
        <v>88</v>
      </c>
      <c r="P8">
        <v>2</v>
      </c>
      <c r="Q8" t="s">
        <v>89</v>
      </c>
    </row>
    <row r="12" spans="1:17">
      <c r="F12">
        <v>17</v>
      </c>
      <c r="H12">
        <v>11</v>
      </c>
    </row>
    <row r="13" spans="1:17" ht="315">
      <c r="D13" t="s">
        <v>78</v>
      </c>
      <c r="F13">
        <v>2</v>
      </c>
      <c r="G13" s="1" t="s">
        <v>90</v>
      </c>
      <c r="H13">
        <v>5</v>
      </c>
      <c r="I13" s="1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O7" sqref="O7"/>
    </sheetView>
  </sheetViews>
  <sheetFormatPr baseColWidth="10" defaultRowHeight="15" x14ac:dyDescent="0"/>
  <cols>
    <col min="1" max="1" width="25.5" customWidth="1"/>
  </cols>
  <sheetData>
    <row r="1" spans="1:4">
      <c r="A1" t="s">
        <v>116</v>
      </c>
      <c r="B1" t="s">
        <v>117</v>
      </c>
      <c r="C1" t="s">
        <v>117</v>
      </c>
    </row>
    <row r="2" spans="1:4">
      <c r="A2" t="s">
        <v>3</v>
      </c>
      <c r="B2">
        <v>5</v>
      </c>
      <c r="C2">
        <f>0.6*6</f>
        <v>3.5999999999999996</v>
      </c>
      <c r="D2">
        <v>60</v>
      </c>
    </row>
    <row r="3" spans="1:4">
      <c r="A3" t="s">
        <v>2</v>
      </c>
      <c r="B3">
        <v>7</v>
      </c>
      <c r="C3">
        <f>0.7*7</f>
        <v>4.8999999999999995</v>
      </c>
      <c r="D3">
        <v>70</v>
      </c>
    </row>
    <row r="4" spans="1:4">
      <c r="A4" t="s">
        <v>106</v>
      </c>
      <c r="B4">
        <v>9</v>
      </c>
      <c r="C4">
        <f>0.9*9</f>
        <v>8.1</v>
      </c>
      <c r="D4">
        <v>90</v>
      </c>
    </row>
    <row r="5" spans="1:4">
      <c r="A5" t="s">
        <v>107</v>
      </c>
      <c r="B5">
        <v>3</v>
      </c>
      <c r="C5">
        <f>0.65*3</f>
        <v>1.9500000000000002</v>
      </c>
      <c r="D5">
        <v>65</v>
      </c>
    </row>
    <row r="6" spans="1:4">
      <c r="A6" t="s">
        <v>21</v>
      </c>
      <c r="B6">
        <v>0</v>
      </c>
      <c r="C6">
        <v>0</v>
      </c>
    </row>
    <row r="7" spans="1:4">
      <c r="A7" t="s">
        <v>24</v>
      </c>
      <c r="B7">
        <v>0</v>
      </c>
      <c r="C7">
        <v>0</v>
      </c>
    </row>
    <row r="8" spans="1:4">
      <c r="A8" t="s">
        <v>15</v>
      </c>
      <c r="B8">
        <v>0</v>
      </c>
      <c r="C8">
        <v>0</v>
      </c>
    </row>
    <row r="9" spans="1:4">
      <c r="A9" t="s">
        <v>5</v>
      </c>
      <c r="B9">
        <v>0</v>
      </c>
      <c r="C9">
        <v>0</v>
      </c>
    </row>
    <row r="12" spans="1:4">
      <c r="A12" t="s">
        <v>119</v>
      </c>
      <c r="B12" t="s">
        <v>118</v>
      </c>
    </row>
    <row r="13" spans="1:4">
      <c r="A13" t="s">
        <v>120</v>
      </c>
      <c r="B13">
        <v>1</v>
      </c>
    </row>
    <row r="14" spans="1:4">
      <c r="A14" t="s">
        <v>121</v>
      </c>
      <c r="B14">
        <v>2</v>
      </c>
    </row>
    <row r="15" spans="1:4">
      <c r="A15" t="s">
        <v>122</v>
      </c>
      <c r="B15">
        <v>3</v>
      </c>
    </row>
    <row r="16" spans="1:4">
      <c r="A16" t="s">
        <v>123</v>
      </c>
      <c r="B16">
        <v>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Sheet4 (2)</vt:lpstr>
      <vt:lpstr>Sheet5</vt:lpstr>
    </vt:vector>
  </TitlesOfParts>
  <Company>Liberty Mutual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Rudis</dc:creator>
  <cp:lastModifiedBy>Bob Rudis</cp:lastModifiedBy>
  <dcterms:created xsi:type="dcterms:W3CDTF">2012-10-11T13:45:55Z</dcterms:created>
  <dcterms:modified xsi:type="dcterms:W3CDTF">2012-10-19T12:22:04Z</dcterms:modified>
</cp:coreProperties>
</file>