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ADEV\Desktop\"/>
    </mc:Choice>
  </mc:AlternateContent>
  <bookViews>
    <workbookView xWindow="0" yWindow="0" windowWidth="21570" windowHeight="8085" firstSheet="6" activeTab="8"/>
  </bookViews>
  <sheets>
    <sheet name="11-07-2025" sheetId="1" r:id="rId1"/>
    <sheet name="12-07-2025" sheetId="2" r:id="rId2"/>
    <sheet name="14-07-2025" sheetId="4" r:id="rId3"/>
    <sheet name="15-07-2025" sheetId="5" r:id="rId4"/>
    <sheet name="16-07-2025" sheetId="6" r:id="rId5"/>
    <sheet name="17-07-2025" sheetId="7" r:id="rId6"/>
    <sheet name="18-07-2025" sheetId="9" r:id="rId7"/>
    <sheet name="19-07-2025" sheetId="8" r:id="rId8"/>
    <sheet name="31-07-2025" sheetId="10" r:id="rId9"/>
    <sheet name="Template (3)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" i="10"/>
  <c r="H22" i="11"/>
  <c r="H21" i="11"/>
  <c r="H20" i="11"/>
  <c r="H19" i="11"/>
  <c r="H18" i="11"/>
  <c r="H17" i="11"/>
  <c r="H16" i="11"/>
  <c r="H15" i="11"/>
  <c r="H14" i="11"/>
  <c r="H13" i="11"/>
  <c r="J12" i="11"/>
  <c r="I12" i="11"/>
  <c r="H12" i="11"/>
  <c r="H9" i="11"/>
  <c r="H8" i="11"/>
  <c r="H7" i="11"/>
  <c r="H6" i="11"/>
  <c r="H5" i="11"/>
  <c r="H4" i="11"/>
  <c r="A6" i="8" l="1"/>
  <c r="A5" i="8"/>
  <c r="A4" i="8"/>
  <c r="A3" i="8"/>
  <c r="H22" i="10"/>
  <c r="H21" i="10"/>
  <c r="H20" i="10"/>
  <c r="H19" i="10"/>
  <c r="H18" i="10"/>
  <c r="H17" i="10"/>
  <c r="H16" i="10"/>
  <c r="H15" i="10"/>
  <c r="H14" i="10"/>
  <c r="H13" i="10"/>
  <c r="J12" i="10"/>
  <c r="I12" i="10"/>
  <c r="H12" i="10"/>
  <c r="H9" i="10"/>
  <c r="H8" i="10"/>
  <c r="H7" i="10"/>
  <c r="H6" i="10"/>
  <c r="H5" i="10"/>
  <c r="H4" i="10"/>
  <c r="A24" i="9" l="1"/>
  <c r="A25" i="9"/>
  <c r="A26" i="9" s="1"/>
  <c r="A27" i="9" s="1"/>
  <c r="A28" i="9" s="1"/>
  <c r="A29" i="9" s="1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H22" i="9"/>
  <c r="H21" i="9"/>
  <c r="H20" i="9"/>
  <c r="H19" i="9"/>
  <c r="H18" i="9"/>
  <c r="H17" i="9"/>
  <c r="H16" i="9"/>
  <c r="H15" i="9"/>
  <c r="H14" i="9"/>
  <c r="H13" i="9"/>
  <c r="J12" i="9"/>
  <c r="I12" i="9"/>
  <c r="H12" i="9"/>
  <c r="H9" i="9"/>
  <c r="H8" i="9"/>
  <c r="H7" i="9"/>
  <c r="H6" i="9"/>
  <c r="H5" i="9"/>
  <c r="H4" i="9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H22" i="8"/>
  <c r="H21" i="8"/>
  <c r="H20" i="8"/>
  <c r="H19" i="8"/>
  <c r="H18" i="8"/>
  <c r="H17" i="8"/>
  <c r="H16" i="8"/>
  <c r="H15" i="8"/>
  <c r="H14" i="8"/>
  <c r="H13" i="8"/>
  <c r="J12" i="8"/>
  <c r="I12" i="8"/>
  <c r="H12" i="8"/>
  <c r="H9" i="8"/>
  <c r="H8" i="8"/>
  <c r="H7" i="8"/>
  <c r="H6" i="8"/>
  <c r="H5" i="8"/>
  <c r="H4" i="8"/>
  <c r="H22" i="7"/>
  <c r="H21" i="7"/>
  <c r="H20" i="7"/>
  <c r="H19" i="7"/>
  <c r="H18" i="7"/>
  <c r="H17" i="7"/>
  <c r="H16" i="7"/>
  <c r="H15" i="7"/>
  <c r="H14" i="7"/>
  <c r="H13" i="7"/>
  <c r="J12" i="7"/>
  <c r="I12" i="7"/>
  <c r="H12" i="7"/>
  <c r="H9" i="7"/>
  <c r="H8" i="7"/>
  <c r="H7" i="7"/>
  <c r="H6" i="7"/>
  <c r="H4" i="7"/>
  <c r="H4" i="6" l="1"/>
  <c r="J12" i="6"/>
  <c r="I12" i="6" l="1"/>
  <c r="H22" i="6" l="1"/>
  <c r="H21" i="6"/>
  <c r="H20" i="6"/>
  <c r="H19" i="6"/>
  <c r="H18" i="6"/>
  <c r="H17" i="6"/>
  <c r="H16" i="6"/>
  <c r="H15" i="6"/>
  <c r="H14" i="6"/>
  <c r="H13" i="6"/>
  <c r="H12" i="6"/>
  <c r="H9" i="6"/>
  <c r="H8" i="6"/>
  <c r="H7" i="6"/>
  <c r="H6" i="6"/>
  <c r="H5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H22" i="5"/>
  <c r="H21" i="5"/>
  <c r="H20" i="5"/>
  <c r="H19" i="5"/>
  <c r="H18" i="5"/>
  <c r="H9" i="5"/>
  <c r="H17" i="5"/>
  <c r="H8" i="5"/>
  <c r="H16" i="5"/>
  <c r="H7" i="5"/>
  <c r="H15" i="5"/>
  <c r="H6" i="5"/>
  <c r="H14" i="5"/>
  <c r="H5" i="5"/>
  <c r="H13" i="5"/>
  <c r="H4" i="5"/>
  <c r="J12" i="5"/>
  <c r="H12" i="5"/>
  <c r="I12" i="5" l="1"/>
  <c r="O13" i="4"/>
  <c r="O12" i="4"/>
  <c r="O11" i="4"/>
  <c r="O10" i="4"/>
  <c r="O9" i="4"/>
  <c r="H9" i="4"/>
  <c r="O8" i="4"/>
  <c r="H8" i="4"/>
  <c r="O7" i="4"/>
  <c r="H7" i="4"/>
  <c r="O6" i="4"/>
  <c r="H6" i="4"/>
  <c r="O5" i="4"/>
  <c r="H5" i="4"/>
  <c r="O4" i="4"/>
  <c r="H4" i="4"/>
  <c r="Q3" i="4"/>
  <c r="O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P3" i="4" l="1"/>
  <c r="H8" i="2"/>
  <c r="O10" i="2"/>
  <c r="O9" i="2"/>
  <c r="H9" i="2"/>
  <c r="O8" i="2"/>
  <c r="O7" i="2"/>
  <c r="H7" i="2"/>
  <c r="O6" i="2"/>
  <c r="H6" i="2"/>
  <c r="O5" i="2"/>
  <c r="H5" i="2"/>
  <c r="O4" i="2"/>
  <c r="H4" i="2"/>
  <c r="Q3" i="2"/>
  <c r="O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P3" i="2" l="1"/>
  <c r="H9" i="1"/>
  <c r="H8" i="1"/>
  <c r="H7" i="1"/>
  <c r="H6" i="1"/>
  <c r="H5" i="1"/>
  <c r="H4" i="1"/>
  <c r="O10" i="1"/>
  <c r="Q3" i="1"/>
  <c r="O9" i="1"/>
  <c r="O8" i="1"/>
  <c r="O7" i="1"/>
  <c r="O6" i="1"/>
  <c r="O5" i="1"/>
  <c r="O4" i="1"/>
  <c r="O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P3" i="1" l="1"/>
</calcChain>
</file>

<file path=xl/sharedStrings.xml><?xml version="1.0" encoding="utf-8"?>
<sst xmlns="http://schemas.openxmlformats.org/spreadsheetml/2006/main" count="860" uniqueCount="269">
  <si>
    <t>Name</t>
  </si>
  <si>
    <t>ID</t>
  </si>
  <si>
    <t>Status</t>
  </si>
  <si>
    <t>Remark</t>
  </si>
  <si>
    <t>LMH54387</t>
  </si>
  <si>
    <t>RSSEMH11342</t>
  </si>
  <si>
    <t>RSSEMH11353</t>
  </si>
  <si>
    <t>Sushir</t>
  </si>
  <si>
    <t>LMH54477</t>
  </si>
  <si>
    <t>MB</t>
  </si>
  <si>
    <t>Khushbu</t>
  </si>
  <si>
    <t>Mayank</t>
  </si>
  <si>
    <t>RSSEMP8736</t>
  </si>
  <si>
    <t>RSSEGJ1693</t>
  </si>
  <si>
    <t>RSSEUP3300</t>
  </si>
  <si>
    <t>RSSEUP3291</t>
  </si>
  <si>
    <t>RSSEMH11411</t>
  </si>
  <si>
    <t>MZ</t>
  </si>
  <si>
    <t>Jaimin</t>
  </si>
  <si>
    <t>Uploaded</t>
  </si>
  <si>
    <t>Saved</t>
  </si>
  <si>
    <t>Pratham</t>
  </si>
  <si>
    <t>SR. No</t>
  </si>
  <si>
    <t>RSSEMH11377</t>
  </si>
  <si>
    <t>Raj</t>
  </si>
  <si>
    <t>RSSEMH9170</t>
  </si>
  <si>
    <t>RSSEMH11370</t>
  </si>
  <si>
    <t>RSSEMH11277</t>
  </si>
  <si>
    <t>RSSEMH11400</t>
  </si>
  <si>
    <t>RSSEMH11390</t>
  </si>
  <si>
    <t>RSSEMH11406</t>
  </si>
  <si>
    <t>RSSEHR0236</t>
  </si>
  <si>
    <t>Counts</t>
  </si>
  <si>
    <t>RSSEMH11388</t>
  </si>
  <si>
    <t>RSSEMP9086</t>
  </si>
  <si>
    <t>RSSEMP9046</t>
  </si>
  <si>
    <t>Total Upload</t>
  </si>
  <si>
    <t>Total In</t>
  </si>
  <si>
    <t>RSSEMH8995</t>
  </si>
  <si>
    <t>LMH53860</t>
  </si>
  <si>
    <t>RSSEMP8999</t>
  </si>
  <si>
    <t>RSSEUP3262</t>
  </si>
  <si>
    <t>Working</t>
  </si>
  <si>
    <t>LMH54350</t>
  </si>
  <si>
    <t>DEV Reject</t>
  </si>
  <si>
    <t>Hold</t>
  </si>
  <si>
    <t>RSSEUP3265</t>
  </si>
  <si>
    <t>RSSEMH11396</t>
  </si>
  <si>
    <t>Pending</t>
  </si>
  <si>
    <t>LMH54450</t>
  </si>
  <si>
    <t>RSSEHR0237</t>
  </si>
  <si>
    <t>Layout unreadable</t>
  </si>
  <si>
    <t>RSSERJ0656</t>
  </si>
  <si>
    <t>RSSEMH11404</t>
  </si>
  <si>
    <t>RSSEUP3309</t>
  </si>
  <si>
    <t>RSSEMH11402</t>
  </si>
  <si>
    <t xml:space="preserve"> </t>
  </si>
  <si>
    <t>RSSEMH11340</t>
  </si>
  <si>
    <t>RSSEMH10695</t>
  </si>
  <si>
    <t>RSSETL1714</t>
  </si>
  <si>
    <t>RSSEUP3308</t>
  </si>
  <si>
    <t>RSSEUP3316</t>
  </si>
  <si>
    <t>sushir</t>
  </si>
  <si>
    <t>mz</t>
  </si>
  <si>
    <t>mb</t>
  </si>
  <si>
    <t>uploaded</t>
  </si>
  <si>
    <t>kirit</t>
  </si>
  <si>
    <t>RSSEUP3290</t>
  </si>
  <si>
    <t>RSSETL1715</t>
  </si>
  <si>
    <t>RSSEUP3252</t>
  </si>
  <si>
    <t>RAJ</t>
  </si>
  <si>
    <t xml:space="preserve">JAIMIN </t>
  </si>
  <si>
    <t>RSSEMP9069</t>
  </si>
  <si>
    <t>SUSHIR</t>
  </si>
  <si>
    <t>RSSEMP8949</t>
  </si>
  <si>
    <t>RSSEMP8985</t>
  </si>
  <si>
    <t>LMH54618</t>
  </si>
  <si>
    <t>Dev rejected</t>
  </si>
  <si>
    <t xml:space="preserve">2-revion </t>
  </si>
  <si>
    <t>RSSEUP3221</t>
  </si>
  <si>
    <t>RSSEUP3310</t>
  </si>
  <si>
    <t>RSSEMH11432</t>
  </si>
  <si>
    <t>RSSETN0243</t>
  </si>
  <si>
    <t>RSSETN0233</t>
  </si>
  <si>
    <t>RSSEMH11430</t>
  </si>
  <si>
    <t>Maulik</t>
  </si>
  <si>
    <t>RSSEMH11410</t>
  </si>
  <si>
    <t>RSSEMH11424</t>
  </si>
  <si>
    <t>RSSEMH10929</t>
  </si>
  <si>
    <t>RSSETN0238</t>
  </si>
  <si>
    <t>LMH54024</t>
  </si>
  <si>
    <t>Ankita</t>
  </si>
  <si>
    <t>RSSEMH11431</t>
  </si>
  <si>
    <t>RSSEKA1748</t>
  </si>
  <si>
    <t>RSSEKA1751</t>
  </si>
  <si>
    <t>RSSEMH11413</t>
  </si>
  <si>
    <t>RSSEUP3315</t>
  </si>
  <si>
    <t>RSSEGJ1684</t>
  </si>
  <si>
    <t>LMH52134</t>
  </si>
  <si>
    <t>LMH54577</t>
  </si>
  <si>
    <t>RSSEUP3330</t>
  </si>
  <si>
    <t>RSSEKA1788</t>
  </si>
  <si>
    <t>RSSERJ0650</t>
  </si>
  <si>
    <t>RSSEMP9098</t>
  </si>
  <si>
    <t>RSSERJ0660</t>
  </si>
  <si>
    <t>LMH54697</t>
  </si>
  <si>
    <t>LMH54175</t>
  </si>
  <si>
    <t>LDL7134</t>
  </si>
  <si>
    <t>LMH55010</t>
  </si>
  <si>
    <t>LMH54963</t>
  </si>
  <si>
    <t>LMH54228</t>
  </si>
  <si>
    <t>RSSERJ0640</t>
  </si>
  <si>
    <t>Kirit</t>
  </si>
  <si>
    <t>LMH54829</t>
  </si>
  <si>
    <t>Revision</t>
  </si>
  <si>
    <t>RSSEUP3325</t>
  </si>
  <si>
    <t>RSSEMH10420</t>
  </si>
  <si>
    <t>RSSEUP3320</t>
  </si>
  <si>
    <t>RSSEMP9076</t>
  </si>
  <si>
    <t>RSSEDL0618</t>
  </si>
  <si>
    <t>RSSEUP3312</t>
  </si>
  <si>
    <t>LMH51585</t>
  </si>
  <si>
    <t>LMH55345</t>
  </si>
  <si>
    <t>RSSEUP3338</t>
  </si>
  <si>
    <t>RSSEDL0625</t>
  </si>
  <si>
    <t>RSSEMH11451</t>
  </si>
  <si>
    <t>Pre Missing</t>
  </si>
  <si>
    <t>DEV Missing</t>
  </si>
  <si>
    <t>RSSEMH11440</t>
  </si>
  <si>
    <t>RSSEMP9088</t>
  </si>
  <si>
    <t>RSSEMP8954</t>
  </si>
  <si>
    <t>RSSETN0242</t>
  </si>
  <si>
    <t>RSSEMP8399</t>
  </si>
  <si>
    <t>RSSEMP9116</t>
  </si>
  <si>
    <t>RSSETL1718</t>
  </si>
  <si>
    <t>RSSEGJ1695</t>
  </si>
  <si>
    <t>Jaymin</t>
  </si>
  <si>
    <t>RSSEMH11441</t>
  </si>
  <si>
    <t>LMH55249</t>
  </si>
  <si>
    <t>LDL7180</t>
  </si>
  <si>
    <t>RSSEMH11475</t>
  </si>
  <si>
    <t>RSSEUP3323</t>
  </si>
  <si>
    <t>RSSEMH11450</t>
  </si>
  <si>
    <t>LMH55259</t>
  </si>
  <si>
    <t>LMH55199</t>
  </si>
  <si>
    <t>RMP15992</t>
  </si>
  <si>
    <t>LMH55210</t>
  </si>
  <si>
    <t>LMH55309</t>
  </si>
  <si>
    <t>LMH54575</t>
  </si>
  <si>
    <t>LMH53592</t>
  </si>
  <si>
    <t>LMH54722</t>
  </si>
  <si>
    <t>ID Ignored</t>
  </si>
  <si>
    <t>confirmation</t>
  </si>
  <si>
    <t>RSSEDL0623</t>
  </si>
  <si>
    <t>RSSEMP9100</t>
  </si>
  <si>
    <t>RSSEMP9021</t>
  </si>
  <si>
    <t>RSSEMP8889</t>
  </si>
  <si>
    <t>RSSEMH11461</t>
  </si>
  <si>
    <t>RSSEUP3342</t>
  </si>
  <si>
    <t>RSSERJ0661</t>
  </si>
  <si>
    <t>Partham</t>
  </si>
  <si>
    <t>RSSEMP9135</t>
  </si>
  <si>
    <t>RSSEUP3344</t>
  </si>
  <si>
    <t>RSSEUP3350</t>
  </si>
  <si>
    <t>RSSEUP3336</t>
  </si>
  <si>
    <t>Total take up</t>
  </si>
  <si>
    <t>RSSEKA1757</t>
  </si>
  <si>
    <t>RSSEMP9131</t>
  </si>
  <si>
    <t>RSSEMP9129</t>
  </si>
  <si>
    <t>LMP31344</t>
  </si>
  <si>
    <t>LMP36137</t>
  </si>
  <si>
    <t>LMH55442</t>
  </si>
  <si>
    <t>RMH25772</t>
  </si>
  <si>
    <t>LMH55744</t>
  </si>
  <si>
    <t>RSSEMP9109</t>
  </si>
  <si>
    <t>RSSEMP9157</t>
  </si>
  <si>
    <t>RSSEKA1778</t>
  </si>
  <si>
    <t>RSSEKA1762</t>
  </si>
  <si>
    <t>RSSEUP3328</t>
  </si>
  <si>
    <t>RSSEKA1794</t>
  </si>
  <si>
    <t>LMH55562</t>
  </si>
  <si>
    <t>LMH55474</t>
  </si>
  <si>
    <t>LMH55208</t>
  </si>
  <si>
    <t>LMH55327</t>
  </si>
  <si>
    <t>LUP34172</t>
  </si>
  <si>
    <t>RSSEMP9089</t>
  </si>
  <si>
    <t>LNU0898</t>
  </si>
  <si>
    <t>RSSEMP9126</t>
  </si>
  <si>
    <t>RSSEUP3345</t>
  </si>
  <si>
    <t>LMH40508</t>
  </si>
  <si>
    <t>RSSEGJ1700</t>
  </si>
  <si>
    <t>RMH25295</t>
  </si>
  <si>
    <t>LMH54128</t>
  </si>
  <si>
    <t>hold</t>
  </si>
  <si>
    <t>LMH55718</t>
  </si>
  <si>
    <t>RSSETN0247</t>
  </si>
  <si>
    <t>LMH55328</t>
  </si>
  <si>
    <t>LMP36088</t>
  </si>
  <si>
    <t>RSSEMH11476</t>
  </si>
  <si>
    <t>LMH55011</t>
  </si>
  <si>
    <t>RSSEMH11503</t>
  </si>
  <si>
    <t>RMH25827</t>
  </si>
  <si>
    <t>RSSEMP9140</t>
  </si>
  <si>
    <t>RSSETN0241</t>
  </si>
  <si>
    <t>RSSEMP9148</t>
  </si>
  <si>
    <t>LMH55930</t>
  </si>
  <si>
    <t>LMH554587</t>
  </si>
  <si>
    <t>LMH45409</t>
  </si>
  <si>
    <t>LMH55001</t>
  </si>
  <si>
    <t>LMH55102.</t>
  </si>
  <si>
    <t>LMH55389</t>
  </si>
  <si>
    <t>//Total assign 32 projects//</t>
  </si>
  <si>
    <t>RSSERJ0662</t>
  </si>
  <si>
    <t>RSSETL1722</t>
  </si>
  <si>
    <t>RSSEMH11491</t>
  </si>
  <si>
    <t>RSSERJ0664</t>
  </si>
  <si>
    <t>RSSERJ0663</t>
  </si>
  <si>
    <t>RSSEMH11516</t>
  </si>
  <si>
    <t>Mynk</t>
  </si>
  <si>
    <t>RSSEMH11513</t>
  </si>
  <si>
    <t>RSSEMP9138</t>
  </si>
  <si>
    <t>RSSEUP3346</t>
  </si>
  <si>
    <t>RSSEMH11487</t>
  </si>
  <si>
    <t>RSSEMH11474</t>
  </si>
  <si>
    <t>RSSEUP3379</t>
  </si>
  <si>
    <t>RSSEMH11415</t>
  </si>
  <si>
    <t>RSSETL1721</t>
  </si>
  <si>
    <t>LMH55742</t>
  </si>
  <si>
    <t>LMH54087</t>
  </si>
  <si>
    <t>LMH55446</t>
  </si>
  <si>
    <t>RSSEMP9141</t>
  </si>
  <si>
    <t>RSSEMP9160</t>
  </si>
  <si>
    <t>RSSEUP3375</t>
  </si>
  <si>
    <t>RSSEMP9136</t>
  </si>
  <si>
    <t>RSSEUP3387</t>
  </si>
  <si>
    <t>RSSEDL0626</t>
  </si>
  <si>
    <t>LMH55931</t>
  </si>
  <si>
    <t>RMH25873</t>
  </si>
  <si>
    <t>RSSEUP3364</t>
  </si>
  <si>
    <t>LMH55973</t>
  </si>
  <si>
    <t>LMH55250</t>
  </si>
  <si>
    <t>HOLD</t>
  </si>
  <si>
    <t>RSSEKA1753</t>
  </si>
  <si>
    <t>RSSEKA1781</t>
  </si>
  <si>
    <t>RSSEKA1795</t>
  </si>
  <si>
    <t>RSSEDL0606</t>
  </si>
  <si>
    <t>RSSEGJ1708</t>
  </si>
  <si>
    <t>RSSEMH11884</t>
  </si>
  <si>
    <t>RSSEMH11862</t>
  </si>
  <si>
    <t>RSSEMH11863</t>
  </si>
  <si>
    <t>RSSEMP9318</t>
  </si>
  <si>
    <t>RSSEMH11725</t>
  </si>
  <si>
    <t>RSSEUP3027</t>
  </si>
  <si>
    <t>RSSETN0271</t>
  </si>
  <si>
    <t>RSSETN0268</t>
  </si>
  <si>
    <t>RSSEMP9296</t>
  </si>
  <si>
    <t>RSSEMH11835</t>
  </si>
  <si>
    <t>RSSETN0270</t>
  </si>
  <si>
    <t>RSSEMH11765</t>
  </si>
  <si>
    <t>RSSEMH11867</t>
  </si>
  <si>
    <t>RSSEMH11858</t>
  </si>
  <si>
    <t>RSSEMP9305</t>
  </si>
  <si>
    <t>RSSEUP3404</t>
  </si>
  <si>
    <t>RSSEMP9273</t>
  </si>
  <si>
    <t>RSSEKA1807</t>
  </si>
  <si>
    <t>RSSEMH11910</t>
  </si>
  <si>
    <t>RSSEMH11861</t>
  </si>
  <si>
    <t>RSSEMH11820</t>
  </si>
  <si>
    <t>RSSEMH11859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</si>
</sst>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8"/>
      <color theme="1"/>
      <name val="Microsoft Himalaya"/>
    </font>
    <font>
      <sz val="9"/>
      <color rgb="FF1D39C4"/>
      <name val="Arial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Arial"/>
      <family val="2"/>
    </font>
    <font>
      <sz val="9"/>
      <color rgb="FF1D39C4"/>
      <name val="Arial"/>
      <family val="2"/>
    </font>
    <font>
      <sz val="9"/>
      <color rgb="FF1D39C4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2" fillId="0" borderId="1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/>
    <xf numFmtId="0" fontId="0" fillId="0" borderId="9" xfId="0" applyBorder="1"/>
    <xf numFmtId="0" fontId="0" fillId="0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/>
    <xf numFmtId="0" fontId="5" fillId="4" borderId="0" xfId="0" applyFont="1" applyFill="1"/>
    <xf numFmtId="0" fontId="5" fillId="4" borderId="1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2" fillId="0" borderId="1" xfId="0" applyFont="1" applyFill="1" applyBorder="1"/>
    <xf numFmtId="0" fontId="0" fillId="0" borderId="6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8" xfId="0" applyFill="1" applyBorder="1"/>
    <xf numFmtId="0" fontId="2" fillId="0" borderId="8" xfId="0" applyFont="1" applyFill="1" applyBorder="1"/>
    <xf numFmtId="0" fontId="0" fillId="0" borderId="9" xfId="0" applyFill="1" applyBorder="1"/>
    <xf numFmtId="0" fontId="0" fillId="0" borderId="5" xfId="0" applyFill="1" applyBorder="1"/>
    <xf numFmtId="0" fontId="1" fillId="2" borderId="10" xfId="0" applyFont="1" applyFill="1" applyBorder="1" applyAlignment="1">
      <alignment horizontal="center" vertical="center"/>
    </xf>
    <xf numFmtId="0" fontId="0" fillId="0" borderId="7" xfId="0" applyFill="1" applyBorder="1"/>
    <xf numFmtId="0" fontId="2" fillId="0" borderId="0" xfId="0" applyFont="1" applyBorder="1"/>
    <xf numFmtId="0" fontId="3" fillId="3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12" xfId="0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6" xfId="0" applyFill="1" applyBorder="1"/>
    <xf numFmtId="0" fontId="2" fillId="0" borderId="8" xfId="0" applyFont="1" applyFill="1" applyBorder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8" xfId="0" applyFill="1" applyBorder="1"/>
    <xf numFmtId="0" fontId="0" fillId="0" borderId="13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13" xfId="0" applyFont="1" applyFill="1" applyBorder="1"/>
    <xf numFmtId="0" fontId="0" fillId="0" borderId="13" xfId="0" applyFill="1" applyBorder="1"/>
    <xf numFmtId="0" fontId="6" fillId="0" borderId="8" xfId="0" applyFont="1" applyFill="1" applyBorder="1"/>
    <xf numFmtId="0" fontId="2" fillId="0" borderId="9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7" fillId="0" borderId="1" xfId="0" applyFont="1" applyFill="1" applyBorder="1"/>
  </cellXfs>
  <cellStyles count="1">
    <cellStyle name="Normal" xfId="0" builtinId="0"/>
  </cellStyles>
  <dxfs count="595"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1919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D39C4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icrosoft Himalaya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D39C4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icrosoft Himalaya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icrosoft Himalaya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D39C4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icrosoft Himalaya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D39C4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icrosoft Himalaya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D39C4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icrosoft Himalaya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D39C4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icrosoft Himalaya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D39C4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icrosoft Himalaya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icrosoft Himalaya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D39C4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Microsoft Himalaya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19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E34" totalsRowShown="0" headerRowDxfId="594" headerRowBorderDxfId="593" tableBorderDxfId="592" totalsRowBorderDxfId="591">
  <autoFilter ref="A1:E3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SR. No" dataDxfId="590">
      <calculatedColumnFormula>A1+1</calculatedColumnFormula>
    </tableColumn>
    <tableColumn id="2" name="Name" dataDxfId="589"/>
    <tableColumn id="3" name="ID" dataDxfId="588"/>
    <tableColumn id="4" name="Status" dataDxfId="587"/>
    <tableColumn id="5" name="Remark" dataDxfId="58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le1456781011" displayName="Table1456781011" ref="A1:E2" insertRow="1" totalsRowShown="0" headerRowDxfId="515" headerRowBorderDxfId="513" tableBorderDxfId="514" totalsRowBorderDxfId="512">
  <autoFilter ref="A1:E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SR. No" dataDxfId="511"/>
    <tableColumn id="2" name="Name" dataDxfId="510"/>
    <tableColumn id="3" name="ID" dataDxfId="509"/>
    <tableColumn id="4" name="Status" dataDxfId="508"/>
    <tableColumn id="5" name="Remark" dataDxfId="50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34" totalsRowShown="0" headerRowDxfId="585" headerRowBorderDxfId="584" tableBorderDxfId="583" totalsRowBorderDxfId="582">
  <autoFilter ref="A1:E34"/>
  <tableColumns count="5">
    <tableColumn id="1" name="SR. No" dataDxfId="581">
      <calculatedColumnFormula>A1+1</calculatedColumnFormula>
    </tableColumn>
    <tableColumn id="2" name="Name" dataDxfId="580"/>
    <tableColumn id="3" name="ID" dataDxfId="579"/>
    <tableColumn id="4" name="Status"/>
    <tableColumn id="5" name="Remark" dataDxfId="57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E45" totalsRowShown="0" headerRowDxfId="577" headerRowBorderDxfId="576" tableBorderDxfId="575" totalsRowBorderDxfId="574">
  <autoFilter ref="A1:E45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SR. No" dataDxfId="573">
      <calculatedColumnFormula>A1+1</calculatedColumnFormula>
    </tableColumn>
    <tableColumn id="2" name="Name" dataDxfId="572"/>
    <tableColumn id="3" name="ID" dataDxfId="571"/>
    <tableColumn id="4" name="Status" dataDxfId="570"/>
    <tableColumn id="5" name="Remark" dataDxfId="56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145" displayName="Table145" ref="A1:E27" totalsRowShown="0" headerRowDxfId="568" headerRowBorderDxfId="567" tableBorderDxfId="566" totalsRowBorderDxfId="565">
  <autoFilter ref="A1:E2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SR. No" dataDxfId="564"/>
    <tableColumn id="2" name="Name" dataDxfId="563"/>
    <tableColumn id="3" name="ID" dataDxfId="562"/>
    <tableColumn id="4" name="Status" dataDxfId="561"/>
    <tableColumn id="5" name="Remark" dataDxfId="56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1456" displayName="Table1456" ref="A1:E20" totalsRowShown="0" headerRowDxfId="559" headerRowBorderDxfId="558" tableBorderDxfId="557" totalsRowBorderDxfId="556">
  <autoFilter ref="A1:E20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SR. No" dataDxfId="555"/>
    <tableColumn id="2" name="Name" dataDxfId="554"/>
    <tableColumn id="3" name="ID" dataDxfId="553"/>
    <tableColumn id="4" name="Status" dataDxfId="552"/>
    <tableColumn id="5" name="Remark" dataDxfId="55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le14567" displayName="Table14567" ref="A1:E33" totalsRowShown="0" headerRowDxfId="550" headerRowBorderDxfId="549" tableBorderDxfId="548" totalsRowBorderDxfId="547">
  <autoFilter ref="A1:E33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SR. No" dataDxfId="546"/>
    <tableColumn id="2" name="Name" dataDxfId="545"/>
    <tableColumn id="3" name="ID" dataDxfId="544"/>
    <tableColumn id="4" name="Status" dataDxfId="543"/>
    <tableColumn id="5" name="Remark" dataDxfId="54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Table1456789" displayName="Table1456789" ref="A1:E29" totalsRowShown="0" headerRowDxfId="541" headerRowBorderDxfId="540" tableBorderDxfId="539" totalsRowBorderDxfId="538">
  <autoFilter ref="A1:E29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SR. No" dataDxfId="537"/>
    <tableColumn id="2" name="Name" dataDxfId="536"/>
    <tableColumn id="3" name="ID" dataDxfId="535"/>
    <tableColumn id="4" name="Status" dataDxfId="534"/>
    <tableColumn id="5" name="Remark" dataDxfId="53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7" name="Table145678" displayName="Table145678" ref="A1:E6" totalsRowShown="0" headerRowDxfId="532" headerRowBorderDxfId="531" tableBorderDxfId="530" totalsRowBorderDxfId="529">
  <autoFilter ref="A1:E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SR. No" dataDxfId="528"/>
    <tableColumn id="2" name="Name" dataDxfId="527"/>
    <tableColumn id="3" name="ID"/>
    <tableColumn id="4" name="Status" dataDxfId="526"/>
    <tableColumn id="5" name="Remark" dataDxfId="525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le14567810" displayName="Table14567810" ref="A1:E30" totalsRowShown="0" headerRowDxfId="524" headerRowBorderDxfId="523" tableBorderDxfId="522" totalsRowBorderDxfId="521">
  <autoFilter ref="A1:E30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SR. No" dataDxfId="520"/>
    <tableColumn id="2" name="Name" dataDxfId="519"/>
    <tableColumn id="3" name="ID" dataDxfId="518"/>
    <tableColumn id="4" name="Status" dataDxfId="517"/>
    <tableColumn id="5" name="Remark" dataDxfId="5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Normal="100" workbookViewId="0">
      <selection activeCell="J10" sqref="J10"/>
    </sheetView>
  </sheetViews>
  <sheetFormatPr defaultRowHeight="15" x14ac:dyDescent="0.25"/>
  <cols>
    <col min="1" max="1" width="9.7109375" customWidth="1"/>
    <col min="2" max="2" width="11.140625" customWidth="1"/>
    <col min="3" max="3" width="13.28515625" bestFit="1" customWidth="1"/>
    <col min="4" max="4" width="11" bestFit="1" customWidth="1"/>
    <col min="5" max="5" width="17.7109375" bestFit="1" customWidth="1"/>
    <col min="7" max="7" width="12.85546875" bestFit="1" customWidth="1"/>
    <col min="10" max="10" width="8.42578125" bestFit="1" customWidth="1"/>
    <col min="11" max="11" width="13.7109375" bestFit="1" customWidth="1"/>
    <col min="16" max="16" width="8.42578125" bestFit="1" customWidth="1"/>
    <col min="17" max="17" width="13.7109375" bestFit="1" customWidth="1"/>
  </cols>
  <sheetData>
    <row r="1" spans="1:17" ht="26.25" x14ac:dyDescent="0.25">
      <c r="A1" s="12" t="s">
        <v>22</v>
      </c>
      <c r="B1" s="13" t="s">
        <v>0</v>
      </c>
      <c r="C1" s="13" t="s">
        <v>1</v>
      </c>
      <c r="D1" s="13" t="s">
        <v>2</v>
      </c>
      <c r="E1" s="14" t="s">
        <v>3</v>
      </c>
    </row>
    <row r="2" spans="1:17" ht="15.75" x14ac:dyDescent="0.25">
      <c r="A2" s="3">
        <v>1</v>
      </c>
      <c r="B2" s="2" t="s">
        <v>9</v>
      </c>
      <c r="C2" s="4" t="s">
        <v>8</v>
      </c>
      <c r="D2" s="2" t="s">
        <v>19</v>
      </c>
      <c r="E2" s="5"/>
      <c r="N2" s="67" t="s">
        <v>32</v>
      </c>
      <c r="O2" s="67"/>
      <c r="P2" s="11" t="s">
        <v>37</v>
      </c>
      <c r="Q2" s="11" t="s">
        <v>36</v>
      </c>
    </row>
    <row r="3" spans="1:17" x14ac:dyDescent="0.25">
      <c r="A3" s="3">
        <f>A2+1</f>
        <v>2</v>
      </c>
      <c r="B3" s="2" t="s">
        <v>10</v>
      </c>
      <c r="C3" s="4" t="s">
        <v>4</v>
      </c>
      <c r="D3" s="2" t="s">
        <v>19</v>
      </c>
      <c r="E3" s="5"/>
      <c r="N3" s="2" t="s">
        <v>9</v>
      </c>
      <c r="O3" s="2">
        <f>COUNTIF(Table1[Name],N3)</f>
        <v>8</v>
      </c>
      <c r="P3" s="2">
        <f>SUM(O3:O10)</f>
        <v>32</v>
      </c>
      <c r="Q3" s="2">
        <f>COUNTIF(Table1[Status],"Uploaded")</f>
        <v>31</v>
      </c>
    </row>
    <row r="4" spans="1:17" x14ac:dyDescent="0.25">
      <c r="A4" s="3">
        <f t="shared" ref="A4:A18" si="0">A3+1</f>
        <v>3</v>
      </c>
      <c r="B4" s="2" t="s">
        <v>7</v>
      </c>
      <c r="C4" s="4" t="s">
        <v>5</v>
      </c>
      <c r="D4" s="2" t="s">
        <v>19</v>
      </c>
      <c r="E4" s="5"/>
      <c r="G4" s="2" t="s">
        <v>19</v>
      </c>
      <c r="H4" s="2">
        <f>COUNTIF(D:D,"Uploaded")</f>
        <v>31</v>
      </c>
      <c r="N4" s="2" t="s">
        <v>17</v>
      </c>
      <c r="O4" s="2">
        <f>COUNTIF(Table1[Name],N4)</f>
        <v>4</v>
      </c>
    </row>
    <row r="5" spans="1:17" x14ac:dyDescent="0.25">
      <c r="A5" s="3">
        <f t="shared" si="0"/>
        <v>4</v>
      </c>
      <c r="B5" s="2" t="s">
        <v>11</v>
      </c>
      <c r="C5" s="4" t="s">
        <v>6</v>
      </c>
      <c r="D5" s="2" t="s">
        <v>19</v>
      </c>
      <c r="E5" s="5"/>
      <c r="G5" s="2" t="s">
        <v>42</v>
      </c>
      <c r="H5" s="2">
        <f>COUNTIF(D:D,G5)</f>
        <v>0</v>
      </c>
      <c r="N5" s="2" t="s">
        <v>7</v>
      </c>
      <c r="O5" s="2">
        <f>COUNTIF(Table1[Name],N5)</f>
        <v>5</v>
      </c>
    </row>
    <row r="6" spans="1:17" x14ac:dyDescent="0.25">
      <c r="A6" s="3">
        <f t="shared" si="0"/>
        <v>5</v>
      </c>
      <c r="B6" s="2" t="s">
        <v>21</v>
      </c>
      <c r="C6" s="4" t="s">
        <v>12</v>
      </c>
      <c r="D6" s="2" t="s">
        <v>19</v>
      </c>
      <c r="E6" s="5"/>
      <c r="G6" s="2" t="s">
        <v>48</v>
      </c>
      <c r="H6" s="2">
        <f>COUNTIF(D:D,G6)</f>
        <v>0</v>
      </c>
      <c r="N6" s="2" t="s">
        <v>18</v>
      </c>
      <c r="O6" s="2">
        <f>COUNTIF(Table1[Name],N6)</f>
        <v>5</v>
      </c>
    </row>
    <row r="7" spans="1:17" x14ac:dyDescent="0.25">
      <c r="A7" s="3">
        <f t="shared" si="0"/>
        <v>6</v>
      </c>
      <c r="B7" s="2" t="s">
        <v>9</v>
      </c>
      <c r="C7" s="4" t="s">
        <v>13</v>
      </c>
      <c r="D7" s="2" t="s">
        <v>19</v>
      </c>
      <c r="E7" s="5"/>
      <c r="G7" s="2" t="s">
        <v>20</v>
      </c>
      <c r="H7" s="2">
        <f>COUNTIF(D:D,G7)</f>
        <v>0</v>
      </c>
      <c r="N7" s="2" t="s">
        <v>11</v>
      </c>
      <c r="O7" s="2">
        <f>COUNTIF(Table1[Name],N7)</f>
        <v>5</v>
      </c>
    </row>
    <row r="8" spans="1:17" x14ac:dyDescent="0.25">
      <c r="A8" s="3">
        <f t="shared" si="0"/>
        <v>7</v>
      </c>
      <c r="B8" s="2" t="s">
        <v>7</v>
      </c>
      <c r="C8" s="4" t="s">
        <v>14</v>
      </c>
      <c r="D8" s="2" t="s">
        <v>19</v>
      </c>
      <c r="E8" s="5"/>
      <c r="G8" s="2" t="s">
        <v>44</v>
      </c>
      <c r="H8" s="2">
        <f>COUNTIF(D:D,G8)</f>
        <v>2</v>
      </c>
      <c r="N8" s="2" t="s">
        <v>10</v>
      </c>
      <c r="O8" s="2">
        <f>COUNTIF(Table1[Name],N8)</f>
        <v>1</v>
      </c>
    </row>
    <row r="9" spans="1:17" x14ac:dyDescent="0.25">
      <c r="A9" s="3">
        <f t="shared" si="0"/>
        <v>8</v>
      </c>
      <c r="B9" s="2" t="s">
        <v>17</v>
      </c>
      <c r="C9" s="4" t="s">
        <v>15</v>
      </c>
      <c r="D9" s="2" t="s">
        <v>19</v>
      </c>
      <c r="E9" s="5"/>
      <c r="G9" s="2" t="s">
        <v>45</v>
      </c>
      <c r="H9" s="2">
        <f>COUNTIF(D:D,G9)</f>
        <v>0</v>
      </c>
      <c r="N9" s="2" t="s">
        <v>21</v>
      </c>
      <c r="O9" s="2">
        <f>COUNTIF(Table1[Name],N9)</f>
        <v>2</v>
      </c>
    </row>
    <row r="10" spans="1:17" x14ac:dyDescent="0.25">
      <c r="A10" s="3">
        <f t="shared" si="0"/>
        <v>9</v>
      </c>
      <c r="B10" s="2" t="s">
        <v>18</v>
      </c>
      <c r="C10" s="4" t="s">
        <v>16</v>
      </c>
      <c r="D10" s="2" t="s">
        <v>19</v>
      </c>
      <c r="E10" s="5"/>
      <c r="N10" s="10" t="s">
        <v>24</v>
      </c>
      <c r="O10" s="2">
        <f>COUNTIF(Table1[Name],N10)</f>
        <v>2</v>
      </c>
    </row>
    <row r="11" spans="1:17" x14ac:dyDescent="0.25">
      <c r="A11" s="3">
        <f t="shared" si="0"/>
        <v>10</v>
      </c>
      <c r="B11" s="2" t="s">
        <v>24</v>
      </c>
      <c r="C11" s="4" t="s">
        <v>23</v>
      </c>
      <c r="D11" s="2" t="s">
        <v>44</v>
      </c>
      <c r="E11" s="5"/>
    </row>
    <row r="12" spans="1:17" x14ac:dyDescent="0.25">
      <c r="A12" s="3">
        <f t="shared" si="0"/>
        <v>11</v>
      </c>
      <c r="B12" s="2" t="s">
        <v>11</v>
      </c>
      <c r="C12" s="4" t="s">
        <v>25</v>
      </c>
      <c r="D12" s="2" t="s">
        <v>19</v>
      </c>
      <c r="E12" s="5"/>
      <c r="M12" t="s">
        <v>56</v>
      </c>
    </row>
    <row r="13" spans="1:17" x14ac:dyDescent="0.25">
      <c r="A13" s="3">
        <f t="shared" si="0"/>
        <v>12</v>
      </c>
      <c r="B13" s="2" t="s">
        <v>17</v>
      </c>
      <c r="C13" s="4" t="s">
        <v>26</v>
      </c>
      <c r="D13" s="2" t="s">
        <v>19</v>
      </c>
      <c r="E13" s="5"/>
    </row>
    <row r="14" spans="1:17" x14ac:dyDescent="0.25">
      <c r="A14" s="3">
        <f t="shared" si="0"/>
        <v>13</v>
      </c>
      <c r="B14" s="2" t="s">
        <v>18</v>
      </c>
      <c r="C14" s="4" t="s">
        <v>27</v>
      </c>
      <c r="D14" s="2" t="s">
        <v>19</v>
      </c>
      <c r="E14" s="5"/>
    </row>
    <row r="15" spans="1:17" x14ac:dyDescent="0.25">
      <c r="A15" s="3">
        <f t="shared" si="0"/>
        <v>14</v>
      </c>
      <c r="B15" s="2" t="s">
        <v>7</v>
      </c>
      <c r="C15" s="4" t="s">
        <v>28</v>
      </c>
      <c r="D15" s="2" t="s">
        <v>19</v>
      </c>
      <c r="E15" s="5"/>
    </row>
    <row r="16" spans="1:17" x14ac:dyDescent="0.25">
      <c r="A16" s="3">
        <f t="shared" si="0"/>
        <v>15</v>
      </c>
      <c r="B16" s="2" t="s">
        <v>9</v>
      </c>
      <c r="C16" s="4" t="s">
        <v>29</v>
      </c>
      <c r="D16" s="2" t="s">
        <v>19</v>
      </c>
      <c r="E16" s="5"/>
    </row>
    <row r="17" spans="1:22" x14ac:dyDescent="0.25">
      <c r="A17" s="3">
        <f t="shared" si="0"/>
        <v>16</v>
      </c>
      <c r="B17" s="2" t="s">
        <v>21</v>
      </c>
      <c r="C17" s="4" t="s">
        <v>30</v>
      </c>
      <c r="D17" s="2" t="s">
        <v>19</v>
      </c>
      <c r="E17" s="5"/>
    </row>
    <row r="18" spans="1:22" x14ac:dyDescent="0.25">
      <c r="A18" s="3">
        <f t="shared" si="0"/>
        <v>17</v>
      </c>
      <c r="B18" s="2" t="s">
        <v>11</v>
      </c>
      <c r="C18" s="4" t="s">
        <v>31</v>
      </c>
      <c r="D18" s="2" t="s">
        <v>19</v>
      </c>
      <c r="E18" s="5"/>
    </row>
    <row r="19" spans="1:22" x14ac:dyDescent="0.25">
      <c r="A19" s="3">
        <f t="shared" ref="A19:A34" si="1">A18+1</f>
        <v>18</v>
      </c>
      <c r="B19" s="2" t="s">
        <v>17</v>
      </c>
      <c r="C19" s="4" t="s">
        <v>33</v>
      </c>
      <c r="D19" s="2" t="s">
        <v>19</v>
      </c>
      <c r="E19" s="5"/>
    </row>
    <row r="20" spans="1:22" x14ac:dyDescent="0.25">
      <c r="A20" s="3">
        <f t="shared" si="1"/>
        <v>19</v>
      </c>
      <c r="B20" s="2" t="s">
        <v>18</v>
      </c>
      <c r="C20" s="4" t="s">
        <v>34</v>
      </c>
      <c r="D20" s="2" t="s">
        <v>19</v>
      </c>
      <c r="E20" s="5"/>
    </row>
    <row r="21" spans="1:22" x14ac:dyDescent="0.25">
      <c r="A21" s="6">
        <f t="shared" si="1"/>
        <v>20</v>
      </c>
      <c r="B21" s="7" t="s">
        <v>9</v>
      </c>
      <c r="C21" s="8" t="s">
        <v>35</v>
      </c>
      <c r="D21" s="2" t="s">
        <v>19</v>
      </c>
      <c r="E21" s="9"/>
    </row>
    <row r="22" spans="1:22" x14ac:dyDescent="0.25">
      <c r="A22" s="3">
        <f t="shared" si="1"/>
        <v>21</v>
      </c>
      <c r="B22" s="2" t="s">
        <v>24</v>
      </c>
      <c r="C22" s="4" t="s">
        <v>38</v>
      </c>
      <c r="D22" s="2" t="s">
        <v>19</v>
      </c>
      <c r="E22" s="5"/>
    </row>
    <row r="23" spans="1:22" x14ac:dyDescent="0.25">
      <c r="A23" s="3">
        <f t="shared" si="1"/>
        <v>22</v>
      </c>
      <c r="B23" s="2" t="s">
        <v>7</v>
      </c>
      <c r="C23" s="4" t="s">
        <v>39</v>
      </c>
      <c r="D23" s="2" t="s">
        <v>19</v>
      </c>
      <c r="E23" s="5"/>
    </row>
    <row r="24" spans="1:22" x14ac:dyDescent="0.25">
      <c r="A24" s="3">
        <f t="shared" si="1"/>
        <v>23</v>
      </c>
      <c r="B24" s="2" t="s">
        <v>11</v>
      </c>
      <c r="C24" s="4" t="s">
        <v>40</v>
      </c>
      <c r="D24" s="2" t="s">
        <v>44</v>
      </c>
      <c r="E24" s="5" t="s">
        <v>51</v>
      </c>
    </row>
    <row r="25" spans="1:22" x14ac:dyDescent="0.25">
      <c r="A25" s="3">
        <f t="shared" si="1"/>
        <v>24</v>
      </c>
      <c r="B25" s="2" t="s">
        <v>18</v>
      </c>
      <c r="C25" s="4" t="s">
        <v>41</v>
      </c>
      <c r="D25" s="2" t="s">
        <v>19</v>
      </c>
      <c r="E25" s="5"/>
    </row>
    <row r="26" spans="1:22" x14ac:dyDescent="0.25">
      <c r="A26" s="3">
        <f t="shared" si="1"/>
        <v>25</v>
      </c>
      <c r="B26" s="2" t="s">
        <v>17</v>
      </c>
      <c r="C26" s="4" t="s">
        <v>43</v>
      </c>
      <c r="D26" s="2" t="s">
        <v>19</v>
      </c>
      <c r="E26" s="5"/>
    </row>
    <row r="27" spans="1:22" x14ac:dyDescent="0.25">
      <c r="A27" s="3">
        <f t="shared" si="1"/>
        <v>26</v>
      </c>
      <c r="B27" s="2" t="s">
        <v>7</v>
      </c>
      <c r="C27" s="4" t="s">
        <v>46</v>
      </c>
      <c r="D27" s="2" t="s">
        <v>19</v>
      </c>
      <c r="E27" s="5"/>
    </row>
    <row r="28" spans="1:22" x14ac:dyDescent="0.25">
      <c r="A28" s="3">
        <f t="shared" si="1"/>
        <v>27</v>
      </c>
      <c r="B28" s="2"/>
      <c r="C28" s="4" t="s">
        <v>47</v>
      </c>
      <c r="D28" s="2" t="s">
        <v>19</v>
      </c>
      <c r="E28" s="5"/>
    </row>
    <row r="29" spans="1:22" x14ac:dyDescent="0.25">
      <c r="A29" s="3">
        <f t="shared" si="1"/>
        <v>28</v>
      </c>
      <c r="B29" s="2" t="s">
        <v>9</v>
      </c>
      <c r="C29" s="4" t="s">
        <v>49</v>
      </c>
      <c r="D29" s="2" t="s">
        <v>19</v>
      </c>
      <c r="E29" s="5"/>
    </row>
    <row r="30" spans="1:22" x14ac:dyDescent="0.25">
      <c r="A30" s="3">
        <f t="shared" si="1"/>
        <v>29</v>
      </c>
      <c r="B30" s="2" t="s">
        <v>11</v>
      </c>
      <c r="C30" s="4" t="s">
        <v>50</v>
      </c>
      <c r="D30" s="2" t="s">
        <v>19</v>
      </c>
      <c r="E30" s="5"/>
      <c r="V30" t="s">
        <v>56</v>
      </c>
    </row>
    <row r="31" spans="1:22" x14ac:dyDescent="0.25">
      <c r="A31" s="3">
        <f t="shared" si="1"/>
        <v>30</v>
      </c>
      <c r="B31" s="2" t="s">
        <v>9</v>
      </c>
      <c r="C31" s="1" t="s">
        <v>52</v>
      </c>
      <c r="D31" s="2" t="s">
        <v>19</v>
      </c>
      <c r="E31" s="5"/>
    </row>
    <row r="32" spans="1:22" x14ac:dyDescent="0.25">
      <c r="A32" s="3">
        <f t="shared" si="1"/>
        <v>31</v>
      </c>
      <c r="B32" s="2" t="s">
        <v>9</v>
      </c>
      <c r="C32" s="1" t="s">
        <v>53</v>
      </c>
      <c r="D32" s="2" t="s">
        <v>19</v>
      </c>
      <c r="E32" s="5"/>
    </row>
    <row r="33" spans="1:5" x14ac:dyDescent="0.25">
      <c r="A33" s="3">
        <f t="shared" si="1"/>
        <v>32</v>
      </c>
      <c r="B33" s="2" t="s">
        <v>18</v>
      </c>
      <c r="C33" s="1" t="s">
        <v>54</v>
      </c>
      <c r="D33" s="2" t="s">
        <v>19</v>
      </c>
      <c r="E33" s="5"/>
    </row>
    <row r="34" spans="1:5" x14ac:dyDescent="0.25">
      <c r="A34" s="3">
        <f t="shared" si="1"/>
        <v>33</v>
      </c>
      <c r="B34" s="2" t="s">
        <v>9</v>
      </c>
      <c r="C34" s="1" t="s">
        <v>55</v>
      </c>
      <c r="D34" s="2" t="s">
        <v>19</v>
      </c>
      <c r="E34" s="5"/>
    </row>
  </sheetData>
  <mergeCells count="1">
    <mergeCell ref="N2:O2"/>
  </mergeCells>
  <conditionalFormatting sqref="D2:D10 D27:D34">
    <cfRule type="containsText" dxfId="506" priority="48" operator="containsText" text="Uploaded">
      <formula>NOT(ISERROR(SEARCH("Uploaded",D2)))</formula>
    </cfRule>
    <cfRule type="expression" dxfId="505" priority="49">
      <formula>"Uploaded"</formula>
    </cfRule>
  </conditionalFormatting>
  <conditionalFormatting sqref="D11:D27">
    <cfRule type="containsText" dxfId="504" priority="46" operator="containsText" text="Uploaded">
      <formula>NOT(ISERROR(SEARCH("Uploaded",D11)))</formula>
    </cfRule>
    <cfRule type="expression" dxfId="503" priority="47">
      <formula>"Uploaded"</formula>
    </cfRule>
  </conditionalFormatting>
  <conditionalFormatting sqref="D1:D1048576">
    <cfRule type="containsText" dxfId="502" priority="43" operator="containsText" text="Hold">
      <formula>NOT(ISERROR(SEARCH("Hold",D1)))</formula>
    </cfRule>
    <cfRule type="containsText" dxfId="501" priority="44" operator="containsText" text="Working">
      <formula>NOT(ISERROR(SEARCH("Working",D1)))</formula>
    </cfRule>
    <cfRule type="containsText" dxfId="500" priority="45" operator="containsText" text="DEV Reject">
      <formula>NOT(ISERROR(SEARCH("DEV Reject",D1)))</formula>
    </cfRule>
  </conditionalFormatting>
  <conditionalFormatting sqref="D2:D34">
    <cfRule type="containsText" dxfId="499" priority="42" operator="containsText" text="Pending">
      <formula>NOT(ISERROR(SEARCH("Pending",D2)))</formula>
    </cfRule>
  </conditionalFormatting>
  <conditionalFormatting sqref="D23">
    <cfRule type="containsText" dxfId="498" priority="41" operator="containsText" text="Saved">
      <formula>NOT(ISERROR(SEARCH("Saved",D23)))</formula>
    </cfRule>
  </conditionalFormatting>
  <conditionalFormatting sqref="G4">
    <cfRule type="containsText" dxfId="497" priority="39" operator="containsText" text="Uploaded">
      <formula>NOT(ISERROR(SEARCH("Uploaded",G4)))</formula>
    </cfRule>
    <cfRule type="expression" dxfId="496" priority="40">
      <formula>"Uploaded"</formula>
    </cfRule>
  </conditionalFormatting>
  <conditionalFormatting sqref="G4">
    <cfRule type="containsText" dxfId="495" priority="36" operator="containsText" text="Hold">
      <formula>NOT(ISERROR(SEARCH("Hold",G4)))</formula>
    </cfRule>
    <cfRule type="containsText" dxfId="494" priority="37" operator="containsText" text="Working">
      <formula>NOT(ISERROR(SEARCH("Working",G4)))</formula>
    </cfRule>
    <cfRule type="containsText" dxfId="493" priority="38" operator="containsText" text="DEV Reject">
      <formula>NOT(ISERROR(SEARCH("DEV Reject",G4)))</formula>
    </cfRule>
  </conditionalFormatting>
  <conditionalFormatting sqref="G4">
    <cfRule type="containsText" dxfId="492" priority="35" operator="containsText" text="Pending">
      <formula>NOT(ISERROR(SEARCH("Pending",G4)))</formula>
    </cfRule>
  </conditionalFormatting>
  <conditionalFormatting sqref="G5">
    <cfRule type="containsText" dxfId="491" priority="33" operator="containsText" text="Uploaded">
      <formula>NOT(ISERROR(SEARCH("Uploaded",G5)))</formula>
    </cfRule>
    <cfRule type="expression" dxfId="490" priority="34">
      <formula>"Uploaded"</formula>
    </cfRule>
  </conditionalFormatting>
  <conditionalFormatting sqref="G5">
    <cfRule type="containsText" dxfId="489" priority="30" operator="containsText" text="Hold">
      <formula>NOT(ISERROR(SEARCH("Hold",G5)))</formula>
    </cfRule>
    <cfRule type="containsText" dxfId="488" priority="31" operator="containsText" text="Working">
      <formula>NOT(ISERROR(SEARCH("Working",G5)))</formula>
    </cfRule>
    <cfRule type="containsText" dxfId="487" priority="32" operator="containsText" text="DEV Reject">
      <formula>NOT(ISERROR(SEARCH("DEV Reject",G5)))</formula>
    </cfRule>
  </conditionalFormatting>
  <conditionalFormatting sqref="G5">
    <cfRule type="containsText" dxfId="486" priority="29" operator="containsText" text="Pending">
      <formula>NOT(ISERROR(SEARCH("Pending",G5)))</formula>
    </cfRule>
  </conditionalFormatting>
  <conditionalFormatting sqref="G6">
    <cfRule type="containsText" dxfId="485" priority="27" operator="containsText" text="Uploaded">
      <formula>NOT(ISERROR(SEARCH("Uploaded",G6)))</formula>
    </cfRule>
    <cfRule type="expression" dxfId="484" priority="28">
      <formula>"Uploaded"</formula>
    </cfRule>
  </conditionalFormatting>
  <conditionalFormatting sqref="G6">
    <cfRule type="containsText" dxfId="483" priority="24" operator="containsText" text="Hold">
      <formula>NOT(ISERROR(SEARCH("Hold",G6)))</formula>
    </cfRule>
    <cfRule type="containsText" dxfId="482" priority="25" operator="containsText" text="Working">
      <formula>NOT(ISERROR(SEARCH("Working",G6)))</formula>
    </cfRule>
    <cfRule type="containsText" dxfId="481" priority="26" operator="containsText" text="DEV Reject">
      <formula>NOT(ISERROR(SEARCH("DEV Reject",G6)))</formula>
    </cfRule>
  </conditionalFormatting>
  <conditionalFormatting sqref="G6">
    <cfRule type="containsText" dxfId="480" priority="23" operator="containsText" text="Pending">
      <formula>NOT(ISERROR(SEARCH("Pending",G6)))</formula>
    </cfRule>
  </conditionalFormatting>
  <conditionalFormatting sqref="G7">
    <cfRule type="containsText" dxfId="479" priority="21" operator="containsText" text="Uploaded">
      <formula>NOT(ISERROR(SEARCH("Uploaded",G7)))</formula>
    </cfRule>
    <cfRule type="expression" dxfId="478" priority="22">
      <formula>"Uploaded"</formula>
    </cfRule>
  </conditionalFormatting>
  <conditionalFormatting sqref="G7">
    <cfRule type="containsText" dxfId="477" priority="18" operator="containsText" text="Hold">
      <formula>NOT(ISERROR(SEARCH("Hold",G7)))</formula>
    </cfRule>
    <cfRule type="containsText" dxfId="476" priority="19" operator="containsText" text="Working">
      <formula>NOT(ISERROR(SEARCH("Working",G7)))</formula>
    </cfRule>
    <cfRule type="containsText" dxfId="475" priority="20" operator="containsText" text="DEV Reject">
      <formula>NOT(ISERROR(SEARCH("DEV Reject",G7)))</formula>
    </cfRule>
  </conditionalFormatting>
  <conditionalFormatting sqref="G7">
    <cfRule type="containsText" dxfId="474" priority="17" operator="containsText" text="Pending">
      <formula>NOT(ISERROR(SEARCH("Pending",G7)))</formula>
    </cfRule>
  </conditionalFormatting>
  <conditionalFormatting sqref="G7">
    <cfRule type="containsText" dxfId="473" priority="16" operator="containsText" text="Saved">
      <formula>NOT(ISERROR(SEARCH("Saved",G7)))</formula>
    </cfRule>
  </conditionalFormatting>
  <conditionalFormatting sqref="G8">
    <cfRule type="containsText" dxfId="472" priority="14" operator="containsText" text="Uploaded">
      <formula>NOT(ISERROR(SEARCH("Uploaded",G8)))</formula>
    </cfRule>
    <cfRule type="expression" dxfId="471" priority="15">
      <formula>"Uploaded"</formula>
    </cfRule>
  </conditionalFormatting>
  <conditionalFormatting sqref="G8">
    <cfRule type="containsText" dxfId="470" priority="11" operator="containsText" text="Hold">
      <formula>NOT(ISERROR(SEARCH("Hold",G8)))</formula>
    </cfRule>
    <cfRule type="containsText" dxfId="469" priority="12" operator="containsText" text="Working">
      <formula>NOT(ISERROR(SEARCH("Working",G8)))</formula>
    </cfRule>
    <cfRule type="containsText" dxfId="468" priority="13" operator="containsText" text="DEV Reject">
      <formula>NOT(ISERROR(SEARCH("DEV Reject",G8)))</formula>
    </cfRule>
  </conditionalFormatting>
  <conditionalFormatting sqref="G8">
    <cfRule type="containsText" dxfId="467" priority="10" operator="containsText" text="Pending">
      <formula>NOT(ISERROR(SEARCH("Pending",G8)))</formula>
    </cfRule>
  </conditionalFormatting>
  <conditionalFormatting sqref="G9">
    <cfRule type="containsText" dxfId="466" priority="8" operator="containsText" text="Uploaded">
      <formula>NOT(ISERROR(SEARCH("Uploaded",G9)))</formula>
    </cfRule>
    <cfRule type="expression" dxfId="465" priority="9">
      <formula>"Uploaded"</formula>
    </cfRule>
  </conditionalFormatting>
  <conditionalFormatting sqref="G9">
    <cfRule type="containsText" dxfId="464" priority="5" operator="containsText" text="Hold">
      <formula>NOT(ISERROR(SEARCH("Hold",G9)))</formula>
    </cfRule>
    <cfRule type="containsText" dxfId="463" priority="6" operator="containsText" text="Working">
      <formula>NOT(ISERROR(SEARCH("Working",G9)))</formula>
    </cfRule>
    <cfRule type="containsText" dxfId="462" priority="7" operator="containsText" text="DEV Reject">
      <formula>NOT(ISERROR(SEARCH("DEV Reject",G9)))</formula>
    </cfRule>
  </conditionalFormatting>
  <conditionalFormatting sqref="G9">
    <cfRule type="containsText" dxfId="461" priority="4" operator="containsText" text="Pending">
      <formula>NOT(ISERROR(SEARCH("Pending",G9)))</formula>
    </cfRule>
  </conditionalFormatting>
  <conditionalFormatting sqref="D29:D30">
    <cfRule type="containsText" dxfId="460" priority="2" operator="containsText" text="Uploaded">
      <formula>NOT(ISERROR(SEARCH("Uploaded",D29)))</formula>
    </cfRule>
    <cfRule type="expression" dxfId="459" priority="3">
      <formula>"Uploaded"</formula>
    </cfRule>
  </conditionalFormatting>
  <conditionalFormatting sqref="D29:D30">
    <cfRule type="containsText" dxfId="458" priority="1" operator="containsText" text="Saved">
      <formula>NOT(ISERROR(SEARCH("Saved",D29)))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zoomScaleNormal="100" workbookViewId="0">
      <selection activeCell="D7" sqref="D7"/>
    </sheetView>
  </sheetViews>
  <sheetFormatPr defaultRowHeight="15" x14ac:dyDescent="0.25"/>
  <cols>
    <col min="1" max="1" width="9.7109375" customWidth="1"/>
    <col min="2" max="2" width="11.140625" customWidth="1"/>
    <col min="3" max="3" width="19.5703125" customWidth="1"/>
    <col min="4" max="4" width="13.28515625" style="17" customWidth="1"/>
    <col min="5" max="5" width="17.7109375" bestFit="1" customWidth="1"/>
    <col min="6" max="7" width="10.5703125" bestFit="1" customWidth="1"/>
    <col min="8" max="9" width="8.42578125" bestFit="1" customWidth="1"/>
    <col min="10" max="12" width="13.7109375" bestFit="1" customWidth="1"/>
    <col min="16" max="16" width="8.42578125" bestFit="1" customWidth="1"/>
    <col min="17" max="17" width="13.7109375" bestFit="1" customWidth="1"/>
  </cols>
  <sheetData>
    <row r="1" spans="1:13" ht="26.25" x14ac:dyDescent="0.25">
      <c r="A1" s="12" t="s">
        <v>22</v>
      </c>
      <c r="B1" s="31" t="s">
        <v>0</v>
      </c>
      <c r="C1" s="31" t="s">
        <v>1</v>
      </c>
      <c r="D1" s="31" t="s">
        <v>2</v>
      </c>
      <c r="E1" s="14" t="s">
        <v>3</v>
      </c>
    </row>
    <row r="2" spans="1:13" x14ac:dyDescent="0.25">
      <c r="A2" s="38"/>
      <c r="B2" s="47"/>
      <c r="C2" s="8"/>
      <c r="D2" s="47"/>
      <c r="E2" s="38"/>
    </row>
    <row r="3" spans="1:13" x14ac:dyDescent="0.25">
      <c r="A3" s="17"/>
      <c r="B3" s="17"/>
      <c r="C3" s="33"/>
      <c r="E3" s="17"/>
    </row>
    <row r="4" spans="1:13" x14ac:dyDescent="0.25">
      <c r="A4" s="17"/>
      <c r="B4" s="17"/>
      <c r="C4" s="33"/>
      <c r="E4" s="17"/>
      <c r="G4" s="53" t="s">
        <v>19</v>
      </c>
      <c r="H4" s="53">
        <f>COUNTIF(D:D,"Uploaded")</f>
        <v>0</v>
      </c>
    </row>
    <row r="5" spans="1:13" x14ac:dyDescent="0.25">
      <c r="A5" s="17"/>
      <c r="B5" s="17"/>
      <c r="C5" s="33"/>
      <c r="E5" s="17"/>
      <c r="G5" s="53" t="s">
        <v>42</v>
      </c>
      <c r="H5" s="53">
        <f>COUNTIF(D:D,G5)</f>
        <v>0</v>
      </c>
    </row>
    <row r="6" spans="1:13" x14ac:dyDescent="0.25">
      <c r="A6" s="17"/>
      <c r="B6" s="21"/>
      <c r="C6" s="33"/>
      <c r="E6" s="21"/>
      <c r="G6" s="53" t="s">
        <v>48</v>
      </c>
      <c r="H6" s="53">
        <f>COUNTIF(D:D,G6)</f>
        <v>0</v>
      </c>
    </row>
    <row r="7" spans="1:13" x14ac:dyDescent="0.25">
      <c r="A7" s="17"/>
      <c r="B7" s="21"/>
      <c r="C7" s="33"/>
      <c r="E7" s="21"/>
      <c r="G7" s="53" t="s">
        <v>20</v>
      </c>
      <c r="H7" s="53">
        <f>COUNTIF(D:D,G7)</f>
        <v>0</v>
      </c>
    </row>
    <row r="8" spans="1:13" x14ac:dyDescent="0.25">
      <c r="A8" s="17"/>
      <c r="B8" s="21"/>
      <c r="C8" s="33"/>
      <c r="D8" s="21"/>
      <c r="E8" s="21"/>
      <c r="G8" s="53" t="s">
        <v>44</v>
      </c>
      <c r="H8" s="53">
        <f>COUNTIF(D:D,G8)</f>
        <v>0</v>
      </c>
    </row>
    <row r="9" spans="1:13" x14ac:dyDescent="0.25">
      <c r="A9" s="17"/>
      <c r="B9" s="21"/>
      <c r="C9" s="33"/>
      <c r="D9" s="21"/>
      <c r="E9" s="21"/>
      <c r="G9" s="53" t="s">
        <v>45</v>
      </c>
      <c r="H9" s="53">
        <f>COUNTIF(D:D,G9)</f>
        <v>0</v>
      </c>
    </row>
    <row r="10" spans="1:13" x14ac:dyDescent="0.25">
      <c r="A10" s="17"/>
      <c r="B10" s="21"/>
      <c r="C10" s="33"/>
      <c r="D10" s="21"/>
      <c r="E10" s="21"/>
    </row>
    <row r="11" spans="1:13" ht="15.75" x14ac:dyDescent="0.25">
      <c r="A11" s="17"/>
      <c r="B11" s="21"/>
      <c r="C11" s="33"/>
      <c r="D11" s="21"/>
      <c r="E11" s="21"/>
      <c r="G11" s="68" t="s">
        <v>32</v>
      </c>
      <c r="H11" s="69"/>
      <c r="I11" s="66" t="s">
        <v>37</v>
      </c>
      <c r="J11" s="66" t="s">
        <v>165</v>
      </c>
    </row>
    <row r="12" spans="1:13" x14ac:dyDescent="0.25">
      <c r="A12" s="17"/>
      <c r="B12" s="21"/>
      <c r="C12" s="22"/>
      <c r="D12" s="21"/>
      <c r="E12" s="21"/>
      <c r="G12" s="53" t="s">
        <v>9</v>
      </c>
      <c r="H12" s="53">
        <f>COUNTIF(Table1456781011[Name],G12)</f>
        <v>0</v>
      </c>
      <c r="I12" s="53">
        <f>COUNTA(Table1456781011[ID])</f>
        <v>0</v>
      </c>
      <c r="J12" s="53">
        <f>COUNTA(Table1456781011[Name])</f>
        <v>0</v>
      </c>
      <c r="M12" t="s">
        <v>56</v>
      </c>
    </row>
    <row r="13" spans="1:13" x14ac:dyDescent="0.25">
      <c r="A13" s="17"/>
      <c r="B13" s="21"/>
      <c r="C13" s="22"/>
      <c r="D13" s="21"/>
      <c r="E13" s="21"/>
      <c r="G13" s="53" t="s">
        <v>17</v>
      </c>
      <c r="H13" s="53">
        <f>COUNTIF(Table1456781011[Name],G13)</f>
        <v>0</v>
      </c>
    </row>
    <row r="14" spans="1:13" x14ac:dyDescent="0.25">
      <c r="A14" s="17"/>
      <c r="B14" s="21"/>
      <c r="C14" s="22"/>
      <c r="D14" s="21"/>
      <c r="E14" s="21"/>
      <c r="G14" s="53" t="s">
        <v>7</v>
      </c>
      <c r="H14" s="53">
        <f>COUNTIF(Table1456781011[Name],G14)</f>
        <v>0</v>
      </c>
    </row>
    <row r="15" spans="1:13" x14ac:dyDescent="0.25">
      <c r="A15" s="17"/>
      <c r="B15" s="21"/>
      <c r="C15" s="22"/>
      <c r="D15" s="21"/>
      <c r="E15" s="21"/>
      <c r="G15" s="53" t="s">
        <v>18</v>
      </c>
      <c r="H15" s="53">
        <f>COUNTIF(Table1456781011[Name],G15)</f>
        <v>0</v>
      </c>
    </row>
    <row r="16" spans="1:13" x14ac:dyDescent="0.25">
      <c r="A16" s="17"/>
      <c r="B16" s="21"/>
      <c r="C16" s="22"/>
      <c r="D16" s="21"/>
      <c r="E16" s="21"/>
      <c r="G16" s="53" t="s">
        <v>11</v>
      </c>
      <c r="H16" s="53">
        <f>COUNTIF(Table1456781011[Name],G16)</f>
        <v>0</v>
      </c>
    </row>
    <row r="17" spans="1:22" x14ac:dyDescent="0.25">
      <c r="A17" s="17"/>
      <c r="B17" s="21"/>
      <c r="C17" s="22"/>
      <c r="D17" s="21"/>
      <c r="E17" s="21"/>
      <c r="G17" s="53" t="s">
        <v>10</v>
      </c>
      <c r="H17" s="53">
        <f>COUNTIF(Table1456781011[Name],G17)</f>
        <v>0</v>
      </c>
    </row>
    <row r="18" spans="1:22" x14ac:dyDescent="0.25">
      <c r="A18" s="17"/>
      <c r="B18" s="21"/>
      <c r="C18" s="22"/>
      <c r="D18" s="21"/>
      <c r="E18" s="21"/>
      <c r="G18" s="53" t="s">
        <v>21</v>
      </c>
      <c r="H18" s="53">
        <f>COUNTIF(Table1456781011[Name],G18)</f>
        <v>0</v>
      </c>
    </row>
    <row r="19" spans="1:22" x14ac:dyDescent="0.25">
      <c r="A19" s="17"/>
      <c r="B19" s="21"/>
      <c r="C19" s="22"/>
      <c r="D19" s="21"/>
      <c r="E19" s="21"/>
      <c r="G19" s="56" t="s">
        <v>24</v>
      </c>
      <c r="H19" s="53">
        <f>COUNTIF(Table1456781011[Name],G19)</f>
        <v>0</v>
      </c>
    </row>
    <row r="20" spans="1:22" x14ac:dyDescent="0.25">
      <c r="A20" s="17"/>
      <c r="B20" s="21"/>
      <c r="C20" s="22"/>
      <c r="D20" s="21"/>
      <c r="E20" s="21"/>
      <c r="G20" s="56" t="s">
        <v>85</v>
      </c>
      <c r="H20" s="53">
        <f>COUNTIF(Table1456781011[Name],G20)</f>
        <v>0</v>
      </c>
    </row>
    <row r="21" spans="1:22" x14ac:dyDescent="0.25">
      <c r="A21" s="17"/>
      <c r="B21" s="21"/>
      <c r="C21" s="22"/>
      <c r="D21" s="21"/>
      <c r="E21" s="21"/>
      <c r="G21" s="56" t="s">
        <v>91</v>
      </c>
      <c r="H21" s="53">
        <f>COUNTIF(Table1456781011[Name],G21)</f>
        <v>0</v>
      </c>
    </row>
    <row r="22" spans="1:22" x14ac:dyDescent="0.25">
      <c r="A22" s="17"/>
      <c r="B22" s="21"/>
      <c r="C22" s="22"/>
      <c r="D22" s="21"/>
      <c r="E22" s="21"/>
      <c r="G22" s="56" t="s">
        <v>112</v>
      </c>
      <c r="H22" s="53">
        <f>COUNTIF(Table1456781011[Name],G22)</f>
        <v>0</v>
      </c>
    </row>
    <row r="23" spans="1:22" x14ac:dyDescent="0.25">
      <c r="A23" s="17"/>
      <c r="B23" s="21"/>
      <c r="C23" s="22"/>
      <c r="D23" s="21"/>
      <c r="E23" s="21"/>
    </row>
    <row r="24" spans="1:22" x14ac:dyDescent="0.25">
      <c r="A24" s="17"/>
      <c r="B24" s="21"/>
      <c r="C24" s="22"/>
      <c r="D24" s="21"/>
      <c r="E24" s="21"/>
    </row>
    <row r="25" spans="1:22" x14ac:dyDescent="0.25">
      <c r="A25" s="17"/>
      <c r="B25" s="21"/>
      <c r="C25" s="22"/>
      <c r="D25" s="21"/>
      <c r="E25" s="21"/>
    </row>
    <row r="26" spans="1:22" x14ac:dyDescent="0.25">
      <c r="A26" s="17"/>
      <c r="B26" s="21"/>
      <c r="C26" s="33"/>
      <c r="D26" s="21"/>
      <c r="E26" s="21"/>
    </row>
    <row r="27" spans="1:22" x14ac:dyDescent="0.25">
      <c r="A27" s="17"/>
      <c r="B27" s="21"/>
      <c r="C27" s="33"/>
      <c r="D27" s="21"/>
      <c r="E27" s="21"/>
    </row>
    <row r="28" spans="1:22" x14ac:dyDescent="0.25">
      <c r="A28" s="17"/>
      <c r="B28" s="21"/>
      <c r="C28" s="33"/>
      <c r="D28" s="21"/>
      <c r="E28" s="21"/>
      <c r="J28" s="53"/>
    </row>
    <row r="29" spans="1:22" x14ac:dyDescent="0.25">
      <c r="A29" s="17"/>
      <c r="B29" s="21"/>
      <c r="C29" s="33"/>
      <c r="D29" s="21"/>
      <c r="E29" s="21"/>
    </row>
    <row r="30" spans="1:22" x14ac:dyDescent="0.25">
      <c r="A30" s="17"/>
      <c r="B30" s="21"/>
      <c r="C30" s="33"/>
      <c r="D30" s="21"/>
      <c r="E30" s="21"/>
      <c r="F30" s="18"/>
      <c r="V30" t="s">
        <v>56</v>
      </c>
    </row>
    <row r="31" spans="1:22" x14ac:dyDescent="0.25">
      <c r="A31" s="17"/>
      <c r="B31" s="21"/>
      <c r="C31" s="22"/>
      <c r="D31" s="21"/>
      <c r="E31" s="21"/>
    </row>
    <row r="32" spans="1:22" x14ac:dyDescent="0.25">
      <c r="A32" s="17"/>
      <c r="B32" s="21"/>
      <c r="C32" s="22"/>
      <c r="D32" s="21"/>
      <c r="E32" s="21"/>
    </row>
    <row r="33" spans="1:5" x14ac:dyDescent="0.25">
      <c r="A33" s="17"/>
      <c r="B33" s="21"/>
      <c r="C33" s="22"/>
      <c r="D33" s="21"/>
      <c r="E33" s="21"/>
    </row>
    <row r="34" spans="1:5" x14ac:dyDescent="0.25">
      <c r="A34" s="17"/>
      <c r="B34" s="21"/>
      <c r="C34" s="22"/>
      <c r="D34" s="21"/>
      <c r="E34" s="21"/>
    </row>
    <row r="35" spans="1:5" x14ac:dyDescent="0.25">
      <c r="A35" s="17"/>
      <c r="B35" s="21"/>
      <c r="C35" s="22"/>
      <c r="D35" s="21"/>
      <c r="E35" s="21"/>
    </row>
    <row r="36" spans="1:5" x14ac:dyDescent="0.25">
      <c r="A36" s="17"/>
      <c r="B36" s="21"/>
      <c r="C36" s="22"/>
      <c r="D36" s="21"/>
      <c r="E36" s="21"/>
    </row>
    <row r="37" spans="1:5" x14ac:dyDescent="0.25">
      <c r="A37" s="17"/>
      <c r="B37" s="21"/>
      <c r="C37" s="22"/>
      <c r="D37" s="21"/>
      <c r="E37" s="21"/>
    </row>
    <row r="38" spans="1:5" x14ac:dyDescent="0.25">
      <c r="A38" s="17"/>
      <c r="B38" s="21"/>
      <c r="C38" s="22"/>
      <c r="D38" s="21"/>
      <c r="E38" s="21"/>
    </row>
    <row r="39" spans="1:5" x14ac:dyDescent="0.25">
      <c r="A39" s="17"/>
      <c r="B39" s="21"/>
      <c r="C39" s="23"/>
      <c r="D39" s="21"/>
      <c r="E39" s="21"/>
    </row>
    <row r="40" spans="1:5" x14ac:dyDescent="0.25">
      <c r="A40" s="17"/>
      <c r="B40" s="21"/>
      <c r="C40" s="22"/>
      <c r="D40" s="21"/>
      <c r="E40" s="21"/>
    </row>
    <row r="41" spans="1:5" x14ac:dyDescent="0.25">
      <c r="A41" s="17"/>
      <c r="B41" s="21"/>
      <c r="C41" s="22"/>
      <c r="D41" s="21"/>
      <c r="E41" s="21"/>
    </row>
    <row r="42" spans="1:5" x14ac:dyDescent="0.25">
      <c r="A42" s="17"/>
      <c r="B42" s="21"/>
      <c r="C42" s="22"/>
      <c r="D42" s="21"/>
      <c r="E42" s="21"/>
    </row>
    <row r="43" spans="1:5" x14ac:dyDescent="0.25">
      <c r="A43" s="17"/>
      <c r="B43" s="21"/>
      <c r="C43" s="22"/>
      <c r="D43" s="21"/>
      <c r="E43" s="21"/>
    </row>
    <row r="44" spans="1:5" x14ac:dyDescent="0.25">
      <c r="A44" s="17"/>
      <c r="B44" s="21"/>
      <c r="C44" s="22"/>
      <c r="D44" s="21"/>
      <c r="E44" s="21"/>
    </row>
    <row r="45" spans="1:5" x14ac:dyDescent="0.25">
      <c r="A45" s="17"/>
      <c r="B45" s="21"/>
      <c r="C45" s="22"/>
      <c r="D45" s="21"/>
      <c r="E45" s="21"/>
    </row>
    <row r="46" spans="1:5" x14ac:dyDescent="0.25">
      <c r="A46" s="17"/>
      <c r="B46" s="21"/>
      <c r="C46" s="22"/>
      <c r="D46" s="21"/>
      <c r="E46" s="21"/>
    </row>
    <row r="47" spans="1:5" x14ac:dyDescent="0.25">
      <c r="A47" s="17"/>
      <c r="B47" s="21"/>
      <c r="C47" s="22"/>
      <c r="D47" s="21"/>
      <c r="E47" s="21"/>
    </row>
    <row r="48" spans="1:5" x14ac:dyDescent="0.25">
      <c r="A48" s="17"/>
      <c r="B48" s="21"/>
      <c r="C48" s="22"/>
      <c r="D48" s="21"/>
      <c r="E48" s="21"/>
    </row>
    <row r="49" spans="1:5" x14ac:dyDescent="0.25">
      <c r="A49" s="17"/>
      <c r="B49" s="21"/>
      <c r="C49" s="22"/>
      <c r="D49" s="21"/>
      <c r="E49" s="21"/>
    </row>
    <row r="50" spans="1:5" x14ac:dyDescent="0.25">
      <c r="A50" s="17"/>
      <c r="B50" s="21"/>
      <c r="C50" s="23"/>
      <c r="D50" s="21"/>
      <c r="E50" s="21"/>
    </row>
    <row r="51" spans="1:5" x14ac:dyDescent="0.25">
      <c r="A51" s="17"/>
      <c r="B51" s="21"/>
      <c r="C51" s="22"/>
      <c r="D51" s="21"/>
      <c r="E51" s="21"/>
    </row>
    <row r="52" spans="1:5" x14ac:dyDescent="0.25">
      <c r="A52" s="17"/>
      <c r="B52" s="21"/>
      <c r="C52" s="22"/>
      <c r="D52" s="21"/>
      <c r="E52" s="21"/>
    </row>
    <row r="53" spans="1:5" x14ac:dyDescent="0.25">
      <c r="A53" s="17"/>
      <c r="B53" s="21"/>
      <c r="C53" s="23"/>
      <c r="D53" s="21"/>
      <c r="E53" s="21"/>
    </row>
    <row r="54" spans="1:5" x14ac:dyDescent="0.25">
      <c r="A54" s="17"/>
      <c r="B54" s="21"/>
      <c r="C54" s="22"/>
      <c r="D54" s="21"/>
      <c r="E54" s="21"/>
    </row>
    <row r="55" spans="1:5" x14ac:dyDescent="0.25">
      <c r="A55" s="17"/>
      <c r="B55" s="21"/>
      <c r="C55" s="22"/>
      <c r="D55" s="21"/>
      <c r="E55" s="21"/>
    </row>
    <row r="56" spans="1:5" x14ac:dyDescent="0.25">
      <c r="A56" s="17"/>
      <c r="B56" s="21"/>
      <c r="C56" s="22"/>
      <c r="D56" s="21"/>
      <c r="E56" s="21"/>
    </row>
    <row r="57" spans="1:5" x14ac:dyDescent="0.25">
      <c r="A57" s="17"/>
      <c r="B57" s="21"/>
      <c r="C57" s="22"/>
      <c r="D57" s="21"/>
      <c r="E57" s="21"/>
    </row>
    <row r="58" spans="1:5" x14ac:dyDescent="0.25">
      <c r="A58" s="17"/>
      <c r="B58" s="21"/>
      <c r="C58" s="22"/>
      <c r="D58" s="21"/>
      <c r="E58" s="21"/>
    </row>
    <row r="59" spans="1:5" x14ac:dyDescent="0.25">
      <c r="A59" s="17"/>
      <c r="B59" s="21"/>
      <c r="C59" s="22"/>
      <c r="D59" s="21"/>
      <c r="E59" s="21"/>
    </row>
    <row r="60" spans="1:5" x14ac:dyDescent="0.25">
      <c r="A60" s="17"/>
      <c r="B60" s="21"/>
      <c r="C60" s="22"/>
      <c r="D60" s="21"/>
      <c r="E60" s="21"/>
    </row>
    <row r="61" spans="1:5" x14ac:dyDescent="0.25">
      <c r="A61" s="17"/>
      <c r="B61" s="21"/>
      <c r="C61" s="22"/>
      <c r="D61" s="21"/>
      <c r="E61" s="21"/>
    </row>
    <row r="62" spans="1:5" x14ac:dyDescent="0.25">
      <c r="A62" s="17"/>
      <c r="B62" s="21"/>
      <c r="C62" s="22"/>
      <c r="D62" s="21"/>
      <c r="E62" s="21"/>
    </row>
    <row r="63" spans="1:5" x14ac:dyDescent="0.25">
      <c r="A63" s="17"/>
      <c r="B63" s="21"/>
      <c r="C63" s="22"/>
      <c r="D63" s="21"/>
      <c r="E63" s="21"/>
    </row>
    <row r="64" spans="1:5" x14ac:dyDescent="0.25">
      <c r="A64" s="17"/>
      <c r="B64" s="21"/>
      <c r="C64" s="22"/>
      <c r="D64" s="21"/>
      <c r="E64" s="21"/>
    </row>
    <row r="65" spans="1:5" x14ac:dyDescent="0.25">
      <c r="A65" s="17"/>
      <c r="B65" s="21"/>
      <c r="C65" s="22"/>
      <c r="D65" s="21"/>
      <c r="E65" s="21"/>
    </row>
    <row r="66" spans="1:5" x14ac:dyDescent="0.25">
      <c r="A66" s="17"/>
      <c r="B66" s="21"/>
      <c r="C66" s="22"/>
      <c r="D66" s="21"/>
      <c r="E66" s="21"/>
    </row>
  </sheetData>
  <mergeCells count="1">
    <mergeCell ref="G11:H11"/>
  </mergeCells>
  <conditionalFormatting sqref="D2:D1048576">
    <cfRule type="containsText" dxfId="46" priority="46" operator="containsText" text="Uploaded">
      <formula>NOT(ISERROR(SEARCH("Uploaded",D2)))</formula>
    </cfRule>
    <cfRule type="expression" dxfId="45" priority="47">
      <formula>"Uploaded"</formula>
    </cfRule>
  </conditionalFormatting>
  <conditionalFormatting sqref="D32:D48">
    <cfRule type="containsText" dxfId="44" priority="44" operator="containsText" text="Uploaded">
      <formula>NOT(ISERROR(SEARCH("Uploaded",D32)))</formula>
    </cfRule>
    <cfRule type="expression" dxfId="43" priority="45">
      <formula>"Uploaded"</formula>
    </cfRule>
  </conditionalFormatting>
  <conditionalFormatting sqref="D2:D1048576">
    <cfRule type="containsText" dxfId="42" priority="41" operator="containsText" text="Hold">
      <formula>NOT(ISERROR(SEARCH("Hold",D2)))</formula>
    </cfRule>
    <cfRule type="containsText" dxfId="41" priority="42" operator="containsText" text="Working">
      <formula>NOT(ISERROR(SEARCH("Working",D2)))</formula>
    </cfRule>
    <cfRule type="containsText" dxfId="40" priority="43" operator="containsText" text="DEV Reject">
      <formula>NOT(ISERROR(SEARCH("DEV Reject",D2)))</formula>
    </cfRule>
  </conditionalFormatting>
  <conditionalFormatting sqref="D2:D1048576">
    <cfRule type="containsText" dxfId="39" priority="40" operator="containsText" text="Pending">
      <formula>NOT(ISERROR(SEARCH("Pending",D2)))</formula>
    </cfRule>
  </conditionalFormatting>
  <conditionalFormatting sqref="D2:D1048576">
    <cfRule type="containsText" dxfId="38" priority="39" operator="containsText" text="Saved">
      <formula>NOT(ISERROR(SEARCH("Saved",D2)))</formula>
    </cfRule>
  </conditionalFormatting>
  <conditionalFormatting sqref="G4">
    <cfRule type="containsText" dxfId="37" priority="37" operator="containsText" text="Uploaded">
      <formula>NOT(ISERROR(SEARCH("Uploaded",G4)))</formula>
    </cfRule>
    <cfRule type="expression" dxfId="36" priority="38">
      <formula>"Uploaded"</formula>
    </cfRule>
  </conditionalFormatting>
  <conditionalFormatting sqref="G4">
    <cfRule type="containsText" dxfId="35" priority="34" operator="containsText" text="Hold">
      <formula>NOT(ISERROR(SEARCH("Hold",G4)))</formula>
    </cfRule>
    <cfRule type="containsText" dxfId="34" priority="35" operator="containsText" text="Working">
      <formula>NOT(ISERROR(SEARCH("Working",G4)))</formula>
    </cfRule>
    <cfRule type="containsText" dxfId="33" priority="36" operator="containsText" text="DEV Reject">
      <formula>NOT(ISERROR(SEARCH("DEV Reject",G4)))</formula>
    </cfRule>
  </conditionalFormatting>
  <conditionalFormatting sqref="G4">
    <cfRule type="containsText" dxfId="32" priority="33" operator="containsText" text="Pending">
      <formula>NOT(ISERROR(SEARCH("Pending",G4)))</formula>
    </cfRule>
  </conditionalFormatting>
  <conditionalFormatting sqref="G5">
    <cfRule type="containsText" dxfId="31" priority="31" operator="containsText" text="Uploaded">
      <formula>NOT(ISERROR(SEARCH("Uploaded",G5)))</formula>
    </cfRule>
    <cfRule type="expression" dxfId="30" priority="32">
      <formula>"Uploaded"</formula>
    </cfRule>
  </conditionalFormatting>
  <conditionalFormatting sqref="G5">
    <cfRule type="containsText" dxfId="29" priority="28" operator="containsText" text="Hold">
      <formula>NOT(ISERROR(SEARCH("Hold",G5)))</formula>
    </cfRule>
    <cfRule type="containsText" dxfId="28" priority="29" operator="containsText" text="Working">
      <formula>NOT(ISERROR(SEARCH("Working",G5)))</formula>
    </cfRule>
    <cfRule type="containsText" dxfId="27" priority="30" operator="containsText" text="DEV Reject">
      <formula>NOT(ISERROR(SEARCH("DEV Reject",G5)))</formula>
    </cfRule>
  </conditionalFormatting>
  <conditionalFormatting sqref="G5">
    <cfRule type="containsText" dxfId="26" priority="27" operator="containsText" text="Pending">
      <formula>NOT(ISERROR(SEARCH("Pending",G5)))</formula>
    </cfRule>
  </conditionalFormatting>
  <conditionalFormatting sqref="G6">
    <cfRule type="containsText" dxfId="25" priority="25" operator="containsText" text="Uploaded">
      <formula>NOT(ISERROR(SEARCH("Uploaded",G6)))</formula>
    </cfRule>
    <cfRule type="expression" dxfId="24" priority="26">
      <formula>"Uploaded"</formula>
    </cfRule>
  </conditionalFormatting>
  <conditionalFormatting sqref="G6">
    <cfRule type="containsText" dxfId="23" priority="22" operator="containsText" text="Hold">
      <formula>NOT(ISERROR(SEARCH("Hold",G6)))</formula>
    </cfRule>
    <cfRule type="containsText" dxfId="22" priority="23" operator="containsText" text="Working">
      <formula>NOT(ISERROR(SEARCH("Working",G6)))</formula>
    </cfRule>
    <cfRule type="containsText" dxfId="21" priority="24" operator="containsText" text="DEV Reject">
      <formula>NOT(ISERROR(SEARCH("DEV Reject",G6)))</formula>
    </cfRule>
  </conditionalFormatting>
  <conditionalFormatting sqref="G6">
    <cfRule type="containsText" dxfId="20" priority="21" operator="containsText" text="Pending">
      <formula>NOT(ISERROR(SEARCH("Pending",G6)))</formula>
    </cfRule>
  </conditionalFormatting>
  <conditionalFormatting sqref="G7">
    <cfRule type="containsText" dxfId="19" priority="19" operator="containsText" text="Uploaded">
      <formula>NOT(ISERROR(SEARCH("Uploaded",G7)))</formula>
    </cfRule>
    <cfRule type="expression" dxfId="18" priority="20">
      <formula>"Uploaded"</formula>
    </cfRule>
  </conditionalFormatting>
  <conditionalFormatting sqref="G7">
    <cfRule type="containsText" dxfId="17" priority="16" operator="containsText" text="Hold">
      <formula>NOT(ISERROR(SEARCH("Hold",G7)))</formula>
    </cfRule>
    <cfRule type="containsText" dxfId="16" priority="17" operator="containsText" text="Working">
      <formula>NOT(ISERROR(SEARCH("Working",G7)))</formula>
    </cfRule>
    <cfRule type="containsText" dxfId="15" priority="18" operator="containsText" text="DEV Reject">
      <formula>NOT(ISERROR(SEARCH("DEV Reject",G7)))</formula>
    </cfRule>
  </conditionalFormatting>
  <conditionalFormatting sqref="G7">
    <cfRule type="containsText" dxfId="14" priority="15" operator="containsText" text="Pending">
      <formula>NOT(ISERROR(SEARCH("Pending",G7)))</formula>
    </cfRule>
  </conditionalFormatting>
  <conditionalFormatting sqref="G7">
    <cfRule type="containsText" dxfId="13" priority="14" operator="containsText" text="Saved">
      <formula>NOT(ISERROR(SEARCH("Saved",G7)))</formula>
    </cfRule>
  </conditionalFormatting>
  <conditionalFormatting sqref="G8">
    <cfRule type="containsText" dxfId="12" priority="12" operator="containsText" text="Uploaded">
      <formula>NOT(ISERROR(SEARCH("Uploaded",G8)))</formula>
    </cfRule>
    <cfRule type="expression" dxfId="11" priority="13">
      <formula>"Uploaded"</formula>
    </cfRule>
  </conditionalFormatting>
  <conditionalFormatting sqref="G8">
    <cfRule type="containsText" dxfId="10" priority="9" operator="containsText" text="Hold">
      <formula>NOT(ISERROR(SEARCH("Hold",G8)))</formula>
    </cfRule>
    <cfRule type="containsText" dxfId="9" priority="10" operator="containsText" text="Working">
      <formula>NOT(ISERROR(SEARCH("Working",G8)))</formula>
    </cfRule>
    <cfRule type="containsText" dxfId="8" priority="11" operator="containsText" text="DEV Reject">
      <formula>NOT(ISERROR(SEARCH("DEV Reject",G8)))</formula>
    </cfRule>
  </conditionalFormatting>
  <conditionalFormatting sqref="G8">
    <cfRule type="containsText" dxfId="7" priority="8" operator="containsText" text="Pending">
      <formula>NOT(ISERROR(SEARCH("Pending",G8)))</formula>
    </cfRule>
  </conditionalFormatting>
  <conditionalFormatting sqref="G9">
    <cfRule type="containsText" dxfId="6" priority="6" operator="containsText" text="Uploaded">
      <formula>NOT(ISERROR(SEARCH("Uploaded",G9)))</formula>
    </cfRule>
    <cfRule type="expression" dxfId="5" priority="7">
      <formula>"Uploaded"</formula>
    </cfRule>
  </conditionalFormatting>
  <conditionalFormatting sqref="G9">
    <cfRule type="containsText" dxfId="4" priority="3" operator="containsText" text="Hold">
      <formula>NOT(ISERROR(SEARCH("Hold",G9)))</formula>
    </cfRule>
    <cfRule type="containsText" dxfId="3" priority="4" operator="containsText" text="Working">
      <formula>NOT(ISERROR(SEARCH("Working",G9)))</formula>
    </cfRule>
    <cfRule type="containsText" dxfId="2" priority="5" operator="containsText" text="DEV Reject">
      <formula>NOT(ISERROR(SEARCH("DEV Reject",G9)))</formula>
    </cfRule>
  </conditionalFormatting>
  <conditionalFormatting sqref="G9">
    <cfRule type="containsText" dxfId="1" priority="2" operator="containsText" text="Pending">
      <formula>NOT(ISERROR(SEARCH("Pending",G9)))</formula>
    </cfRule>
  </conditionalFormatting>
  <conditionalFormatting sqref="H12:H22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D13" sqref="D13"/>
    </sheetView>
  </sheetViews>
  <sheetFormatPr defaultRowHeight="15" x14ac:dyDescent="0.25"/>
  <cols>
    <col min="2" max="2" width="16.28515625" customWidth="1"/>
    <col min="3" max="3" width="17.140625" customWidth="1"/>
    <col min="4" max="4" width="14.42578125" customWidth="1"/>
    <col min="5" max="5" width="12.42578125" customWidth="1"/>
    <col min="16" max="16" width="11" customWidth="1"/>
    <col min="17" max="17" width="14.42578125" customWidth="1"/>
  </cols>
  <sheetData>
    <row r="1" spans="1:17" ht="26.25" x14ac:dyDescent="0.25">
      <c r="A1" s="12" t="s">
        <v>22</v>
      </c>
      <c r="B1" s="13" t="s">
        <v>0</v>
      </c>
      <c r="C1" s="13" t="s">
        <v>1</v>
      </c>
      <c r="D1" s="13" t="s">
        <v>2</v>
      </c>
      <c r="E1" s="14" t="s">
        <v>3</v>
      </c>
    </row>
    <row r="2" spans="1:17" ht="15.75" x14ac:dyDescent="0.25">
      <c r="A2" s="3">
        <v>1</v>
      </c>
      <c r="B2" s="5" t="s">
        <v>62</v>
      </c>
      <c r="C2" s="1" t="s">
        <v>57</v>
      </c>
      <c r="D2" s="5" t="s">
        <v>65</v>
      </c>
      <c r="E2" s="5"/>
      <c r="N2" s="67" t="s">
        <v>32</v>
      </c>
      <c r="O2" s="67"/>
      <c r="P2" s="11" t="s">
        <v>37</v>
      </c>
      <c r="Q2" s="11" t="s">
        <v>36</v>
      </c>
    </row>
    <row r="3" spans="1:17" x14ac:dyDescent="0.25">
      <c r="A3" s="3">
        <f>A2+1</f>
        <v>2</v>
      </c>
      <c r="B3" s="5" t="s">
        <v>63</v>
      </c>
      <c r="C3" s="1" t="s">
        <v>58</v>
      </c>
      <c r="D3" s="5" t="s">
        <v>65</v>
      </c>
      <c r="E3" s="5"/>
      <c r="N3" s="2" t="s">
        <v>9</v>
      </c>
      <c r="O3" s="2">
        <f>COUNTIF(Table13[Name],N3)</f>
        <v>2</v>
      </c>
      <c r="P3" s="2">
        <f>SUM(O3:O10)</f>
        <v>9</v>
      </c>
      <c r="Q3" s="2">
        <f>COUNTIF(Table13[Status],"Uploaded")</f>
        <v>12</v>
      </c>
    </row>
    <row r="4" spans="1:17" x14ac:dyDescent="0.25">
      <c r="A4" s="3">
        <f t="shared" ref="A4:A34" si="0">A3+1</f>
        <v>3</v>
      </c>
      <c r="B4" s="5" t="s">
        <v>64</v>
      </c>
      <c r="C4" s="1" t="s">
        <v>59</v>
      </c>
      <c r="D4" s="5" t="s">
        <v>65</v>
      </c>
      <c r="E4" s="5"/>
      <c r="G4" s="2" t="s">
        <v>19</v>
      </c>
      <c r="H4" s="2">
        <f>COUNTIF(D:D,"Uploaded")</f>
        <v>12</v>
      </c>
      <c r="N4" s="2" t="s">
        <v>17</v>
      </c>
      <c r="O4" s="2">
        <f>COUNTIF(Table13[Name],N4)</f>
        <v>3</v>
      </c>
    </row>
    <row r="5" spans="1:17" x14ac:dyDescent="0.25">
      <c r="A5" s="3">
        <f t="shared" si="0"/>
        <v>4</v>
      </c>
      <c r="B5" s="5" t="s">
        <v>66</v>
      </c>
      <c r="C5" s="1" t="s">
        <v>60</v>
      </c>
      <c r="D5" s="5" t="s">
        <v>65</v>
      </c>
      <c r="E5" s="5"/>
      <c r="G5" s="2" t="s">
        <v>42</v>
      </c>
      <c r="H5" s="2">
        <f>COUNTIF(D:D,G5)</f>
        <v>0</v>
      </c>
      <c r="N5" s="2" t="s">
        <v>7</v>
      </c>
      <c r="O5" s="2">
        <f>COUNTIF(Table13[Name],N5)</f>
        <v>3</v>
      </c>
    </row>
    <row r="6" spans="1:17" x14ac:dyDescent="0.25">
      <c r="A6" s="3">
        <f t="shared" si="0"/>
        <v>5</v>
      </c>
      <c r="B6" s="5" t="s">
        <v>62</v>
      </c>
      <c r="C6" s="1" t="s">
        <v>61</v>
      </c>
      <c r="D6" s="5" t="s">
        <v>65</v>
      </c>
      <c r="E6" s="5"/>
      <c r="G6" s="2" t="s">
        <v>48</v>
      </c>
      <c r="H6" s="2">
        <f>COUNTIF(D:D,G6)</f>
        <v>0</v>
      </c>
      <c r="N6" s="2" t="s">
        <v>18</v>
      </c>
      <c r="O6" s="2">
        <f>COUNTIF(Table13[Name],N6)</f>
        <v>0</v>
      </c>
    </row>
    <row r="7" spans="1:17" x14ac:dyDescent="0.25">
      <c r="A7" s="3">
        <f t="shared" si="0"/>
        <v>6</v>
      </c>
      <c r="B7" s="5" t="s">
        <v>73</v>
      </c>
      <c r="C7" s="1" t="s">
        <v>72</v>
      </c>
      <c r="D7" s="5" t="s">
        <v>65</v>
      </c>
      <c r="E7" s="5"/>
      <c r="G7" s="2" t="s">
        <v>20</v>
      </c>
      <c r="H7" s="2">
        <f>COUNTIF(D:D,G7)</f>
        <v>0</v>
      </c>
      <c r="N7" s="2" t="s">
        <v>11</v>
      </c>
      <c r="O7" s="2">
        <f>COUNTIF(Table13[Name],N7)</f>
        <v>0</v>
      </c>
    </row>
    <row r="8" spans="1:17" x14ac:dyDescent="0.25">
      <c r="A8" s="3">
        <f t="shared" si="0"/>
        <v>7</v>
      </c>
      <c r="B8" s="5" t="s">
        <v>71</v>
      </c>
      <c r="C8" s="1" t="s">
        <v>67</v>
      </c>
      <c r="D8" s="5" t="s">
        <v>65</v>
      </c>
      <c r="E8" s="5" t="s">
        <v>77</v>
      </c>
      <c r="G8" s="2" t="s">
        <v>44</v>
      </c>
      <c r="H8" s="2">
        <f>COUNTIF(D:D,G8)</f>
        <v>0</v>
      </c>
      <c r="N8" s="2" t="s">
        <v>10</v>
      </c>
      <c r="O8" s="2">
        <f>COUNTIF(Table13[Name],N8)</f>
        <v>0</v>
      </c>
    </row>
    <row r="9" spans="1:17" x14ac:dyDescent="0.25">
      <c r="A9" s="3">
        <f t="shared" si="0"/>
        <v>8</v>
      </c>
      <c r="B9" s="5" t="s">
        <v>70</v>
      </c>
      <c r="C9" s="1" t="s">
        <v>68</v>
      </c>
      <c r="D9" s="5" t="s">
        <v>65</v>
      </c>
      <c r="E9" s="5"/>
      <c r="G9" s="2" t="s">
        <v>45</v>
      </c>
      <c r="H9" s="2">
        <f>COUNTIF(D:D,G9)</f>
        <v>0</v>
      </c>
      <c r="N9" s="2" t="s">
        <v>21</v>
      </c>
      <c r="O9" s="2">
        <f>COUNTIF(Table13[Name],N9)</f>
        <v>0</v>
      </c>
    </row>
    <row r="10" spans="1:17" x14ac:dyDescent="0.25">
      <c r="A10" s="3">
        <f t="shared" si="0"/>
        <v>9</v>
      </c>
      <c r="B10" s="5" t="s">
        <v>17</v>
      </c>
      <c r="C10" s="1" t="s">
        <v>69</v>
      </c>
      <c r="D10" s="5" t="s">
        <v>65</v>
      </c>
      <c r="E10" s="5"/>
      <c r="N10" s="10" t="s">
        <v>24</v>
      </c>
      <c r="O10" s="2">
        <f>COUNTIF(Table13[Name],N10)</f>
        <v>1</v>
      </c>
    </row>
    <row r="11" spans="1:17" x14ac:dyDescent="0.25">
      <c r="A11" s="3">
        <f t="shared" si="0"/>
        <v>10</v>
      </c>
      <c r="B11" s="5" t="s">
        <v>9</v>
      </c>
      <c r="C11" s="1" t="s">
        <v>74</v>
      </c>
      <c r="D11" s="5" t="s">
        <v>65</v>
      </c>
      <c r="E11" s="5"/>
    </row>
    <row r="12" spans="1:17" x14ac:dyDescent="0.25">
      <c r="A12" s="3">
        <f t="shared" si="0"/>
        <v>11</v>
      </c>
      <c r="B12" s="5" t="s">
        <v>17</v>
      </c>
      <c r="C12" s="1" t="s">
        <v>75</v>
      </c>
      <c r="D12" s="5" t="s">
        <v>65</v>
      </c>
      <c r="E12" s="5"/>
      <c r="M12" t="s">
        <v>56</v>
      </c>
    </row>
    <row r="13" spans="1:17" x14ac:dyDescent="0.25">
      <c r="A13" s="3">
        <f t="shared" si="0"/>
        <v>12</v>
      </c>
      <c r="B13" s="5" t="s">
        <v>71</v>
      </c>
      <c r="C13" s="1" t="s">
        <v>76</v>
      </c>
      <c r="D13" s="5" t="s">
        <v>65</v>
      </c>
      <c r="E13" s="5"/>
    </row>
    <row r="14" spans="1:17" x14ac:dyDescent="0.25">
      <c r="A14" s="3">
        <f t="shared" si="0"/>
        <v>13</v>
      </c>
      <c r="B14" s="5"/>
      <c r="C14" s="5"/>
      <c r="D14" s="5"/>
      <c r="E14" s="5"/>
    </row>
    <row r="15" spans="1:17" x14ac:dyDescent="0.25">
      <c r="A15" s="3">
        <f t="shared" si="0"/>
        <v>14</v>
      </c>
      <c r="B15" s="5"/>
      <c r="C15" s="5"/>
      <c r="D15" s="5"/>
      <c r="E15" s="5"/>
      <c r="G15" t="s">
        <v>56</v>
      </c>
      <c r="O15" t="s">
        <v>78</v>
      </c>
    </row>
    <row r="16" spans="1:17" x14ac:dyDescent="0.25">
      <c r="A16" s="3">
        <f t="shared" si="0"/>
        <v>15</v>
      </c>
      <c r="B16" s="5"/>
      <c r="C16" s="5"/>
      <c r="D16" s="5"/>
      <c r="E16" s="5"/>
      <c r="G16" t="s">
        <v>56</v>
      </c>
    </row>
    <row r="17" spans="1:22" x14ac:dyDescent="0.25">
      <c r="A17" s="3">
        <f t="shared" si="0"/>
        <v>16</v>
      </c>
      <c r="B17" s="5"/>
      <c r="C17" s="5"/>
      <c r="D17" s="5"/>
      <c r="E17" s="5"/>
      <c r="I17" t="s">
        <v>56</v>
      </c>
    </row>
    <row r="18" spans="1:22" x14ac:dyDescent="0.25">
      <c r="A18" s="3">
        <f t="shared" si="0"/>
        <v>17</v>
      </c>
      <c r="B18" s="5"/>
      <c r="C18" s="5"/>
      <c r="D18" s="5"/>
      <c r="E18" s="5"/>
    </row>
    <row r="19" spans="1:22" x14ac:dyDescent="0.25">
      <c r="A19" s="3">
        <f t="shared" si="0"/>
        <v>18</v>
      </c>
      <c r="B19" s="5"/>
      <c r="C19" s="5"/>
      <c r="D19" s="5"/>
      <c r="E19" s="5"/>
    </row>
    <row r="20" spans="1:22" x14ac:dyDescent="0.25">
      <c r="A20" s="3">
        <f t="shared" si="0"/>
        <v>19</v>
      </c>
      <c r="B20" s="5"/>
      <c r="C20" s="5"/>
      <c r="D20" s="5"/>
      <c r="E20" s="5"/>
    </row>
    <row r="21" spans="1:22" x14ac:dyDescent="0.25">
      <c r="A21" s="6">
        <f t="shared" si="0"/>
        <v>20</v>
      </c>
      <c r="B21" s="5"/>
      <c r="C21" s="5"/>
      <c r="D21" s="5"/>
      <c r="E21" s="9"/>
    </row>
    <row r="22" spans="1:22" x14ac:dyDescent="0.25">
      <c r="A22" s="3">
        <f t="shared" si="0"/>
        <v>21</v>
      </c>
      <c r="B22" s="5"/>
      <c r="C22" s="5"/>
      <c r="D22" s="5"/>
      <c r="E22" s="5"/>
    </row>
    <row r="23" spans="1:22" x14ac:dyDescent="0.25">
      <c r="A23" s="3">
        <f t="shared" si="0"/>
        <v>22</v>
      </c>
      <c r="B23" s="5"/>
      <c r="C23" s="5"/>
      <c r="D23" s="5"/>
      <c r="E23" s="5"/>
    </row>
    <row r="24" spans="1:22" x14ac:dyDescent="0.25">
      <c r="A24" s="3">
        <f t="shared" si="0"/>
        <v>23</v>
      </c>
      <c r="B24" s="5"/>
      <c r="C24" s="5"/>
      <c r="D24" s="5"/>
      <c r="E24" s="5"/>
    </row>
    <row r="25" spans="1:22" x14ac:dyDescent="0.25">
      <c r="A25" s="3">
        <f t="shared" si="0"/>
        <v>24</v>
      </c>
      <c r="B25" s="5"/>
      <c r="C25" s="5"/>
      <c r="D25" s="5"/>
      <c r="E25" s="5"/>
    </row>
    <row r="26" spans="1:22" x14ac:dyDescent="0.25">
      <c r="A26" s="3">
        <f t="shared" si="0"/>
        <v>25</v>
      </c>
      <c r="B26" s="5"/>
      <c r="C26" s="5"/>
      <c r="D26" s="5"/>
      <c r="E26" s="5"/>
    </row>
    <row r="27" spans="1:22" x14ac:dyDescent="0.25">
      <c r="A27" s="3">
        <f t="shared" si="0"/>
        <v>26</v>
      </c>
      <c r="B27" s="5"/>
      <c r="C27" s="5"/>
      <c r="D27" s="5"/>
      <c r="E27" s="5"/>
    </row>
    <row r="28" spans="1:22" x14ac:dyDescent="0.25">
      <c r="A28" s="3">
        <f t="shared" si="0"/>
        <v>27</v>
      </c>
      <c r="B28" s="5"/>
      <c r="C28" s="5"/>
      <c r="D28" s="5"/>
      <c r="E28" s="5"/>
    </row>
    <row r="29" spans="1:22" x14ac:dyDescent="0.25">
      <c r="A29" s="3">
        <f t="shared" si="0"/>
        <v>28</v>
      </c>
      <c r="B29" s="5"/>
      <c r="C29" s="5"/>
      <c r="D29" s="5"/>
      <c r="E29" s="5"/>
    </row>
    <row r="30" spans="1:22" x14ac:dyDescent="0.25">
      <c r="A30" s="3">
        <f t="shared" si="0"/>
        <v>29</v>
      </c>
      <c r="B30" s="5"/>
      <c r="C30" s="5"/>
      <c r="D30" s="5"/>
      <c r="E30" s="5"/>
      <c r="V30" t="s">
        <v>56</v>
      </c>
    </row>
    <row r="31" spans="1:22" x14ac:dyDescent="0.25">
      <c r="A31" s="3">
        <f t="shared" si="0"/>
        <v>30</v>
      </c>
      <c r="B31" s="5"/>
      <c r="C31" s="5"/>
      <c r="D31" s="5"/>
      <c r="E31" s="5"/>
    </row>
    <row r="32" spans="1:22" x14ac:dyDescent="0.25">
      <c r="A32" s="3">
        <f t="shared" si="0"/>
        <v>31</v>
      </c>
      <c r="B32" s="5"/>
      <c r="C32" s="5"/>
      <c r="D32" s="5"/>
      <c r="E32" s="5"/>
    </row>
    <row r="33" spans="1:5" x14ac:dyDescent="0.25">
      <c r="A33" s="3">
        <f t="shared" si="0"/>
        <v>32</v>
      </c>
      <c r="B33" s="5"/>
      <c r="C33" s="5"/>
      <c r="D33" s="5"/>
      <c r="E33" s="5"/>
    </row>
    <row r="34" spans="1:5" x14ac:dyDescent="0.25">
      <c r="A34" s="3">
        <f t="shared" si="0"/>
        <v>33</v>
      </c>
      <c r="B34" s="5"/>
      <c r="C34" s="9"/>
      <c r="D34" s="5"/>
      <c r="E34" s="5"/>
    </row>
  </sheetData>
  <mergeCells count="1">
    <mergeCell ref="N2:O2"/>
  </mergeCells>
  <conditionalFormatting sqref="D1 D35:D37">
    <cfRule type="containsText" dxfId="457" priority="43" operator="containsText" text="Hold">
      <formula>NOT(ISERROR(SEARCH("Hold",D1)))</formula>
    </cfRule>
    <cfRule type="containsText" dxfId="456" priority="44" operator="containsText" text="Working">
      <formula>NOT(ISERROR(SEARCH("Working",D1)))</formula>
    </cfRule>
    <cfRule type="containsText" dxfId="455" priority="45" operator="containsText" text="DEV Reject">
      <formula>NOT(ISERROR(SEARCH("DEV Reject",D1)))</formula>
    </cfRule>
  </conditionalFormatting>
  <conditionalFormatting sqref="G4">
    <cfRule type="containsText" dxfId="454" priority="39" operator="containsText" text="Uploaded">
      <formula>NOT(ISERROR(SEARCH("Uploaded",G4)))</formula>
    </cfRule>
    <cfRule type="expression" dxfId="453" priority="40">
      <formula>"Uploaded"</formula>
    </cfRule>
  </conditionalFormatting>
  <conditionalFormatting sqref="G4">
    <cfRule type="containsText" dxfId="452" priority="36" operator="containsText" text="Hold">
      <formula>NOT(ISERROR(SEARCH("Hold",G4)))</formula>
    </cfRule>
    <cfRule type="containsText" dxfId="451" priority="37" operator="containsText" text="Working">
      <formula>NOT(ISERROR(SEARCH("Working",G4)))</formula>
    </cfRule>
    <cfRule type="containsText" dxfId="450" priority="38" operator="containsText" text="DEV Reject">
      <formula>NOT(ISERROR(SEARCH("DEV Reject",G4)))</formula>
    </cfRule>
  </conditionalFormatting>
  <conditionalFormatting sqref="G4">
    <cfRule type="containsText" dxfId="449" priority="35" operator="containsText" text="Pending">
      <formula>NOT(ISERROR(SEARCH("Pending",G4)))</formula>
    </cfRule>
  </conditionalFormatting>
  <conditionalFormatting sqref="G5">
    <cfRule type="containsText" dxfId="448" priority="33" operator="containsText" text="Uploaded">
      <formula>NOT(ISERROR(SEARCH("Uploaded",G5)))</formula>
    </cfRule>
    <cfRule type="expression" dxfId="447" priority="34">
      <formula>"Uploaded"</formula>
    </cfRule>
  </conditionalFormatting>
  <conditionalFormatting sqref="G5">
    <cfRule type="containsText" dxfId="446" priority="30" operator="containsText" text="Hold">
      <formula>NOT(ISERROR(SEARCH("Hold",G5)))</formula>
    </cfRule>
    <cfRule type="containsText" dxfId="445" priority="31" operator="containsText" text="Working">
      <formula>NOT(ISERROR(SEARCH("Working",G5)))</formula>
    </cfRule>
    <cfRule type="containsText" dxfId="444" priority="32" operator="containsText" text="DEV Reject">
      <formula>NOT(ISERROR(SEARCH("DEV Reject",G5)))</formula>
    </cfRule>
  </conditionalFormatting>
  <conditionalFormatting sqref="G5">
    <cfRule type="containsText" dxfId="443" priority="29" operator="containsText" text="Pending">
      <formula>NOT(ISERROR(SEARCH("Pending",G5)))</formula>
    </cfRule>
  </conditionalFormatting>
  <conditionalFormatting sqref="G6">
    <cfRule type="containsText" dxfId="442" priority="27" operator="containsText" text="Uploaded">
      <formula>NOT(ISERROR(SEARCH("Uploaded",G6)))</formula>
    </cfRule>
    <cfRule type="expression" dxfId="441" priority="28">
      <formula>"Uploaded"</formula>
    </cfRule>
  </conditionalFormatting>
  <conditionalFormatting sqref="G6">
    <cfRule type="containsText" dxfId="440" priority="24" operator="containsText" text="Hold">
      <formula>NOT(ISERROR(SEARCH("Hold",G6)))</formula>
    </cfRule>
    <cfRule type="containsText" dxfId="439" priority="25" operator="containsText" text="Working">
      <formula>NOT(ISERROR(SEARCH("Working",G6)))</formula>
    </cfRule>
    <cfRule type="containsText" dxfId="438" priority="26" operator="containsText" text="DEV Reject">
      <formula>NOT(ISERROR(SEARCH("DEV Reject",G6)))</formula>
    </cfRule>
  </conditionalFormatting>
  <conditionalFormatting sqref="G6">
    <cfRule type="containsText" dxfId="437" priority="23" operator="containsText" text="Pending">
      <formula>NOT(ISERROR(SEARCH("Pending",G6)))</formula>
    </cfRule>
  </conditionalFormatting>
  <conditionalFormatting sqref="G7">
    <cfRule type="containsText" dxfId="436" priority="21" operator="containsText" text="Uploaded">
      <formula>NOT(ISERROR(SEARCH("Uploaded",G7)))</formula>
    </cfRule>
    <cfRule type="expression" dxfId="435" priority="22">
      <formula>"Uploaded"</formula>
    </cfRule>
  </conditionalFormatting>
  <conditionalFormatting sqref="G7">
    <cfRule type="containsText" dxfId="434" priority="18" operator="containsText" text="Hold">
      <formula>NOT(ISERROR(SEARCH("Hold",G7)))</formula>
    </cfRule>
    <cfRule type="containsText" dxfId="433" priority="19" operator="containsText" text="Working">
      <formula>NOT(ISERROR(SEARCH("Working",G7)))</formula>
    </cfRule>
    <cfRule type="containsText" dxfId="432" priority="20" operator="containsText" text="DEV Reject">
      <formula>NOT(ISERROR(SEARCH("DEV Reject",G7)))</formula>
    </cfRule>
  </conditionalFormatting>
  <conditionalFormatting sqref="G7">
    <cfRule type="containsText" dxfId="431" priority="17" operator="containsText" text="Pending">
      <formula>NOT(ISERROR(SEARCH("Pending",G7)))</formula>
    </cfRule>
  </conditionalFormatting>
  <conditionalFormatting sqref="G7">
    <cfRule type="containsText" dxfId="430" priority="16" operator="containsText" text="Saved">
      <formula>NOT(ISERROR(SEARCH("Saved",G7)))</formula>
    </cfRule>
  </conditionalFormatting>
  <conditionalFormatting sqref="G8">
    <cfRule type="containsText" dxfId="429" priority="14" operator="containsText" text="Uploaded">
      <formula>NOT(ISERROR(SEARCH("Uploaded",G8)))</formula>
    </cfRule>
    <cfRule type="expression" dxfId="428" priority="15">
      <formula>"Uploaded"</formula>
    </cfRule>
  </conditionalFormatting>
  <conditionalFormatting sqref="G8">
    <cfRule type="containsText" dxfId="427" priority="11" operator="containsText" text="Hold">
      <formula>NOT(ISERROR(SEARCH("Hold",G8)))</formula>
    </cfRule>
    <cfRule type="containsText" dxfId="426" priority="12" operator="containsText" text="Working">
      <formula>NOT(ISERROR(SEARCH("Working",G8)))</formula>
    </cfRule>
    <cfRule type="containsText" dxfId="425" priority="13" operator="containsText" text="DEV Reject">
      <formula>NOT(ISERROR(SEARCH("DEV Reject",G8)))</formula>
    </cfRule>
  </conditionalFormatting>
  <conditionalFormatting sqref="G8">
    <cfRule type="containsText" dxfId="424" priority="10" operator="containsText" text="Pending">
      <formula>NOT(ISERROR(SEARCH("Pending",G8)))</formula>
    </cfRule>
  </conditionalFormatting>
  <conditionalFormatting sqref="G9">
    <cfRule type="containsText" dxfId="423" priority="8" operator="containsText" text="Uploaded">
      <formula>NOT(ISERROR(SEARCH("Uploaded",G9)))</formula>
    </cfRule>
    <cfRule type="expression" dxfId="422" priority="9">
      <formula>"Uploaded"</formula>
    </cfRule>
  </conditionalFormatting>
  <conditionalFormatting sqref="G9">
    <cfRule type="containsText" dxfId="421" priority="5" operator="containsText" text="Hold">
      <formula>NOT(ISERROR(SEARCH("Hold",G9)))</formula>
    </cfRule>
    <cfRule type="containsText" dxfId="420" priority="6" operator="containsText" text="Working">
      <formula>NOT(ISERROR(SEARCH("Working",G9)))</formula>
    </cfRule>
    <cfRule type="containsText" dxfId="419" priority="7" operator="containsText" text="DEV Reject">
      <formula>NOT(ISERROR(SEARCH("DEV Reject",G9)))</formula>
    </cfRule>
  </conditionalFormatting>
  <conditionalFormatting sqref="G9">
    <cfRule type="containsText" dxfId="418" priority="4" operator="containsText" text="Pending">
      <formula>NOT(ISERROR(SEARCH("Pending",G9)))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A7" zoomScaleNormal="100" workbookViewId="0">
      <selection activeCell="C30" sqref="C30"/>
    </sheetView>
  </sheetViews>
  <sheetFormatPr defaultRowHeight="15" x14ac:dyDescent="0.25"/>
  <cols>
    <col min="1" max="1" width="9.7109375" customWidth="1"/>
    <col min="2" max="2" width="11.140625" customWidth="1"/>
    <col min="3" max="3" width="13.28515625" bestFit="1" customWidth="1"/>
    <col min="4" max="4" width="11" style="17" bestFit="1" customWidth="1"/>
    <col min="5" max="5" width="17.7109375" bestFit="1" customWidth="1"/>
    <col min="7" max="7" width="12.85546875" bestFit="1" customWidth="1"/>
    <col min="10" max="10" width="8.42578125" bestFit="1" customWidth="1"/>
    <col min="11" max="11" width="13.7109375" bestFit="1" customWidth="1"/>
    <col min="16" max="16" width="8.42578125" bestFit="1" customWidth="1"/>
    <col min="17" max="17" width="13.7109375" bestFit="1" customWidth="1"/>
  </cols>
  <sheetData>
    <row r="1" spans="1:17" ht="26.25" x14ac:dyDescent="0.25">
      <c r="A1" s="12" t="s">
        <v>22</v>
      </c>
      <c r="B1" s="13" t="s">
        <v>0</v>
      </c>
      <c r="C1" s="13" t="s">
        <v>1</v>
      </c>
      <c r="D1" s="13" t="s">
        <v>2</v>
      </c>
      <c r="E1" s="14" t="s">
        <v>3</v>
      </c>
    </row>
    <row r="2" spans="1:17" ht="15.75" x14ac:dyDescent="0.25">
      <c r="A2" s="3">
        <v>1</v>
      </c>
      <c r="B2" s="2" t="s">
        <v>9</v>
      </c>
      <c r="C2" s="4" t="s">
        <v>79</v>
      </c>
      <c r="D2" s="2" t="s">
        <v>19</v>
      </c>
      <c r="E2" s="5"/>
      <c r="N2" s="67" t="s">
        <v>32</v>
      </c>
      <c r="O2" s="67"/>
      <c r="P2" s="15" t="s">
        <v>37</v>
      </c>
      <c r="Q2" s="15" t="s">
        <v>36</v>
      </c>
    </row>
    <row r="3" spans="1:17" x14ac:dyDescent="0.25">
      <c r="A3" s="3">
        <f>A2+1</f>
        <v>2</v>
      </c>
      <c r="B3" s="2" t="s">
        <v>7</v>
      </c>
      <c r="C3" s="4" t="s">
        <v>80</v>
      </c>
      <c r="D3" s="2" t="s">
        <v>19</v>
      </c>
      <c r="E3" s="5"/>
      <c r="N3" s="2" t="s">
        <v>9</v>
      </c>
      <c r="O3" s="2">
        <f>COUNTIF(Table14[Name],N3)</f>
        <v>7</v>
      </c>
      <c r="P3" s="2">
        <f>SUM(O3:O10)</f>
        <v>25</v>
      </c>
      <c r="Q3" s="2">
        <f>COUNTIF(Table14[Status],"Uploaded")</f>
        <v>19</v>
      </c>
    </row>
    <row r="4" spans="1:17" x14ac:dyDescent="0.25">
      <c r="A4" s="3">
        <f t="shared" ref="A4:A34" si="0">A3+1</f>
        <v>3</v>
      </c>
      <c r="B4" s="2" t="s">
        <v>18</v>
      </c>
      <c r="C4" s="4" t="s">
        <v>81</v>
      </c>
      <c r="D4" s="2" t="s">
        <v>19</v>
      </c>
      <c r="E4" s="5"/>
      <c r="G4" s="2" t="s">
        <v>19</v>
      </c>
      <c r="H4" s="2">
        <f>COUNTIF(D:D,"Uploaded")</f>
        <v>19</v>
      </c>
      <c r="N4" s="2" t="s">
        <v>17</v>
      </c>
      <c r="O4" s="2">
        <f>COUNTIF(Table14[Name],N4)</f>
        <v>0</v>
      </c>
    </row>
    <row r="5" spans="1:17" x14ac:dyDescent="0.25">
      <c r="A5" s="3">
        <f t="shared" si="0"/>
        <v>4</v>
      </c>
      <c r="B5" s="2" t="s">
        <v>85</v>
      </c>
      <c r="C5" s="1" t="s">
        <v>82</v>
      </c>
      <c r="D5" s="2" t="s">
        <v>20</v>
      </c>
      <c r="E5" s="5"/>
      <c r="G5" s="2" t="s">
        <v>42</v>
      </c>
      <c r="H5" s="2">
        <f>COUNTIF(D:D,G5)</f>
        <v>0</v>
      </c>
      <c r="N5" s="2" t="s">
        <v>7</v>
      </c>
      <c r="O5" s="2">
        <f>COUNTIF(Table14[Name],N5)</f>
        <v>6</v>
      </c>
    </row>
    <row r="6" spans="1:17" x14ac:dyDescent="0.25">
      <c r="A6" s="3">
        <f t="shared" si="0"/>
        <v>5</v>
      </c>
      <c r="B6" s="2" t="s">
        <v>7</v>
      </c>
      <c r="C6" s="1" t="s">
        <v>83</v>
      </c>
      <c r="D6" s="2" t="s">
        <v>19</v>
      </c>
      <c r="E6" s="5"/>
      <c r="G6" s="2" t="s">
        <v>48</v>
      </c>
      <c r="H6" s="2">
        <f>COUNTIF(D:D,G6)</f>
        <v>0</v>
      </c>
      <c r="N6" s="2" t="s">
        <v>18</v>
      </c>
      <c r="O6" s="2">
        <f>COUNTIF(Table14[Name],N6)</f>
        <v>6</v>
      </c>
    </row>
    <row r="7" spans="1:17" x14ac:dyDescent="0.25">
      <c r="A7" s="3">
        <f t="shared" si="0"/>
        <v>6</v>
      </c>
      <c r="B7" s="2" t="s">
        <v>24</v>
      </c>
      <c r="C7" s="1" t="s">
        <v>84</v>
      </c>
      <c r="D7" s="2" t="s">
        <v>19</v>
      </c>
      <c r="E7" s="5"/>
      <c r="G7" s="2" t="s">
        <v>20</v>
      </c>
      <c r="H7" s="2">
        <f>COUNTIF(D:D,G7)</f>
        <v>3</v>
      </c>
      <c r="N7" s="2" t="s">
        <v>11</v>
      </c>
      <c r="O7" s="2">
        <f>COUNTIF(Table14[Name],N7)</f>
        <v>3</v>
      </c>
    </row>
    <row r="8" spans="1:17" x14ac:dyDescent="0.25">
      <c r="A8" s="3">
        <f t="shared" si="0"/>
        <v>7</v>
      </c>
      <c r="B8" s="2" t="s">
        <v>7</v>
      </c>
      <c r="C8" s="1" t="s">
        <v>86</v>
      </c>
      <c r="D8" s="2" t="s">
        <v>19</v>
      </c>
      <c r="E8" s="5"/>
      <c r="G8" s="2" t="s">
        <v>44</v>
      </c>
      <c r="H8" s="2">
        <f>COUNTIF(D:D,G8)</f>
        <v>1</v>
      </c>
      <c r="N8" s="2" t="s">
        <v>10</v>
      </c>
      <c r="O8" s="2">
        <f>COUNTIF(Table14[Name],N8)</f>
        <v>0</v>
      </c>
    </row>
    <row r="9" spans="1:17" x14ac:dyDescent="0.25">
      <c r="A9" s="3">
        <f t="shared" si="0"/>
        <v>8</v>
      </c>
      <c r="B9" s="2" t="s">
        <v>9</v>
      </c>
      <c r="C9" s="4" t="s">
        <v>87</v>
      </c>
      <c r="D9" s="2" t="s">
        <v>19</v>
      </c>
      <c r="E9" s="5"/>
      <c r="G9" s="2" t="s">
        <v>45</v>
      </c>
      <c r="H9" s="2">
        <f>COUNTIF(D:D,G9)</f>
        <v>0</v>
      </c>
      <c r="N9" s="2" t="s">
        <v>21</v>
      </c>
      <c r="O9" s="2">
        <f>COUNTIF(Table14[Name],N9)</f>
        <v>0</v>
      </c>
    </row>
    <row r="10" spans="1:17" x14ac:dyDescent="0.25">
      <c r="A10" s="3">
        <f t="shared" si="0"/>
        <v>9</v>
      </c>
      <c r="B10" s="2" t="s">
        <v>24</v>
      </c>
      <c r="C10" s="4" t="s">
        <v>88</v>
      </c>
      <c r="D10" s="2"/>
      <c r="E10" s="5"/>
      <c r="N10" s="10" t="s">
        <v>24</v>
      </c>
      <c r="O10" s="2">
        <f>COUNTIF(Table14[Name],N10)</f>
        <v>3</v>
      </c>
    </row>
    <row r="11" spans="1:17" x14ac:dyDescent="0.25">
      <c r="A11" s="3">
        <f t="shared" si="0"/>
        <v>10</v>
      </c>
      <c r="B11" s="2" t="s">
        <v>7</v>
      </c>
      <c r="C11" s="4" t="s">
        <v>89</v>
      </c>
      <c r="D11" s="2" t="s">
        <v>19</v>
      </c>
      <c r="E11" s="5"/>
      <c r="N11" s="10" t="s">
        <v>85</v>
      </c>
      <c r="O11" s="2">
        <f>COUNTIF(Table14[Name],N11)</f>
        <v>3</v>
      </c>
    </row>
    <row r="12" spans="1:17" x14ac:dyDescent="0.25">
      <c r="A12" s="3">
        <f t="shared" si="0"/>
        <v>11</v>
      </c>
      <c r="B12" s="2" t="s">
        <v>91</v>
      </c>
      <c r="C12" s="4" t="s">
        <v>90</v>
      </c>
      <c r="D12" s="2" t="s">
        <v>19</v>
      </c>
      <c r="E12" s="5"/>
      <c r="M12" t="s">
        <v>56</v>
      </c>
      <c r="N12" s="10" t="s">
        <v>91</v>
      </c>
      <c r="O12" s="2">
        <f>COUNTIF(Table14[Name],N12)</f>
        <v>3</v>
      </c>
    </row>
    <row r="13" spans="1:17" x14ac:dyDescent="0.25">
      <c r="A13" s="3">
        <f t="shared" si="0"/>
        <v>12</v>
      </c>
      <c r="B13" s="2" t="s">
        <v>85</v>
      </c>
      <c r="C13" s="4" t="s">
        <v>92</v>
      </c>
      <c r="D13" s="2"/>
      <c r="E13" s="5"/>
      <c r="N13" s="10" t="s">
        <v>112</v>
      </c>
      <c r="O13" s="2">
        <f>COUNTIF(Table14[Name],N13)</f>
        <v>3</v>
      </c>
    </row>
    <row r="14" spans="1:17" x14ac:dyDescent="0.25">
      <c r="A14" s="3">
        <f t="shared" si="0"/>
        <v>13</v>
      </c>
      <c r="B14" s="2" t="s">
        <v>18</v>
      </c>
      <c r="C14" s="4" t="s">
        <v>93</v>
      </c>
      <c r="D14" s="2"/>
      <c r="E14" s="5"/>
    </row>
    <row r="15" spans="1:17" x14ac:dyDescent="0.25">
      <c r="A15" s="3">
        <f t="shared" si="0"/>
        <v>14</v>
      </c>
      <c r="B15" s="2" t="s">
        <v>112</v>
      </c>
      <c r="C15" s="4" t="s">
        <v>94</v>
      </c>
      <c r="D15" s="2"/>
      <c r="E15" s="5"/>
    </row>
    <row r="16" spans="1:17" x14ac:dyDescent="0.25">
      <c r="A16" s="3">
        <f t="shared" si="0"/>
        <v>15</v>
      </c>
      <c r="B16" s="2" t="s">
        <v>11</v>
      </c>
      <c r="C16" s="4" t="s">
        <v>95</v>
      </c>
      <c r="D16" s="2" t="s">
        <v>19</v>
      </c>
      <c r="E16" s="5"/>
    </row>
    <row r="17" spans="1:22" x14ac:dyDescent="0.25">
      <c r="A17" s="3">
        <f t="shared" si="0"/>
        <v>16</v>
      </c>
      <c r="B17" s="2" t="s">
        <v>91</v>
      </c>
      <c r="C17" s="4" t="s">
        <v>96</v>
      </c>
      <c r="D17" s="2"/>
      <c r="E17" s="5"/>
    </row>
    <row r="18" spans="1:22" x14ac:dyDescent="0.25">
      <c r="A18" s="3">
        <f t="shared" si="0"/>
        <v>17</v>
      </c>
      <c r="B18" s="2"/>
      <c r="C18" s="20" t="s">
        <v>97</v>
      </c>
      <c r="D18" s="2"/>
      <c r="E18" s="5" t="s">
        <v>126</v>
      </c>
    </row>
    <row r="19" spans="1:22" x14ac:dyDescent="0.25">
      <c r="A19" s="3">
        <f t="shared" si="0"/>
        <v>18</v>
      </c>
      <c r="B19" s="2" t="s">
        <v>9</v>
      </c>
      <c r="C19" s="4" t="s">
        <v>98</v>
      </c>
      <c r="D19" s="2" t="s">
        <v>19</v>
      </c>
      <c r="E19" s="5"/>
    </row>
    <row r="20" spans="1:22" x14ac:dyDescent="0.25">
      <c r="A20" s="3">
        <f t="shared" si="0"/>
        <v>19</v>
      </c>
      <c r="B20" s="2" t="s">
        <v>18</v>
      </c>
      <c r="C20" s="4" t="s">
        <v>99</v>
      </c>
      <c r="D20" s="2" t="s">
        <v>19</v>
      </c>
      <c r="E20" s="5"/>
    </row>
    <row r="21" spans="1:22" x14ac:dyDescent="0.25">
      <c r="A21" s="6">
        <f t="shared" si="0"/>
        <v>20</v>
      </c>
      <c r="B21" s="2" t="s">
        <v>112</v>
      </c>
      <c r="C21" s="4" t="s">
        <v>100</v>
      </c>
      <c r="D21" s="2"/>
      <c r="E21" s="9"/>
    </row>
    <row r="22" spans="1:22" x14ac:dyDescent="0.25">
      <c r="A22" s="3">
        <f t="shared" si="0"/>
        <v>21</v>
      </c>
      <c r="B22" s="2" t="s">
        <v>9</v>
      </c>
      <c r="C22" s="1" t="s">
        <v>101</v>
      </c>
      <c r="D22" s="2" t="s">
        <v>19</v>
      </c>
      <c r="E22" s="5"/>
    </row>
    <row r="23" spans="1:22" x14ac:dyDescent="0.25">
      <c r="A23" s="3">
        <f t="shared" si="0"/>
        <v>22</v>
      </c>
      <c r="B23" s="2" t="s">
        <v>18</v>
      </c>
      <c r="C23" s="4" t="s">
        <v>102</v>
      </c>
      <c r="D23" s="2" t="s">
        <v>19</v>
      </c>
      <c r="E23" s="5"/>
    </row>
    <row r="24" spans="1:22" x14ac:dyDescent="0.25">
      <c r="A24" s="3">
        <f t="shared" si="0"/>
        <v>23</v>
      </c>
      <c r="B24" s="2" t="s">
        <v>85</v>
      </c>
      <c r="C24" s="4" t="s">
        <v>103</v>
      </c>
      <c r="D24" s="2"/>
      <c r="E24" s="5"/>
    </row>
    <row r="25" spans="1:22" x14ac:dyDescent="0.25">
      <c r="A25" s="3">
        <f t="shared" si="0"/>
        <v>24</v>
      </c>
      <c r="B25" s="2" t="s">
        <v>9</v>
      </c>
      <c r="C25" s="4" t="s">
        <v>104</v>
      </c>
      <c r="D25" s="2" t="s">
        <v>19</v>
      </c>
      <c r="E25" s="5"/>
    </row>
    <row r="26" spans="1:22" x14ac:dyDescent="0.25">
      <c r="A26" s="3">
        <f t="shared" si="0"/>
        <v>25</v>
      </c>
      <c r="B26" s="2" t="s">
        <v>9</v>
      </c>
      <c r="C26" s="4" t="s">
        <v>105</v>
      </c>
      <c r="D26" s="2" t="s">
        <v>19</v>
      </c>
      <c r="E26" s="5"/>
    </row>
    <row r="27" spans="1:22" x14ac:dyDescent="0.25">
      <c r="A27" s="3">
        <f t="shared" si="0"/>
        <v>26</v>
      </c>
      <c r="B27" s="2" t="s">
        <v>18</v>
      </c>
      <c r="C27" s="4" t="s">
        <v>106</v>
      </c>
      <c r="D27" s="2" t="s">
        <v>19</v>
      </c>
      <c r="E27" s="5"/>
    </row>
    <row r="28" spans="1:22" x14ac:dyDescent="0.25">
      <c r="A28" s="3">
        <f t="shared" si="0"/>
        <v>27</v>
      </c>
      <c r="B28" s="2" t="s">
        <v>24</v>
      </c>
      <c r="C28" s="4" t="s">
        <v>107</v>
      </c>
      <c r="D28" s="2" t="s">
        <v>20</v>
      </c>
      <c r="E28" s="5"/>
      <c r="J28" s="2"/>
    </row>
    <row r="29" spans="1:22" x14ac:dyDescent="0.25">
      <c r="A29" s="3">
        <f t="shared" si="0"/>
        <v>28</v>
      </c>
      <c r="B29" s="2"/>
      <c r="C29" s="20" t="s">
        <v>108</v>
      </c>
      <c r="D29" s="2"/>
      <c r="E29" s="5" t="s">
        <v>127</v>
      </c>
    </row>
    <row r="30" spans="1:22" x14ac:dyDescent="0.25">
      <c r="A30" s="3">
        <f t="shared" si="0"/>
        <v>29</v>
      </c>
      <c r="B30" s="2" t="s">
        <v>7</v>
      </c>
      <c r="C30" s="4" t="s">
        <v>109</v>
      </c>
      <c r="D30" s="2" t="s">
        <v>19</v>
      </c>
      <c r="E30" s="5"/>
      <c r="F30" s="18"/>
      <c r="V30" t="s">
        <v>56</v>
      </c>
    </row>
    <row r="31" spans="1:22" x14ac:dyDescent="0.25">
      <c r="A31" s="3">
        <f t="shared" si="0"/>
        <v>30</v>
      </c>
      <c r="B31" s="2" t="s">
        <v>11</v>
      </c>
      <c r="C31" s="1" t="s">
        <v>110</v>
      </c>
      <c r="D31" s="2" t="s">
        <v>19</v>
      </c>
      <c r="E31" s="5"/>
    </row>
    <row r="32" spans="1:22" x14ac:dyDescent="0.25">
      <c r="A32" s="3">
        <f t="shared" si="0"/>
        <v>31</v>
      </c>
      <c r="B32" s="2"/>
      <c r="C32" s="19" t="s">
        <v>111</v>
      </c>
      <c r="D32" s="2"/>
      <c r="E32" s="5" t="s">
        <v>114</v>
      </c>
    </row>
    <row r="33" spans="1:5" x14ac:dyDescent="0.25">
      <c r="A33" s="3">
        <f t="shared" si="0"/>
        <v>32</v>
      </c>
      <c r="B33" s="2" t="s">
        <v>11</v>
      </c>
      <c r="C33" s="1" t="s">
        <v>113</v>
      </c>
      <c r="D33" s="2" t="s">
        <v>20</v>
      </c>
      <c r="E33" s="5"/>
    </row>
    <row r="34" spans="1:5" x14ac:dyDescent="0.25">
      <c r="A34" s="3">
        <f t="shared" si="0"/>
        <v>33</v>
      </c>
      <c r="B34" s="2" t="s">
        <v>91</v>
      </c>
      <c r="C34" s="1" t="s">
        <v>115</v>
      </c>
      <c r="D34" s="7"/>
      <c r="E34" s="5"/>
    </row>
    <row r="35" spans="1:5" x14ac:dyDescent="0.25">
      <c r="A35" s="3">
        <f t="shared" ref="A35:A45" si="1">A34+1</f>
        <v>34</v>
      </c>
      <c r="B35" s="2" t="s">
        <v>7</v>
      </c>
      <c r="C35" s="1" t="s">
        <v>116</v>
      </c>
      <c r="D35" s="2"/>
      <c r="E35" s="5"/>
    </row>
    <row r="36" spans="1:5" x14ac:dyDescent="0.25">
      <c r="A36" s="3">
        <f t="shared" si="1"/>
        <v>35</v>
      </c>
      <c r="B36" s="2" t="s">
        <v>18</v>
      </c>
      <c r="C36" s="1" t="s">
        <v>117</v>
      </c>
      <c r="D36" s="2" t="s">
        <v>44</v>
      </c>
      <c r="E36" s="5"/>
    </row>
    <row r="37" spans="1:5" x14ac:dyDescent="0.25">
      <c r="A37" s="3">
        <f t="shared" si="1"/>
        <v>36</v>
      </c>
      <c r="B37" s="2" t="s">
        <v>9</v>
      </c>
      <c r="C37" s="1" t="s">
        <v>118</v>
      </c>
      <c r="D37" s="2"/>
      <c r="E37" s="5"/>
    </row>
    <row r="38" spans="1:5" x14ac:dyDescent="0.25">
      <c r="A38" s="3">
        <f t="shared" si="1"/>
        <v>37</v>
      </c>
      <c r="B38" s="2" t="s">
        <v>112</v>
      </c>
      <c r="C38" s="1" t="s">
        <v>119</v>
      </c>
      <c r="D38" s="2"/>
      <c r="E38" s="5"/>
    </row>
    <row r="39" spans="1:5" x14ac:dyDescent="0.25">
      <c r="A39" s="3">
        <f t="shared" si="1"/>
        <v>38</v>
      </c>
      <c r="B39" s="2"/>
      <c r="C39" s="1" t="s">
        <v>120</v>
      </c>
      <c r="D39" s="2"/>
      <c r="E39" s="5"/>
    </row>
    <row r="40" spans="1:5" x14ac:dyDescent="0.25">
      <c r="A40" s="3">
        <f t="shared" si="1"/>
        <v>39</v>
      </c>
      <c r="B40" s="2"/>
      <c r="C40" s="1" t="s">
        <v>121</v>
      </c>
      <c r="D40" s="2"/>
      <c r="E40" s="5"/>
    </row>
    <row r="41" spans="1:5" x14ac:dyDescent="0.25">
      <c r="A41" s="3">
        <f t="shared" si="1"/>
        <v>40</v>
      </c>
      <c r="B41" s="2"/>
      <c r="C41" s="1" t="s">
        <v>122</v>
      </c>
      <c r="D41" s="2"/>
      <c r="E41" s="5"/>
    </row>
    <row r="42" spans="1:5" x14ac:dyDescent="0.25">
      <c r="A42" s="3">
        <f t="shared" si="1"/>
        <v>41</v>
      </c>
      <c r="B42" s="2"/>
      <c r="C42" s="1" t="s">
        <v>123</v>
      </c>
      <c r="D42" s="2"/>
      <c r="E42" s="5"/>
    </row>
    <row r="43" spans="1:5" x14ac:dyDescent="0.25">
      <c r="A43" s="3">
        <f t="shared" si="1"/>
        <v>42</v>
      </c>
      <c r="B43" s="2"/>
      <c r="C43" s="1" t="s">
        <v>124</v>
      </c>
      <c r="D43" s="2"/>
      <c r="E43" s="5"/>
    </row>
    <row r="44" spans="1:5" x14ac:dyDescent="0.25">
      <c r="A44" s="3">
        <f t="shared" si="1"/>
        <v>43</v>
      </c>
      <c r="B44" s="2"/>
      <c r="C44" s="1" t="s">
        <v>125</v>
      </c>
      <c r="D44" s="2"/>
      <c r="E44" s="5"/>
    </row>
    <row r="45" spans="1:5" x14ac:dyDescent="0.25">
      <c r="A45" s="3">
        <f t="shared" si="1"/>
        <v>44</v>
      </c>
      <c r="B45" s="2"/>
      <c r="C45" s="4"/>
      <c r="D45" s="2"/>
      <c r="E45" s="5"/>
    </row>
  </sheetData>
  <mergeCells count="1">
    <mergeCell ref="N2:O2"/>
  </mergeCells>
  <conditionalFormatting sqref="D2:D1048576">
    <cfRule type="containsText" dxfId="417" priority="48" operator="containsText" text="Uploaded">
      <formula>NOT(ISERROR(SEARCH("Uploaded",D2)))</formula>
    </cfRule>
    <cfRule type="expression" dxfId="416" priority="49">
      <formula>"Uploaded"</formula>
    </cfRule>
  </conditionalFormatting>
  <conditionalFormatting sqref="D11:D27">
    <cfRule type="containsText" dxfId="415" priority="46" operator="containsText" text="Uploaded">
      <formula>NOT(ISERROR(SEARCH("Uploaded",D11)))</formula>
    </cfRule>
    <cfRule type="expression" dxfId="414" priority="47">
      <formula>"Uploaded"</formula>
    </cfRule>
  </conditionalFormatting>
  <conditionalFormatting sqref="D2:D1048576">
    <cfRule type="containsText" dxfId="413" priority="43" operator="containsText" text="Hold">
      <formula>NOT(ISERROR(SEARCH("Hold",D2)))</formula>
    </cfRule>
    <cfRule type="containsText" dxfId="412" priority="44" operator="containsText" text="Working">
      <formula>NOT(ISERROR(SEARCH("Working",D2)))</formula>
    </cfRule>
    <cfRule type="containsText" dxfId="411" priority="45" operator="containsText" text="DEV Reject">
      <formula>NOT(ISERROR(SEARCH("DEV Reject",D2)))</formula>
    </cfRule>
  </conditionalFormatting>
  <conditionalFormatting sqref="D2:D1048576">
    <cfRule type="containsText" dxfId="410" priority="42" operator="containsText" text="Pending">
      <formula>NOT(ISERROR(SEARCH("Pending",D2)))</formula>
    </cfRule>
  </conditionalFormatting>
  <conditionalFormatting sqref="D2:D1048576">
    <cfRule type="containsText" dxfId="409" priority="41" operator="containsText" text="Saved">
      <formula>NOT(ISERROR(SEARCH("Saved",D2)))</formula>
    </cfRule>
  </conditionalFormatting>
  <conditionalFormatting sqref="G4">
    <cfRule type="containsText" dxfId="408" priority="39" operator="containsText" text="Uploaded">
      <formula>NOT(ISERROR(SEARCH("Uploaded",G4)))</formula>
    </cfRule>
    <cfRule type="expression" dxfId="407" priority="40">
      <formula>"Uploaded"</formula>
    </cfRule>
  </conditionalFormatting>
  <conditionalFormatting sqref="G4">
    <cfRule type="containsText" dxfId="406" priority="36" operator="containsText" text="Hold">
      <formula>NOT(ISERROR(SEARCH("Hold",G4)))</formula>
    </cfRule>
    <cfRule type="containsText" dxfId="405" priority="37" operator="containsText" text="Working">
      <formula>NOT(ISERROR(SEARCH("Working",G4)))</formula>
    </cfRule>
    <cfRule type="containsText" dxfId="404" priority="38" operator="containsText" text="DEV Reject">
      <formula>NOT(ISERROR(SEARCH("DEV Reject",G4)))</formula>
    </cfRule>
  </conditionalFormatting>
  <conditionalFormatting sqref="G4">
    <cfRule type="containsText" dxfId="403" priority="35" operator="containsText" text="Pending">
      <formula>NOT(ISERROR(SEARCH("Pending",G4)))</formula>
    </cfRule>
  </conditionalFormatting>
  <conditionalFormatting sqref="G5">
    <cfRule type="containsText" dxfId="402" priority="33" operator="containsText" text="Uploaded">
      <formula>NOT(ISERROR(SEARCH("Uploaded",G5)))</formula>
    </cfRule>
    <cfRule type="expression" dxfId="401" priority="34">
      <formula>"Uploaded"</formula>
    </cfRule>
  </conditionalFormatting>
  <conditionalFormatting sqref="G5">
    <cfRule type="containsText" dxfId="400" priority="30" operator="containsText" text="Hold">
      <formula>NOT(ISERROR(SEARCH("Hold",G5)))</formula>
    </cfRule>
    <cfRule type="containsText" dxfId="399" priority="31" operator="containsText" text="Working">
      <formula>NOT(ISERROR(SEARCH("Working",G5)))</formula>
    </cfRule>
    <cfRule type="containsText" dxfId="398" priority="32" operator="containsText" text="DEV Reject">
      <formula>NOT(ISERROR(SEARCH("DEV Reject",G5)))</formula>
    </cfRule>
  </conditionalFormatting>
  <conditionalFormatting sqref="G5">
    <cfRule type="containsText" dxfId="397" priority="29" operator="containsText" text="Pending">
      <formula>NOT(ISERROR(SEARCH("Pending",G5)))</formula>
    </cfRule>
  </conditionalFormatting>
  <conditionalFormatting sqref="G6">
    <cfRule type="containsText" dxfId="396" priority="27" operator="containsText" text="Uploaded">
      <formula>NOT(ISERROR(SEARCH("Uploaded",G6)))</formula>
    </cfRule>
    <cfRule type="expression" dxfId="395" priority="28">
      <formula>"Uploaded"</formula>
    </cfRule>
  </conditionalFormatting>
  <conditionalFormatting sqref="G6">
    <cfRule type="containsText" dxfId="394" priority="24" operator="containsText" text="Hold">
      <formula>NOT(ISERROR(SEARCH("Hold",G6)))</formula>
    </cfRule>
    <cfRule type="containsText" dxfId="393" priority="25" operator="containsText" text="Working">
      <formula>NOT(ISERROR(SEARCH("Working",G6)))</formula>
    </cfRule>
    <cfRule type="containsText" dxfId="392" priority="26" operator="containsText" text="DEV Reject">
      <formula>NOT(ISERROR(SEARCH("DEV Reject",G6)))</formula>
    </cfRule>
  </conditionalFormatting>
  <conditionalFormatting sqref="G6">
    <cfRule type="containsText" dxfId="391" priority="23" operator="containsText" text="Pending">
      <formula>NOT(ISERROR(SEARCH("Pending",G6)))</formula>
    </cfRule>
  </conditionalFormatting>
  <conditionalFormatting sqref="G7">
    <cfRule type="containsText" dxfId="390" priority="21" operator="containsText" text="Uploaded">
      <formula>NOT(ISERROR(SEARCH("Uploaded",G7)))</formula>
    </cfRule>
    <cfRule type="expression" dxfId="389" priority="22">
      <formula>"Uploaded"</formula>
    </cfRule>
  </conditionalFormatting>
  <conditionalFormatting sqref="G7">
    <cfRule type="containsText" dxfId="388" priority="18" operator="containsText" text="Hold">
      <formula>NOT(ISERROR(SEARCH("Hold",G7)))</formula>
    </cfRule>
    <cfRule type="containsText" dxfId="387" priority="19" operator="containsText" text="Working">
      <formula>NOT(ISERROR(SEARCH("Working",G7)))</formula>
    </cfRule>
    <cfRule type="containsText" dxfId="386" priority="20" operator="containsText" text="DEV Reject">
      <formula>NOT(ISERROR(SEARCH("DEV Reject",G7)))</formula>
    </cfRule>
  </conditionalFormatting>
  <conditionalFormatting sqref="G7">
    <cfRule type="containsText" dxfId="385" priority="17" operator="containsText" text="Pending">
      <formula>NOT(ISERROR(SEARCH("Pending",G7)))</formula>
    </cfRule>
  </conditionalFormatting>
  <conditionalFormatting sqref="G7">
    <cfRule type="containsText" dxfId="384" priority="16" operator="containsText" text="Saved">
      <formula>NOT(ISERROR(SEARCH("Saved",G7)))</formula>
    </cfRule>
  </conditionalFormatting>
  <conditionalFormatting sqref="G8">
    <cfRule type="containsText" dxfId="383" priority="14" operator="containsText" text="Uploaded">
      <formula>NOT(ISERROR(SEARCH("Uploaded",G8)))</formula>
    </cfRule>
    <cfRule type="expression" dxfId="382" priority="15">
      <formula>"Uploaded"</formula>
    </cfRule>
  </conditionalFormatting>
  <conditionalFormatting sqref="G8">
    <cfRule type="containsText" dxfId="381" priority="11" operator="containsText" text="Hold">
      <formula>NOT(ISERROR(SEARCH("Hold",G8)))</formula>
    </cfRule>
    <cfRule type="containsText" dxfId="380" priority="12" operator="containsText" text="Working">
      <formula>NOT(ISERROR(SEARCH("Working",G8)))</formula>
    </cfRule>
    <cfRule type="containsText" dxfId="379" priority="13" operator="containsText" text="DEV Reject">
      <formula>NOT(ISERROR(SEARCH("DEV Reject",G8)))</formula>
    </cfRule>
  </conditionalFormatting>
  <conditionalFormatting sqref="G8">
    <cfRule type="containsText" dxfId="378" priority="10" operator="containsText" text="Pending">
      <formula>NOT(ISERROR(SEARCH("Pending",G8)))</formula>
    </cfRule>
  </conditionalFormatting>
  <conditionalFormatting sqref="G9">
    <cfRule type="containsText" dxfId="377" priority="8" operator="containsText" text="Uploaded">
      <formula>NOT(ISERROR(SEARCH("Uploaded",G9)))</formula>
    </cfRule>
    <cfRule type="expression" dxfId="376" priority="9">
      <formula>"Uploaded"</formula>
    </cfRule>
  </conditionalFormatting>
  <conditionalFormatting sqref="G9">
    <cfRule type="containsText" dxfId="375" priority="5" operator="containsText" text="Hold">
      <formula>NOT(ISERROR(SEARCH("Hold",G9)))</formula>
    </cfRule>
    <cfRule type="containsText" dxfId="374" priority="6" operator="containsText" text="Working">
      <formula>NOT(ISERROR(SEARCH("Working",G9)))</formula>
    </cfRule>
    <cfRule type="containsText" dxfId="373" priority="7" operator="containsText" text="DEV Reject">
      <formula>NOT(ISERROR(SEARCH("DEV Reject",G9)))</formula>
    </cfRule>
  </conditionalFormatting>
  <conditionalFormatting sqref="G9">
    <cfRule type="containsText" dxfId="372" priority="4" operator="containsText" text="Pending">
      <formula>NOT(ISERROR(SEARCH("Pending",G9)))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activeCell="E33" sqref="E33"/>
    </sheetView>
  </sheetViews>
  <sheetFormatPr defaultRowHeight="15" x14ac:dyDescent="0.25"/>
  <cols>
    <col min="1" max="1" width="9.7109375" customWidth="1"/>
    <col min="2" max="2" width="11.140625" customWidth="1"/>
    <col min="3" max="3" width="13.28515625" bestFit="1" customWidth="1"/>
    <col min="4" max="4" width="11" style="17" bestFit="1" customWidth="1"/>
    <col min="5" max="5" width="17.7109375" bestFit="1" customWidth="1"/>
    <col min="6" max="7" width="10.5703125" bestFit="1" customWidth="1"/>
    <col min="8" max="9" width="8.42578125" bestFit="1" customWidth="1"/>
    <col min="10" max="12" width="13.7109375" bestFit="1" customWidth="1"/>
    <col min="16" max="16" width="8.42578125" bestFit="1" customWidth="1"/>
    <col min="17" max="17" width="13.7109375" bestFit="1" customWidth="1"/>
  </cols>
  <sheetData>
    <row r="1" spans="1:13" ht="26.25" x14ac:dyDescent="0.25">
      <c r="A1" s="12" t="s">
        <v>22</v>
      </c>
      <c r="B1" s="13" t="s">
        <v>0</v>
      </c>
      <c r="C1" s="13" t="s">
        <v>1</v>
      </c>
      <c r="D1" s="13" t="s">
        <v>2</v>
      </c>
      <c r="E1" s="14" t="s">
        <v>3</v>
      </c>
    </row>
    <row r="2" spans="1:13" x14ac:dyDescent="0.25">
      <c r="A2" s="3">
        <v>1</v>
      </c>
      <c r="B2" s="2" t="s">
        <v>85</v>
      </c>
      <c r="C2" s="4" t="s">
        <v>128</v>
      </c>
      <c r="D2" s="2" t="s">
        <v>44</v>
      </c>
      <c r="E2" s="5" t="s">
        <v>151</v>
      </c>
    </row>
    <row r="3" spans="1:13" x14ac:dyDescent="0.25">
      <c r="A3" s="3">
        <f>A2+1</f>
        <v>2</v>
      </c>
      <c r="B3" s="2" t="s">
        <v>136</v>
      </c>
      <c r="C3" s="4" t="s">
        <v>129</v>
      </c>
      <c r="D3" s="2" t="s">
        <v>19</v>
      </c>
      <c r="E3" s="5"/>
    </row>
    <row r="4" spans="1:13" x14ac:dyDescent="0.25">
      <c r="A4" s="3">
        <f t="shared" ref="A4:A23" si="0">A3+1</f>
        <v>3</v>
      </c>
      <c r="B4" s="2" t="s">
        <v>11</v>
      </c>
      <c r="C4" s="4" t="s">
        <v>130</v>
      </c>
      <c r="D4" s="2" t="s">
        <v>19</v>
      </c>
      <c r="E4" s="5"/>
      <c r="G4" s="2" t="s">
        <v>19</v>
      </c>
      <c r="H4" s="2">
        <f>COUNTIF(D:D,"Uploaded")</f>
        <v>21</v>
      </c>
    </row>
    <row r="5" spans="1:13" x14ac:dyDescent="0.25">
      <c r="A5" s="2">
        <f t="shared" si="0"/>
        <v>4</v>
      </c>
      <c r="B5" s="2" t="s">
        <v>17</v>
      </c>
      <c r="C5" s="4" t="s">
        <v>131</v>
      </c>
      <c r="D5" s="2" t="s">
        <v>19</v>
      </c>
      <c r="E5" s="2"/>
      <c r="G5" s="2" t="s">
        <v>42</v>
      </c>
      <c r="H5" s="2">
        <f>COUNTIF(D:D,G5)</f>
        <v>2</v>
      </c>
    </row>
    <row r="6" spans="1:13" x14ac:dyDescent="0.25">
      <c r="A6" s="2">
        <f t="shared" si="0"/>
        <v>5</v>
      </c>
      <c r="B6" s="10" t="s">
        <v>21</v>
      </c>
      <c r="C6" s="24" t="s">
        <v>132</v>
      </c>
      <c r="D6" s="2" t="s">
        <v>19</v>
      </c>
      <c r="E6" s="10"/>
      <c r="G6" s="2" t="s">
        <v>48</v>
      </c>
      <c r="H6" s="2">
        <f>COUNTIF(D:D,G6)</f>
        <v>0</v>
      </c>
    </row>
    <row r="7" spans="1:13" x14ac:dyDescent="0.25">
      <c r="A7" s="2">
        <f t="shared" si="0"/>
        <v>6</v>
      </c>
      <c r="B7" s="10" t="s">
        <v>7</v>
      </c>
      <c r="C7" s="24" t="s">
        <v>133</v>
      </c>
      <c r="D7" s="10" t="s">
        <v>19</v>
      </c>
      <c r="E7" s="10"/>
      <c r="G7" s="2" t="s">
        <v>20</v>
      </c>
      <c r="H7" s="2">
        <f>COUNTIF(D:D,G7)</f>
        <v>0</v>
      </c>
    </row>
    <row r="8" spans="1:13" x14ac:dyDescent="0.25">
      <c r="A8" s="2">
        <f t="shared" si="0"/>
        <v>7</v>
      </c>
      <c r="B8" s="10" t="s">
        <v>24</v>
      </c>
      <c r="C8" s="24" t="s">
        <v>134</v>
      </c>
      <c r="D8" s="10" t="s">
        <v>42</v>
      </c>
      <c r="E8" s="10"/>
      <c r="G8" s="2" t="s">
        <v>44</v>
      </c>
      <c r="H8" s="2">
        <f>COUNTIF(D:D,G8)</f>
        <v>1</v>
      </c>
    </row>
    <row r="9" spans="1:13" x14ac:dyDescent="0.25">
      <c r="A9" s="7">
        <f t="shared" si="0"/>
        <v>8</v>
      </c>
      <c r="B9" s="10" t="s">
        <v>17</v>
      </c>
      <c r="C9" s="24" t="s">
        <v>135</v>
      </c>
      <c r="D9" s="10" t="s">
        <v>152</v>
      </c>
      <c r="E9" s="10"/>
      <c r="G9" s="2" t="s">
        <v>45</v>
      </c>
      <c r="H9" s="2">
        <f>COUNTIF(D:D,G9)</f>
        <v>1</v>
      </c>
    </row>
    <row r="10" spans="1:13" x14ac:dyDescent="0.25">
      <c r="A10" s="7">
        <f t="shared" si="0"/>
        <v>9</v>
      </c>
      <c r="B10" s="10" t="s">
        <v>17</v>
      </c>
      <c r="C10" s="24" t="s">
        <v>137</v>
      </c>
      <c r="D10" s="10" t="s">
        <v>19</v>
      </c>
      <c r="E10" s="25"/>
    </row>
    <row r="11" spans="1:13" ht="15.75" x14ac:dyDescent="0.25">
      <c r="A11" s="7">
        <f t="shared" si="0"/>
        <v>10</v>
      </c>
      <c r="B11" s="10" t="s">
        <v>91</v>
      </c>
      <c r="C11" s="24" t="s">
        <v>138</v>
      </c>
      <c r="D11" s="10" t="s">
        <v>19</v>
      </c>
      <c r="E11" s="25"/>
      <c r="G11" s="68" t="s">
        <v>32</v>
      </c>
      <c r="H11" s="69"/>
      <c r="I11" s="16" t="s">
        <v>37</v>
      </c>
      <c r="J11" s="16" t="s">
        <v>36</v>
      </c>
    </row>
    <row r="12" spans="1:13" x14ac:dyDescent="0.25">
      <c r="A12" s="7">
        <f t="shared" si="0"/>
        <v>11</v>
      </c>
      <c r="B12" s="10" t="s">
        <v>11</v>
      </c>
      <c r="C12" s="24" t="s">
        <v>139</v>
      </c>
      <c r="D12" s="10" t="s">
        <v>19</v>
      </c>
      <c r="E12" s="25"/>
      <c r="G12" s="2" t="s">
        <v>9</v>
      </c>
      <c r="H12" s="2">
        <f>COUNTIF(Table145[Name],G12)</f>
        <v>2</v>
      </c>
      <c r="I12" s="2">
        <f>SUM(H12:H19)</f>
        <v>23</v>
      </c>
      <c r="J12" s="2">
        <f>COUNTIF(Table145[Status],"Uploaded")</f>
        <v>21</v>
      </c>
      <c r="M12" t="s">
        <v>56</v>
      </c>
    </row>
    <row r="13" spans="1:13" x14ac:dyDescent="0.25">
      <c r="A13" s="7">
        <f t="shared" si="0"/>
        <v>12</v>
      </c>
      <c r="B13" s="10" t="s">
        <v>11</v>
      </c>
      <c r="C13" s="24" t="s">
        <v>140</v>
      </c>
      <c r="D13" s="10" t="s">
        <v>19</v>
      </c>
      <c r="E13" s="25"/>
      <c r="G13" s="2" t="s">
        <v>17</v>
      </c>
      <c r="H13" s="2">
        <f>COUNTIF(Table145[Name],G13)</f>
        <v>4</v>
      </c>
    </row>
    <row r="14" spans="1:13" x14ac:dyDescent="0.25">
      <c r="A14" s="7">
        <f t="shared" si="0"/>
        <v>13</v>
      </c>
      <c r="B14" s="10" t="s">
        <v>7</v>
      </c>
      <c r="C14" s="24" t="s">
        <v>141</v>
      </c>
      <c r="D14" s="10" t="s">
        <v>19</v>
      </c>
      <c r="E14" s="25"/>
      <c r="G14" s="2" t="s">
        <v>7</v>
      </c>
      <c r="H14" s="2">
        <f>COUNTIF(Table145[Name],G14)</f>
        <v>4</v>
      </c>
    </row>
    <row r="15" spans="1:13" x14ac:dyDescent="0.25">
      <c r="A15" s="7">
        <f t="shared" si="0"/>
        <v>14</v>
      </c>
      <c r="B15" s="10" t="s">
        <v>21</v>
      </c>
      <c r="C15" s="24" t="s">
        <v>142</v>
      </c>
      <c r="D15" s="10" t="s">
        <v>19</v>
      </c>
      <c r="E15" s="25"/>
      <c r="G15" s="2" t="s">
        <v>18</v>
      </c>
      <c r="H15" s="2">
        <f>COUNTIF(Table145[Name],G15)</f>
        <v>1</v>
      </c>
    </row>
    <row r="16" spans="1:13" x14ac:dyDescent="0.25">
      <c r="A16" s="7">
        <f t="shared" si="0"/>
        <v>15</v>
      </c>
      <c r="B16" s="10" t="s">
        <v>9</v>
      </c>
      <c r="C16" s="24" t="s">
        <v>143</v>
      </c>
      <c r="D16" s="10" t="s">
        <v>45</v>
      </c>
      <c r="E16" s="25"/>
      <c r="G16" s="2" t="s">
        <v>11</v>
      </c>
      <c r="H16" s="2">
        <f>COUNTIF(Table145[Name],G16)</f>
        <v>6</v>
      </c>
    </row>
    <row r="17" spans="1:22" x14ac:dyDescent="0.25">
      <c r="A17" s="7">
        <f t="shared" si="0"/>
        <v>16</v>
      </c>
      <c r="B17" s="10" t="s">
        <v>11</v>
      </c>
      <c r="C17" s="24" t="s">
        <v>144</v>
      </c>
      <c r="D17" s="10" t="s">
        <v>19</v>
      </c>
      <c r="E17" s="25"/>
      <c r="G17" s="2" t="s">
        <v>10</v>
      </c>
      <c r="H17" s="2">
        <f>COUNTIF(Table145[Name],G17)</f>
        <v>0</v>
      </c>
    </row>
    <row r="18" spans="1:22" x14ac:dyDescent="0.25">
      <c r="A18" s="7">
        <f t="shared" si="0"/>
        <v>17</v>
      </c>
      <c r="B18" s="10" t="s">
        <v>24</v>
      </c>
      <c r="C18" s="24" t="s">
        <v>145</v>
      </c>
      <c r="D18" s="10" t="s">
        <v>19</v>
      </c>
      <c r="E18" s="25"/>
      <c r="G18" s="2" t="s">
        <v>21</v>
      </c>
      <c r="H18" s="2">
        <f>COUNTIF(Table145[Name],G18)</f>
        <v>3</v>
      </c>
    </row>
    <row r="19" spans="1:22" x14ac:dyDescent="0.25">
      <c r="A19" s="7">
        <f t="shared" si="0"/>
        <v>18</v>
      </c>
      <c r="B19" s="10" t="s">
        <v>7</v>
      </c>
      <c r="C19" s="4" t="s">
        <v>146</v>
      </c>
      <c r="D19" s="10" t="s">
        <v>19</v>
      </c>
      <c r="E19" s="25"/>
      <c r="G19" s="10" t="s">
        <v>24</v>
      </c>
      <c r="H19" s="2">
        <f>COUNTIF(Table145[Name],G19)</f>
        <v>3</v>
      </c>
    </row>
    <row r="20" spans="1:22" x14ac:dyDescent="0.25">
      <c r="A20" s="7">
        <f t="shared" si="0"/>
        <v>19</v>
      </c>
      <c r="B20" s="10" t="s">
        <v>18</v>
      </c>
      <c r="C20" s="4" t="s">
        <v>147</v>
      </c>
      <c r="D20" s="10" t="s">
        <v>19</v>
      </c>
      <c r="E20" s="25"/>
      <c r="G20" s="10" t="s">
        <v>85</v>
      </c>
      <c r="H20" s="2">
        <f>COUNTIF(Table145[Name],G20)</f>
        <v>1</v>
      </c>
    </row>
    <row r="21" spans="1:22" x14ac:dyDescent="0.25">
      <c r="A21" s="7">
        <f t="shared" si="0"/>
        <v>20</v>
      </c>
      <c r="B21" s="10" t="s">
        <v>11</v>
      </c>
      <c r="C21" s="4" t="s">
        <v>148</v>
      </c>
      <c r="D21" s="10" t="s">
        <v>19</v>
      </c>
      <c r="E21" s="25"/>
      <c r="G21" s="10" t="s">
        <v>91</v>
      </c>
      <c r="H21" s="2">
        <f>COUNTIF(Table145[Name],G21)</f>
        <v>1</v>
      </c>
    </row>
    <row r="22" spans="1:22" x14ac:dyDescent="0.25">
      <c r="A22" s="7">
        <f t="shared" si="0"/>
        <v>21</v>
      </c>
      <c r="B22" s="10" t="s">
        <v>21</v>
      </c>
      <c r="C22" s="4" t="s">
        <v>149</v>
      </c>
      <c r="D22" s="10" t="s">
        <v>19</v>
      </c>
      <c r="E22" s="25"/>
      <c r="G22" s="10" t="s">
        <v>112</v>
      </c>
      <c r="H22" s="2">
        <f>COUNTIF(Table145[Name],G22)</f>
        <v>0</v>
      </c>
    </row>
    <row r="23" spans="1:22" x14ac:dyDescent="0.25">
      <c r="A23" s="7">
        <f t="shared" si="0"/>
        <v>22</v>
      </c>
      <c r="B23" s="10" t="s">
        <v>24</v>
      </c>
      <c r="C23" s="1" t="s">
        <v>150</v>
      </c>
      <c r="D23" s="10" t="s">
        <v>19</v>
      </c>
      <c r="E23" s="25"/>
    </row>
    <row r="24" spans="1:22" x14ac:dyDescent="0.25">
      <c r="A24" s="6">
        <v>23</v>
      </c>
      <c r="B24" s="27" t="s">
        <v>7</v>
      </c>
      <c r="C24" s="28" t="s">
        <v>153</v>
      </c>
      <c r="D24" s="10" t="s">
        <v>19</v>
      </c>
      <c r="E24" s="29"/>
    </row>
    <row r="25" spans="1:22" x14ac:dyDescent="0.25">
      <c r="A25" s="6">
        <v>24</v>
      </c>
      <c r="B25" s="27" t="s">
        <v>17</v>
      </c>
      <c r="C25" s="28" t="s">
        <v>154</v>
      </c>
      <c r="D25" s="10" t="s">
        <v>42</v>
      </c>
      <c r="E25" s="29"/>
    </row>
    <row r="26" spans="1:22" x14ac:dyDescent="0.25">
      <c r="A26" s="6">
        <v>25</v>
      </c>
      <c r="B26" s="27" t="s">
        <v>11</v>
      </c>
      <c r="C26" s="28" t="s">
        <v>155</v>
      </c>
      <c r="D26" s="10" t="s">
        <v>19</v>
      </c>
      <c r="E26" s="29"/>
    </row>
    <row r="27" spans="1:22" x14ac:dyDescent="0.25">
      <c r="A27" s="6">
        <v>26</v>
      </c>
      <c r="B27" s="27" t="s">
        <v>9</v>
      </c>
      <c r="C27" s="28" t="s">
        <v>156</v>
      </c>
      <c r="D27" s="27" t="s">
        <v>19</v>
      </c>
      <c r="E27" s="29"/>
    </row>
    <row r="28" spans="1:22" x14ac:dyDescent="0.25">
      <c r="A28" s="17"/>
      <c r="B28" s="21"/>
      <c r="C28" s="22"/>
      <c r="D28" s="21"/>
      <c r="E28" s="21"/>
      <c r="J28" s="2"/>
    </row>
    <row r="29" spans="1:22" x14ac:dyDescent="0.25">
      <c r="A29" s="17"/>
      <c r="B29" s="21"/>
      <c r="C29" s="22"/>
      <c r="D29" s="21"/>
      <c r="E29" s="21"/>
    </row>
    <row r="30" spans="1:22" x14ac:dyDescent="0.25">
      <c r="A30" s="17"/>
      <c r="B30" s="21"/>
      <c r="C30" s="22"/>
      <c r="D30" s="21"/>
      <c r="E30" s="21"/>
      <c r="F30" s="18"/>
      <c r="V30" t="s">
        <v>56</v>
      </c>
    </row>
    <row r="31" spans="1:22" x14ac:dyDescent="0.25">
      <c r="A31" s="17"/>
      <c r="B31" s="21"/>
      <c r="C31" s="22"/>
      <c r="D31" s="21"/>
      <c r="E31" s="21"/>
    </row>
    <row r="32" spans="1:22" x14ac:dyDescent="0.25">
      <c r="A32" s="17"/>
      <c r="B32" s="21"/>
      <c r="C32" s="23"/>
      <c r="D32" s="21"/>
      <c r="E32" s="21"/>
    </row>
    <row r="33" spans="1:5" x14ac:dyDescent="0.25">
      <c r="A33" s="17"/>
      <c r="B33" s="21"/>
      <c r="C33" s="22"/>
      <c r="D33" s="21"/>
      <c r="E33" s="21"/>
    </row>
    <row r="34" spans="1:5" x14ac:dyDescent="0.25">
      <c r="A34" s="17"/>
      <c r="B34" s="21"/>
      <c r="C34" s="22"/>
      <c r="D34" s="21"/>
      <c r="E34" s="21"/>
    </row>
    <row r="35" spans="1:5" x14ac:dyDescent="0.25">
      <c r="A35" s="17"/>
      <c r="B35" s="21"/>
      <c r="C35" s="22"/>
      <c r="D35" s="21"/>
      <c r="E35" s="21"/>
    </row>
    <row r="36" spans="1:5" x14ac:dyDescent="0.25">
      <c r="A36" s="17"/>
      <c r="B36" s="21"/>
      <c r="C36" s="22"/>
      <c r="D36" s="21"/>
      <c r="E36" s="21"/>
    </row>
    <row r="37" spans="1:5" x14ac:dyDescent="0.25">
      <c r="A37" s="17"/>
      <c r="B37" s="21"/>
      <c r="C37" s="22"/>
      <c r="D37" s="21"/>
      <c r="E37" s="21"/>
    </row>
    <row r="38" spans="1:5" x14ac:dyDescent="0.25">
      <c r="A38" s="17"/>
      <c r="B38" s="21"/>
      <c r="C38" s="22"/>
      <c r="D38" s="21"/>
      <c r="E38" s="21"/>
    </row>
    <row r="39" spans="1:5" x14ac:dyDescent="0.25">
      <c r="A39" s="17"/>
      <c r="B39" s="21"/>
      <c r="C39" s="22"/>
      <c r="D39" s="21"/>
      <c r="E39" s="21"/>
    </row>
    <row r="40" spans="1:5" x14ac:dyDescent="0.25">
      <c r="A40" s="17"/>
      <c r="B40" s="21"/>
      <c r="C40" s="22"/>
      <c r="D40" s="21"/>
      <c r="E40" s="21"/>
    </row>
    <row r="41" spans="1:5" x14ac:dyDescent="0.25">
      <c r="A41" s="17"/>
      <c r="B41" s="21"/>
      <c r="C41" s="22"/>
      <c r="D41" s="21"/>
      <c r="E41" s="21"/>
    </row>
    <row r="42" spans="1:5" x14ac:dyDescent="0.25">
      <c r="A42" s="17"/>
      <c r="B42" s="21"/>
      <c r="C42" s="22"/>
      <c r="D42" s="21"/>
      <c r="E42" s="21"/>
    </row>
    <row r="43" spans="1:5" x14ac:dyDescent="0.25">
      <c r="A43" s="17"/>
      <c r="B43" s="21"/>
      <c r="C43" s="23"/>
      <c r="D43" s="21"/>
      <c r="E43" s="21"/>
    </row>
    <row r="44" spans="1:5" x14ac:dyDescent="0.25">
      <c r="A44" s="17"/>
      <c r="B44" s="21"/>
      <c r="C44" s="22"/>
      <c r="D44" s="21"/>
      <c r="E44" s="21"/>
    </row>
    <row r="45" spans="1:5" x14ac:dyDescent="0.25">
      <c r="A45" s="17"/>
      <c r="B45" s="21"/>
      <c r="C45" s="22"/>
      <c r="D45" s="21"/>
      <c r="E45" s="21"/>
    </row>
    <row r="46" spans="1:5" x14ac:dyDescent="0.25">
      <c r="A46" s="17"/>
      <c r="B46" s="21"/>
      <c r="C46" s="23"/>
      <c r="D46" s="21"/>
      <c r="E46" s="21"/>
    </row>
    <row r="47" spans="1:5" x14ac:dyDescent="0.25">
      <c r="A47" s="17"/>
      <c r="B47" s="21"/>
      <c r="C47" s="22"/>
      <c r="D47" s="21"/>
      <c r="E47" s="21"/>
    </row>
    <row r="48" spans="1:5" x14ac:dyDescent="0.25">
      <c r="A48" s="17"/>
      <c r="B48" s="21"/>
      <c r="C48" s="22"/>
      <c r="D48" s="21"/>
      <c r="E48" s="21"/>
    </row>
    <row r="49" spans="1:5" x14ac:dyDescent="0.25">
      <c r="A49" s="17"/>
      <c r="B49" s="21"/>
      <c r="C49" s="22"/>
      <c r="D49" s="21"/>
      <c r="E49" s="21"/>
    </row>
    <row r="50" spans="1:5" x14ac:dyDescent="0.25">
      <c r="A50" s="17"/>
      <c r="B50" s="21"/>
      <c r="C50" s="22"/>
      <c r="D50" s="21"/>
      <c r="E50" s="21"/>
    </row>
    <row r="51" spans="1:5" x14ac:dyDescent="0.25">
      <c r="A51" s="17"/>
      <c r="B51" s="21"/>
      <c r="C51" s="22"/>
      <c r="D51" s="21"/>
      <c r="E51" s="21"/>
    </row>
    <row r="52" spans="1:5" x14ac:dyDescent="0.25">
      <c r="A52" s="17"/>
      <c r="B52" s="21"/>
      <c r="C52" s="22"/>
      <c r="D52" s="21"/>
      <c r="E52" s="21"/>
    </row>
    <row r="53" spans="1:5" x14ac:dyDescent="0.25">
      <c r="A53" s="17"/>
      <c r="B53" s="21"/>
      <c r="C53" s="22"/>
      <c r="D53" s="21"/>
      <c r="E53" s="21"/>
    </row>
    <row r="54" spans="1:5" x14ac:dyDescent="0.25">
      <c r="A54" s="17"/>
      <c r="B54" s="21"/>
      <c r="C54" s="22"/>
      <c r="D54" s="21"/>
      <c r="E54" s="21"/>
    </row>
    <row r="55" spans="1:5" x14ac:dyDescent="0.25">
      <c r="A55" s="17"/>
      <c r="B55" s="21"/>
      <c r="C55" s="22"/>
      <c r="D55" s="21"/>
      <c r="E55" s="21"/>
    </row>
    <row r="56" spans="1:5" x14ac:dyDescent="0.25">
      <c r="A56" s="17"/>
      <c r="B56" s="21"/>
      <c r="C56" s="22"/>
      <c r="D56" s="21"/>
      <c r="E56" s="21"/>
    </row>
    <row r="57" spans="1:5" x14ac:dyDescent="0.25">
      <c r="A57" s="17"/>
      <c r="B57" s="21"/>
      <c r="C57" s="22"/>
      <c r="D57" s="21"/>
      <c r="E57" s="21"/>
    </row>
    <row r="58" spans="1:5" x14ac:dyDescent="0.25">
      <c r="A58" s="17"/>
      <c r="B58" s="21"/>
      <c r="C58" s="22"/>
      <c r="D58" s="21"/>
      <c r="E58" s="21"/>
    </row>
    <row r="59" spans="1:5" x14ac:dyDescent="0.25">
      <c r="A59" s="17"/>
      <c r="B59" s="21"/>
      <c r="C59" s="22"/>
      <c r="D59" s="21"/>
      <c r="E59" s="21"/>
    </row>
  </sheetData>
  <mergeCells count="1">
    <mergeCell ref="G11:H11"/>
  </mergeCells>
  <conditionalFormatting sqref="D2:D1048576">
    <cfRule type="containsText" dxfId="371" priority="45" operator="containsText" text="Uploaded">
      <formula>NOT(ISERROR(SEARCH("Uploaded",D2)))</formula>
    </cfRule>
    <cfRule type="expression" dxfId="370" priority="46">
      <formula>"Uploaded"</formula>
    </cfRule>
  </conditionalFormatting>
  <conditionalFormatting sqref="D25:D41">
    <cfRule type="containsText" dxfId="369" priority="43" operator="containsText" text="Uploaded">
      <formula>NOT(ISERROR(SEARCH("Uploaded",D25)))</formula>
    </cfRule>
    <cfRule type="expression" dxfId="368" priority="44">
      <formula>"Uploaded"</formula>
    </cfRule>
  </conditionalFormatting>
  <conditionalFormatting sqref="D2:D1048576">
    <cfRule type="containsText" dxfId="367" priority="40" operator="containsText" text="Hold">
      <formula>NOT(ISERROR(SEARCH("Hold",D2)))</formula>
    </cfRule>
    <cfRule type="containsText" dxfId="366" priority="41" operator="containsText" text="Working">
      <formula>NOT(ISERROR(SEARCH("Working",D2)))</formula>
    </cfRule>
    <cfRule type="containsText" dxfId="365" priority="42" operator="containsText" text="DEV Reject">
      <formula>NOT(ISERROR(SEARCH("DEV Reject",D2)))</formula>
    </cfRule>
  </conditionalFormatting>
  <conditionalFormatting sqref="D2:D1048576">
    <cfRule type="containsText" dxfId="364" priority="39" operator="containsText" text="Pending">
      <formula>NOT(ISERROR(SEARCH("Pending",D2)))</formula>
    </cfRule>
  </conditionalFormatting>
  <conditionalFormatting sqref="D2:D1048576">
    <cfRule type="containsText" dxfId="363" priority="38" operator="containsText" text="Saved">
      <formula>NOT(ISERROR(SEARCH("Saved",D2)))</formula>
    </cfRule>
  </conditionalFormatting>
  <conditionalFormatting sqref="G4">
    <cfRule type="containsText" dxfId="362" priority="36" operator="containsText" text="Uploaded">
      <formula>NOT(ISERROR(SEARCH("Uploaded",G4)))</formula>
    </cfRule>
    <cfRule type="expression" dxfId="361" priority="37">
      <formula>"Uploaded"</formula>
    </cfRule>
  </conditionalFormatting>
  <conditionalFormatting sqref="G4">
    <cfRule type="containsText" dxfId="360" priority="33" operator="containsText" text="Hold">
      <formula>NOT(ISERROR(SEARCH("Hold",G4)))</formula>
    </cfRule>
    <cfRule type="containsText" dxfId="359" priority="34" operator="containsText" text="Working">
      <formula>NOT(ISERROR(SEARCH("Working",G4)))</formula>
    </cfRule>
    <cfRule type="containsText" dxfId="358" priority="35" operator="containsText" text="DEV Reject">
      <formula>NOT(ISERROR(SEARCH("DEV Reject",G4)))</formula>
    </cfRule>
  </conditionalFormatting>
  <conditionalFormatting sqref="G4">
    <cfRule type="containsText" dxfId="357" priority="32" operator="containsText" text="Pending">
      <formula>NOT(ISERROR(SEARCH("Pending",G4)))</formula>
    </cfRule>
  </conditionalFormatting>
  <conditionalFormatting sqref="G5">
    <cfRule type="containsText" dxfId="356" priority="30" operator="containsText" text="Uploaded">
      <formula>NOT(ISERROR(SEARCH("Uploaded",G5)))</formula>
    </cfRule>
    <cfRule type="expression" dxfId="355" priority="31">
      <formula>"Uploaded"</formula>
    </cfRule>
  </conditionalFormatting>
  <conditionalFormatting sqref="G5">
    <cfRule type="containsText" dxfId="354" priority="27" operator="containsText" text="Hold">
      <formula>NOT(ISERROR(SEARCH("Hold",G5)))</formula>
    </cfRule>
    <cfRule type="containsText" dxfId="353" priority="28" operator="containsText" text="Working">
      <formula>NOT(ISERROR(SEARCH("Working",G5)))</formula>
    </cfRule>
    <cfRule type="containsText" dxfId="352" priority="29" operator="containsText" text="DEV Reject">
      <formula>NOT(ISERROR(SEARCH("DEV Reject",G5)))</formula>
    </cfRule>
  </conditionalFormatting>
  <conditionalFormatting sqref="G5">
    <cfRule type="containsText" dxfId="351" priority="26" operator="containsText" text="Pending">
      <formula>NOT(ISERROR(SEARCH("Pending",G5)))</formula>
    </cfRule>
  </conditionalFormatting>
  <conditionalFormatting sqref="G6">
    <cfRule type="containsText" dxfId="350" priority="24" operator="containsText" text="Uploaded">
      <formula>NOT(ISERROR(SEARCH("Uploaded",G6)))</formula>
    </cfRule>
    <cfRule type="expression" dxfId="349" priority="25">
      <formula>"Uploaded"</formula>
    </cfRule>
  </conditionalFormatting>
  <conditionalFormatting sqref="G6">
    <cfRule type="containsText" dxfId="348" priority="21" operator="containsText" text="Hold">
      <formula>NOT(ISERROR(SEARCH("Hold",G6)))</formula>
    </cfRule>
    <cfRule type="containsText" dxfId="347" priority="22" operator="containsText" text="Working">
      <formula>NOT(ISERROR(SEARCH("Working",G6)))</formula>
    </cfRule>
    <cfRule type="containsText" dxfId="346" priority="23" operator="containsText" text="DEV Reject">
      <formula>NOT(ISERROR(SEARCH("DEV Reject",G6)))</formula>
    </cfRule>
  </conditionalFormatting>
  <conditionalFormatting sqref="G6">
    <cfRule type="containsText" dxfId="345" priority="20" operator="containsText" text="Pending">
      <formula>NOT(ISERROR(SEARCH("Pending",G6)))</formula>
    </cfRule>
  </conditionalFormatting>
  <conditionalFormatting sqref="G7">
    <cfRule type="containsText" dxfId="344" priority="18" operator="containsText" text="Uploaded">
      <formula>NOT(ISERROR(SEARCH("Uploaded",G7)))</formula>
    </cfRule>
    <cfRule type="expression" dxfId="343" priority="19">
      <formula>"Uploaded"</formula>
    </cfRule>
  </conditionalFormatting>
  <conditionalFormatting sqref="G7">
    <cfRule type="containsText" dxfId="342" priority="15" operator="containsText" text="Hold">
      <formula>NOT(ISERROR(SEARCH("Hold",G7)))</formula>
    </cfRule>
    <cfRule type="containsText" dxfId="341" priority="16" operator="containsText" text="Working">
      <formula>NOT(ISERROR(SEARCH("Working",G7)))</formula>
    </cfRule>
    <cfRule type="containsText" dxfId="340" priority="17" operator="containsText" text="DEV Reject">
      <formula>NOT(ISERROR(SEARCH("DEV Reject",G7)))</formula>
    </cfRule>
  </conditionalFormatting>
  <conditionalFormatting sqref="G7">
    <cfRule type="containsText" dxfId="339" priority="14" operator="containsText" text="Pending">
      <formula>NOT(ISERROR(SEARCH("Pending",G7)))</formula>
    </cfRule>
  </conditionalFormatting>
  <conditionalFormatting sqref="G7">
    <cfRule type="containsText" dxfId="338" priority="13" operator="containsText" text="Saved">
      <formula>NOT(ISERROR(SEARCH("Saved",G7)))</formula>
    </cfRule>
  </conditionalFormatting>
  <conditionalFormatting sqref="G8">
    <cfRule type="containsText" dxfId="337" priority="11" operator="containsText" text="Uploaded">
      <formula>NOT(ISERROR(SEARCH("Uploaded",G8)))</formula>
    </cfRule>
    <cfRule type="expression" dxfId="336" priority="12">
      <formula>"Uploaded"</formula>
    </cfRule>
  </conditionalFormatting>
  <conditionalFormatting sqref="G8">
    <cfRule type="containsText" dxfId="335" priority="8" operator="containsText" text="Hold">
      <formula>NOT(ISERROR(SEARCH("Hold",G8)))</formula>
    </cfRule>
    <cfRule type="containsText" dxfId="334" priority="9" operator="containsText" text="Working">
      <formula>NOT(ISERROR(SEARCH("Working",G8)))</formula>
    </cfRule>
    <cfRule type="containsText" dxfId="333" priority="10" operator="containsText" text="DEV Reject">
      <formula>NOT(ISERROR(SEARCH("DEV Reject",G8)))</formula>
    </cfRule>
  </conditionalFormatting>
  <conditionalFormatting sqref="G8">
    <cfRule type="containsText" dxfId="332" priority="7" operator="containsText" text="Pending">
      <formula>NOT(ISERROR(SEARCH("Pending",G8)))</formula>
    </cfRule>
  </conditionalFormatting>
  <conditionalFormatting sqref="G9">
    <cfRule type="containsText" dxfId="331" priority="5" operator="containsText" text="Uploaded">
      <formula>NOT(ISERROR(SEARCH("Uploaded",G9)))</formula>
    </cfRule>
    <cfRule type="expression" dxfId="330" priority="6">
      <formula>"Uploaded"</formula>
    </cfRule>
  </conditionalFormatting>
  <conditionalFormatting sqref="G9">
    <cfRule type="containsText" dxfId="329" priority="2" operator="containsText" text="Hold">
      <formula>NOT(ISERROR(SEARCH("Hold",G9)))</formula>
    </cfRule>
    <cfRule type="containsText" dxfId="328" priority="3" operator="containsText" text="Working">
      <formula>NOT(ISERROR(SEARCH("Working",G9)))</formula>
    </cfRule>
    <cfRule type="containsText" dxfId="327" priority="4" operator="containsText" text="DEV Reject">
      <formula>NOT(ISERROR(SEARCH("DEV Reject",G9)))</formula>
    </cfRule>
  </conditionalFormatting>
  <conditionalFormatting sqref="G9">
    <cfRule type="containsText" dxfId="326" priority="1" operator="containsText" text="Pending">
      <formula>NOT(ISERROR(SEARCH("Pending",G9)))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zoomScaleNormal="100" workbookViewId="0">
      <selection activeCell="F14" sqref="F14"/>
    </sheetView>
  </sheetViews>
  <sheetFormatPr defaultRowHeight="15" x14ac:dyDescent="0.25"/>
  <cols>
    <col min="1" max="1" width="9.7109375" customWidth="1"/>
    <col min="2" max="2" width="11.140625" customWidth="1"/>
    <col min="3" max="3" width="19.5703125" customWidth="1"/>
    <col min="4" max="4" width="13.28515625" style="17" customWidth="1"/>
    <col min="5" max="5" width="17.7109375" bestFit="1" customWidth="1"/>
    <col min="6" max="7" width="10.5703125" bestFit="1" customWidth="1"/>
    <col min="8" max="9" width="8.42578125" bestFit="1" customWidth="1"/>
    <col min="10" max="12" width="13.7109375" bestFit="1" customWidth="1"/>
    <col min="16" max="16" width="8.42578125" bestFit="1" customWidth="1"/>
    <col min="17" max="17" width="13.7109375" bestFit="1" customWidth="1"/>
  </cols>
  <sheetData>
    <row r="1" spans="1:13" ht="26.25" x14ac:dyDescent="0.25">
      <c r="A1" s="12" t="s">
        <v>22</v>
      </c>
      <c r="B1" s="31" t="s">
        <v>0</v>
      </c>
      <c r="C1" s="31" t="s">
        <v>1</v>
      </c>
      <c r="D1" s="31" t="s">
        <v>2</v>
      </c>
      <c r="E1" s="14" t="s">
        <v>3</v>
      </c>
    </row>
    <row r="2" spans="1:13" x14ac:dyDescent="0.25">
      <c r="A2" s="35">
        <v>1</v>
      </c>
      <c r="B2" s="2" t="s">
        <v>11</v>
      </c>
      <c r="C2" s="4" t="s">
        <v>157</v>
      </c>
      <c r="D2" s="2" t="s">
        <v>19</v>
      </c>
      <c r="E2" s="35"/>
    </row>
    <row r="3" spans="1:13" x14ac:dyDescent="0.25">
      <c r="A3" s="35">
        <f>A2+1</f>
        <v>2</v>
      </c>
      <c r="B3" s="2" t="s">
        <v>160</v>
      </c>
      <c r="C3" s="4" t="s">
        <v>158</v>
      </c>
      <c r="D3" s="2" t="s">
        <v>19</v>
      </c>
      <c r="E3" s="35"/>
    </row>
    <row r="4" spans="1:13" x14ac:dyDescent="0.25">
      <c r="A4" s="35">
        <f t="shared" ref="A4:A20" si="0">A3+1</f>
        <v>3</v>
      </c>
      <c r="B4" s="2" t="s">
        <v>9</v>
      </c>
      <c r="C4" s="4" t="s">
        <v>159</v>
      </c>
      <c r="D4" s="2" t="s">
        <v>19</v>
      </c>
      <c r="E4" s="35"/>
      <c r="G4" s="2" t="s">
        <v>19</v>
      </c>
      <c r="H4" s="2">
        <f>COUNTIF(D:D,"Uploaded")</f>
        <v>14</v>
      </c>
    </row>
    <row r="5" spans="1:13" x14ac:dyDescent="0.25">
      <c r="A5" s="5">
        <f t="shared" si="0"/>
        <v>4</v>
      </c>
      <c r="B5" s="2" t="s">
        <v>11</v>
      </c>
      <c r="C5" s="4" t="s">
        <v>161</v>
      </c>
      <c r="D5" s="2" t="s">
        <v>19</v>
      </c>
      <c r="E5" s="3"/>
      <c r="G5" s="2" t="s">
        <v>42</v>
      </c>
      <c r="H5" s="2">
        <f>COUNTIF(D:D,G5)</f>
        <v>2</v>
      </c>
    </row>
    <row r="6" spans="1:13" x14ac:dyDescent="0.25">
      <c r="A6" s="5">
        <f t="shared" si="0"/>
        <v>5</v>
      </c>
      <c r="B6" s="10" t="s">
        <v>18</v>
      </c>
      <c r="C6" s="4" t="s">
        <v>162</v>
      </c>
      <c r="D6" s="2" t="s">
        <v>19</v>
      </c>
      <c r="E6" s="30"/>
      <c r="G6" s="2" t="s">
        <v>48</v>
      </c>
      <c r="H6" s="2">
        <f>COUNTIF(D:D,G6)</f>
        <v>3</v>
      </c>
    </row>
    <row r="7" spans="1:13" x14ac:dyDescent="0.25">
      <c r="A7" s="5">
        <f t="shared" si="0"/>
        <v>6</v>
      </c>
      <c r="B7" s="10" t="s">
        <v>7</v>
      </c>
      <c r="C7" s="4" t="s">
        <v>163</v>
      </c>
      <c r="D7" s="2" t="s">
        <v>19</v>
      </c>
      <c r="E7" s="30"/>
      <c r="G7" s="2" t="s">
        <v>20</v>
      </c>
      <c r="H7" s="2">
        <f>COUNTIF(D:D,G7)</f>
        <v>0</v>
      </c>
    </row>
    <row r="8" spans="1:13" x14ac:dyDescent="0.25">
      <c r="A8" s="9">
        <f t="shared" si="0"/>
        <v>7</v>
      </c>
      <c r="B8" s="10" t="s">
        <v>24</v>
      </c>
      <c r="C8" s="4" t="s">
        <v>164</v>
      </c>
      <c r="D8" s="10" t="s">
        <v>42</v>
      </c>
      <c r="E8" s="32"/>
      <c r="G8" s="2" t="s">
        <v>44</v>
      </c>
      <c r="H8" s="2">
        <f>COUNTIF(D:D,G8)</f>
        <v>0</v>
      </c>
    </row>
    <row r="9" spans="1:13" x14ac:dyDescent="0.25">
      <c r="A9" s="9">
        <f t="shared" si="0"/>
        <v>8</v>
      </c>
      <c r="B9" s="10" t="s">
        <v>18</v>
      </c>
      <c r="C9" s="4" t="s">
        <v>166</v>
      </c>
      <c r="D9" s="10" t="s">
        <v>19</v>
      </c>
      <c r="E9" s="36"/>
      <c r="G9" s="2" t="s">
        <v>45</v>
      </c>
      <c r="H9" s="2">
        <f>COUNTIF(D:D,G9)</f>
        <v>0</v>
      </c>
    </row>
    <row r="10" spans="1:13" x14ac:dyDescent="0.25">
      <c r="A10" s="9">
        <f t="shared" si="0"/>
        <v>9</v>
      </c>
      <c r="B10" s="10" t="s">
        <v>9</v>
      </c>
      <c r="C10" s="4" t="s">
        <v>167</v>
      </c>
      <c r="D10" s="10" t="s">
        <v>19</v>
      </c>
      <c r="E10" s="36"/>
    </row>
    <row r="11" spans="1:13" ht="15.75" x14ac:dyDescent="0.25">
      <c r="A11" s="9">
        <f t="shared" si="0"/>
        <v>10</v>
      </c>
      <c r="B11" s="27" t="s">
        <v>17</v>
      </c>
      <c r="C11" s="8" t="s">
        <v>168</v>
      </c>
      <c r="D11" s="27" t="s">
        <v>42</v>
      </c>
      <c r="E11" s="37"/>
      <c r="G11" s="68" t="s">
        <v>32</v>
      </c>
      <c r="H11" s="69"/>
      <c r="I11" s="26" t="s">
        <v>37</v>
      </c>
      <c r="J11" s="26" t="s">
        <v>165</v>
      </c>
    </row>
    <row r="12" spans="1:13" x14ac:dyDescent="0.25">
      <c r="A12" s="9">
        <f t="shared" si="0"/>
        <v>11</v>
      </c>
      <c r="B12" s="10" t="s">
        <v>91</v>
      </c>
      <c r="C12" s="42" t="s">
        <v>180</v>
      </c>
      <c r="D12" s="51" t="s">
        <v>19</v>
      </c>
      <c r="E12" s="25"/>
      <c r="G12" s="2" t="s">
        <v>9</v>
      </c>
      <c r="H12" s="2">
        <f>COUNTIF(Table1456[Name],G12)</f>
        <v>5</v>
      </c>
      <c r="I12" s="2">
        <f>COUNTA(Table1456[ID])</f>
        <v>19</v>
      </c>
      <c r="J12" s="2">
        <f>COUNTA(Table1456[Name])</f>
        <v>18</v>
      </c>
      <c r="M12" t="s">
        <v>56</v>
      </c>
    </row>
    <row r="13" spans="1:13" x14ac:dyDescent="0.25">
      <c r="A13" s="9">
        <f t="shared" si="0"/>
        <v>12</v>
      </c>
      <c r="B13" s="10" t="s">
        <v>18</v>
      </c>
      <c r="C13" s="42" t="s">
        <v>181</v>
      </c>
      <c r="D13" s="51" t="s">
        <v>19</v>
      </c>
      <c r="E13" s="25"/>
      <c r="G13" s="2" t="s">
        <v>17</v>
      </c>
      <c r="H13" s="2">
        <f>COUNTIF(Table1456[Name],G13)</f>
        <v>1</v>
      </c>
    </row>
    <row r="14" spans="1:13" x14ac:dyDescent="0.25">
      <c r="A14" s="9">
        <f t="shared" si="0"/>
        <v>13</v>
      </c>
      <c r="B14" s="10" t="s">
        <v>18</v>
      </c>
      <c r="C14" s="42" t="s">
        <v>182</v>
      </c>
      <c r="D14" s="51" t="s">
        <v>19</v>
      </c>
      <c r="E14" s="25"/>
      <c r="G14" s="2" t="s">
        <v>7</v>
      </c>
      <c r="H14" s="2">
        <f>COUNTIF(Table1456[Name],G14)</f>
        <v>1</v>
      </c>
    </row>
    <row r="15" spans="1:13" x14ac:dyDescent="0.25">
      <c r="A15" s="48">
        <f t="shared" si="0"/>
        <v>14</v>
      </c>
      <c r="B15" s="39" t="s">
        <v>9</v>
      </c>
      <c r="C15" s="40" t="s">
        <v>183</v>
      </c>
      <c r="D15" s="51" t="s">
        <v>19</v>
      </c>
      <c r="E15" s="41"/>
      <c r="G15" s="2" t="s">
        <v>18</v>
      </c>
      <c r="H15" s="2">
        <f>COUNTIF(Table1456[Name],G15)</f>
        <v>4</v>
      </c>
    </row>
    <row r="16" spans="1:13" x14ac:dyDescent="0.25">
      <c r="A16" s="48">
        <f t="shared" si="0"/>
        <v>15</v>
      </c>
      <c r="B16" s="39" t="s">
        <v>9</v>
      </c>
      <c r="C16" s="40" t="s">
        <v>184</v>
      </c>
      <c r="D16" s="51" t="s">
        <v>19</v>
      </c>
      <c r="E16" s="41"/>
      <c r="G16" s="2" t="s">
        <v>11</v>
      </c>
      <c r="H16" s="2">
        <f>COUNTIF(Table1456[Name],G16)</f>
        <v>2</v>
      </c>
    </row>
    <row r="17" spans="1:22" x14ac:dyDescent="0.25">
      <c r="A17" s="48">
        <f t="shared" si="0"/>
        <v>16</v>
      </c>
      <c r="B17" s="39" t="s">
        <v>9</v>
      </c>
      <c r="C17" s="40" t="s">
        <v>185</v>
      </c>
      <c r="D17" s="51" t="s">
        <v>19</v>
      </c>
      <c r="E17" s="41"/>
      <c r="G17" s="2" t="s">
        <v>10</v>
      </c>
      <c r="H17" s="2">
        <f>COUNTIF(Table1456[Name],G17)</f>
        <v>0</v>
      </c>
    </row>
    <row r="18" spans="1:22" x14ac:dyDescent="0.25">
      <c r="A18" s="48">
        <f t="shared" si="0"/>
        <v>17</v>
      </c>
      <c r="B18" s="39"/>
      <c r="C18" s="40" t="s">
        <v>186</v>
      </c>
      <c r="D18" s="51" t="s">
        <v>48</v>
      </c>
      <c r="E18" s="41"/>
      <c r="G18" s="2" t="s">
        <v>21</v>
      </c>
      <c r="H18" s="2">
        <f>COUNTIF(Table1456[Name],G18)</f>
        <v>0</v>
      </c>
    </row>
    <row r="19" spans="1:22" x14ac:dyDescent="0.25">
      <c r="A19" s="48">
        <f t="shared" si="0"/>
        <v>18</v>
      </c>
      <c r="B19" s="39" t="s">
        <v>91</v>
      </c>
      <c r="C19" s="40" t="s">
        <v>187</v>
      </c>
      <c r="D19" s="51" t="s">
        <v>48</v>
      </c>
      <c r="E19" s="41"/>
      <c r="G19" s="10" t="s">
        <v>24</v>
      </c>
      <c r="H19" s="2">
        <f>COUNTIF(Table1456[Name],G19)</f>
        <v>1</v>
      </c>
    </row>
    <row r="20" spans="1:22" x14ac:dyDescent="0.25">
      <c r="A20" s="48">
        <f t="shared" si="0"/>
        <v>19</v>
      </c>
      <c r="B20" s="39" t="s">
        <v>112</v>
      </c>
      <c r="C20" s="40" t="s">
        <v>188</v>
      </c>
      <c r="D20" s="52" t="s">
        <v>48</v>
      </c>
      <c r="E20" s="41"/>
      <c r="G20" s="10" t="s">
        <v>85</v>
      </c>
      <c r="H20" s="2">
        <f>COUNTIF(Table1456[Name],G20)</f>
        <v>0</v>
      </c>
    </row>
    <row r="21" spans="1:22" x14ac:dyDescent="0.25">
      <c r="A21" s="17"/>
      <c r="B21" s="21"/>
      <c r="C21" s="22"/>
      <c r="D21" s="21"/>
      <c r="E21" s="21"/>
      <c r="G21" s="10" t="s">
        <v>91</v>
      </c>
      <c r="H21" s="2">
        <f>COUNTIF(Table1456[Name],G21)</f>
        <v>2</v>
      </c>
    </row>
    <row r="22" spans="1:22" x14ac:dyDescent="0.25">
      <c r="A22" s="17"/>
      <c r="B22" s="21"/>
      <c r="C22" s="22"/>
      <c r="D22" s="21"/>
      <c r="E22" s="21"/>
      <c r="G22" s="10" t="s">
        <v>112</v>
      </c>
      <c r="H22" s="2">
        <f>COUNTIF(Table1456[Name],G22)</f>
        <v>1</v>
      </c>
    </row>
    <row r="23" spans="1:22" x14ac:dyDescent="0.25">
      <c r="A23" s="17"/>
      <c r="B23" s="21"/>
      <c r="C23" s="22"/>
      <c r="D23" s="21"/>
      <c r="E23" s="21"/>
    </row>
    <row r="24" spans="1:22" x14ac:dyDescent="0.25">
      <c r="A24" s="17"/>
      <c r="B24" s="21"/>
      <c r="C24" s="22"/>
      <c r="D24" s="21"/>
      <c r="E24" s="21"/>
    </row>
    <row r="25" spans="1:22" x14ac:dyDescent="0.25">
      <c r="A25" s="17"/>
      <c r="B25" s="21"/>
      <c r="C25" s="22"/>
      <c r="D25" s="21"/>
      <c r="E25" s="21"/>
    </row>
    <row r="26" spans="1:22" x14ac:dyDescent="0.25">
      <c r="A26" s="17"/>
      <c r="B26" s="21"/>
      <c r="C26" s="22"/>
      <c r="D26" s="21"/>
      <c r="E26" s="21"/>
    </row>
    <row r="27" spans="1:22" x14ac:dyDescent="0.25">
      <c r="A27" s="17"/>
      <c r="B27" s="21"/>
      <c r="C27" s="22"/>
      <c r="D27" s="21"/>
      <c r="E27" s="21"/>
    </row>
    <row r="28" spans="1:22" x14ac:dyDescent="0.25">
      <c r="A28" s="17"/>
      <c r="B28" s="21"/>
      <c r="C28" s="22"/>
      <c r="D28" s="21"/>
      <c r="E28" s="21"/>
      <c r="J28" s="2"/>
    </row>
    <row r="29" spans="1:22" x14ac:dyDescent="0.25">
      <c r="A29" s="17"/>
      <c r="B29" s="21"/>
      <c r="C29" s="22"/>
      <c r="D29" s="21"/>
      <c r="E29" s="21"/>
    </row>
    <row r="30" spans="1:22" x14ac:dyDescent="0.25">
      <c r="A30" s="17"/>
      <c r="B30" s="21"/>
      <c r="C30" s="22"/>
      <c r="D30" s="21"/>
      <c r="E30" s="21"/>
      <c r="F30" s="18"/>
      <c r="V30" t="s">
        <v>56</v>
      </c>
    </row>
    <row r="31" spans="1:22" x14ac:dyDescent="0.25">
      <c r="A31" s="17"/>
      <c r="B31" s="21"/>
      <c r="C31" s="22"/>
      <c r="D31" s="21"/>
      <c r="E31" s="21"/>
    </row>
    <row r="32" spans="1:22" x14ac:dyDescent="0.25">
      <c r="A32" s="17"/>
      <c r="B32" s="21"/>
      <c r="C32" s="33"/>
      <c r="D32" s="21"/>
      <c r="E32" s="21"/>
    </row>
    <row r="33" spans="1:5" x14ac:dyDescent="0.25">
      <c r="A33" s="17"/>
      <c r="B33" s="21"/>
      <c r="C33" s="33"/>
      <c r="D33" s="21"/>
      <c r="E33" s="21"/>
    </row>
    <row r="34" spans="1:5" x14ac:dyDescent="0.25">
      <c r="A34" s="17"/>
      <c r="B34" s="21"/>
      <c r="C34" s="33"/>
      <c r="D34" s="21"/>
      <c r="E34" s="21"/>
    </row>
    <row r="35" spans="1:5" x14ac:dyDescent="0.25">
      <c r="A35" s="17"/>
      <c r="B35" s="21"/>
      <c r="C35" s="33"/>
      <c r="D35" s="21"/>
      <c r="E35" s="21"/>
    </row>
    <row r="36" spans="1:5" x14ac:dyDescent="0.25">
      <c r="A36" s="17"/>
      <c r="B36" s="21"/>
      <c r="C36" s="33"/>
      <c r="D36" s="21"/>
      <c r="E36" s="21"/>
    </row>
    <row r="37" spans="1:5" x14ac:dyDescent="0.25">
      <c r="A37" s="17"/>
      <c r="B37" s="21"/>
      <c r="C37" s="22"/>
      <c r="D37" s="21"/>
      <c r="E37" s="21"/>
    </row>
    <row r="38" spans="1:5" x14ac:dyDescent="0.25">
      <c r="A38" s="17"/>
      <c r="B38" s="21"/>
      <c r="C38" s="22"/>
      <c r="D38" s="21"/>
      <c r="E38" s="21"/>
    </row>
    <row r="39" spans="1:5" x14ac:dyDescent="0.25">
      <c r="A39" s="17"/>
      <c r="B39" s="21"/>
      <c r="C39" s="22"/>
      <c r="D39" s="21"/>
      <c r="E39" s="21"/>
    </row>
    <row r="40" spans="1:5" x14ac:dyDescent="0.25">
      <c r="A40" s="17"/>
      <c r="B40" s="21"/>
      <c r="C40" s="22"/>
      <c r="D40" s="21"/>
      <c r="E40" s="21"/>
    </row>
    <row r="41" spans="1:5" x14ac:dyDescent="0.25">
      <c r="A41" s="17"/>
      <c r="B41" s="21"/>
      <c r="C41" s="22"/>
      <c r="D41" s="21"/>
      <c r="E41" s="21"/>
    </row>
    <row r="42" spans="1:5" x14ac:dyDescent="0.25">
      <c r="A42" s="17"/>
      <c r="B42" s="21"/>
      <c r="C42" s="22"/>
      <c r="D42" s="21"/>
      <c r="E42" s="21"/>
    </row>
    <row r="43" spans="1:5" x14ac:dyDescent="0.25">
      <c r="A43" s="17"/>
      <c r="B43" s="21"/>
      <c r="C43" s="22"/>
      <c r="D43" s="21"/>
      <c r="E43" s="21"/>
    </row>
    <row r="44" spans="1:5" x14ac:dyDescent="0.25">
      <c r="A44" s="17"/>
      <c r="B44" s="21"/>
      <c r="C44" s="22"/>
      <c r="D44" s="21"/>
      <c r="E44" s="21"/>
    </row>
    <row r="45" spans="1:5" x14ac:dyDescent="0.25">
      <c r="A45" s="17"/>
      <c r="B45" s="21"/>
      <c r="C45" s="23"/>
      <c r="D45" s="21"/>
      <c r="E45" s="21"/>
    </row>
    <row r="46" spans="1:5" x14ac:dyDescent="0.25">
      <c r="A46" s="17"/>
      <c r="B46" s="21"/>
      <c r="C46" s="22"/>
      <c r="D46" s="21"/>
      <c r="E46" s="21"/>
    </row>
    <row r="47" spans="1:5" x14ac:dyDescent="0.25">
      <c r="A47" s="17"/>
      <c r="B47" s="21"/>
      <c r="C47" s="22"/>
      <c r="D47" s="21"/>
      <c r="E47" s="21"/>
    </row>
    <row r="48" spans="1:5" x14ac:dyDescent="0.25">
      <c r="A48" s="17"/>
      <c r="B48" s="21"/>
      <c r="C48" s="22"/>
      <c r="D48" s="21"/>
      <c r="E48" s="21"/>
    </row>
    <row r="49" spans="1:5" x14ac:dyDescent="0.25">
      <c r="A49" s="17"/>
      <c r="B49" s="21"/>
      <c r="C49" s="22"/>
      <c r="D49" s="21"/>
      <c r="E49" s="21"/>
    </row>
    <row r="50" spans="1:5" x14ac:dyDescent="0.25">
      <c r="A50" s="17"/>
      <c r="B50" s="21"/>
      <c r="C50" s="22"/>
      <c r="D50" s="21"/>
      <c r="E50" s="21"/>
    </row>
    <row r="51" spans="1:5" x14ac:dyDescent="0.25">
      <c r="A51" s="17"/>
      <c r="B51" s="21"/>
      <c r="C51" s="22"/>
      <c r="D51" s="21"/>
      <c r="E51" s="21"/>
    </row>
    <row r="52" spans="1:5" x14ac:dyDescent="0.25">
      <c r="A52" s="17"/>
      <c r="B52" s="21"/>
      <c r="C52" s="22"/>
      <c r="D52" s="21"/>
      <c r="E52" s="21"/>
    </row>
    <row r="53" spans="1:5" x14ac:dyDescent="0.25">
      <c r="A53" s="17"/>
      <c r="B53" s="21"/>
      <c r="C53" s="22"/>
      <c r="D53" s="21"/>
      <c r="E53" s="21"/>
    </row>
    <row r="54" spans="1:5" x14ac:dyDescent="0.25">
      <c r="A54" s="17"/>
      <c r="B54" s="21"/>
      <c r="C54" s="22"/>
      <c r="D54" s="21"/>
      <c r="E54" s="21"/>
    </row>
    <row r="55" spans="1:5" x14ac:dyDescent="0.25">
      <c r="A55" s="17"/>
      <c r="B55" s="21"/>
      <c r="C55" s="22"/>
      <c r="D55" s="21"/>
      <c r="E55" s="21"/>
    </row>
    <row r="56" spans="1:5" x14ac:dyDescent="0.25">
      <c r="A56" s="17"/>
      <c r="B56" s="21"/>
      <c r="C56" s="23"/>
      <c r="D56" s="21"/>
      <c r="E56" s="21"/>
    </row>
    <row r="57" spans="1:5" x14ac:dyDescent="0.25">
      <c r="A57" s="17"/>
      <c r="B57" s="21"/>
      <c r="C57" s="22"/>
      <c r="D57" s="21"/>
      <c r="E57" s="21"/>
    </row>
    <row r="58" spans="1:5" x14ac:dyDescent="0.25">
      <c r="A58" s="17"/>
      <c r="B58" s="21"/>
      <c r="C58" s="22"/>
      <c r="D58" s="21"/>
      <c r="E58" s="21"/>
    </row>
    <row r="59" spans="1:5" x14ac:dyDescent="0.25">
      <c r="A59" s="17"/>
      <c r="B59" s="21"/>
      <c r="C59" s="23"/>
      <c r="D59" s="21"/>
      <c r="E59" s="21"/>
    </row>
    <row r="60" spans="1:5" x14ac:dyDescent="0.25">
      <c r="A60" s="17"/>
      <c r="B60" s="21"/>
      <c r="C60" s="22"/>
      <c r="D60" s="21"/>
      <c r="E60" s="21"/>
    </row>
    <row r="61" spans="1:5" x14ac:dyDescent="0.25">
      <c r="A61" s="17"/>
      <c r="B61" s="21"/>
      <c r="C61" s="22"/>
      <c r="D61" s="21"/>
      <c r="E61" s="21"/>
    </row>
    <row r="62" spans="1:5" x14ac:dyDescent="0.25">
      <c r="A62" s="17"/>
      <c r="B62" s="21"/>
      <c r="C62" s="22"/>
      <c r="D62" s="21"/>
      <c r="E62" s="21"/>
    </row>
    <row r="63" spans="1:5" x14ac:dyDescent="0.25">
      <c r="A63" s="17"/>
      <c r="B63" s="21"/>
      <c r="C63" s="22"/>
      <c r="D63" s="21"/>
      <c r="E63" s="21"/>
    </row>
    <row r="64" spans="1:5" x14ac:dyDescent="0.25">
      <c r="A64" s="17"/>
      <c r="B64" s="21"/>
      <c r="C64" s="22"/>
      <c r="D64" s="21"/>
      <c r="E64" s="21"/>
    </row>
    <row r="65" spans="1:5" x14ac:dyDescent="0.25">
      <c r="A65" s="17"/>
      <c r="B65" s="21"/>
      <c r="C65" s="22"/>
      <c r="D65" s="21"/>
      <c r="E65" s="21"/>
    </row>
    <row r="66" spans="1:5" x14ac:dyDescent="0.25">
      <c r="A66" s="17"/>
      <c r="B66" s="21"/>
      <c r="C66" s="22"/>
      <c r="D66" s="21"/>
      <c r="E66" s="21"/>
    </row>
    <row r="67" spans="1:5" x14ac:dyDescent="0.25">
      <c r="A67" s="17"/>
      <c r="B67" s="21"/>
      <c r="C67" s="22"/>
      <c r="D67" s="21"/>
      <c r="E67" s="21"/>
    </row>
    <row r="68" spans="1:5" x14ac:dyDescent="0.25">
      <c r="A68" s="17"/>
      <c r="B68" s="21"/>
      <c r="C68" s="22"/>
      <c r="D68" s="21"/>
      <c r="E68" s="21"/>
    </row>
    <row r="69" spans="1:5" x14ac:dyDescent="0.25">
      <c r="A69" s="17"/>
      <c r="B69" s="21"/>
      <c r="C69" s="22"/>
      <c r="D69" s="21"/>
      <c r="E69" s="21"/>
    </row>
    <row r="70" spans="1:5" x14ac:dyDescent="0.25">
      <c r="A70" s="17"/>
      <c r="B70" s="21"/>
      <c r="C70" s="22"/>
      <c r="D70" s="21"/>
      <c r="E70" s="21"/>
    </row>
    <row r="71" spans="1:5" x14ac:dyDescent="0.25">
      <c r="A71" s="17"/>
      <c r="B71" s="21"/>
      <c r="C71" s="22"/>
      <c r="D71" s="21"/>
      <c r="E71" s="21"/>
    </row>
    <row r="72" spans="1:5" x14ac:dyDescent="0.25">
      <c r="A72" s="17"/>
      <c r="B72" s="21"/>
      <c r="C72" s="22"/>
      <c r="D72" s="21"/>
      <c r="E72" s="21"/>
    </row>
  </sheetData>
  <mergeCells count="1">
    <mergeCell ref="G11:H11"/>
  </mergeCells>
  <conditionalFormatting sqref="D2:D1048576">
    <cfRule type="containsText" dxfId="325" priority="46" operator="containsText" text="Uploaded">
      <formula>NOT(ISERROR(SEARCH("Uploaded",D2)))</formula>
    </cfRule>
    <cfRule type="expression" dxfId="324" priority="47">
      <formula>"Uploaded"</formula>
    </cfRule>
  </conditionalFormatting>
  <conditionalFormatting sqref="D38:D54">
    <cfRule type="containsText" dxfId="323" priority="44" operator="containsText" text="Uploaded">
      <formula>NOT(ISERROR(SEARCH("Uploaded",D38)))</formula>
    </cfRule>
    <cfRule type="expression" dxfId="322" priority="45">
      <formula>"Uploaded"</formula>
    </cfRule>
  </conditionalFormatting>
  <conditionalFormatting sqref="D2:D1048576">
    <cfRule type="containsText" dxfId="321" priority="41" operator="containsText" text="Hold">
      <formula>NOT(ISERROR(SEARCH("Hold",D2)))</formula>
    </cfRule>
    <cfRule type="containsText" dxfId="320" priority="42" operator="containsText" text="Working">
      <formula>NOT(ISERROR(SEARCH("Working",D2)))</formula>
    </cfRule>
    <cfRule type="containsText" dxfId="319" priority="43" operator="containsText" text="DEV Reject">
      <formula>NOT(ISERROR(SEARCH("DEV Reject",D2)))</formula>
    </cfRule>
  </conditionalFormatting>
  <conditionalFormatting sqref="D2:D1048576">
    <cfRule type="containsText" dxfId="318" priority="40" operator="containsText" text="Pending">
      <formula>NOT(ISERROR(SEARCH("Pending",D2)))</formula>
    </cfRule>
  </conditionalFormatting>
  <conditionalFormatting sqref="D2:D1048576">
    <cfRule type="containsText" dxfId="317" priority="39" operator="containsText" text="Saved">
      <formula>NOT(ISERROR(SEARCH("Saved",D2)))</formula>
    </cfRule>
  </conditionalFormatting>
  <conditionalFormatting sqref="G4">
    <cfRule type="containsText" dxfId="316" priority="37" operator="containsText" text="Uploaded">
      <formula>NOT(ISERROR(SEARCH("Uploaded",G4)))</formula>
    </cfRule>
    <cfRule type="expression" dxfId="315" priority="38">
      <formula>"Uploaded"</formula>
    </cfRule>
  </conditionalFormatting>
  <conditionalFormatting sqref="G4">
    <cfRule type="containsText" dxfId="314" priority="34" operator="containsText" text="Hold">
      <formula>NOT(ISERROR(SEARCH("Hold",G4)))</formula>
    </cfRule>
    <cfRule type="containsText" dxfId="313" priority="35" operator="containsText" text="Working">
      <formula>NOT(ISERROR(SEARCH("Working",G4)))</formula>
    </cfRule>
    <cfRule type="containsText" dxfId="312" priority="36" operator="containsText" text="DEV Reject">
      <formula>NOT(ISERROR(SEARCH("DEV Reject",G4)))</formula>
    </cfRule>
  </conditionalFormatting>
  <conditionalFormatting sqref="G4">
    <cfRule type="containsText" dxfId="311" priority="33" operator="containsText" text="Pending">
      <formula>NOT(ISERROR(SEARCH("Pending",G4)))</formula>
    </cfRule>
  </conditionalFormatting>
  <conditionalFormatting sqref="G5">
    <cfRule type="containsText" dxfId="310" priority="31" operator="containsText" text="Uploaded">
      <formula>NOT(ISERROR(SEARCH("Uploaded",G5)))</formula>
    </cfRule>
    <cfRule type="expression" dxfId="309" priority="32">
      <formula>"Uploaded"</formula>
    </cfRule>
  </conditionalFormatting>
  <conditionalFormatting sqref="G5">
    <cfRule type="containsText" dxfId="308" priority="28" operator="containsText" text="Hold">
      <formula>NOT(ISERROR(SEARCH("Hold",G5)))</formula>
    </cfRule>
    <cfRule type="containsText" dxfId="307" priority="29" operator="containsText" text="Working">
      <formula>NOT(ISERROR(SEARCH("Working",G5)))</formula>
    </cfRule>
    <cfRule type="containsText" dxfId="306" priority="30" operator="containsText" text="DEV Reject">
      <formula>NOT(ISERROR(SEARCH("DEV Reject",G5)))</formula>
    </cfRule>
  </conditionalFormatting>
  <conditionalFormatting sqref="G5">
    <cfRule type="containsText" dxfId="305" priority="27" operator="containsText" text="Pending">
      <formula>NOT(ISERROR(SEARCH("Pending",G5)))</formula>
    </cfRule>
  </conditionalFormatting>
  <conditionalFormatting sqref="G6">
    <cfRule type="containsText" dxfId="304" priority="25" operator="containsText" text="Uploaded">
      <formula>NOT(ISERROR(SEARCH("Uploaded",G6)))</formula>
    </cfRule>
    <cfRule type="expression" dxfId="303" priority="26">
      <formula>"Uploaded"</formula>
    </cfRule>
  </conditionalFormatting>
  <conditionalFormatting sqref="G6">
    <cfRule type="containsText" dxfId="302" priority="22" operator="containsText" text="Hold">
      <formula>NOT(ISERROR(SEARCH("Hold",G6)))</formula>
    </cfRule>
    <cfRule type="containsText" dxfId="301" priority="23" operator="containsText" text="Working">
      <formula>NOT(ISERROR(SEARCH("Working",G6)))</formula>
    </cfRule>
    <cfRule type="containsText" dxfId="300" priority="24" operator="containsText" text="DEV Reject">
      <formula>NOT(ISERROR(SEARCH("DEV Reject",G6)))</formula>
    </cfRule>
  </conditionalFormatting>
  <conditionalFormatting sqref="G6">
    <cfRule type="containsText" dxfId="299" priority="21" operator="containsText" text="Pending">
      <formula>NOT(ISERROR(SEARCH("Pending",G6)))</formula>
    </cfRule>
  </conditionalFormatting>
  <conditionalFormatting sqref="G7">
    <cfRule type="containsText" dxfId="298" priority="19" operator="containsText" text="Uploaded">
      <formula>NOT(ISERROR(SEARCH("Uploaded",G7)))</formula>
    </cfRule>
    <cfRule type="expression" dxfId="297" priority="20">
      <formula>"Uploaded"</formula>
    </cfRule>
  </conditionalFormatting>
  <conditionalFormatting sqref="G7">
    <cfRule type="containsText" dxfId="296" priority="16" operator="containsText" text="Hold">
      <formula>NOT(ISERROR(SEARCH("Hold",G7)))</formula>
    </cfRule>
    <cfRule type="containsText" dxfId="295" priority="17" operator="containsText" text="Working">
      <formula>NOT(ISERROR(SEARCH("Working",G7)))</formula>
    </cfRule>
    <cfRule type="containsText" dxfId="294" priority="18" operator="containsText" text="DEV Reject">
      <formula>NOT(ISERROR(SEARCH("DEV Reject",G7)))</formula>
    </cfRule>
  </conditionalFormatting>
  <conditionalFormatting sqref="G7">
    <cfRule type="containsText" dxfId="293" priority="15" operator="containsText" text="Pending">
      <formula>NOT(ISERROR(SEARCH("Pending",G7)))</formula>
    </cfRule>
  </conditionalFormatting>
  <conditionalFormatting sqref="G7">
    <cfRule type="containsText" dxfId="292" priority="14" operator="containsText" text="Saved">
      <formula>NOT(ISERROR(SEARCH("Saved",G7)))</formula>
    </cfRule>
  </conditionalFormatting>
  <conditionalFormatting sqref="G8">
    <cfRule type="containsText" dxfId="291" priority="12" operator="containsText" text="Uploaded">
      <formula>NOT(ISERROR(SEARCH("Uploaded",G8)))</formula>
    </cfRule>
    <cfRule type="expression" dxfId="290" priority="13">
      <formula>"Uploaded"</formula>
    </cfRule>
  </conditionalFormatting>
  <conditionalFormatting sqref="G8">
    <cfRule type="containsText" dxfId="289" priority="9" operator="containsText" text="Hold">
      <formula>NOT(ISERROR(SEARCH("Hold",G8)))</formula>
    </cfRule>
    <cfRule type="containsText" dxfId="288" priority="10" operator="containsText" text="Working">
      <formula>NOT(ISERROR(SEARCH("Working",G8)))</formula>
    </cfRule>
    <cfRule type="containsText" dxfId="287" priority="11" operator="containsText" text="DEV Reject">
      <formula>NOT(ISERROR(SEARCH("DEV Reject",G8)))</formula>
    </cfRule>
  </conditionalFormatting>
  <conditionalFormatting sqref="G8">
    <cfRule type="containsText" dxfId="286" priority="8" operator="containsText" text="Pending">
      <formula>NOT(ISERROR(SEARCH("Pending",G8)))</formula>
    </cfRule>
  </conditionalFormatting>
  <conditionalFormatting sqref="G9">
    <cfRule type="containsText" dxfId="285" priority="6" operator="containsText" text="Uploaded">
      <formula>NOT(ISERROR(SEARCH("Uploaded",G9)))</formula>
    </cfRule>
    <cfRule type="expression" dxfId="284" priority="7">
      <formula>"Uploaded"</formula>
    </cfRule>
  </conditionalFormatting>
  <conditionalFormatting sqref="G9">
    <cfRule type="containsText" dxfId="283" priority="3" operator="containsText" text="Hold">
      <formula>NOT(ISERROR(SEARCH("Hold",G9)))</formula>
    </cfRule>
    <cfRule type="containsText" dxfId="282" priority="4" operator="containsText" text="Working">
      <formula>NOT(ISERROR(SEARCH("Working",G9)))</formula>
    </cfRule>
    <cfRule type="containsText" dxfId="281" priority="5" operator="containsText" text="DEV Reject">
      <formula>NOT(ISERROR(SEARCH("DEV Reject",G9)))</formula>
    </cfRule>
  </conditionalFormatting>
  <conditionalFormatting sqref="G9">
    <cfRule type="containsText" dxfId="280" priority="2" operator="containsText" text="Pending">
      <formula>NOT(ISERROR(SEARCH("Pending",G9)))</formula>
    </cfRule>
  </conditionalFormatting>
  <conditionalFormatting sqref="H12:H22">
    <cfRule type="cellIs" dxfId="279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zoomScaleNormal="100" workbookViewId="0">
      <selection activeCell="E8" sqref="E8"/>
    </sheetView>
  </sheetViews>
  <sheetFormatPr defaultRowHeight="15" x14ac:dyDescent="0.25"/>
  <cols>
    <col min="1" max="1" width="9.7109375" customWidth="1"/>
    <col min="2" max="2" width="11.140625" customWidth="1"/>
    <col min="3" max="3" width="19.5703125" customWidth="1"/>
    <col min="4" max="4" width="13.28515625" style="17" customWidth="1"/>
    <col min="5" max="5" width="17.7109375" bestFit="1" customWidth="1"/>
    <col min="6" max="7" width="10.5703125" bestFit="1" customWidth="1"/>
    <col min="8" max="9" width="8.42578125" bestFit="1" customWidth="1"/>
    <col min="10" max="12" width="13.7109375" bestFit="1" customWidth="1"/>
    <col min="16" max="16" width="8.42578125" bestFit="1" customWidth="1"/>
    <col min="17" max="17" width="13.7109375" bestFit="1" customWidth="1"/>
  </cols>
  <sheetData>
    <row r="1" spans="1:13" ht="26.25" x14ac:dyDescent="0.25">
      <c r="A1" s="12" t="s">
        <v>22</v>
      </c>
      <c r="B1" s="31" t="s">
        <v>0</v>
      </c>
      <c r="C1" s="31" t="s">
        <v>1</v>
      </c>
      <c r="D1" s="31" t="s">
        <v>2</v>
      </c>
      <c r="E1" s="14" t="s">
        <v>3</v>
      </c>
    </row>
    <row r="2" spans="1:13" x14ac:dyDescent="0.25">
      <c r="A2" s="38">
        <v>1</v>
      </c>
      <c r="B2" s="7" t="s">
        <v>18</v>
      </c>
      <c r="C2" s="8" t="s">
        <v>169</v>
      </c>
      <c r="D2" s="7" t="s">
        <v>19</v>
      </c>
      <c r="E2" s="38"/>
    </row>
    <row r="3" spans="1:13" x14ac:dyDescent="0.25">
      <c r="A3" s="3">
        <f>A2+1</f>
        <v>2</v>
      </c>
      <c r="B3" s="10" t="s">
        <v>11</v>
      </c>
      <c r="C3" s="24" t="s">
        <v>170</v>
      </c>
      <c r="D3" s="2" t="s">
        <v>19</v>
      </c>
      <c r="E3" s="5"/>
      <c r="K3" s="70" t="s">
        <v>211</v>
      </c>
      <c r="L3" s="70"/>
    </row>
    <row r="4" spans="1:13" x14ac:dyDescent="0.25">
      <c r="A4" s="3">
        <f t="shared" ref="A4:A26" si="0">A3+1</f>
        <v>3</v>
      </c>
      <c r="B4" s="10" t="s">
        <v>17</v>
      </c>
      <c r="C4" s="24" t="s">
        <v>171</v>
      </c>
      <c r="D4" s="2" t="s">
        <v>19</v>
      </c>
      <c r="E4" s="5"/>
      <c r="G4" s="2" t="s">
        <v>19</v>
      </c>
      <c r="H4" s="2">
        <f>COUNTIF(D:D,"Uploaded")</f>
        <v>29</v>
      </c>
      <c r="K4" s="53" t="s">
        <v>19</v>
      </c>
      <c r="L4" s="53">
        <v>26</v>
      </c>
    </row>
    <row r="5" spans="1:13" x14ac:dyDescent="0.25">
      <c r="A5" s="3">
        <f t="shared" si="0"/>
        <v>4</v>
      </c>
      <c r="B5" s="10" t="s">
        <v>9</v>
      </c>
      <c r="C5" s="24" t="s">
        <v>172</v>
      </c>
      <c r="D5" s="2" t="s">
        <v>19</v>
      </c>
      <c r="E5" s="5"/>
      <c r="G5" s="2" t="s">
        <v>42</v>
      </c>
      <c r="H5" s="2">
        <v>2</v>
      </c>
      <c r="K5" s="53" t="s">
        <v>20</v>
      </c>
      <c r="L5" s="53">
        <v>3</v>
      </c>
    </row>
    <row r="6" spans="1:13" x14ac:dyDescent="0.25">
      <c r="A6" s="3">
        <f t="shared" si="0"/>
        <v>5</v>
      </c>
      <c r="B6" s="10" t="s">
        <v>7</v>
      </c>
      <c r="C6" s="24" t="s">
        <v>173</v>
      </c>
      <c r="D6" s="53" t="s">
        <v>19</v>
      </c>
      <c r="E6" s="5"/>
      <c r="G6" s="2" t="s">
        <v>48</v>
      </c>
      <c r="H6" s="2">
        <f>COUNTIF(D:D,G6)</f>
        <v>0</v>
      </c>
      <c r="K6" s="53" t="s">
        <v>45</v>
      </c>
      <c r="L6" s="53">
        <v>2</v>
      </c>
    </row>
    <row r="7" spans="1:13" x14ac:dyDescent="0.25">
      <c r="A7" s="3">
        <f t="shared" si="0"/>
        <v>6</v>
      </c>
      <c r="B7" s="10" t="s">
        <v>9</v>
      </c>
      <c r="C7" s="24" t="s">
        <v>174</v>
      </c>
      <c r="D7" s="53" t="s">
        <v>19</v>
      </c>
      <c r="E7" s="5"/>
      <c r="G7" s="2" t="s">
        <v>20</v>
      </c>
      <c r="H7" s="2">
        <f>COUNTIF(D:D,G7)</f>
        <v>0</v>
      </c>
      <c r="K7" s="53" t="s">
        <v>48</v>
      </c>
      <c r="L7" s="53">
        <v>1</v>
      </c>
    </row>
    <row r="8" spans="1:13" x14ac:dyDescent="0.25">
      <c r="A8" s="3">
        <f t="shared" si="0"/>
        <v>7</v>
      </c>
      <c r="B8" s="10" t="s">
        <v>7</v>
      </c>
      <c r="C8" s="24" t="s">
        <v>175</v>
      </c>
      <c r="D8" s="2" t="s">
        <v>193</v>
      </c>
      <c r="E8" s="5"/>
      <c r="G8" s="2" t="s">
        <v>44</v>
      </c>
      <c r="H8" s="2">
        <f>COUNTIF(D:D,G8)</f>
        <v>0</v>
      </c>
      <c r="K8" s="53"/>
      <c r="L8" s="53"/>
    </row>
    <row r="9" spans="1:13" x14ac:dyDescent="0.25">
      <c r="A9" s="3">
        <f t="shared" si="0"/>
        <v>8</v>
      </c>
      <c r="B9" s="10" t="s">
        <v>11</v>
      </c>
      <c r="C9" s="24" t="s">
        <v>179</v>
      </c>
      <c r="D9" s="2" t="s">
        <v>19</v>
      </c>
      <c r="E9" s="5"/>
      <c r="G9" s="2" t="s">
        <v>45</v>
      </c>
      <c r="H9" s="2">
        <f>COUNTIF(D:D,G9)</f>
        <v>3</v>
      </c>
    </row>
    <row r="10" spans="1:13" x14ac:dyDescent="0.25">
      <c r="A10" s="3">
        <f t="shared" si="0"/>
        <v>9</v>
      </c>
      <c r="B10" s="10" t="s">
        <v>18</v>
      </c>
      <c r="C10" s="24" t="s">
        <v>176</v>
      </c>
      <c r="D10" s="2" t="s">
        <v>19</v>
      </c>
      <c r="E10" s="5"/>
    </row>
    <row r="11" spans="1:13" ht="15.75" x14ac:dyDescent="0.25">
      <c r="A11" s="3">
        <f t="shared" si="0"/>
        <v>10</v>
      </c>
      <c r="B11" s="10" t="s">
        <v>24</v>
      </c>
      <c r="C11" s="24" t="s">
        <v>177</v>
      </c>
      <c r="D11" s="2" t="s">
        <v>19</v>
      </c>
      <c r="E11" s="5"/>
      <c r="G11" s="68" t="s">
        <v>32</v>
      </c>
      <c r="H11" s="69"/>
      <c r="I11" s="34" t="s">
        <v>37</v>
      </c>
      <c r="J11" s="34" t="s">
        <v>165</v>
      </c>
    </row>
    <row r="12" spans="1:13" x14ac:dyDescent="0.25">
      <c r="A12" s="3">
        <f t="shared" si="0"/>
        <v>11</v>
      </c>
      <c r="B12" s="10" t="s">
        <v>21</v>
      </c>
      <c r="C12" s="24" t="s">
        <v>178</v>
      </c>
      <c r="D12" s="2" t="s">
        <v>19</v>
      </c>
      <c r="E12" s="5"/>
      <c r="G12" s="2" t="s">
        <v>9</v>
      </c>
      <c r="H12" s="2">
        <f>COUNTIF(Table14567[Name],G12)</f>
        <v>8</v>
      </c>
      <c r="I12" s="2">
        <f>COUNTA(Table14567[ID])</f>
        <v>32</v>
      </c>
      <c r="J12" s="2">
        <f>COUNTA(Table14567[Name])</f>
        <v>31</v>
      </c>
      <c r="M12" t="s">
        <v>56</v>
      </c>
    </row>
    <row r="13" spans="1:13" x14ac:dyDescent="0.25">
      <c r="A13" s="45">
        <f t="shared" si="0"/>
        <v>12</v>
      </c>
      <c r="B13" s="49" t="s">
        <v>17</v>
      </c>
      <c r="C13" s="50" t="s">
        <v>189</v>
      </c>
      <c r="D13" s="44" t="s">
        <v>19</v>
      </c>
      <c r="E13" s="46"/>
      <c r="G13" s="2" t="s">
        <v>17</v>
      </c>
      <c r="H13" s="2">
        <f>COUNTIF(Table14567[Name],G13)</f>
        <v>4</v>
      </c>
    </row>
    <row r="14" spans="1:13" x14ac:dyDescent="0.25">
      <c r="A14" s="45">
        <f t="shared" si="0"/>
        <v>13</v>
      </c>
      <c r="B14" s="51" t="s">
        <v>9</v>
      </c>
      <c r="C14" s="43" t="s">
        <v>190</v>
      </c>
      <c r="D14" s="47" t="s">
        <v>19</v>
      </c>
      <c r="E14" s="48"/>
      <c r="G14" s="2" t="s">
        <v>7</v>
      </c>
      <c r="H14" s="2">
        <f>COUNTIF(Table14567[Name],G14)</f>
        <v>5</v>
      </c>
    </row>
    <row r="15" spans="1:13" x14ac:dyDescent="0.25">
      <c r="A15" s="54">
        <f t="shared" si="0"/>
        <v>14</v>
      </c>
      <c r="B15" s="56" t="s">
        <v>9</v>
      </c>
      <c r="C15" s="57" t="s">
        <v>191</v>
      </c>
      <c r="D15" s="53" t="s">
        <v>19</v>
      </c>
      <c r="E15" s="55"/>
      <c r="G15" s="2" t="s">
        <v>18</v>
      </c>
      <c r="H15" s="2">
        <f>COUNTIF(Table14567[Name],G15)</f>
        <v>5</v>
      </c>
    </row>
    <row r="16" spans="1:13" x14ac:dyDescent="0.25">
      <c r="A16" s="54">
        <f t="shared" si="0"/>
        <v>15</v>
      </c>
      <c r="B16" s="56" t="s">
        <v>11</v>
      </c>
      <c r="C16" s="57" t="s">
        <v>192</v>
      </c>
      <c r="D16" s="53" t="s">
        <v>19</v>
      </c>
      <c r="E16" s="55"/>
      <c r="G16" s="2" t="s">
        <v>11</v>
      </c>
      <c r="H16" s="2">
        <f>COUNTIF(Table14567[Name],G16)</f>
        <v>5</v>
      </c>
    </row>
    <row r="17" spans="1:22" x14ac:dyDescent="0.25">
      <c r="A17" s="54">
        <f t="shared" si="0"/>
        <v>16</v>
      </c>
      <c r="B17" s="58" t="s">
        <v>18</v>
      </c>
      <c r="C17" s="62" t="s">
        <v>194</v>
      </c>
      <c r="D17" s="47" t="s">
        <v>19</v>
      </c>
      <c r="E17" s="48"/>
      <c r="G17" s="2" t="s">
        <v>10</v>
      </c>
      <c r="H17" s="2">
        <f>COUNTIF(Table14567[Name],G17)</f>
        <v>0</v>
      </c>
    </row>
    <row r="18" spans="1:22" x14ac:dyDescent="0.25">
      <c r="A18" s="54">
        <f t="shared" si="0"/>
        <v>17</v>
      </c>
      <c r="B18" s="58" t="s">
        <v>7</v>
      </c>
      <c r="C18" s="62" t="s">
        <v>196</v>
      </c>
      <c r="D18" s="47" t="s">
        <v>19</v>
      </c>
      <c r="E18" s="48"/>
      <c r="G18" s="2" t="s">
        <v>21</v>
      </c>
      <c r="H18" s="2">
        <f>COUNTIF(Table14567[Name],G18)</f>
        <v>1</v>
      </c>
    </row>
    <row r="19" spans="1:22" x14ac:dyDescent="0.25">
      <c r="A19" s="54">
        <f t="shared" si="0"/>
        <v>18</v>
      </c>
      <c r="B19" s="58" t="s">
        <v>7</v>
      </c>
      <c r="C19" s="62" t="s">
        <v>195</v>
      </c>
      <c r="D19" s="47" t="s">
        <v>19</v>
      </c>
      <c r="E19" s="29"/>
      <c r="G19" s="10" t="s">
        <v>24</v>
      </c>
      <c r="H19" s="2">
        <f>COUNTIF(Table14567[Name],G19)</f>
        <v>1</v>
      </c>
    </row>
    <row r="20" spans="1:22" x14ac:dyDescent="0.25">
      <c r="A20" s="54">
        <f t="shared" si="0"/>
        <v>19</v>
      </c>
      <c r="B20" s="58" t="s">
        <v>17</v>
      </c>
      <c r="C20" s="62" t="s">
        <v>197</v>
      </c>
      <c r="D20" s="47" t="s">
        <v>19</v>
      </c>
      <c r="E20" s="29"/>
      <c r="G20" s="10" t="s">
        <v>85</v>
      </c>
      <c r="H20" s="2">
        <f>COUNTIF(Table14567[Name],G20)</f>
        <v>1</v>
      </c>
    </row>
    <row r="21" spans="1:22" x14ac:dyDescent="0.25">
      <c r="A21" s="54">
        <f t="shared" si="0"/>
        <v>20</v>
      </c>
      <c r="B21" s="58" t="s">
        <v>17</v>
      </c>
      <c r="C21" s="62" t="s">
        <v>198</v>
      </c>
      <c r="D21" s="47" t="s">
        <v>19</v>
      </c>
      <c r="E21" s="29"/>
      <c r="G21" s="10" t="s">
        <v>91</v>
      </c>
      <c r="H21" s="2">
        <f>COUNTIF(Table14567[Name],G21)</f>
        <v>1</v>
      </c>
    </row>
    <row r="22" spans="1:22" x14ac:dyDescent="0.25">
      <c r="A22" s="54">
        <f t="shared" si="0"/>
        <v>21</v>
      </c>
      <c r="B22" s="58" t="s">
        <v>9</v>
      </c>
      <c r="C22" s="62" t="s">
        <v>199</v>
      </c>
      <c r="D22" s="47" t="s">
        <v>19</v>
      </c>
      <c r="E22" s="29"/>
      <c r="G22" s="10" t="s">
        <v>112</v>
      </c>
      <c r="H22" s="2">
        <f>COUNTIF(Table14567[Name],G22)</f>
        <v>0</v>
      </c>
    </row>
    <row r="23" spans="1:22" x14ac:dyDescent="0.25">
      <c r="A23" s="54">
        <f t="shared" si="0"/>
        <v>22</v>
      </c>
      <c r="B23" s="58" t="s">
        <v>9</v>
      </c>
      <c r="C23" s="62" t="s">
        <v>200</v>
      </c>
      <c r="D23" s="58" t="s">
        <v>19</v>
      </c>
      <c r="E23" s="29"/>
    </row>
    <row r="24" spans="1:22" x14ac:dyDescent="0.25">
      <c r="A24" s="54">
        <f t="shared" si="0"/>
        <v>23</v>
      </c>
      <c r="B24" s="58" t="s">
        <v>11</v>
      </c>
      <c r="C24" s="62" t="s">
        <v>201</v>
      </c>
      <c r="D24" s="58" t="s">
        <v>19</v>
      </c>
      <c r="E24" s="29"/>
    </row>
    <row r="25" spans="1:22" x14ac:dyDescent="0.25">
      <c r="A25" s="54">
        <f t="shared" si="0"/>
        <v>24</v>
      </c>
      <c r="B25" s="58" t="s">
        <v>11</v>
      </c>
      <c r="C25" s="62" t="s">
        <v>202</v>
      </c>
      <c r="D25" s="58" t="s">
        <v>19</v>
      </c>
      <c r="E25" s="29"/>
    </row>
    <row r="26" spans="1:22" x14ac:dyDescent="0.25">
      <c r="A26" s="54">
        <f t="shared" si="0"/>
        <v>25</v>
      </c>
      <c r="B26" s="58" t="s">
        <v>85</v>
      </c>
      <c r="C26" s="62" t="s">
        <v>203</v>
      </c>
      <c r="D26" s="58" t="s">
        <v>19</v>
      </c>
      <c r="E26" s="29"/>
      <c r="H26" s="21"/>
      <c r="I26" s="59" t="s">
        <v>186</v>
      </c>
      <c r="J26" s="58" t="s">
        <v>48</v>
      </c>
    </row>
    <row r="27" spans="1:22" x14ac:dyDescent="0.25">
      <c r="A27" s="6">
        <v>26</v>
      </c>
      <c r="B27" s="58" t="s">
        <v>18</v>
      </c>
      <c r="C27" s="62" t="s">
        <v>204</v>
      </c>
      <c r="D27" s="58" t="s">
        <v>19</v>
      </c>
      <c r="E27" s="29"/>
      <c r="F27" s="58"/>
      <c r="H27" s="21" t="s">
        <v>91</v>
      </c>
      <c r="I27" s="59" t="s">
        <v>187</v>
      </c>
      <c r="J27" s="58" t="s">
        <v>48</v>
      </c>
    </row>
    <row r="28" spans="1:22" x14ac:dyDescent="0.25">
      <c r="A28" s="6">
        <v>27</v>
      </c>
      <c r="B28" s="58" t="s">
        <v>7</v>
      </c>
      <c r="C28" s="62" t="s">
        <v>205</v>
      </c>
      <c r="D28" s="58" t="s">
        <v>19</v>
      </c>
      <c r="E28" s="29"/>
      <c r="F28" s="58"/>
      <c r="H28" s="21" t="s">
        <v>112</v>
      </c>
      <c r="I28" s="60" t="s">
        <v>188</v>
      </c>
      <c r="J28" s="61" t="s">
        <v>48</v>
      </c>
    </row>
    <row r="29" spans="1:22" x14ac:dyDescent="0.25">
      <c r="A29" s="17">
        <v>28</v>
      </c>
      <c r="B29" s="21" t="s">
        <v>18</v>
      </c>
      <c r="C29" s="22" t="s">
        <v>206</v>
      </c>
      <c r="D29" s="58" t="s">
        <v>193</v>
      </c>
      <c r="E29" s="41"/>
      <c r="F29" s="58"/>
    </row>
    <row r="30" spans="1:22" x14ac:dyDescent="0.25">
      <c r="A30" s="6">
        <v>29</v>
      </c>
      <c r="B30" s="58" t="s">
        <v>9</v>
      </c>
      <c r="C30" s="62" t="s">
        <v>207</v>
      </c>
      <c r="D30" s="58" t="s">
        <v>19</v>
      </c>
      <c r="E30" s="63"/>
      <c r="F30" s="58"/>
      <c r="V30" t="s">
        <v>56</v>
      </c>
    </row>
    <row r="31" spans="1:22" x14ac:dyDescent="0.25">
      <c r="A31" s="6">
        <v>30</v>
      </c>
      <c r="B31" s="58" t="s">
        <v>9</v>
      </c>
      <c r="C31" s="62" t="s">
        <v>208</v>
      </c>
      <c r="D31" s="58" t="s">
        <v>19</v>
      </c>
      <c r="E31" s="63"/>
      <c r="F31" s="61"/>
    </row>
    <row r="32" spans="1:22" x14ac:dyDescent="0.25">
      <c r="A32" s="6">
        <v>31</v>
      </c>
      <c r="B32" s="58"/>
      <c r="C32" s="62" t="s">
        <v>209</v>
      </c>
      <c r="D32" s="58" t="s">
        <v>193</v>
      </c>
      <c r="E32" s="63"/>
    </row>
    <row r="33" spans="1:5" x14ac:dyDescent="0.25">
      <c r="A33" s="6">
        <v>32</v>
      </c>
      <c r="B33" s="58" t="s">
        <v>91</v>
      </c>
      <c r="C33" s="62" t="s">
        <v>210</v>
      </c>
      <c r="D33" s="58" t="s">
        <v>19</v>
      </c>
      <c r="E33" s="29"/>
    </row>
    <row r="34" spans="1:5" x14ac:dyDescent="0.25">
      <c r="A34" s="17"/>
      <c r="B34" s="21"/>
      <c r="C34" s="22"/>
      <c r="D34" s="21"/>
      <c r="E34" s="21"/>
    </row>
    <row r="35" spans="1:5" x14ac:dyDescent="0.25">
      <c r="A35" s="17"/>
      <c r="B35" s="21"/>
      <c r="C35" s="22"/>
      <c r="D35" s="21"/>
      <c r="E35" s="21"/>
    </row>
    <row r="36" spans="1:5" x14ac:dyDescent="0.25">
      <c r="A36" s="17"/>
      <c r="B36" s="21"/>
      <c r="C36" s="22"/>
      <c r="D36" s="21"/>
      <c r="E36" s="21"/>
    </row>
    <row r="37" spans="1:5" x14ac:dyDescent="0.25">
      <c r="A37" s="17"/>
      <c r="B37" s="21"/>
      <c r="C37" s="22"/>
      <c r="D37" s="21"/>
      <c r="E37" s="21"/>
    </row>
    <row r="38" spans="1:5" x14ac:dyDescent="0.25">
      <c r="A38" s="17"/>
      <c r="B38" s="21"/>
      <c r="C38" s="22"/>
      <c r="D38" s="21"/>
      <c r="E38" s="21"/>
    </row>
    <row r="39" spans="1:5" x14ac:dyDescent="0.25">
      <c r="A39" s="17"/>
      <c r="B39" s="21"/>
      <c r="C39" s="22"/>
      <c r="D39" s="21"/>
      <c r="E39" s="21"/>
    </row>
    <row r="40" spans="1:5" x14ac:dyDescent="0.25">
      <c r="A40" s="17"/>
      <c r="B40" s="21"/>
      <c r="C40" s="33"/>
      <c r="D40" s="21"/>
      <c r="E40" s="21"/>
    </row>
    <row r="41" spans="1:5" x14ac:dyDescent="0.25">
      <c r="A41" s="17"/>
      <c r="B41" s="21"/>
      <c r="C41" s="33"/>
      <c r="D41" s="21"/>
      <c r="E41" s="21"/>
    </row>
    <row r="42" spans="1:5" x14ac:dyDescent="0.25">
      <c r="A42" s="17"/>
      <c r="B42" s="21"/>
      <c r="C42" s="33"/>
      <c r="D42" s="21"/>
      <c r="E42" s="21"/>
    </row>
    <row r="43" spans="1:5" x14ac:dyDescent="0.25">
      <c r="A43" s="17"/>
      <c r="B43" s="21"/>
      <c r="C43" s="33"/>
      <c r="D43" s="21"/>
      <c r="E43" s="21"/>
    </row>
    <row r="44" spans="1:5" x14ac:dyDescent="0.25">
      <c r="A44" s="17"/>
      <c r="B44" s="21"/>
      <c r="C44" s="33"/>
      <c r="D44" s="21"/>
      <c r="E44" s="21"/>
    </row>
    <row r="45" spans="1:5" x14ac:dyDescent="0.25">
      <c r="A45" s="17"/>
      <c r="B45" s="21"/>
      <c r="C45" s="22"/>
      <c r="D45" s="21"/>
      <c r="E45" s="21"/>
    </row>
    <row r="46" spans="1:5" x14ac:dyDescent="0.25">
      <c r="A46" s="17"/>
      <c r="B46" s="21"/>
      <c r="C46" s="22"/>
      <c r="D46" s="21"/>
      <c r="E46" s="21"/>
    </row>
    <row r="47" spans="1:5" x14ac:dyDescent="0.25">
      <c r="A47" s="17"/>
      <c r="B47" s="21"/>
      <c r="C47" s="22"/>
      <c r="D47" s="21"/>
      <c r="E47" s="21"/>
    </row>
    <row r="48" spans="1:5" x14ac:dyDescent="0.25">
      <c r="A48" s="17"/>
      <c r="B48" s="21"/>
      <c r="C48" s="22"/>
      <c r="D48" s="21"/>
      <c r="E48" s="21"/>
    </row>
    <row r="49" spans="1:5" x14ac:dyDescent="0.25">
      <c r="A49" s="17"/>
      <c r="B49" s="21"/>
      <c r="C49" s="22"/>
      <c r="D49" s="21"/>
      <c r="E49" s="21"/>
    </row>
    <row r="50" spans="1:5" x14ac:dyDescent="0.25">
      <c r="A50" s="17"/>
      <c r="B50" s="21"/>
      <c r="C50" s="22"/>
      <c r="D50" s="21"/>
      <c r="E50" s="21"/>
    </row>
    <row r="51" spans="1:5" x14ac:dyDescent="0.25">
      <c r="A51" s="17"/>
      <c r="B51" s="21"/>
      <c r="C51" s="22"/>
      <c r="D51" s="21"/>
      <c r="E51" s="21"/>
    </row>
    <row r="52" spans="1:5" x14ac:dyDescent="0.25">
      <c r="A52" s="17"/>
      <c r="B52" s="21"/>
      <c r="C52" s="22"/>
      <c r="D52" s="21"/>
      <c r="E52" s="21"/>
    </row>
    <row r="53" spans="1:5" x14ac:dyDescent="0.25">
      <c r="A53" s="17"/>
      <c r="B53" s="21"/>
      <c r="C53" s="23"/>
      <c r="D53" s="21"/>
      <c r="E53" s="21"/>
    </row>
    <row r="54" spans="1:5" x14ac:dyDescent="0.25">
      <c r="A54" s="17"/>
      <c r="B54" s="21"/>
      <c r="C54" s="22"/>
      <c r="D54" s="21"/>
      <c r="E54" s="21"/>
    </row>
    <row r="55" spans="1:5" x14ac:dyDescent="0.25">
      <c r="A55" s="17"/>
      <c r="B55" s="21"/>
      <c r="C55" s="22"/>
      <c r="D55" s="21"/>
      <c r="E55" s="21"/>
    </row>
    <row r="56" spans="1:5" x14ac:dyDescent="0.25">
      <c r="A56" s="17"/>
      <c r="B56" s="21"/>
      <c r="C56" s="22"/>
      <c r="D56" s="21"/>
      <c r="E56" s="21"/>
    </row>
    <row r="57" spans="1:5" x14ac:dyDescent="0.25">
      <c r="A57" s="17"/>
      <c r="B57" s="21"/>
      <c r="C57" s="22"/>
      <c r="D57" s="21"/>
      <c r="E57" s="21"/>
    </row>
    <row r="58" spans="1:5" x14ac:dyDescent="0.25">
      <c r="A58" s="17"/>
      <c r="B58" s="21"/>
      <c r="C58" s="22"/>
      <c r="D58" s="21"/>
      <c r="E58" s="21"/>
    </row>
    <row r="59" spans="1:5" x14ac:dyDescent="0.25">
      <c r="A59" s="17"/>
      <c r="B59" s="21"/>
      <c r="C59" s="22"/>
      <c r="D59" s="21"/>
      <c r="E59" s="21"/>
    </row>
    <row r="60" spans="1:5" x14ac:dyDescent="0.25">
      <c r="A60" s="17"/>
      <c r="B60" s="21"/>
      <c r="C60" s="22"/>
      <c r="D60" s="21"/>
      <c r="E60" s="21"/>
    </row>
    <row r="61" spans="1:5" x14ac:dyDescent="0.25">
      <c r="A61" s="17"/>
      <c r="B61" s="21"/>
      <c r="C61" s="22"/>
      <c r="D61" s="21"/>
      <c r="E61" s="21"/>
    </row>
    <row r="62" spans="1:5" x14ac:dyDescent="0.25">
      <c r="A62" s="17"/>
      <c r="B62" s="21"/>
      <c r="C62" s="22"/>
      <c r="D62" s="21"/>
      <c r="E62" s="21"/>
    </row>
    <row r="63" spans="1:5" x14ac:dyDescent="0.25">
      <c r="A63" s="17"/>
      <c r="B63" s="21"/>
      <c r="C63" s="22"/>
      <c r="D63" s="21"/>
      <c r="E63" s="21"/>
    </row>
    <row r="64" spans="1:5" x14ac:dyDescent="0.25">
      <c r="A64" s="17"/>
      <c r="B64" s="21"/>
      <c r="C64" s="23"/>
      <c r="D64" s="21"/>
      <c r="E64" s="21"/>
    </row>
    <row r="65" spans="1:5" x14ac:dyDescent="0.25">
      <c r="A65" s="17"/>
      <c r="B65" s="21"/>
      <c r="C65" s="22"/>
      <c r="D65" s="21"/>
      <c r="E65" s="21"/>
    </row>
    <row r="66" spans="1:5" x14ac:dyDescent="0.25">
      <c r="A66" s="17"/>
      <c r="B66" s="21"/>
      <c r="C66" s="22"/>
      <c r="D66" s="21"/>
      <c r="E66" s="21"/>
    </row>
    <row r="67" spans="1:5" x14ac:dyDescent="0.25">
      <c r="A67" s="17"/>
      <c r="B67" s="21"/>
      <c r="C67" s="23"/>
      <c r="D67" s="21"/>
      <c r="E67" s="21"/>
    </row>
    <row r="68" spans="1:5" x14ac:dyDescent="0.25">
      <c r="A68" s="17"/>
      <c r="B68" s="21"/>
      <c r="C68" s="22"/>
      <c r="D68" s="21"/>
      <c r="E68" s="21"/>
    </row>
    <row r="69" spans="1:5" x14ac:dyDescent="0.25">
      <c r="A69" s="17"/>
      <c r="B69" s="21"/>
      <c r="C69" s="22"/>
      <c r="D69" s="21"/>
      <c r="E69" s="21"/>
    </row>
    <row r="70" spans="1:5" x14ac:dyDescent="0.25">
      <c r="A70" s="17"/>
      <c r="B70" s="21"/>
      <c r="C70" s="22"/>
      <c r="D70" s="21"/>
      <c r="E70" s="21"/>
    </row>
    <row r="71" spans="1:5" x14ac:dyDescent="0.25">
      <c r="A71" s="17"/>
      <c r="B71" s="21"/>
      <c r="C71" s="22"/>
      <c r="D71" s="21"/>
      <c r="E71" s="21"/>
    </row>
    <row r="72" spans="1:5" x14ac:dyDescent="0.25">
      <c r="A72" s="17"/>
      <c r="B72" s="21"/>
      <c r="C72" s="22"/>
      <c r="D72" s="21"/>
      <c r="E72" s="21"/>
    </row>
    <row r="73" spans="1:5" x14ac:dyDescent="0.25">
      <c r="A73" s="17"/>
      <c r="B73" s="21"/>
      <c r="C73" s="22"/>
      <c r="D73" s="21"/>
      <c r="E73" s="21"/>
    </row>
    <row r="74" spans="1:5" x14ac:dyDescent="0.25">
      <c r="A74" s="17"/>
      <c r="B74" s="21"/>
      <c r="C74" s="22"/>
      <c r="D74" s="21"/>
      <c r="E74" s="21"/>
    </row>
    <row r="75" spans="1:5" x14ac:dyDescent="0.25">
      <c r="A75" s="17"/>
      <c r="B75" s="21"/>
      <c r="C75" s="22"/>
      <c r="D75" s="21"/>
      <c r="E75" s="21"/>
    </row>
    <row r="76" spans="1:5" x14ac:dyDescent="0.25">
      <c r="A76" s="17"/>
      <c r="B76" s="21"/>
      <c r="C76" s="22"/>
      <c r="D76" s="21"/>
      <c r="E76" s="21"/>
    </row>
    <row r="77" spans="1:5" x14ac:dyDescent="0.25">
      <c r="A77" s="17"/>
      <c r="B77" s="21"/>
      <c r="C77" s="22"/>
      <c r="D77" s="21"/>
      <c r="E77" s="21"/>
    </row>
    <row r="78" spans="1:5" x14ac:dyDescent="0.25">
      <c r="A78" s="17"/>
      <c r="B78" s="21"/>
      <c r="C78" s="22"/>
      <c r="D78" s="21"/>
      <c r="E78" s="21"/>
    </row>
    <row r="79" spans="1:5" x14ac:dyDescent="0.25">
      <c r="A79" s="17"/>
      <c r="B79" s="21"/>
      <c r="C79" s="22"/>
      <c r="D79" s="21"/>
      <c r="E79" s="21"/>
    </row>
    <row r="80" spans="1:5" x14ac:dyDescent="0.25">
      <c r="A80" s="17"/>
      <c r="B80" s="21"/>
      <c r="C80" s="22"/>
      <c r="D80" s="21"/>
      <c r="E80" s="21"/>
    </row>
  </sheetData>
  <mergeCells count="2">
    <mergeCell ref="G11:H11"/>
    <mergeCell ref="K3:L3"/>
  </mergeCells>
  <conditionalFormatting sqref="F27:F31 D2:D1048576">
    <cfRule type="containsText" dxfId="278" priority="97" operator="containsText" text="Uploaded">
      <formula>NOT(ISERROR(SEARCH("Uploaded",D2)))</formula>
    </cfRule>
    <cfRule type="expression" dxfId="277" priority="98">
      <formula>"Uploaded"</formula>
    </cfRule>
  </conditionalFormatting>
  <conditionalFormatting sqref="D46:D62">
    <cfRule type="containsText" dxfId="276" priority="95" operator="containsText" text="Uploaded">
      <formula>NOT(ISERROR(SEARCH("Uploaded",D46)))</formula>
    </cfRule>
    <cfRule type="expression" dxfId="275" priority="96">
      <formula>"Uploaded"</formula>
    </cfRule>
  </conditionalFormatting>
  <conditionalFormatting sqref="F27:F31 D2:D1048576">
    <cfRule type="containsText" dxfId="274" priority="92" operator="containsText" text="Hold">
      <formula>NOT(ISERROR(SEARCH("Hold",D2)))</formula>
    </cfRule>
    <cfRule type="containsText" dxfId="273" priority="93" operator="containsText" text="Working">
      <formula>NOT(ISERROR(SEARCH("Working",D2)))</formula>
    </cfRule>
    <cfRule type="containsText" dxfId="272" priority="94" operator="containsText" text="DEV Reject">
      <formula>NOT(ISERROR(SEARCH("DEV Reject",D2)))</formula>
    </cfRule>
  </conditionalFormatting>
  <conditionalFormatting sqref="F27:F31 D2:D1048576">
    <cfRule type="containsText" dxfId="271" priority="91" operator="containsText" text="Pending">
      <formula>NOT(ISERROR(SEARCH("Pending",D2)))</formula>
    </cfRule>
  </conditionalFormatting>
  <conditionalFormatting sqref="F27:F31 D2:D1048576">
    <cfRule type="containsText" dxfId="270" priority="90" operator="containsText" text="Saved">
      <formula>NOT(ISERROR(SEARCH("Saved",D2)))</formula>
    </cfRule>
  </conditionalFormatting>
  <conditionalFormatting sqref="G4">
    <cfRule type="containsText" dxfId="269" priority="88" operator="containsText" text="Uploaded">
      <formula>NOT(ISERROR(SEARCH("Uploaded",G4)))</formula>
    </cfRule>
    <cfRule type="expression" dxfId="268" priority="89">
      <formula>"Uploaded"</formula>
    </cfRule>
  </conditionalFormatting>
  <conditionalFormatting sqref="G4">
    <cfRule type="containsText" dxfId="267" priority="85" operator="containsText" text="Hold">
      <formula>NOT(ISERROR(SEARCH("Hold",G4)))</formula>
    </cfRule>
    <cfRule type="containsText" dxfId="266" priority="86" operator="containsText" text="Working">
      <formula>NOT(ISERROR(SEARCH("Working",G4)))</formula>
    </cfRule>
    <cfRule type="containsText" dxfId="265" priority="87" operator="containsText" text="DEV Reject">
      <formula>NOT(ISERROR(SEARCH("DEV Reject",G4)))</formula>
    </cfRule>
  </conditionalFormatting>
  <conditionalFormatting sqref="G4">
    <cfRule type="containsText" dxfId="264" priority="84" operator="containsText" text="Pending">
      <formula>NOT(ISERROR(SEARCH("Pending",G4)))</formula>
    </cfRule>
  </conditionalFormatting>
  <conditionalFormatting sqref="G5">
    <cfRule type="containsText" dxfId="263" priority="82" operator="containsText" text="Uploaded">
      <formula>NOT(ISERROR(SEARCH("Uploaded",G5)))</formula>
    </cfRule>
    <cfRule type="expression" dxfId="262" priority="83">
      <formula>"Uploaded"</formula>
    </cfRule>
  </conditionalFormatting>
  <conditionalFormatting sqref="G5">
    <cfRule type="containsText" dxfId="261" priority="79" operator="containsText" text="Hold">
      <formula>NOT(ISERROR(SEARCH("Hold",G5)))</formula>
    </cfRule>
    <cfRule type="containsText" dxfId="260" priority="80" operator="containsText" text="Working">
      <formula>NOT(ISERROR(SEARCH("Working",G5)))</formula>
    </cfRule>
    <cfRule type="containsText" dxfId="259" priority="81" operator="containsText" text="DEV Reject">
      <formula>NOT(ISERROR(SEARCH("DEV Reject",G5)))</formula>
    </cfRule>
  </conditionalFormatting>
  <conditionalFormatting sqref="G5">
    <cfRule type="containsText" dxfId="258" priority="78" operator="containsText" text="Pending">
      <formula>NOT(ISERROR(SEARCH("Pending",G5)))</formula>
    </cfRule>
  </conditionalFormatting>
  <conditionalFormatting sqref="G6">
    <cfRule type="containsText" dxfId="257" priority="76" operator="containsText" text="Uploaded">
      <formula>NOT(ISERROR(SEARCH("Uploaded",G6)))</formula>
    </cfRule>
    <cfRule type="expression" dxfId="256" priority="77">
      <formula>"Uploaded"</formula>
    </cfRule>
  </conditionalFormatting>
  <conditionalFormatting sqref="G6">
    <cfRule type="containsText" dxfId="255" priority="73" operator="containsText" text="Hold">
      <formula>NOT(ISERROR(SEARCH("Hold",G6)))</formula>
    </cfRule>
    <cfRule type="containsText" dxfId="254" priority="74" operator="containsText" text="Working">
      <formula>NOT(ISERROR(SEARCH("Working",G6)))</formula>
    </cfRule>
    <cfRule type="containsText" dxfId="253" priority="75" operator="containsText" text="DEV Reject">
      <formula>NOT(ISERROR(SEARCH("DEV Reject",G6)))</formula>
    </cfRule>
  </conditionalFormatting>
  <conditionalFormatting sqref="G6">
    <cfRule type="containsText" dxfId="252" priority="72" operator="containsText" text="Pending">
      <formula>NOT(ISERROR(SEARCH("Pending",G6)))</formula>
    </cfRule>
  </conditionalFormatting>
  <conditionalFormatting sqref="G7">
    <cfRule type="containsText" dxfId="251" priority="70" operator="containsText" text="Uploaded">
      <formula>NOT(ISERROR(SEARCH("Uploaded",G7)))</formula>
    </cfRule>
    <cfRule type="expression" dxfId="250" priority="71">
      <formula>"Uploaded"</formula>
    </cfRule>
  </conditionalFormatting>
  <conditionalFormatting sqref="G7">
    <cfRule type="containsText" dxfId="249" priority="67" operator="containsText" text="Hold">
      <formula>NOT(ISERROR(SEARCH("Hold",G7)))</formula>
    </cfRule>
    <cfRule type="containsText" dxfId="248" priority="68" operator="containsText" text="Working">
      <formula>NOT(ISERROR(SEARCH("Working",G7)))</formula>
    </cfRule>
    <cfRule type="containsText" dxfId="247" priority="69" operator="containsText" text="DEV Reject">
      <formula>NOT(ISERROR(SEARCH("DEV Reject",G7)))</formula>
    </cfRule>
  </conditionalFormatting>
  <conditionalFormatting sqref="G7">
    <cfRule type="containsText" dxfId="246" priority="66" operator="containsText" text="Pending">
      <formula>NOT(ISERROR(SEARCH("Pending",G7)))</formula>
    </cfRule>
  </conditionalFormatting>
  <conditionalFormatting sqref="G7">
    <cfRule type="containsText" dxfId="245" priority="65" operator="containsText" text="Saved">
      <formula>NOT(ISERROR(SEARCH("Saved",G7)))</formula>
    </cfRule>
  </conditionalFormatting>
  <conditionalFormatting sqref="G8">
    <cfRule type="containsText" dxfId="244" priority="63" operator="containsText" text="Uploaded">
      <formula>NOT(ISERROR(SEARCH("Uploaded",G8)))</formula>
    </cfRule>
    <cfRule type="expression" dxfId="243" priority="64">
      <formula>"Uploaded"</formula>
    </cfRule>
  </conditionalFormatting>
  <conditionalFormatting sqref="G8">
    <cfRule type="containsText" dxfId="242" priority="60" operator="containsText" text="Hold">
      <formula>NOT(ISERROR(SEARCH("Hold",G8)))</formula>
    </cfRule>
    <cfRule type="containsText" dxfId="241" priority="61" operator="containsText" text="Working">
      <formula>NOT(ISERROR(SEARCH("Working",G8)))</formula>
    </cfRule>
    <cfRule type="containsText" dxfId="240" priority="62" operator="containsText" text="DEV Reject">
      <formula>NOT(ISERROR(SEARCH("DEV Reject",G8)))</formula>
    </cfRule>
  </conditionalFormatting>
  <conditionalFormatting sqref="G8">
    <cfRule type="containsText" dxfId="239" priority="59" operator="containsText" text="Pending">
      <formula>NOT(ISERROR(SEARCH("Pending",G8)))</formula>
    </cfRule>
  </conditionalFormatting>
  <conditionalFormatting sqref="G9">
    <cfRule type="containsText" dxfId="238" priority="57" operator="containsText" text="Uploaded">
      <formula>NOT(ISERROR(SEARCH("Uploaded",G9)))</formula>
    </cfRule>
    <cfRule type="expression" dxfId="237" priority="58">
      <formula>"Uploaded"</formula>
    </cfRule>
  </conditionalFormatting>
  <conditionalFormatting sqref="G9">
    <cfRule type="containsText" dxfId="236" priority="54" operator="containsText" text="Hold">
      <formula>NOT(ISERROR(SEARCH("Hold",G9)))</formula>
    </cfRule>
    <cfRule type="containsText" dxfId="235" priority="55" operator="containsText" text="Working">
      <formula>NOT(ISERROR(SEARCH("Working",G9)))</formula>
    </cfRule>
    <cfRule type="containsText" dxfId="234" priority="56" operator="containsText" text="DEV Reject">
      <formula>NOT(ISERROR(SEARCH("DEV Reject",G9)))</formula>
    </cfRule>
  </conditionalFormatting>
  <conditionalFormatting sqref="G9">
    <cfRule type="containsText" dxfId="233" priority="53" operator="containsText" text="Pending">
      <formula>NOT(ISERROR(SEARCH("Pending",G9)))</formula>
    </cfRule>
  </conditionalFormatting>
  <conditionalFormatting sqref="H12:H22">
    <cfRule type="cellIs" dxfId="232" priority="52" operator="greaterThan">
      <formula>0</formula>
    </cfRule>
  </conditionalFormatting>
  <conditionalFormatting sqref="J26:J28">
    <cfRule type="containsText" dxfId="231" priority="43" operator="containsText" text="Uploaded">
      <formula>NOT(ISERROR(SEARCH("Uploaded",J26)))</formula>
    </cfRule>
    <cfRule type="expression" dxfId="230" priority="44">
      <formula>"Uploaded"</formula>
    </cfRule>
  </conditionalFormatting>
  <conditionalFormatting sqref="J26:J28">
    <cfRule type="containsText" dxfId="229" priority="40" operator="containsText" text="Hold">
      <formula>NOT(ISERROR(SEARCH("Hold",J26)))</formula>
    </cfRule>
    <cfRule type="containsText" dxfId="228" priority="41" operator="containsText" text="Working">
      <formula>NOT(ISERROR(SEARCH("Working",J26)))</formula>
    </cfRule>
    <cfRule type="containsText" dxfId="227" priority="42" operator="containsText" text="DEV Reject">
      <formula>NOT(ISERROR(SEARCH("DEV Reject",J26)))</formula>
    </cfRule>
  </conditionalFormatting>
  <conditionalFormatting sqref="J26:J28">
    <cfRule type="containsText" dxfId="226" priority="39" operator="containsText" text="Pending">
      <formula>NOT(ISERROR(SEARCH("Pending",J26)))</formula>
    </cfRule>
  </conditionalFormatting>
  <conditionalFormatting sqref="J26:J28">
    <cfRule type="containsText" dxfId="225" priority="38" operator="containsText" text="Saved">
      <formula>NOT(ISERROR(SEARCH("Saved",J26)))</formula>
    </cfRule>
  </conditionalFormatting>
  <conditionalFormatting sqref="K4">
    <cfRule type="containsText" dxfId="224" priority="36" operator="containsText" text="Uploaded">
      <formula>NOT(ISERROR(SEARCH("Uploaded",K4)))</formula>
    </cfRule>
    <cfRule type="expression" dxfId="223" priority="37">
      <formula>"Uploaded"</formula>
    </cfRule>
  </conditionalFormatting>
  <conditionalFormatting sqref="K4">
    <cfRule type="containsText" dxfId="222" priority="33" operator="containsText" text="Hold">
      <formula>NOT(ISERROR(SEARCH("Hold",K4)))</formula>
    </cfRule>
    <cfRule type="containsText" dxfId="221" priority="34" operator="containsText" text="Working">
      <formula>NOT(ISERROR(SEARCH("Working",K4)))</formula>
    </cfRule>
    <cfRule type="containsText" dxfId="220" priority="35" operator="containsText" text="DEV Reject">
      <formula>NOT(ISERROR(SEARCH("DEV Reject",K4)))</formula>
    </cfRule>
  </conditionalFormatting>
  <conditionalFormatting sqref="K4">
    <cfRule type="containsText" dxfId="219" priority="32" operator="containsText" text="Pending">
      <formula>NOT(ISERROR(SEARCH("Pending",K4)))</formula>
    </cfRule>
  </conditionalFormatting>
  <conditionalFormatting sqref="K5">
    <cfRule type="containsText" dxfId="218" priority="30" operator="containsText" text="Uploaded">
      <formula>NOT(ISERROR(SEARCH("Uploaded",K5)))</formula>
    </cfRule>
    <cfRule type="expression" dxfId="217" priority="31">
      <formula>"Uploaded"</formula>
    </cfRule>
  </conditionalFormatting>
  <conditionalFormatting sqref="K5">
    <cfRule type="containsText" dxfId="216" priority="27" operator="containsText" text="Hold">
      <formula>NOT(ISERROR(SEARCH("Hold",K5)))</formula>
    </cfRule>
    <cfRule type="containsText" dxfId="215" priority="28" operator="containsText" text="Working">
      <formula>NOT(ISERROR(SEARCH("Working",K5)))</formula>
    </cfRule>
    <cfRule type="containsText" dxfId="214" priority="29" operator="containsText" text="DEV Reject">
      <formula>NOT(ISERROR(SEARCH("DEV Reject",K5)))</formula>
    </cfRule>
  </conditionalFormatting>
  <conditionalFormatting sqref="K5">
    <cfRule type="containsText" dxfId="213" priority="26" operator="containsText" text="Pending">
      <formula>NOT(ISERROR(SEARCH("Pending",K5)))</formula>
    </cfRule>
  </conditionalFormatting>
  <conditionalFormatting sqref="K5">
    <cfRule type="containsText" dxfId="212" priority="25" operator="containsText" text="Saved">
      <formula>NOT(ISERROR(SEARCH("Saved",K5)))</formula>
    </cfRule>
  </conditionalFormatting>
  <conditionalFormatting sqref="K7">
    <cfRule type="containsText" dxfId="211" priority="23" operator="containsText" text="Uploaded">
      <formula>NOT(ISERROR(SEARCH("Uploaded",K7)))</formula>
    </cfRule>
    <cfRule type="expression" dxfId="210" priority="24">
      <formula>"Uploaded"</formula>
    </cfRule>
  </conditionalFormatting>
  <conditionalFormatting sqref="K7">
    <cfRule type="containsText" dxfId="209" priority="20" operator="containsText" text="Hold">
      <formula>NOT(ISERROR(SEARCH("Hold",K7)))</formula>
    </cfRule>
    <cfRule type="containsText" dxfId="208" priority="21" operator="containsText" text="Working">
      <formula>NOT(ISERROR(SEARCH("Working",K7)))</formula>
    </cfRule>
    <cfRule type="containsText" dxfId="207" priority="22" operator="containsText" text="DEV Reject">
      <formula>NOT(ISERROR(SEARCH("DEV Reject",K7)))</formula>
    </cfRule>
  </conditionalFormatting>
  <conditionalFormatting sqref="K7">
    <cfRule type="containsText" dxfId="206" priority="19" operator="containsText" text="Pending">
      <formula>NOT(ISERROR(SEARCH("Pending",K7)))</formula>
    </cfRule>
  </conditionalFormatting>
  <conditionalFormatting sqref="K8">
    <cfRule type="containsText" dxfId="205" priority="17" operator="containsText" text="Uploaded">
      <formula>NOT(ISERROR(SEARCH("Uploaded",K8)))</formula>
    </cfRule>
    <cfRule type="expression" dxfId="204" priority="18">
      <formula>"Uploaded"</formula>
    </cfRule>
  </conditionalFormatting>
  <conditionalFormatting sqref="K8">
    <cfRule type="containsText" dxfId="203" priority="14" operator="containsText" text="Hold">
      <formula>NOT(ISERROR(SEARCH("Hold",K8)))</formula>
    </cfRule>
    <cfRule type="containsText" dxfId="202" priority="15" operator="containsText" text="Working">
      <formula>NOT(ISERROR(SEARCH("Working",K8)))</formula>
    </cfRule>
    <cfRule type="containsText" dxfId="201" priority="16" operator="containsText" text="DEV Reject">
      <formula>NOT(ISERROR(SEARCH("DEV Reject",K8)))</formula>
    </cfRule>
  </conditionalFormatting>
  <conditionalFormatting sqref="K8">
    <cfRule type="containsText" dxfId="200" priority="13" operator="containsText" text="Pending">
      <formula>NOT(ISERROR(SEARCH("Pending",K8)))</formula>
    </cfRule>
  </conditionalFormatting>
  <conditionalFormatting sqref="K6">
    <cfRule type="containsText" dxfId="199" priority="11" operator="containsText" text="Uploaded">
      <formula>NOT(ISERROR(SEARCH("Uploaded",K6)))</formula>
    </cfRule>
    <cfRule type="expression" dxfId="198" priority="12">
      <formula>"Uploaded"</formula>
    </cfRule>
  </conditionalFormatting>
  <conditionalFormatting sqref="K6">
    <cfRule type="containsText" dxfId="197" priority="8" operator="containsText" text="Hold">
      <formula>NOT(ISERROR(SEARCH("Hold",K6)))</formula>
    </cfRule>
    <cfRule type="containsText" dxfId="196" priority="9" operator="containsText" text="Working">
      <formula>NOT(ISERROR(SEARCH("Working",K6)))</formula>
    </cfRule>
    <cfRule type="containsText" dxfId="195" priority="10" operator="containsText" text="DEV Reject">
      <formula>NOT(ISERROR(SEARCH("DEV Reject",K6)))</formula>
    </cfRule>
  </conditionalFormatting>
  <conditionalFormatting sqref="K6">
    <cfRule type="containsText" dxfId="194" priority="7" operator="containsText" text="Pending">
      <formula>NOT(ISERROR(SEARCH("Pending",K6)))</formula>
    </cfRule>
  </conditionalFormatting>
  <conditionalFormatting sqref="K7">
    <cfRule type="containsText" dxfId="193" priority="5" operator="containsText" text="Uploaded">
      <formula>NOT(ISERROR(SEARCH("Uploaded",K7)))</formula>
    </cfRule>
    <cfRule type="expression" dxfId="192" priority="6">
      <formula>"Uploaded"</formula>
    </cfRule>
  </conditionalFormatting>
  <conditionalFormatting sqref="K7">
    <cfRule type="containsText" dxfId="191" priority="2" operator="containsText" text="Hold">
      <formula>NOT(ISERROR(SEARCH("Hold",K7)))</formula>
    </cfRule>
    <cfRule type="containsText" dxfId="190" priority="3" operator="containsText" text="Working">
      <formula>NOT(ISERROR(SEARCH("Working",K7)))</formula>
    </cfRule>
    <cfRule type="containsText" dxfId="189" priority="4" operator="containsText" text="DEV Reject">
      <formula>NOT(ISERROR(SEARCH("DEV Reject",K7)))</formula>
    </cfRule>
  </conditionalFormatting>
  <conditionalFormatting sqref="K7">
    <cfRule type="containsText" dxfId="188" priority="1" operator="containsText" text="Pending">
      <formula>NOT(ISERROR(SEARCH("Pending",K7)))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zoomScaleNormal="100" workbookViewId="0">
      <selection activeCell="C24" sqref="C24"/>
    </sheetView>
  </sheetViews>
  <sheetFormatPr defaultRowHeight="15" x14ac:dyDescent="0.25"/>
  <cols>
    <col min="1" max="1" width="9.7109375" customWidth="1"/>
    <col min="2" max="2" width="11.140625" customWidth="1"/>
    <col min="3" max="3" width="19.5703125" customWidth="1"/>
    <col min="4" max="4" width="13.28515625" style="17" customWidth="1"/>
    <col min="5" max="5" width="17.7109375" bestFit="1" customWidth="1"/>
    <col min="6" max="7" width="10.5703125" bestFit="1" customWidth="1"/>
    <col min="8" max="9" width="8.42578125" bestFit="1" customWidth="1"/>
    <col min="10" max="12" width="13.7109375" bestFit="1" customWidth="1"/>
    <col min="16" max="16" width="8.42578125" bestFit="1" customWidth="1"/>
    <col min="17" max="17" width="13.7109375" bestFit="1" customWidth="1"/>
  </cols>
  <sheetData>
    <row r="1" spans="1:13" ht="26.25" x14ac:dyDescent="0.25">
      <c r="A1" s="12" t="s">
        <v>22</v>
      </c>
      <c r="B1" s="31" t="s">
        <v>0</v>
      </c>
      <c r="C1" s="31" t="s">
        <v>1</v>
      </c>
      <c r="D1" s="31" t="s">
        <v>2</v>
      </c>
      <c r="E1" s="14" t="s">
        <v>3</v>
      </c>
    </row>
    <row r="2" spans="1:13" x14ac:dyDescent="0.25">
      <c r="A2" s="38">
        <v>1</v>
      </c>
      <c r="B2" s="47" t="s">
        <v>218</v>
      </c>
      <c r="C2" s="8" t="s">
        <v>212</v>
      </c>
      <c r="D2" s="47" t="s">
        <v>19</v>
      </c>
      <c r="E2" s="38"/>
    </row>
    <row r="3" spans="1:13" x14ac:dyDescent="0.25">
      <c r="A3" s="54">
        <f t="shared" ref="A3:A29" si="0">A2+1</f>
        <v>2</v>
      </c>
      <c r="B3" s="56" t="s">
        <v>7</v>
      </c>
      <c r="C3" s="57" t="s">
        <v>213</v>
      </c>
      <c r="D3" s="47" t="s">
        <v>19</v>
      </c>
      <c r="E3" s="55"/>
    </row>
    <row r="4" spans="1:13" x14ac:dyDescent="0.25">
      <c r="A4" s="54">
        <f t="shared" si="0"/>
        <v>3</v>
      </c>
      <c r="B4" s="56" t="s">
        <v>85</v>
      </c>
      <c r="C4" s="57" t="s">
        <v>214</v>
      </c>
      <c r="D4" s="47" t="s">
        <v>19</v>
      </c>
      <c r="E4" s="55"/>
      <c r="G4" s="53" t="s">
        <v>19</v>
      </c>
      <c r="H4" s="53">
        <f>COUNTIF(D:D,"Uploaded")</f>
        <v>15</v>
      </c>
    </row>
    <row r="5" spans="1:13" x14ac:dyDescent="0.25">
      <c r="A5" s="54">
        <f t="shared" si="0"/>
        <v>4</v>
      </c>
      <c r="B5" s="56" t="s">
        <v>9</v>
      </c>
      <c r="C5" s="57" t="s">
        <v>215</v>
      </c>
      <c r="D5" s="53" t="s">
        <v>241</v>
      </c>
      <c r="E5" s="55"/>
      <c r="G5" s="53" t="s">
        <v>42</v>
      </c>
      <c r="H5" s="53">
        <f>COUNTIF(D:D,G5)</f>
        <v>8</v>
      </c>
    </row>
    <row r="6" spans="1:13" x14ac:dyDescent="0.25">
      <c r="A6" s="54">
        <f t="shared" si="0"/>
        <v>5</v>
      </c>
      <c r="B6" s="56" t="s">
        <v>9</v>
      </c>
      <c r="C6" s="57" t="s">
        <v>216</v>
      </c>
      <c r="D6" s="53" t="s">
        <v>241</v>
      </c>
      <c r="E6" s="55"/>
      <c r="G6" s="53" t="s">
        <v>48</v>
      </c>
      <c r="H6" s="53">
        <f>COUNTIF(D:D,G6)</f>
        <v>1</v>
      </c>
    </row>
    <row r="7" spans="1:13" x14ac:dyDescent="0.25">
      <c r="A7" s="54">
        <f t="shared" si="0"/>
        <v>6</v>
      </c>
      <c r="B7" s="56" t="s">
        <v>18</v>
      </c>
      <c r="C7" s="57" t="s">
        <v>217</v>
      </c>
      <c r="D7" s="53" t="s">
        <v>19</v>
      </c>
      <c r="E7" s="55"/>
      <c r="G7" s="53" t="s">
        <v>20</v>
      </c>
      <c r="H7" s="53">
        <f>COUNTIF(D:D,G7)</f>
        <v>0</v>
      </c>
    </row>
    <row r="8" spans="1:13" x14ac:dyDescent="0.25">
      <c r="A8" s="54">
        <f t="shared" si="0"/>
        <v>7</v>
      </c>
      <c r="B8" s="56" t="s">
        <v>21</v>
      </c>
      <c r="C8" s="43" t="s">
        <v>219</v>
      </c>
      <c r="D8" s="53" t="s">
        <v>19</v>
      </c>
      <c r="E8" s="55"/>
      <c r="G8" s="53" t="s">
        <v>44</v>
      </c>
      <c r="H8" s="53">
        <f>COUNTIF(D:D,G8)</f>
        <v>0</v>
      </c>
    </row>
    <row r="9" spans="1:13" x14ac:dyDescent="0.25">
      <c r="A9" s="54">
        <f t="shared" si="0"/>
        <v>8</v>
      </c>
      <c r="B9" s="56" t="s">
        <v>218</v>
      </c>
      <c r="C9" s="57" t="s">
        <v>220</v>
      </c>
      <c r="D9" s="53" t="s">
        <v>19</v>
      </c>
      <c r="E9" s="55"/>
      <c r="G9" s="53" t="s">
        <v>45</v>
      </c>
      <c r="H9" s="53">
        <f>COUNTIF(D:D,G9)</f>
        <v>4</v>
      </c>
    </row>
    <row r="10" spans="1:13" x14ac:dyDescent="0.25">
      <c r="A10" s="54">
        <f t="shared" si="0"/>
        <v>9</v>
      </c>
      <c r="B10" s="56" t="s">
        <v>7</v>
      </c>
      <c r="C10" s="43" t="s">
        <v>221</v>
      </c>
      <c r="D10" s="53" t="s">
        <v>19</v>
      </c>
      <c r="E10" s="55"/>
    </row>
    <row r="11" spans="1:13" ht="15.75" x14ac:dyDescent="0.25">
      <c r="A11" s="54">
        <f t="shared" si="0"/>
        <v>10</v>
      </c>
      <c r="B11" s="56" t="s">
        <v>24</v>
      </c>
      <c r="C11" s="57" t="s">
        <v>222</v>
      </c>
      <c r="D11" s="53" t="s">
        <v>19</v>
      </c>
      <c r="E11" s="55"/>
      <c r="G11" s="68" t="s">
        <v>32</v>
      </c>
      <c r="H11" s="69"/>
      <c r="I11" s="64" t="s">
        <v>37</v>
      </c>
      <c r="J11" s="64" t="s">
        <v>165</v>
      </c>
    </row>
    <row r="12" spans="1:13" x14ac:dyDescent="0.25">
      <c r="A12" s="54">
        <f t="shared" si="0"/>
        <v>11</v>
      </c>
      <c r="B12" s="56" t="s">
        <v>9</v>
      </c>
      <c r="C12" s="57" t="s">
        <v>223</v>
      </c>
      <c r="D12" s="53" t="s">
        <v>19</v>
      </c>
      <c r="E12" s="55"/>
      <c r="G12" s="53" t="s">
        <v>9</v>
      </c>
      <c r="H12" s="53">
        <f>COUNTIF(Table1456789[Name],G12)</f>
        <v>7</v>
      </c>
      <c r="I12" s="53">
        <f>COUNTA(Table1456789[ID])</f>
        <v>28</v>
      </c>
      <c r="J12" s="53">
        <f>COUNTA(Table1456789[Name])</f>
        <v>27</v>
      </c>
      <c r="M12" t="s">
        <v>56</v>
      </c>
    </row>
    <row r="13" spans="1:13" x14ac:dyDescent="0.25">
      <c r="A13" s="54">
        <f t="shared" si="0"/>
        <v>12</v>
      </c>
      <c r="B13" s="56" t="s">
        <v>7</v>
      </c>
      <c r="C13" s="57" t="s">
        <v>224</v>
      </c>
      <c r="D13" s="53" t="s">
        <v>19</v>
      </c>
      <c r="E13" s="55"/>
      <c r="G13" s="53" t="s">
        <v>17</v>
      </c>
      <c r="H13" s="53">
        <f>COUNTIF(Table1456789[Name],G13)</f>
        <v>0</v>
      </c>
    </row>
    <row r="14" spans="1:13" x14ac:dyDescent="0.25">
      <c r="A14" s="54">
        <f t="shared" si="0"/>
        <v>13</v>
      </c>
      <c r="B14" s="56" t="s">
        <v>9</v>
      </c>
      <c r="C14" s="57" t="s">
        <v>226</v>
      </c>
      <c r="D14" s="53" t="s">
        <v>19</v>
      </c>
      <c r="E14" s="55"/>
      <c r="G14" s="53" t="s">
        <v>7</v>
      </c>
      <c r="H14" s="53">
        <f>COUNTIF(Table1456789[Name],G14)</f>
        <v>6</v>
      </c>
    </row>
    <row r="15" spans="1:13" x14ac:dyDescent="0.25">
      <c r="A15" s="54">
        <f t="shared" si="0"/>
        <v>14</v>
      </c>
      <c r="B15" s="56" t="s">
        <v>18</v>
      </c>
      <c r="C15" s="57" t="s">
        <v>225</v>
      </c>
      <c r="D15" s="53" t="s">
        <v>19</v>
      </c>
      <c r="E15" s="55"/>
      <c r="G15" s="53" t="s">
        <v>18</v>
      </c>
      <c r="H15" s="53">
        <f>COUNTIF(Table1456789[Name],G15)</f>
        <v>3</v>
      </c>
    </row>
    <row r="16" spans="1:13" x14ac:dyDescent="0.25">
      <c r="A16" s="54">
        <f t="shared" si="0"/>
        <v>15</v>
      </c>
      <c r="B16" s="56" t="s">
        <v>7</v>
      </c>
      <c r="C16" s="57" t="s">
        <v>227</v>
      </c>
      <c r="D16" s="53" t="s">
        <v>19</v>
      </c>
      <c r="E16" s="55"/>
      <c r="G16" s="53" t="s">
        <v>218</v>
      </c>
      <c r="H16" s="53">
        <f>COUNTIF(Table1456789[Name],G16)</f>
        <v>5</v>
      </c>
    </row>
    <row r="17" spans="1:22" x14ac:dyDescent="0.25">
      <c r="A17" s="54">
        <f t="shared" si="0"/>
        <v>16</v>
      </c>
      <c r="B17" s="56" t="s">
        <v>218</v>
      </c>
      <c r="C17" s="57" t="s">
        <v>228</v>
      </c>
      <c r="D17" s="53" t="s">
        <v>19</v>
      </c>
      <c r="E17" s="55"/>
      <c r="G17" s="53" t="s">
        <v>10</v>
      </c>
      <c r="H17" s="53">
        <f>COUNTIF(Table1456789[Name],G17)</f>
        <v>0</v>
      </c>
    </row>
    <row r="18" spans="1:22" x14ac:dyDescent="0.25">
      <c r="A18" s="54">
        <f t="shared" si="0"/>
        <v>17</v>
      </c>
      <c r="B18" s="56" t="s">
        <v>9</v>
      </c>
      <c r="C18" s="57" t="s">
        <v>229</v>
      </c>
      <c r="D18" s="53" t="s">
        <v>19</v>
      </c>
      <c r="E18" s="55"/>
      <c r="G18" s="53" t="s">
        <v>21</v>
      </c>
      <c r="H18" s="53">
        <f>COUNTIF(Table1456789[Name],G18)</f>
        <v>1</v>
      </c>
    </row>
    <row r="19" spans="1:22" x14ac:dyDescent="0.25">
      <c r="A19" s="54">
        <f t="shared" si="0"/>
        <v>18</v>
      </c>
      <c r="B19" s="56" t="s">
        <v>85</v>
      </c>
      <c r="C19" s="43" t="s">
        <v>230</v>
      </c>
      <c r="D19" s="53" t="s">
        <v>241</v>
      </c>
      <c r="E19" s="55"/>
      <c r="G19" s="56" t="s">
        <v>24</v>
      </c>
      <c r="H19" s="53">
        <f>COUNTIF(Table1456789[Name],G19)</f>
        <v>2</v>
      </c>
    </row>
    <row r="20" spans="1:22" x14ac:dyDescent="0.25">
      <c r="A20" s="54">
        <f t="shared" si="0"/>
        <v>19</v>
      </c>
      <c r="B20" s="56" t="s">
        <v>218</v>
      </c>
      <c r="C20" s="43" t="s">
        <v>231</v>
      </c>
      <c r="D20" s="53" t="s">
        <v>241</v>
      </c>
      <c r="E20" s="55"/>
      <c r="G20" s="56" t="s">
        <v>85</v>
      </c>
      <c r="H20" s="53">
        <f>COUNTIF(Table1456789[Name],G20)</f>
        <v>2</v>
      </c>
    </row>
    <row r="21" spans="1:22" x14ac:dyDescent="0.25">
      <c r="A21" s="54">
        <f t="shared" si="0"/>
        <v>20</v>
      </c>
      <c r="B21" s="56" t="s">
        <v>18</v>
      </c>
      <c r="C21" s="43" t="s">
        <v>232</v>
      </c>
      <c r="D21" s="53" t="s">
        <v>42</v>
      </c>
      <c r="E21" s="55"/>
      <c r="G21" s="56" t="s">
        <v>91</v>
      </c>
      <c r="H21" s="53">
        <f>COUNTIF(Table1456789[Name],G21)</f>
        <v>1</v>
      </c>
    </row>
    <row r="22" spans="1:22" x14ac:dyDescent="0.25">
      <c r="A22" s="54">
        <f t="shared" si="0"/>
        <v>21</v>
      </c>
      <c r="B22" s="56" t="s">
        <v>9</v>
      </c>
      <c r="C22" s="43" t="s">
        <v>233</v>
      </c>
      <c r="D22" s="53" t="s">
        <v>42</v>
      </c>
      <c r="E22" s="55"/>
      <c r="G22" s="56" t="s">
        <v>112</v>
      </c>
      <c r="H22" s="53">
        <f>COUNTIF(Table1456789[Name],G22)</f>
        <v>0</v>
      </c>
    </row>
    <row r="23" spans="1:22" x14ac:dyDescent="0.25">
      <c r="A23" s="54">
        <f t="shared" si="0"/>
        <v>22</v>
      </c>
      <c r="B23" s="56" t="s">
        <v>7</v>
      </c>
      <c r="C23" s="43" t="s">
        <v>234</v>
      </c>
      <c r="D23" s="53" t="s">
        <v>42</v>
      </c>
      <c r="E23" s="55"/>
    </row>
    <row r="24" spans="1:22" x14ac:dyDescent="0.25">
      <c r="A24" s="54">
        <f t="shared" si="0"/>
        <v>23</v>
      </c>
      <c r="B24" s="56" t="s">
        <v>91</v>
      </c>
      <c r="C24" s="57" t="s">
        <v>235</v>
      </c>
      <c r="D24" s="53" t="s">
        <v>42</v>
      </c>
      <c r="E24" s="55"/>
    </row>
    <row r="25" spans="1:22" x14ac:dyDescent="0.25">
      <c r="A25" s="54">
        <f t="shared" si="0"/>
        <v>24</v>
      </c>
      <c r="B25" s="56" t="s">
        <v>9</v>
      </c>
      <c r="C25" s="57" t="s">
        <v>236</v>
      </c>
      <c r="D25" s="53" t="s">
        <v>42</v>
      </c>
      <c r="E25" s="55"/>
    </row>
    <row r="26" spans="1:22" x14ac:dyDescent="0.25">
      <c r="A26" s="54">
        <f t="shared" si="0"/>
        <v>25</v>
      </c>
      <c r="B26" s="56" t="s">
        <v>24</v>
      </c>
      <c r="C26" s="57" t="s">
        <v>237</v>
      </c>
      <c r="D26" s="53" t="s">
        <v>42</v>
      </c>
      <c r="E26" s="55"/>
    </row>
    <row r="27" spans="1:22" x14ac:dyDescent="0.25">
      <c r="A27" s="54">
        <f t="shared" si="0"/>
        <v>26</v>
      </c>
      <c r="B27" s="56"/>
      <c r="C27" s="57" t="s">
        <v>238</v>
      </c>
      <c r="D27" s="53" t="s">
        <v>48</v>
      </c>
      <c r="E27" s="55"/>
    </row>
    <row r="28" spans="1:22" x14ac:dyDescent="0.25">
      <c r="A28" s="54">
        <f t="shared" si="0"/>
        <v>27</v>
      </c>
      <c r="B28" s="56" t="s">
        <v>218</v>
      </c>
      <c r="C28" s="57" t="s">
        <v>239</v>
      </c>
      <c r="D28" s="53" t="s">
        <v>42</v>
      </c>
      <c r="E28" s="55"/>
      <c r="J28" s="53"/>
    </row>
    <row r="29" spans="1:22" x14ac:dyDescent="0.25">
      <c r="A29" s="54">
        <f t="shared" si="0"/>
        <v>28</v>
      </c>
      <c r="B29" s="56" t="s">
        <v>7</v>
      </c>
      <c r="C29" s="57" t="s">
        <v>240</v>
      </c>
      <c r="D29" s="53" t="s">
        <v>42</v>
      </c>
      <c r="E29" s="55"/>
    </row>
    <row r="30" spans="1:22" x14ac:dyDescent="0.25">
      <c r="A30" s="17"/>
      <c r="B30" s="17"/>
      <c r="C30" s="33"/>
      <c r="E30" s="17"/>
      <c r="F30" s="18"/>
      <c r="V30" t="s">
        <v>56</v>
      </c>
    </row>
    <row r="31" spans="1:22" x14ac:dyDescent="0.25">
      <c r="A31" s="17"/>
      <c r="B31" s="17"/>
      <c r="C31" s="33"/>
      <c r="E31" s="17"/>
    </row>
    <row r="32" spans="1:22" x14ac:dyDescent="0.25">
      <c r="A32" s="17"/>
      <c r="B32" s="17"/>
      <c r="C32" s="33"/>
      <c r="E32" s="17"/>
    </row>
    <row r="33" spans="1:5" x14ac:dyDescent="0.25">
      <c r="A33" s="17"/>
      <c r="B33" s="21"/>
      <c r="C33" s="33"/>
      <c r="E33" s="21"/>
    </row>
    <row r="34" spans="1:5" x14ac:dyDescent="0.25">
      <c r="A34" s="17"/>
      <c r="B34" s="21"/>
      <c r="C34" s="33"/>
      <c r="E34" s="21"/>
    </row>
    <row r="35" spans="1:5" x14ac:dyDescent="0.25">
      <c r="A35" s="17"/>
      <c r="B35" s="21"/>
      <c r="C35" s="33"/>
      <c r="D35" s="21"/>
      <c r="E35" s="21"/>
    </row>
    <row r="36" spans="1:5" x14ac:dyDescent="0.25">
      <c r="A36" s="17"/>
      <c r="B36" s="21"/>
      <c r="C36" s="33"/>
      <c r="D36" s="21"/>
      <c r="E36" s="21"/>
    </row>
    <row r="37" spans="1:5" x14ac:dyDescent="0.25">
      <c r="A37" s="17"/>
      <c r="B37" s="21"/>
      <c r="C37" s="33"/>
      <c r="D37" s="21"/>
      <c r="E37" s="21"/>
    </row>
    <row r="38" spans="1:5" x14ac:dyDescent="0.25">
      <c r="A38" s="17"/>
      <c r="B38" s="21"/>
      <c r="C38" s="33"/>
      <c r="D38" s="21"/>
      <c r="E38" s="21"/>
    </row>
    <row r="39" spans="1:5" x14ac:dyDescent="0.25">
      <c r="A39" s="17"/>
      <c r="B39" s="21"/>
      <c r="C39" s="22"/>
      <c r="D39" s="21"/>
      <c r="E39" s="21"/>
    </row>
    <row r="40" spans="1:5" x14ac:dyDescent="0.25">
      <c r="A40" s="17"/>
      <c r="B40" s="21"/>
      <c r="C40" s="22"/>
      <c r="D40" s="21"/>
      <c r="E40" s="21"/>
    </row>
    <row r="41" spans="1:5" x14ac:dyDescent="0.25">
      <c r="A41" s="17"/>
      <c r="B41" s="21"/>
      <c r="C41" s="22"/>
      <c r="D41" s="21"/>
      <c r="E41" s="21"/>
    </row>
    <row r="42" spans="1:5" x14ac:dyDescent="0.25">
      <c r="A42" s="17"/>
      <c r="B42" s="21"/>
      <c r="C42" s="22"/>
      <c r="D42" s="21"/>
      <c r="E42" s="21"/>
    </row>
    <row r="43" spans="1:5" x14ac:dyDescent="0.25">
      <c r="A43" s="17"/>
      <c r="B43" s="21"/>
      <c r="C43" s="22"/>
      <c r="D43" s="21"/>
      <c r="E43" s="21"/>
    </row>
    <row r="44" spans="1:5" x14ac:dyDescent="0.25">
      <c r="A44" s="17"/>
      <c r="B44" s="21"/>
      <c r="C44" s="22"/>
      <c r="D44" s="21"/>
      <c r="E44" s="21"/>
    </row>
    <row r="45" spans="1:5" x14ac:dyDescent="0.25">
      <c r="A45" s="17"/>
      <c r="B45" s="21"/>
      <c r="C45" s="22"/>
      <c r="D45" s="21"/>
      <c r="E45" s="21"/>
    </row>
    <row r="46" spans="1:5" x14ac:dyDescent="0.25">
      <c r="A46" s="17"/>
      <c r="B46" s="21"/>
      <c r="C46" s="22"/>
      <c r="D46" s="21"/>
      <c r="E46" s="21"/>
    </row>
    <row r="47" spans="1:5" x14ac:dyDescent="0.25">
      <c r="A47" s="17"/>
      <c r="B47" s="21"/>
      <c r="C47" s="22"/>
      <c r="D47" s="21"/>
      <c r="E47" s="21"/>
    </row>
    <row r="48" spans="1:5" x14ac:dyDescent="0.25">
      <c r="A48" s="17"/>
      <c r="B48" s="21"/>
      <c r="C48" s="22"/>
      <c r="D48" s="21"/>
      <c r="E48" s="21"/>
    </row>
    <row r="49" spans="1:5" x14ac:dyDescent="0.25">
      <c r="A49" s="17"/>
      <c r="B49" s="21"/>
      <c r="C49" s="22"/>
      <c r="D49" s="21"/>
      <c r="E49" s="21"/>
    </row>
    <row r="50" spans="1:5" x14ac:dyDescent="0.25">
      <c r="A50" s="17"/>
      <c r="B50" s="21"/>
      <c r="C50" s="22"/>
      <c r="D50" s="21"/>
      <c r="E50" s="21"/>
    </row>
    <row r="51" spans="1:5" x14ac:dyDescent="0.25">
      <c r="A51" s="17"/>
      <c r="B51" s="21"/>
      <c r="C51" s="22"/>
      <c r="D51" s="21"/>
      <c r="E51" s="21"/>
    </row>
    <row r="52" spans="1:5" x14ac:dyDescent="0.25">
      <c r="A52" s="17"/>
      <c r="B52" s="21"/>
      <c r="C52" s="22"/>
      <c r="D52" s="21"/>
      <c r="E52" s="21"/>
    </row>
    <row r="53" spans="1:5" x14ac:dyDescent="0.25">
      <c r="A53" s="17"/>
      <c r="B53" s="21"/>
      <c r="C53" s="33"/>
      <c r="D53" s="21"/>
      <c r="E53" s="21"/>
    </row>
    <row r="54" spans="1:5" x14ac:dyDescent="0.25">
      <c r="A54" s="17"/>
      <c r="B54" s="21"/>
      <c r="C54" s="33"/>
      <c r="D54" s="21"/>
      <c r="E54" s="21"/>
    </row>
    <row r="55" spans="1:5" x14ac:dyDescent="0.25">
      <c r="A55" s="17"/>
      <c r="B55" s="21"/>
      <c r="C55" s="33"/>
      <c r="D55" s="21"/>
      <c r="E55" s="21"/>
    </row>
    <row r="56" spans="1:5" x14ac:dyDescent="0.25">
      <c r="A56" s="17"/>
      <c r="B56" s="21"/>
      <c r="C56" s="33"/>
      <c r="D56" s="21"/>
      <c r="E56" s="21"/>
    </row>
    <row r="57" spans="1:5" x14ac:dyDescent="0.25">
      <c r="A57" s="17"/>
      <c r="B57" s="21"/>
      <c r="C57" s="33"/>
      <c r="D57" s="21"/>
      <c r="E57" s="21"/>
    </row>
    <row r="58" spans="1:5" x14ac:dyDescent="0.25">
      <c r="A58" s="17"/>
      <c r="B58" s="21"/>
      <c r="C58" s="22"/>
      <c r="D58" s="21"/>
      <c r="E58" s="21"/>
    </row>
    <row r="59" spans="1:5" x14ac:dyDescent="0.25">
      <c r="A59" s="17"/>
      <c r="B59" s="21"/>
      <c r="C59" s="22"/>
      <c r="D59" s="21"/>
      <c r="E59" s="21"/>
    </row>
    <row r="60" spans="1:5" x14ac:dyDescent="0.25">
      <c r="A60" s="17"/>
      <c r="B60" s="21"/>
      <c r="C60" s="22"/>
      <c r="D60" s="21"/>
      <c r="E60" s="21"/>
    </row>
    <row r="61" spans="1:5" x14ac:dyDescent="0.25">
      <c r="A61" s="17"/>
      <c r="B61" s="21"/>
      <c r="C61" s="22"/>
      <c r="D61" s="21"/>
      <c r="E61" s="21"/>
    </row>
    <row r="62" spans="1:5" x14ac:dyDescent="0.25">
      <c r="A62" s="17"/>
      <c r="B62" s="21"/>
      <c r="C62" s="22"/>
      <c r="D62" s="21"/>
      <c r="E62" s="21"/>
    </row>
    <row r="63" spans="1:5" x14ac:dyDescent="0.25">
      <c r="A63" s="17"/>
      <c r="B63" s="21"/>
      <c r="C63" s="22"/>
      <c r="D63" s="21"/>
      <c r="E63" s="21"/>
    </row>
    <row r="64" spans="1:5" x14ac:dyDescent="0.25">
      <c r="A64" s="17"/>
      <c r="B64" s="21"/>
      <c r="C64" s="22"/>
      <c r="D64" s="21"/>
      <c r="E64" s="21"/>
    </row>
    <row r="65" spans="1:5" x14ac:dyDescent="0.25">
      <c r="A65" s="17"/>
      <c r="B65" s="21"/>
      <c r="C65" s="22"/>
      <c r="D65" s="21"/>
      <c r="E65" s="21"/>
    </row>
    <row r="66" spans="1:5" x14ac:dyDescent="0.25">
      <c r="A66" s="17"/>
      <c r="B66" s="21"/>
      <c r="C66" s="23"/>
      <c r="D66" s="21"/>
      <c r="E66" s="21"/>
    </row>
    <row r="67" spans="1:5" x14ac:dyDescent="0.25">
      <c r="A67" s="17"/>
      <c r="B67" s="21"/>
      <c r="C67" s="22"/>
      <c r="D67" s="21"/>
      <c r="E67" s="21"/>
    </row>
    <row r="68" spans="1:5" x14ac:dyDescent="0.25">
      <c r="A68" s="17"/>
      <c r="B68" s="21"/>
      <c r="C68" s="22"/>
      <c r="D68" s="21"/>
      <c r="E68" s="21"/>
    </row>
    <row r="69" spans="1:5" x14ac:dyDescent="0.25">
      <c r="A69" s="17"/>
      <c r="B69" s="21"/>
      <c r="C69" s="22"/>
      <c r="D69" s="21"/>
      <c r="E69" s="21"/>
    </row>
    <row r="70" spans="1:5" x14ac:dyDescent="0.25">
      <c r="A70" s="17"/>
      <c r="B70" s="21"/>
      <c r="C70" s="22"/>
      <c r="D70" s="21"/>
      <c r="E70" s="21"/>
    </row>
    <row r="71" spans="1:5" x14ac:dyDescent="0.25">
      <c r="A71" s="17"/>
      <c r="B71" s="21"/>
      <c r="C71" s="22"/>
      <c r="D71" s="21"/>
      <c r="E71" s="21"/>
    </row>
    <row r="72" spans="1:5" x14ac:dyDescent="0.25">
      <c r="A72" s="17"/>
      <c r="B72" s="21"/>
      <c r="C72" s="22"/>
      <c r="D72" s="21"/>
      <c r="E72" s="21"/>
    </row>
    <row r="73" spans="1:5" x14ac:dyDescent="0.25">
      <c r="A73" s="17"/>
      <c r="B73" s="21"/>
      <c r="C73" s="22"/>
      <c r="D73" s="21"/>
      <c r="E73" s="21"/>
    </row>
    <row r="74" spans="1:5" x14ac:dyDescent="0.25">
      <c r="A74" s="17"/>
      <c r="B74" s="21"/>
      <c r="C74" s="22"/>
      <c r="D74" s="21"/>
      <c r="E74" s="21"/>
    </row>
    <row r="75" spans="1:5" x14ac:dyDescent="0.25">
      <c r="A75" s="17"/>
      <c r="B75" s="21"/>
      <c r="C75" s="22"/>
      <c r="D75" s="21"/>
      <c r="E75" s="21"/>
    </row>
    <row r="76" spans="1:5" x14ac:dyDescent="0.25">
      <c r="A76" s="17"/>
      <c r="B76" s="21"/>
      <c r="C76" s="22"/>
      <c r="D76" s="21"/>
      <c r="E76" s="21"/>
    </row>
    <row r="77" spans="1:5" x14ac:dyDescent="0.25">
      <c r="A77" s="17"/>
      <c r="B77" s="21"/>
      <c r="C77" s="23"/>
      <c r="D77" s="21"/>
      <c r="E77" s="21"/>
    </row>
    <row r="78" spans="1:5" x14ac:dyDescent="0.25">
      <c r="A78" s="17"/>
      <c r="B78" s="21"/>
      <c r="C78" s="22"/>
      <c r="D78" s="21"/>
      <c r="E78" s="21"/>
    </row>
    <row r="79" spans="1:5" x14ac:dyDescent="0.25">
      <c r="A79" s="17"/>
      <c r="B79" s="21"/>
      <c r="C79" s="22"/>
      <c r="D79" s="21"/>
      <c r="E79" s="21"/>
    </row>
    <row r="80" spans="1:5" x14ac:dyDescent="0.25">
      <c r="A80" s="17"/>
      <c r="B80" s="21"/>
      <c r="C80" s="23"/>
      <c r="D80" s="21"/>
      <c r="E80" s="21"/>
    </row>
    <row r="81" spans="1:5" x14ac:dyDescent="0.25">
      <c r="A81" s="17"/>
      <c r="B81" s="21"/>
      <c r="C81" s="22"/>
      <c r="D81" s="21"/>
      <c r="E81" s="21"/>
    </row>
    <row r="82" spans="1:5" x14ac:dyDescent="0.25">
      <c r="A82" s="17"/>
      <c r="B82" s="21"/>
      <c r="C82" s="22"/>
      <c r="D82" s="21"/>
      <c r="E82" s="21"/>
    </row>
    <row r="83" spans="1:5" x14ac:dyDescent="0.25">
      <c r="A83" s="17"/>
      <c r="B83" s="21"/>
      <c r="C83" s="22"/>
      <c r="D83" s="21"/>
      <c r="E83" s="21"/>
    </row>
    <row r="84" spans="1:5" x14ac:dyDescent="0.25">
      <c r="A84" s="17"/>
      <c r="B84" s="21"/>
      <c r="C84" s="22"/>
      <c r="D84" s="21"/>
      <c r="E84" s="21"/>
    </row>
    <row r="85" spans="1:5" x14ac:dyDescent="0.25">
      <c r="A85" s="17"/>
      <c r="B85" s="21"/>
      <c r="C85" s="22"/>
      <c r="D85" s="21"/>
      <c r="E85" s="21"/>
    </row>
    <row r="86" spans="1:5" x14ac:dyDescent="0.25">
      <c r="A86" s="17"/>
      <c r="B86" s="21"/>
      <c r="C86" s="22"/>
      <c r="D86" s="21"/>
      <c r="E86" s="21"/>
    </row>
    <row r="87" spans="1:5" x14ac:dyDescent="0.25">
      <c r="A87" s="17"/>
      <c r="B87" s="21"/>
      <c r="C87" s="22"/>
      <c r="D87" s="21"/>
      <c r="E87" s="21"/>
    </row>
    <row r="88" spans="1:5" x14ac:dyDescent="0.25">
      <c r="A88" s="17"/>
      <c r="B88" s="21"/>
      <c r="C88" s="22"/>
      <c r="D88" s="21"/>
      <c r="E88" s="21"/>
    </row>
    <row r="89" spans="1:5" x14ac:dyDescent="0.25">
      <c r="A89" s="17"/>
      <c r="B89" s="21"/>
      <c r="C89" s="22"/>
      <c r="D89" s="21"/>
      <c r="E89" s="21"/>
    </row>
    <row r="90" spans="1:5" x14ac:dyDescent="0.25">
      <c r="A90" s="17"/>
      <c r="B90" s="21"/>
      <c r="C90" s="22"/>
      <c r="D90" s="21"/>
      <c r="E90" s="21"/>
    </row>
    <row r="91" spans="1:5" x14ac:dyDescent="0.25">
      <c r="A91" s="17"/>
      <c r="B91" s="21"/>
      <c r="C91" s="22"/>
      <c r="D91" s="21"/>
      <c r="E91" s="21"/>
    </row>
    <row r="92" spans="1:5" x14ac:dyDescent="0.25">
      <c r="A92" s="17"/>
      <c r="B92" s="21"/>
      <c r="C92" s="22"/>
      <c r="D92" s="21"/>
      <c r="E92" s="21"/>
    </row>
    <row r="93" spans="1:5" x14ac:dyDescent="0.25">
      <c r="A93" s="17"/>
      <c r="B93" s="21"/>
      <c r="C93" s="22"/>
      <c r="D93" s="21"/>
      <c r="E93" s="21"/>
    </row>
  </sheetData>
  <mergeCells count="1">
    <mergeCell ref="G11:H11"/>
  </mergeCells>
  <conditionalFormatting sqref="D2:D1048576">
    <cfRule type="containsText" dxfId="187" priority="46" operator="containsText" text="Uploaded">
      <formula>NOT(ISERROR(SEARCH("Uploaded",D2)))</formula>
    </cfRule>
    <cfRule type="expression" dxfId="186" priority="47">
      <formula>"Uploaded"</formula>
    </cfRule>
  </conditionalFormatting>
  <conditionalFormatting sqref="D59:D75">
    <cfRule type="containsText" dxfId="185" priority="44" operator="containsText" text="Uploaded">
      <formula>NOT(ISERROR(SEARCH("Uploaded",D59)))</formula>
    </cfRule>
    <cfRule type="expression" dxfId="184" priority="45">
      <formula>"Uploaded"</formula>
    </cfRule>
  </conditionalFormatting>
  <conditionalFormatting sqref="D2:D1048576">
    <cfRule type="containsText" dxfId="183" priority="41" operator="containsText" text="Hold">
      <formula>NOT(ISERROR(SEARCH("Hold",D2)))</formula>
    </cfRule>
    <cfRule type="containsText" dxfId="182" priority="42" operator="containsText" text="Working">
      <formula>NOT(ISERROR(SEARCH("Working",D2)))</formula>
    </cfRule>
    <cfRule type="containsText" dxfId="181" priority="43" operator="containsText" text="DEV Reject">
      <formula>NOT(ISERROR(SEARCH("DEV Reject",D2)))</formula>
    </cfRule>
  </conditionalFormatting>
  <conditionalFormatting sqref="D2:D1048576">
    <cfRule type="containsText" dxfId="180" priority="40" operator="containsText" text="Pending">
      <formula>NOT(ISERROR(SEARCH("Pending",D2)))</formula>
    </cfRule>
  </conditionalFormatting>
  <conditionalFormatting sqref="D2:D1048576">
    <cfRule type="containsText" dxfId="179" priority="39" operator="containsText" text="Saved">
      <formula>NOT(ISERROR(SEARCH("Saved",D2)))</formula>
    </cfRule>
  </conditionalFormatting>
  <conditionalFormatting sqref="G4">
    <cfRule type="containsText" dxfId="178" priority="37" operator="containsText" text="Uploaded">
      <formula>NOT(ISERROR(SEARCH("Uploaded",G4)))</formula>
    </cfRule>
    <cfRule type="expression" dxfId="177" priority="38">
      <formula>"Uploaded"</formula>
    </cfRule>
  </conditionalFormatting>
  <conditionalFormatting sqref="G4">
    <cfRule type="containsText" dxfId="176" priority="34" operator="containsText" text="Hold">
      <formula>NOT(ISERROR(SEARCH("Hold",G4)))</formula>
    </cfRule>
    <cfRule type="containsText" dxfId="175" priority="35" operator="containsText" text="Working">
      <formula>NOT(ISERROR(SEARCH("Working",G4)))</formula>
    </cfRule>
    <cfRule type="containsText" dxfId="174" priority="36" operator="containsText" text="DEV Reject">
      <formula>NOT(ISERROR(SEARCH("DEV Reject",G4)))</formula>
    </cfRule>
  </conditionalFormatting>
  <conditionalFormatting sqref="G4">
    <cfRule type="containsText" dxfId="173" priority="33" operator="containsText" text="Pending">
      <formula>NOT(ISERROR(SEARCH("Pending",G4)))</formula>
    </cfRule>
  </conditionalFormatting>
  <conditionalFormatting sqref="G5">
    <cfRule type="containsText" dxfId="172" priority="31" operator="containsText" text="Uploaded">
      <formula>NOT(ISERROR(SEARCH("Uploaded",G5)))</formula>
    </cfRule>
    <cfRule type="expression" dxfId="171" priority="32">
      <formula>"Uploaded"</formula>
    </cfRule>
  </conditionalFormatting>
  <conditionalFormatting sqref="G5">
    <cfRule type="containsText" dxfId="170" priority="28" operator="containsText" text="Hold">
      <formula>NOT(ISERROR(SEARCH("Hold",G5)))</formula>
    </cfRule>
    <cfRule type="containsText" dxfId="169" priority="29" operator="containsText" text="Working">
      <formula>NOT(ISERROR(SEARCH("Working",G5)))</formula>
    </cfRule>
    <cfRule type="containsText" dxfId="168" priority="30" operator="containsText" text="DEV Reject">
      <formula>NOT(ISERROR(SEARCH("DEV Reject",G5)))</formula>
    </cfRule>
  </conditionalFormatting>
  <conditionalFormatting sqref="G5">
    <cfRule type="containsText" dxfId="167" priority="27" operator="containsText" text="Pending">
      <formula>NOT(ISERROR(SEARCH("Pending",G5)))</formula>
    </cfRule>
  </conditionalFormatting>
  <conditionalFormatting sqref="G6">
    <cfRule type="containsText" dxfId="166" priority="25" operator="containsText" text="Uploaded">
      <formula>NOT(ISERROR(SEARCH("Uploaded",G6)))</formula>
    </cfRule>
    <cfRule type="expression" dxfId="165" priority="26">
      <formula>"Uploaded"</formula>
    </cfRule>
  </conditionalFormatting>
  <conditionalFormatting sqref="G6">
    <cfRule type="containsText" dxfId="164" priority="22" operator="containsText" text="Hold">
      <formula>NOT(ISERROR(SEARCH("Hold",G6)))</formula>
    </cfRule>
    <cfRule type="containsText" dxfId="163" priority="23" operator="containsText" text="Working">
      <formula>NOT(ISERROR(SEARCH("Working",G6)))</formula>
    </cfRule>
    <cfRule type="containsText" dxfId="162" priority="24" operator="containsText" text="DEV Reject">
      <formula>NOT(ISERROR(SEARCH("DEV Reject",G6)))</formula>
    </cfRule>
  </conditionalFormatting>
  <conditionalFormatting sqref="G6">
    <cfRule type="containsText" dxfId="161" priority="21" operator="containsText" text="Pending">
      <formula>NOT(ISERROR(SEARCH("Pending",G6)))</formula>
    </cfRule>
  </conditionalFormatting>
  <conditionalFormatting sqref="G7">
    <cfRule type="containsText" dxfId="160" priority="19" operator="containsText" text="Uploaded">
      <formula>NOT(ISERROR(SEARCH("Uploaded",G7)))</formula>
    </cfRule>
    <cfRule type="expression" dxfId="159" priority="20">
      <formula>"Uploaded"</formula>
    </cfRule>
  </conditionalFormatting>
  <conditionalFormatting sqref="G7">
    <cfRule type="containsText" dxfId="158" priority="16" operator="containsText" text="Hold">
      <formula>NOT(ISERROR(SEARCH("Hold",G7)))</formula>
    </cfRule>
    <cfRule type="containsText" dxfId="157" priority="17" operator="containsText" text="Working">
      <formula>NOT(ISERROR(SEARCH("Working",G7)))</formula>
    </cfRule>
    <cfRule type="containsText" dxfId="156" priority="18" operator="containsText" text="DEV Reject">
      <formula>NOT(ISERROR(SEARCH("DEV Reject",G7)))</formula>
    </cfRule>
  </conditionalFormatting>
  <conditionalFormatting sqref="G7">
    <cfRule type="containsText" dxfId="155" priority="15" operator="containsText" text="Pending">
      <formula>NOT(ISERROR(SEARCH("Pending",G7)))</formula>
    </cfRule>
  </conditionalFormatting>
  <conditionalFormatting sqref="G7">
    <cfRule type="containsText" dxfId="154" priority="14" operator="containsText" text="Saved">
      <formula>NOT(ISERROR(SEARCH("Saved",G7)))</formula>
    </cfRule>
  </conditionalFormatting>
  <conditionalFormatting sqref="G8">
    <cfRule type="containsText" dxfId="153" priority="12" operator="containsText" text="Uploaded">
      <formula>NOT(ISERROR(SEARCH("Uploaded",G8)))</formula>
    </cfRule>
    <cfRule type="expression" dxfId="152" priority="13">
      <formula>"Uploaded"</formula>
    </cfRule>
  </conditionalFormatting>
  <conditionalFormatting sqref="G8">
    <cfRule type="containsText" dxfId="151" priority="9" operator="containsText" text="Hold">
      <formula>NOT(ISERROR(SEARCH("Hold",G8)))</formula>
    </cfRule>
    <cfRule type="containsText" dxfId="150" priority="10" operator="containsText" text="Working">
      <formula>NOT(ISERROR(SEARCH("Working",G8)))</formula>
    </cfRule>
    <cfRule type="containsText" dxfId="149" priority="11" operator="containsText" text="DEV Reject">
      <formula>NOT(ISERROR(SEARCH("DEV Reject",G8)))</formula>
    </cfRule>
  </conditionalFormatting>
  <conditionalFormatting sqref="G8">
    <cfRule type="containsText" dxfId="148" priority="8" operator="containsText" text="Pending">
      <formula>NOT(ISERROR(SEARCH("Pending",G8)))</formula>
    </cfRule>
  </conditionalFormatting>
  <conditionalFormatting sqref="G9">
    <cfRule type="containsText" dxfId="147" priority="6" operator="containsText" text="Uploaded">
      <formula>NOT(ISERROR(SEARCH("Uploaded",G9)))</formula>
    </cfRule>
    <cfRule type="expression" dxfId="146" priority="7">
      <formula>"Uploaded"</formula>
    </cfRule>
  </conditionalFormatting>
  <conditionalFormatting sqref="G9">
    <cfRule type="containsText" dxfId="145" priority="3" operator="containsText" text="Hold">
      <formula>NOT(ISERROR(SEARCH("Hold",G9)))</formula>
    </cfRule>
    <cfRule type="containsText" dxfId="144" priority="4" operator="containsText" text="Working">
      <formula>NOT(ISERROR(SEARCH("Working",G9)))</formula>
    </cfRule>
    <cfRule type="containsText" dxfId="143" priority="5" operator="containsText" text="DEV Reject">
      <formula>NOT(ISERROR(SEARCH("DEV Reject",G9)))</formula>
    </cfRule>
  </conditionalFormatting>
  <conditionalFormatting sqref="G9">
    <cfRule type="containsText" dxfId="142" priority="2" operator="containsText" text="Pending">
      <formula>NOT(ISERROR(SEARCH("Pending",G9)))</formula>
    </cfRule>
  </conditionalFormatting>
  <conditionalFormatting sqref="H12:H22">
    <cfRule type="cellIs" dxfId="141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zoomScaleNormal="100" workbookViewId="0">
      <selection activeCell="C17" sqref="C17"/>
    </sheetView>
  </sheetViews>
  <sheetFormatPr defaultRowHeight="15" x14ac:dyDescent="0.25"/>
  <cols>
    <col min="1" max="1" width="9.7109375" customWidth="1"/>
    <col min="2" max="2" width="11.140625" customWidth="1"/>
    <col min="3" max="3" width="19.5703125" customWidth="1"/>
    <col min="4" max="4" width="13.28515625" style="17" customWidth="1"/>
    <col min="5" max="5" width="17.7109375" bestFit="1" customWidth="1"/>
    <col min="6" max="7" width="10.5703125" bestFit="1" customWidth="1"/>
    <col min="8" max="9" width="8.42578125" bestFit="1" customWidth="1"/>
    <col min="10" max="12" width="13.7109375" bestFit="1" customWidth="1"/>
    <col min="16" max="16" width="8.42578125" bestFit="1" customWidth="1"/>
    <col min="17" max="17" width="13.7109375" bestFit="1" customWidth="1"/>
  </cols>
  <sheetData>
    <row r="1" spans="1:13" ht="26.25" x14ac:dyDescent="0.25">
      <c r="A1" s="12" t="s">
        <v>22</v>
      </c>
      <c r="B1" s="31" t="s">
        <v>0</v>
      </c>
      <c r="C1" s="31" t="s">
        <v>1</v>
      </c>
      <c r="D1" s="31" t="s">
        <v>2</v>
      </c>
      <c r="E1" s="14" t="s">
        <v>3</v>
      </c>
    </row>
    <row r="2" spans="1:13" x14ac:dyDescent="0.25">
      <c r="A2" s="38">
        <v>1</v>
      </c>
      <c r="B2" s="7"/>
      <c r="C2" s="43" t="s">
        <v>242</v>
      </c>
      <c r="D2" s="7"/>
      <c r="E2" s="38"/>
    </row>
    <row r="3" spans="1:13" x14ac:dyDescent="0.25">
      <c r="A3" s="54">
        <f>A2+1</f>
        <v>2</v>
      </c>
      <c r="B3" s="56"/>
      <c r="C3" s="43" t="s">
        <v>243</v>
      </c>
      <c r="D3" s="53"/>
      <c r="E3" s="55"/>
    </row>
    <row r="4" spans="1:13" x14ac:dyDescent="0.25">
      <c r="A4" s="54">
        <f>A3+1</f>
        <v>3</v>
      </c>
      <c r="B4" s="56"/>
      <c r="C4" s="43" t="s">
        <v>244</v>
      </c>
      <c r="D4" s="53"/>
      <c r="E4" s="55"/>
      <c r="G4" s="2" t="s">
        <v>19</v>
      </c>
      <c r="H4" s="2">
        <f>COUNTIF(D:D,"Uploaded")</f>
        <v>0</v>
      </c>
    </row>
    <row r="5" spans="1:13" x14ac:dyDescent="0.25">
      <c r="A5" s="54">
        <f>A4+1</f>
        <v>4</v>
      </c>
      <c r="B5" s="56"/>
      <c r="C5" s="43" t="s">
        <v>245</v>
      </c>
      <c r="D5" s="53"/>
      <c r="E5" s="55"/>
      <c r="G5" s="2" t="s">
        <v>42</v>
      </c>
      <c r="H5" s="2">
        <f>COUNTIF(D:D,G5)</f>
        <v>0</v>
      </c>
    </row>
    <row r="6" spans="1:13" x14ac:dyDescent="0.25">
      <c r="A6" s="54">
        <f>A5+1</f>
        <v>5</v>
      </c>
      <c r="B6" s="56"/>
      <c r="C6" s="43" t="s">
        <v>246</v>
      </c>
      <c r="D6" s="47"/>
      <c r="E6" s="55"/>
      <c r="G6" s="2" t="s">
        <v>48</v>
      </c>
      <c r="H6" s="2">
        <f>COUNTIF(D:D,G6)</f>
        <v>0</v>
      </c>
    </row>
    <row r="7" spans="1:13" x14ac:dyDescent="0.25">
      <c r="A7" s="17"/>
      <c r="B7" s="17"/>
      <c r="C7" s="33"/>
      <c r="E7" s="17"/>
      <c r="G7" s="2" t="s">
        <v>20</v>
      </c>
      <c r="H7" s="2">
        <f>COUNTIF(D:D,G7)</f>
        <v>0</v>
      </c>
    </row>
    <row r="8" spans="1:13" x14ac:dyDescent="0.25">
      <c r="A8" s="17"/>
      <c r="B8" s="17"/>
      <c r="C8" s="33"/>
      <c r="E8" s="17"/>
      <c r="G8" s="2" t="s">
        <v>44</v>
      </c>
      <c r="H8" s="2">
        <f>COUNTIF(D:D,G8)</f>
        <v>0</v>
      </c>
    </row>
    <row r="9" spans="1:13" x14ac:dyDescent="0.25">
      <c r="A9" s="17"/>
      <c r="B9" s="17"/>
      <c r="C9" s="33"/>
      <c r="E9" s="17"/>
      <c r="G9" s="2" t="s">
        <v>45</v>
      </c>
      <c r="H9" s="2">
        <f>COUNTIF(D:D,G9)</f>
        <v>0</v>
      </c>
    </row>
    <row r="10" spans="1:13" x14ac:dyDescent="0.25">
      <c r="A10" s="17"/>
      <c r="B10" s="21"/>
      <c r="C10" s="33"/>
      <c r="E10" s="21"/>
    </row>
    <row r="11" spans="1:13" ht="15.75" x14ac:dyDescent="0.25">
      <c r="A11" s="17"/>
      <c r="B11" s="21"/>
      <c r="C11" s="33"/>
      <c r="E11" s="21"/>
      <c r="G11" s="68" t="s">
        <v>32</v>
      </c>
      <c r="H11" s="69"/>
      <c r="I11" s="34" t="s">
        <v>37</v>
      </c>
      <c r="J11" s="34" t="s">
        <v>165</v>
      </c>
    </row>
    <row r="12" spans="1:13" x14ac:dyDescent="0.25">
      <c r="A12" s="17"/>
      <c r="B12" s="21"/>
      <c r="C12" s="33"/>
      <c r="D12" s="21"/>
      <c r="E12" s="21"/>
      <c r="G12" s="2" t="s">
        <v>9</v>
      </c>
      <c r="H12" s="2">
        <f>COUNTIF(Table145678[Name],G12)</f>
        <v>0</v>
      </c>
      <c r="I12" s="2">
        <f>COUNTA(Table145678[ID])</f>
        <v>5</v>
      </c>
      <c r="J12" s="2">
        <f>COUNTA(Table145678[Name])</f>
        <v>0</v>
      </c>
      <c r="M12" t="s">
        <v>56</v>
      </c>
    </row>
    <row r="13" spans="1:13" x14ac:dyDescent="0.25">
      <c r="A13" s="17"/>
      <c r="B13" s="21"/>
      <c r="C13" s="33"/>
      <c r="D13" s="21"/>
      <c r="E13" s="21"/>
      <c r="G13" s="2" t="s">
        <v>17</v>
      </c>
      <c r="H13" s="2">
        <f>COUNTIF(Table145678[Name],G13)</f>
        <v>0</v>
      </c>
    </row>
    <row r="14" spans="1:13" x14ac:dyDescent="0.25">
      <c r="A14" s="17"/>
      <c r="B14" s="21"/>
      <c r="C14" s="33"/>
      <c r="D14" s="21"/>
      <c r="E14" s="21"/>
      <c r="G14" s="2" t="s">
        <v>7</v>
      </c>
      <c r="H14" s="2">
        <f>COUNTIF(Table145678[Name],G14)</f>
        <v>0</v>
      </c>
    </row>
    <row r="15" spans="1:13" x14ac:dyDescent="0.25">
      <c r="A15" s="17"/>
      <c r="B15" s="21"/>
      <c r="C15" s="33"/>
      <c r="D15" s="21"/>
      <c r="E15" s="21"/>
      <c r="G15" s="2" t="s">
        <v>18</v>
      </c>
      <c r="H15" s="2">
        <f>COUNTIF(Table145678[Name],G15)</f>
        <v>0</v>
      </c>
    </row>
    <row r="16" spans="1:13" x14ac:dyDescent="0.25">
      <c r="A16" s="17"/>
      <c r="B16" s="21"/>
      <c r="C16" s="22"/>
      <c r="D16" s="21"/>
      <c r="E16" s="21"/>
      <c r="G16" s="2" t="s">
        <v>11</v>
      </c>
      <c r="H16" s="2">
        <f>COUNTIF(Table145678[Name],G16)</f>
        <v>0</v>
      </c>
    </row>
    <row r="17" spans="1:22" x14ac:dyDescent="0.25">
      <c r="A17" s="17"/>
      <c r="B17" s="21"/>
      <c r="C17" s="22"/>
      <c r="D17" s="21"/>
      <c r="E17" s="21"/>
      <c r="G17" s="2" t="s">
        <v>10</v>
      </c>
      <c r="H17" s="2">
        <f>COUNTIF(Table145678[Name],G17)</f>
        <v>0</v>
      </c>
    </row>
    <row r="18" spans="1:22" x14ac:dyDescent="0.25">
      <c r="A18" s="17"/>
      <c r="B18" s="21"/>
      <c r="C18" s="22"/>
      <c r="D18" s="21"/>
      <c r="E18" s="21"/>
      <c r="G18" s="2" t="s">
        <v>21</v>
      </c>
      <c r="H18" s="2">
        <f>COUNTIF(Table145678[Name],G18)</f>
        <v>0</v>
      </c>
    </row>
    <row r="19" spans="1:22" x14ac:dyDescent="0.25">
      <c r="A19" s="17"/>
      <c r="B19" s="21"/>
      <c r="C19" s="22"/>
      <c r="D19" s="21"/>
      <c r="E19" s="21"/>
      <c r="G19" s="10" t="s">
        <v>24</v>
      </c>
      <c r="H19" s="2">
        <f>COUNTIF(Table145678[Name],G19)</f>
        <v>0</v>
      </c>
    </row>
    <row r="20" spans="1:22" x14ac:dyDescent="0.25">
      <c r="A20" s="17"/>
      <c r="B20" s="21"/>
      <c r="C20" s="22"/>
      <c r="D20" s="21"/>
      <c r="E20" s="21"/>
      <c r="G20" s="10" t="s">
        <v>85</v>
      </c>
      <c r="H20" s="2">
        <f>COUNTIF(Table145678[Name],G20)</f>
        <v>0</v>
      </c>
    </row>
    <row r="21" spans="1:22" x14ac:dyDescent="0.25">
      <c r="A21" s="17"/>
      <c r="B21" s="21"/>
      <c r="C21" s="22"/>
      <c r="D21" s="21"/>
      <c r="E21" s="21"/>
      <c r="G21" s="10" t="s">
        <v>91</v>
      </c>
      <c r="H21" s="2">
        <f>COUNTIF(Table145678[Name],G21)</f>
        <v>0</v>
      </c>
    </row>
    <row r="22" spans="1:22" x14ac:dyDescent="0.25">
      <c r="A22" s="17"/>
      <c r="B22" s="21"/>
      <c r="C22" s="22"/>
      <c r="D22" s="21"/>
      <c r="E22" s="21"/>
      <c r="G22" s="10" t="s">
        <v>112</v>
      </c>
      <c r="H22" s="2">
        <f>COUNTIF(Table145678[Name],G22)</f>
        <v>0</v>
      </c>
    </row>
    <row r="23" spans="1:22" x14ac:dyDescent="0.25">
      <c r="A23" s="17"/>
      <c r="B23" s="21"/>
      <c r="C23" s="22"/>
      <c r="D23" s="21"/>
      <c r="E23" s="21"/>
    </row>
    <row r="24" spans="1:22" x14ac:dyDescent="0.25">
      <c r="A24" s="17"/>
      <c r="B24" s="21"/>
      <c r="C24" s="22"/>
      <c r="D24" s="21"/>
      <c r="E24" s="21"/>
    </row>
    <row r="25" spans="1:22" x14ac:dyDescent="0.25">
      <c r="A25" s="17"/>
      <c r="B25" s="21"/>
      <c r="C25" s="22"/>
      <c r="D25" s="21"/>
      <c r="E25" s="21"/>
    </row>
    <row r="26" spans="1:22" x14ac:dyDescent="0.25">
      <c r="A26" s="17"/>
      <c r="B26" s="21"/>
      <c r="C26" s="22"/>
      <c r="D26" s="21"/>
      <c r="E26" s="21"/>
    </row>
    <row r="27" spans="1:22" x14ac:dyDescent="0.25">
      <c r="A27" s="17"/>
      <c r="B27" s="21"/>
      <c r="C27" s="22"/>
      <c r="D27" s="21"/>
      <c r="E27" s="21"/>
    </row>
    <row r="28" spans="1:22" x14ac:dyDescent="0.25">
      <c r="A28" s="17"/>
      <c r="B28" s="21"/>
      <c r="C28" s="22"/>
      <c r="D28" s="21"/>
      <c r="E28" s="21"/>
      <c r="J28" s="2"/>
    </row>
    <row r="29" spans="1:22" x14ac:dyDescent="0.25">
      <c r="A29" s="17"/>
      <c r="B29" s="21"/>
      <c r="C29" s="22"/>
      <c r="D29" s="21"/>
      <c r="E29" s="21"/>
    </row>
    <row r="30" spans="1:22" x14ac:dyDescent="0.25">
      <c r="A30" s="17"/>
      <c r="B30" s="21"/>
      <c r="C30" s="33"/>
      <c r="D30" s="21"/>
      <c r="E30" s="21"/>
      <c r="F30" s="18"/>
      <c r="V30" t="s">
        <v>56</v>
      </c>
    </row>
    <row r="31" spans="1:22" x14ac:dyDescent="0.25">
      <c r="A31" s="17"/>
      <c r="B31" s="21"/>
      <c r="C31" s="33"/>
      <c r="D31" s="21"/>
      <c r="E31" s="21"/>
    </row>
    <row r="32" spans="1:22" x14ac:dyDescent="0.25">
      <c r="A32" s="17"/>
      <c r="B32" s="21"/>
      <c r="C32" s="33"/>
      <c r="D32" s="21"/>
      <c r="E32" s="21"/>
    </row>
    <row r="33" spans="1:5" x14ac:dyDescent="0.25">
      <c r="A33" s="17"/>
      <c r="B33" s="21"/>
      <c r="C33" s="33"/>
      <c r="D33" s="21"/>
      <c r="E33" s="21"/>
    </row>
    <row r="34" spans="1:5" x14ac:dyDescent="0.25">
      <c r="A34" s="17"/>
      <c r="B34" s="21"/>
      <c r="C34" s="33"/>
      <c r="D34" s="21"/>
      <c r="E34" s="21"/>
    </row>
    <row r="35" spans="1:5" x14ac:dyDescent="0.25">
      <c r="A35" s="17"/>
      <c r="B35" s="21"/>
      <c r="C35" s="22"/>
      <c r="D35" s="21"/>
      <c r="E35" s="21"/>
    </row>
    <row r="36" spans="1:5" x14ac:dyDescent="0.25">
      <c r="A36" s="17"/>
      <c r="B36" s="21"/>
      <c r="C36" s="22"/>
      <c r="D36" s="21"/>
      <c r="E36" s="21"/>
    </row>
    <row r="37" spans="1:5" x14ac:dyDescent="0.25">
      <c r="A37" s="17"/>
      <c r="B37" s="21"/>
      <c r="C37" s="22"/>
      <c r="D37" s="21"/>
      <c r="E37" s="21"/>
    </row>
    <row r="38" spans="1:5" x14ac:dyDescent="0.25">
      <c r="A38" s="17"/>
      <c r="B38" s="21"/>
      <c r="C38" s="22"/>
      <c r="D38" s="21"/>
      <c r="E38" s="21"/>
    </row>
    <row r="39" spans="1:5" x14ac:dyDescent="0.25">
      <c r="A39" s="17"/>
      <c r="B39" s="21"/>
      <c r="C39" s="22"/>
      <c r="D39" s="21"/>
      <c r="E39" s="21"/>
    </row>
    <row r="40" spans="1:5" x14ac:dyDescent="0.25">
      <c r="A40" s="17"/>
      <c r="B40" s="21"/>
      <c r="C40" s="22"/>
      <c r="D40" s="21"/>
      <c r="E40" s="21"/>
    </row>
    <row r="41" spans="1:5" x14ac:dyDescent="0.25">
      <c r="A41" s="17"/>
      <c r="B41" s="21"/>
      <c r="C41" s="22"/>
      <c r="D41" s="21"/>
      <c r="E41" s="21"/>
    </row>
    <row r="42" spans="1:5" x14ac:dyDescent="0.25">
      <c r="A42" s="17"/>
      <c r="B42" s="21"/>
      <c r="C42" s="22"/>
      <c r="D42" s="21"/>
      <c r="E42" s="21"/>
    </row>
    <row r="43" spans="1:5" x14ac:dyDescent="0.25">
      <c r="A43" s="17"/>
      <c r="B43" s="21"/>
      <c r="C43" s="23"/>
      <c r="D43" s="21"/>
      <c r="E43" s="21"/>
    </row>
    <row r="44" spans="1:5" x14ac:dyDescent="0.25">
      <c r="A44" s="17"/>
      <c r="B44" s="21"/>
      <c r="C44" s="22"/>
      <c r="D44" s="21"/>
      <c r="E44" s="21"/>
    </row>
    <row r="45" spans="1:5" x14ac:dyDescent="0.25">
      <c r="A45" s="17"/>
      <c r="B45" s="21"/>
      <c r="C45" s="22"/>
      <c r="D45" s="21"/>
      <c r="E45" s="21"/>
    </row>
    <row r="46" spans="1:5" x14ac:dyDescent="0.25">
      <c r="A46" s="17"/>
      <c r="B46" s="21"/>
      <c r="C46" s="22"/>
      <c r="D46" s="21"/>
      <c r="E46" s="21"/>
    </row>
    <row r="47" spans="1:5" x14ac:dyDescent="0.25">
      <c r="A47" s="17"/>
      <c r="B47" s="21"/>
      <c r="C47" s="22"/>
      <c r="D47" s="21"/>
      <c r="E47" s="21"/>
    </row>
    <row r="48" spans="1:5" x14ac:dyDescent="0.25">
      <c r="A48" s="17"/>
      <c r="B48" s="21"/>
      <c r="C48" s="22"/>
      <c r="D48" s="21"/>
      <c r="E48" s="21"/>
    </row>
    <row r="49" spans="1:5" x14ac:dyDescent="0.25">
      <c r="A49" s="17"/>
      <c r="B49" s="21"/>
      <c r="C49" s="22"/>
      <c r="D49" s="21"/>
      <c r="E49" s="21"/>
    </row>
    <row r="50" spans="1:5" x14ac:dyDescent="0.25">
      <c r="A50" s="17"/>
      <c r="B50" s="21"/>
      <c r="C50" s="22"/>
      <c r="D50" s="21"/>
      <c r="E50" s="21"/>
    </row>
    <row r="51" spans="1:5" x14ac:dyDescent="0.25">
      <c r="A51" s="17"/>
      <c r="B51" s="21"/>
      <c r="C51" s="22"/>
      <c r="D51" s="21"/>
      <c r="E51" s="21"/>
    </row>
    <row r="52" spans="1:5" x14ac:dyDescent="0.25">
      <c r="A52" s="17"/>
      <c r="B52" s="21"/>
      <c r="C52" s="22"/>
      <c r="D52" s="21"/>
      <c r="E52" s="21"/>
    </row>
    <row r="53" spans="1:5" x14ac:dyDescent="0.25">
      <c r="A53" s="17"/>
      <c r="B53" s="21"/>
      <c r="C53" s="22"/>
      <c r="D53" s="21"/>
      <c r="E53" s="21"/>
    </row>
    <row r="54" spans="1:5" x14ac:dyDescent="0.25">
      <c r="A54" s="17"/>
      <c r="B54" s="21"/>
      <c r="C54" s="23"/>
      <c r="D54" s="21"/>
      <c r="E54" s="21"/>
    </row>
    <row r="55" spans="1:5" x14ac:dyDescent="0.25">
      <c r="A55" s="17"/>
      <c r="B55" s="21"/>
      <c r="C55" s="22"/>
      <c r="D55" s="21"/>
      <c r="E55" s="21"/>
    </row>
    <row r="56" spans="1:5" x14ac:dyDescent="0.25">
      <c r="A56" s="17"/>
      <c r="B56" s="21"/>
      <c r="C56" s="22"/>
      <c r="D56" s="21"/>
      <c r="E56" s="21"/>
    </row>
    <row r="57" spans="1:5" x14ac:dyDescent="0.25">
      <c r="A57" s="17"/>
      <c r="B57" s="21"/>
      <c r="C57" s="23"/>
      <c r="D57" s="21"/>
      <c r="E57" s="21"/>
    </row>
    <row r="58" spans="1:5" x14ac:dyDescent="0.25">
      <c r="A58" s="17"/>
      <c r="B58" s="21"/>
      <c r="C58" s="22"/>
      <c r="D58" s="21"/>
      <c r="E58" s="21"/>
    </row>
    <row r="59" spans="1:5" x14ac:dyDescent="0.25">
      <c r="A59" s="17"/>
      <c r="B59" s="21"/>
      <c r="C59" s="22"/>
      <c r="D59" s="21"/>
      <c r="E59" s="21"/>
    </row>
    <row r="60" spans="1:5" x14ac:dyDescent="0.25">
      <c r="A60" s="17"/>
      <c r="B60" s="21"/>
      <c r="C60" s="22"/>
      <c r="D60" s="21"/>
      <c r="E60" s="21"/>
    </row>
    <row r="61" spans="1:5" x14ac:dyDescent="0.25">
      <c r="A61" s="17"/>
      <c r="B61" s="21"/>
      <c r="C61" s="22"/>
      <c r="D61" s="21"/>
      <c r="E61" s="21"/>
    </row>
    <row r="62" spans="1:5" x14ac:dyDescent="0.25">
      <c r="A62" s="17"/>
      <c r="B62" s="21"/>
      <c r="C62" s="22"/>
      <c r="D62" s="21"/>
      <c r="E62" s="21"/>
    </row>
    <row r="63" spans="1:5" x14ac:dyDescent="0.25">
      <c r="A63" s="17"/>
      <c r="B63" s="21"/>
      <c r="C63" s="22"/>
      <c r="D63" s="21"/>
      <c r="E63" s="21"/>
    </row>
    <row r="64" spans="1:5" x14ac:dyDescent="0.25">
      <c r="A64" s="17"/>
      <c r="B64" s="21"/>
      <c r="C64" s="22"/>
      <c r="D64" s="21"/>
      <c r="E64" s="21"/>
    </row>
    <row r="65" spans="1:5" x14ac:dyDescent="0.25">
      <c r="A65" s="17"/>
      <c r="B65" s="21"/>
      <c r="C65" s="22"/>
      <c r="D65" s="21"/>
      <c r="E65" s="21"/>
    </row>
    <row r="66" spans="1:5" x14ac:dyDescent="0.25">
      <c r="A66" s="17"/>
      <c r="B66" s="21"/>
      <c r="C66" s="22"/>
      <c r="D66" s="21"/>
      <c r="E66" s="21"/>
    </row>
    <row r="67" spans="1:5" x14ac:dyDescent="0.25">
      <c r="A67" s="17"/>
      <c r="B67" s="21"/>
      <c r="C67" s="22"/>
      <c r="D67" s="21"/>
      <c r="E67" s="21"/>
    </row>
    <row r="68" spans="1:5" x14ac:dyDescent="0.25">
      <c r="A68" s="17"/>
      <c r="B68" s="21"/>
      <c r="C68" s="22"/>
      <c r="D68" s="21"/>
      <c r="E68" s="21"/>
    </row>
    <row r="69" spans="1:5" x14ac:dyDescent="0.25">
      <c r="A69" s="17"/>
      <c r="B69" s="21"/>
      <c r="C69" s="22"/>
      <c r="D69" s="21"/>
      <c r="E69" s="21"/>
    </row>
    <row r="70" spans="1:5" x14ac:dyDescent="0.25">
      <c r="A70" s="17"/>
      <c r="B70" s="21"/>
      <c r="C70" s="22"/>
      <c r="D70" s="21"/>
      <c r="E70" s="21"/>
    </row>
  </sheetData>
  <mergeCells count="1">
    <mergeCell ref="G11:H11"/>
  </mergeCells>
  <conditionalFormatting sqref="D2:D5 D7:D1048576">
    <cfRule type="containsText" dxfId="140" priority="46" operator="containsText" text="Uploaded">
      <formula>NOT(ISERROR(SEARCH("Uploaded",D2)))</formula>
    </cfRule>
    <cfRule type="expression" dxfId="139" priority="47">
      <formula>"Uploaded"</formula>
    </cfRule>
  </conditionalFormatting>
  <conditionalFormatting sqref="D36:D52">
    <cfRule type="containsText" dxfId="138" priority="44" operator="containsText" text="Uploaded">
      <formula>NOT(ISERROR(SEARCH("Uploaded",D36)))</formula>
    </cfRule>
    <cfRule type="expression" dxfId="137" priority="45">
      <formula>"Uploaded"</formula>
    </cfRule>
  </conditionalFormatting>
  <conditionalFormatting sqref="D2:D5 D7:D1048576">
    <cfRule type="containsText" dxfId="136" priority="41" operator="containsText" text="Hold">
      <formula>NOT(ISERROR(SEARCH("Hold",D2)))</formula>
    </cfRule>
    <cfRule type="containsText" dxfId="135" priority="42" operator="containsText" text="Working">
      <formula>NOT(ISERROR(SEARCH("Working",D2)))</formula>
    </cfRule>
    <cfRule type="containsText" dxfId="134" priority="43" operator="containsText" text="DEV Reject">
      <formula>NOT(ISERROR(SEARCH("DEV Reject",D2)))</formula>
    </cfRule>
  </conditionalFormatting>
  <conditionalFormatting sqref="D2:D5 D7:D1048576">
    <cfRule type="containsText" dxfId="133" priority="40" operator="containsText" text="Pending">
      <formula>NOT(ISERROR(SEARCH("Pending",D2)))</formula>
    </cfRule>
  </conditionalFormatting>
  <conditionalFormatting sqref="D2:D5 D7:D1048576">
    <cfRule type="containsText" dxfId="132" priority="39" operator="containsText" text="Saved">
      <formula>NOT(ISERROR(SEARCH("Saved",D2)))</formula>
    </cfRule>
  </conditionalFormatting>
  <conditionalFormatting sqref="G4">
    <cfRule type="containsText" dxfId="131" priority="37" operator="containsText" text="Uploaded">
      <formula>NOT(ISERROR(SEARCH("Uploaded",G4)))</formula>
    </cfRule>
    <cfRule type="expression" dxfId="130" priority="38">
      <formula>"Uploaded"</formula>
    </cfRule>
  </conditionalFormatting>
  <conditionalFormatting sqref="G4">
    <cfRule type="containsText" dxfId="129" priority="34" operator="containsText" text="Hold">
      <formula>NOT(ISERROR(SEARCH("Hold",G4)))</formula>
    </cfRule>
    <cfRule type="containsText" dxfId="128" priority="35" operator="containsText" text="Working">
      <formula>NOT(ISERROR(SEARCH("Working",G4)))</formula>
    </cfRule>
    <cfRule type="containsText" dxfId="127" priority="36" operator="containsText" text="DEV Reject">
      <formula>NOT(ISERROR(SEARCH("DEV Reject",G4)))</formula>
    </cfRule>
  </conditionalFormatting>
  <conditionalFormatting sqref="G4">
    <cfRule type="containsText" dxfId="126" priority="33" operator="containsText" text="Pending">
      <formula>NOT(ISERROR(SEARCH("Pending",G4)))</formula>
    </cfRule>
  </conditionalFormatting>
  <conditionalFormatting sqref="G5">
    <cfRule type="containsText" dxfId="125" priority="31" operator="containsText" text="Uploaded">
      <formula>NOT(ISERROR(SEARCH("Uploaded",G5)))</formula>
    </cfRule>
    <cfRule type="expression" dxfId="124" priority="32">
      <formula>"Uploaded"</formula>
    </cfRule>
  </conditionalFormatting>
  <conditionalFormatting sqref="G5">
    <cfRule type="containsText" dxfId="123" priority="28" operator="containsText" text="Hold">
      <formula>NOT(ISERROR(SEARCH("Hold",G5)))</formula>
    </cfRule>
    <cfRule type="containsText" dxfId="122" priority="29" operator="containsText" text="Working">
      <formula>NOT(ISERROR(SEARCH("Working",G5)))</formula>
    </cfRule>
    <cfRule type="containsText" dxfId="121" priority="30" operator="containsText" text="DEV Reject">
      <formula>NOT(ISERROR(SEARCH("DEV Reject",G5)))</formula>
    </cfRule>
  </conditionalFormatting>
  <conditionalFormatting sqref="G5">
    <cfRule type="containsText" dxfId="120" priority="27" operator="containsText" text="Pending">
      <formula>NOT(ISERROR(SEARCH("Pending",G5)))</formula>
    </cfRule>
  </conditionalFormatting>
  <conditionalFormatting sqref="G6">
    <cfRule type="containsText" dxfId="119" priority="25" operator="containsText" text="Uploaded">
      <formula>NOT(ISERROR(SEARCH("Uploaded",G6)))</formula>
    </cfRule>
    <cfRule type="expression" dxfId="118" priority="26">
      <formula>"Uploaded"</formula>
    </cfRule>
  </conditionalFormatting>
  <conditionalFormatting sqref="G6">
    <cfRule type="containsText" dxfId="117" priority="22" operator="containsText" text="Hold">
      <formula>NOT(ISERROR(SEARCH("Hold",G6)))</formula>
    </cfRule>
    <cfRule type="containsText" dxfId="116" priority="23" operator="containsText" text="Working">
      <formula>NOT(ISERROR(SEARCH("Working",G6)))</formula>
    </cfRule>
    <cfRule type="containsText" dxfId="115" priority="24" operator="containsText" text="DEV Reject">
      <formula>NOT(ISERROR(SEARCH("DEV Reject",G6)))</formula>
    </cfRule>
  </conditionalFormatting>
  <conditionalFormatting sqref="G6">
    <cfRule type="containsText" dxfId="114" priority="21" operator="containsText" text="Pending">
      <formula>NOT(ISERROR(SEARCH("Pending",G6)))</formula>
    </cfRule>
  </conditionalFormatting>
  <conditionalFormatting sqref="G7">
    <cfRule type="containsText" dxfId="113" priority="19" operator="containsText" text="Uploaded">
      <formula>NOT(ISERROR(SEARCH("Uploaded",G7)))</formula>
    </cfRule>
    <cfRule type="expression" dxfId="112" priority="20">
      <formula>"Uploaded"</formula>
    </cfRule>
  </conditionalFormatting>
  <conditionalFormatting sqref="G7">
    <cfRule type="containsText" dxfId="111" priority="16" operator="containsText" text="Hold">
      <formula>NOT(ISERROR(SEARCH("Hold",G7)))</formula>
    </cfRule>
    <cfRule type="containsText" dxfId="110" priority="17" operator="containsText" text="Working">
      <formula>NOT(ISERROR(SEARCH("Working",G7)))</formula>
    </cfRule>
    <cfRule type="containsText" dxfId="109" priority="18" operator="containsText" text="DEV Reject">
      <formula>NOT(ISERROR(SEARCH("DEV Reject",G7)))</formula>
    </cfRule>
  </conditionalFormatting>
  <conditionalFormatting sqref="G7">
    <cfRule type="containsText" dxfId="108" priority="15" operator="containsText" text="Pending">
      <formula>NOT(ISERROR(SEARCH("Pending",G7)))</formula>
    </cfRule>
  </conditionalFormatting>
  <conditionalFormatting sqref="G7">
    <cfRule type="containsText" dxfId="107" priority="14" operator="containsText" text="Saved">
      <formula>NOT(ISERROR(SEARCH("Saved",G7)))</formula>
    </cfRule>
  </conditionalFormatting>
  <conditionalFormatting sqref="G8">
    <cfRule type="containsText" dxfId="106" priority="12" operator="containsText" text="Uploaded">
      <formula>NOT(ISERROR(SEARCH("Uploaded",G8)))</formula>
    </cfRule>
    <cfRule type="expression" dxfId="105" priority="13">
      <formula>"Uploaded"</formula>
    </cfRule>
  </conditionalFormatting>
  <conditionalFormatting sqref="G8">
    <cfRule type="containsText" dxfId="104" priority="9" operator="containsText" text="Hold">
      <formula>NOT(ISERROR(SEARCH("Hold",G8)))</formula>
    </cfRule>
    <cfRule type="containsText" dxfId="103" priority="10" operator="containsText" text="Working">
      <formula>NOT(ISERROR(SEARCH("Working",G8)))</formula>
    </cfRule>
    <cfRule type="containsText" dxfId="102" priority="11" operator="containsText" text="DEV Reject">
      <formula>NOT(ISERROR(SEARCH("DEV Reject",G8)))</formula>
    </cfRule>
  </conditionalFormatting>
  <conditionalFormatting sqref="G8">
    <cfRule type="containsText" dxfId="101" priority="8" operator="containsText" text="Pending">
      <formula>NOT(ISERROR(SEARCH("Pending",G8)))</formula>
    </cfRule>
  </conditionalFormatting>
  <conditionalFormatting sqref="G9">
    <cfRule type="containsText" dxfId="100" priority="6" operator="containsText" text="Uploaded">
      <formula>NOT(ISERROR(SEARCH("Uploaded",G9)))</formula>
    </cfRule>
    <cfRule type="expression" dxfId="99" priority="7">
      <formula>"Uploaded"</formula>
    </cfRule>
  </conditionalFormatting>
  <conditionalFormatting sqref="G9">
    <cfRule type="containsText" dxfId="98" priority="3" operator="containsText" text="Hold">
      <formula>NOT(ISERROR(SEARCH("Hold",G9)))</formula>
    </cfRule>
    <cfRule type="containsText" dxfId="97" priority="4" operator="containsText" text="Working">
      <formula>NOT(ISERROR(SEARCH("Working",G9)))</formula>
    </cfRule>
    <cfRule type="containsText" dxfId="96" priority="5" operator="containsText" text="DEV Reject">
      <formula>NOT(ISERROR(SEARCH("DEV Reject",G9)))</formula>
    </cfRule>
  </conditionalFormatting>
  <conditionalFormatting sqref="G9">
    <cfRule type="containsText" dxfId="95" priority="2" operator="containsText" text="Pending">
      <formula>NOT(ISERROR(SEARCH("Pending",G9)))</formula>
    </cfRule>
  </conditionalFormatting>
  <conditionalFormatting sqref="H12:H22">
    <cfRule type="cellIs" dxfId="94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tabSelected="1" zoomScaleNormal="100" workbookViewId="0">
      <selection activeCell="D18" sqref="D18"/>
    </sheetView>
  </sheetViews>
  <sheetFormatPr defaultRowHeight="15" x14ac:dyDescent="0.25"/>
  <cols>
    <col min="1" max="1" width="9.7109375" customWidth="1"/>
    <col min="2" max="2" width="11.140625" customWidth="1"/>
    <col min="3" max="3" width="19.5703125" customWidth="1"/>
    <col min="4" max="4" width="13.28515625" style="17" customWidth="1"/>
    <col min="5" max="5" width="17.7109375" bestFit="1" customWidth="1"/>
    <col min="6" max="7" width="10.5703125" bestFit="1" customWidth="1"/>
    <col min="8" max="9" width="8.42578125" bestFit="1" customWidth="1"/>
    <col min="10" max="12" width="13.7109375" bestFit="1" customWidth="1"/>
    <col min="16" max="16" width="8.42578125" bestFit="1" customWidth="1"/>
    <col min="17" max="17" width="13.7109375" bestFit="1" customWidth="1"/>
  </cols>
  <sheetData>
    <row r="1" spans="1:13" ht="26.25" x14ac:dyDescent="0.25">
      <c r="A1" s="12" t="s">
        <v>22</v>
      </c>
      <c r="B1" s="31" t="s">
        <v>0</v>
      </c>
      <c r="C1" s="31" t="s">
        <v>1</v>
      </c>
      <c r="D1" s="31" t="s">
        <v>2</v>
      </c>
      <c r="E1" s="14" t="s">
        <v>3</v>
      </c>
    </row>
    <row r="2" spans="1:13" x14ac:dyDescent="0.25">
      <c r="A2" s="38">
        <v>1</v>
      </c>
      <c r="B2" s="47"/>
      <c r="C2" s="8" t="s">
        <v>247</v>
      </c>
      <c r="D2" s="47"/>
      <c r="E2" s="38"/>
    </row>
    <row r="3" spans="1:13" x14ac:dyDescent="0.25">
      <c r="A3" s="54">
        <f>A2+1</f>
        <v>2</v>
      </c>
      <c r="B3" s="56"/>
      <c r="C3" s="43" t="s">
        <v>248</v>
      </c>
      <c r="D3" s="53"/>
      <c r="E3" s="55"/>
    </row>
    <row r="4" spans="1:13" x14ac:dyDescent="0.25">
      <c r="A4" s="54">
        <f t="shared" ref="A4:A30" si="0">A3+1</f>
        <v>3</v>
      </c>
      <c r="B4" s="56"/>
      <c r="C4" s="43" t="s">
        <v>249</v>
      </c>
      <c r="D4" s="53"/>
      <c r="E4" s="55"/>
      <c r="G4" s="53" t="s">
        <v>19</v>
      </c>
      <c r="H4" s="53">
        <f>COUNTIF(D:D,"Uploaded")</f>
        <v>0</v>
      </c>
    </row>
    <row r="5" spans="1:13" x14ac:dyDescent="0.25">
      <c r="A5" s="54">
        <f t="shared" si="0"/>
        <v>4</v>
      </c>
      <c r="B5" s="56"/>
      <c r="C5" s="43" t="s">
        <v>250</v>
      </c>
      <c r="D5" s="53"/>
      <c r="E5" s="55"/>
      <c r="G5" s="53" t="s">
        <v>42</v>
      </c>
      <c r="H5" s="53">
        <f>COUNTIF(D:D,G5)</f>
        <v>0</v>
      </c>
    </row>
    <row r="6" spans="1:13" x14ac:dyDescent="0.25">
      <c r="A6" s="54">
        <f t="shared" si="0"/>
        <v>5</v>
      </c>
      <c r="B6" s="56"/>
      <c r="C6" s="43" t="s">
        <v>251</v>
      </c>
      <c r="D6" s="53"/>
      <c r="E6" s="55"/>
      <c r="G6" s="53" t="s">
        <v>48</v>
      </c>
      <c r="H6" s="53">
        <f>COUNTIF(D:D,G6)</f>
        <v>0</v>
      </c>
    </row>
    <row r="7" spans="1:13" x14ac:dyDescent="0.25">
      <c r="A7" s="54">
        <f t="shared" si="0"/>
        <v>6</v>
      </c>
      <c r="B7" s="56"/>
      <c r="C7" s="43" t="s">
        <v>252</v>
      </c>
      <c r="D7" s="53"/>
      <c r="E7" s="55"/>
      <c r="G7" s="53" t="s">
        <v>20</v>
      </c>
      <c r="H7" s="53">
        <f>COUNTIF(D:D,G7)</f>
        <v>0</v>
      </c>
    </row>
    <row r="8" spans="1:13" x14ac:dyDescent="0.25">
      <c r="A8" s="54">
        <f t="shared" si="0"/>
        <v>7</v>
      </c>
      <c r="B8" s="56"/>
      <c r="C8" s="43" t="s">
        <v>253</v>
      </c>
      <c r="D8" s="53"/>
      <c r="E8" s="55"/>
      <c r="G8" s="53" t="s">
        <v>44</v>
      </c>
      <c r="H8" s="53">
        <f>COUNTIF(D:D,G8)</f>
        <v>0</v>
      </c>
    </row>
    <row r="9" spans="1:13" x14ac:dyDescent="0.25">
      <c r="A9" s="54">
        <f t="shared" si="0"/>
        <v>8</v>
      </c>
      <c r="B9" s="56"/>
      <c r="C9" s="43" t="s">
        <v>254</v>
      </c>
      <c r="D9" s="53"/>
      <c r="E9" s="55"/>
      <c r="G9" s="53" t="s">
        <v>45</v>
      </c>
      <c r="H9" s="53">
        <f>COUNTIF(D:D,G9)</f>
        <v>0</v>
      </c>
    </row>
    <row r="10" spans="1:13" x14ac:dyDescent="0.25">
      <c r="A10" s="54">
        <f t="shared" si="0"/>
        <v>9</v>
      </c>
      <c r="B10" s="56"/>
      <c r="C10" s="43" t="s">
        <v>255</v>
      </c>
      <c r="D10" s="53"/>
      <c r="E10" s="55"/>
    </row>
    <row r="11" spans="1:13" ht="15.75" x14ac:dyDescent="0.25">
      <c r="A11" s="54">
        <f t="shared" si="0"/>
        <v>10</v>
      </c>
      <c r="B11" s="56"/>
      <c r="C11" s="43" t="s">
        <v>256</v>
      </c>
      <c r="D11" s="53"/>
      <c r="E11" s="55"/>
      <c r="G11" s="68" t="s">
        <v>32</v>
      </c>
      <c r="H11" s="69"/>
      <c r="I11" s="65" t="s">
        <v>37</v>
      </c>
      <c r="J11" s="65" t="s">
        <v>165</v>
      </c>
    </row>
    <row r="12" spans="1:13" x14ac:dyDescent="0.25">
      <c r="A12" s="54">
        <f t="shared" si="0"/>
        <v>11</v>
      </c>
      <c r="B12" s="56"/>
      <c r="C12" s="43" t="s">
        <v>257</v>
      </c>
      <c r="D12" s="53"/>
      <c r="E12" s="55"/>
      <c r="G12" s="53" t="s">
        <v>9</v>
      </c>
      <c r="H12" s="53">
        <f>COUNTIF(Table14567810[Name],G12)</f>
        <v>0</v>
      </c>
      <c r="I12" s="53">
        <f>COUNTA(Table14567810[ID])</f>
        <v>22</v>
      </c>
      <c r="J12" s="53">
        <f>COUNTA(Table14567810[Name])</f>
        <v>0</v>
      </c>
      <c r="M12" t="s">
        <v>56</v>
      </c>
    </row>
    <row r="13" spans="1:13" x14ac:dyDescent="0.25">
      <c r="A13" s="54">
        <f t="shared" si="0"/>
        <v>12</v>
      </c>
      <c r="B13" s="56"/>
      <c r="C13" s="43" t="s">
        <v>258</v>
      </c>
      <c r="D13" s="53"/>
      <c r="E13" s="55"/>
      <c r="G13" s="53" t="s">
        <v>17</v>
      </c>
      <c r="H13" s="53">
        <f>COUNTIF(Table14567810[Name],G13)</f>
        <v>0</v>
      </c>
    </row>
    <row r="14" spans="1:13" x14ac:dyDescent="0.25">
      <c r="A14" s="54">
        <f t="shared" si="0"/>
        <v>13</v>
      </c>
      <c r="B14" s="56"/>
      <c r="C14" s="43" t="s">
        <v>259</v>
      </c>
      <c r="D14" s="53"/>
      <c r="E14" s="55"/>
      <c r="G14" s="53" t="s">
        <v>7</v>
      </c>
      <c r="H14" s="53">
        <f>COUNTIF(Table14567810[Name],G14)</f>
        <v>0</v>
      </c>
    </row>
    <row r="15" spans="1:13" x14ac:dyDescent="0.25">
      <c r="A15" s="54">
        <f t="shared" si="0"/>
        <v>14</v>
      </c>
      <c r="B15" s="56"/>
      <c r="C15" s="43" t="s">
        <v>260</v>
      </c>
      <c r="D15" s="53"/>
      <c r="E15" s="55"/>
      <c r="G15" s="53" t="s">
        <v>18</v>
      </c>
      <c r="H15" s="53">
        <f>COUNTIF(Table14567810[Name],G15)</f>
        <v>0</v>
      </c>
    </row>
    <row r="16" spans="1:13" x14ac:dyDescent="0.25">
      <c r="A16" s="54">
        <f t="shared" si="0"/>
        <v>15</v>
      </c>
      <c r="B16" s="56"/>
      <c r="C16" s="43" t="s">
        <v>261</v>
      </c>
      <c r="D16" s="53"/>
      <c r="E16" s="55"/>
      <c r="G16" s="53" t="s">
        <v>11</v>
      </c>
      <c r="H16" s="53">
        <f>COUNTIF(Table14567810[Name],G16)</f>
        <v>0</v>
      </c>
    </row>
    <row r="17" spans="1:22" x14ac:dyDescent="0.25">
      <c r="A17" s="54">
        <f t="shared" si="0"/>
        <v>16</v>
      </c>
      <c r="B17" s="56"/>
      <c r="C17" s="43" t="s">
        <v>262</v>
      </c>
      <c r="D17" s="53"/>
      <c r="E17" s="55"/>
      <c r="G17" s="53" t="s">
        <v>10</v>
      </c>
      <c r="H17" s="53">
        <f>COUNTIF(Table14567810[Name],G17)</f>
        <v>0</v>
      </c>
    </row>
    <row r="18" spans="1:22" x14ac:dyDescent="0.25">
      <c r="A18" s="54">
        <f t="shared" si="0"/>
        <v>17</v>
      </c>
      <c r="B18" s="56"/>
      <c r="C18" s="43" t="s">
        <v>263</v>
      </c>
      <c r="D18" s="53"/>
      <c r="E18" s="55"/>
      <c r="G18" s="53" t="s">
        <v>21</v>
      </c>
      <c r="H18" s="53">
        <f>COUNTIF(Table14567810[Name],G18)</f>
        <v>0</v>
      </c>
    </row>
    <row r="19" spans="1:22" x14ac:dyDescent="0.25">
      <c r="A19" s="54">
        <f t="shared" si="0"/>
        <v>18</v>
      </c>
      <c r="B19" s="56"/>
      <c r="C19" s="43" t="s">
        <v>264</v>
      </c>
      <c r="D19" s="53"/>
      <c r="E19" s="55"/>
      <c r="G19" s="56" t="s">
        <v>24</v>
      </c>
      <c r="H19" s="53">
        <f>COUNTIF(Table14567810[Name],G19)</f>
        <v>0</v>
      </c>
    </row>
    <row r="20" spans="1:22" x14ac:dyDescent="0.25">
      <c r="A20" s="54">
        <f t="shared" si="0"/>
        <v>19</v>
      </c>
      <c r="B20" s="56"/>
      <c r="C20" s="43" t="s">
        <v>265</v>
      </c>
      <c r="D20" s="53"/>
      <c r="E20" s="55"/>
      <c r="G20" s="56" t="s">
        <v>85</v>
      </c>
      <c r="H20" s="53">
        <f>COUNTIF(Table14567810[Name],G20)</f>
        <v>0</v>
      </c>
    </row>
    <row r="21" spans="1:22" x14ac:dyDescent="0.25">
      <c r="A21" s="54">
        <f t="shared" si="0"/>
        <v>20</v>
      </c>
      <c r="B21" s="56"/>
      <c r="C21" s="43" t="s">
        <v>266</v>
      </c>
      <c r="D21" s="53"/>
      <c r="E21" s="55"/>
      <c r="G21" s="56" t="s">
        <v>91</v>
      </c>
      <c r="H21" s="53">
        <f>COUNTIF(Table14567810[Name],G21)</f>
        <v>0</v>
      </c>
    </row>
    <row r="22" spans="1:22" x14ac:dyDescent="0.25">
      <c r="A22" s="54">
        <f t="shared" si="0"/>
        <v>21</v>
      </c>
      <c r="B22" s="56"/>
      <c r="C22" s="43" t="s">
        <v>267</v>
      </c>
      <c r="D22" s="53"/>
      <c r="E22" s="55"/>
      <c r="G22" s="56" t="s">
        <v>112</v>
      </c>
      <c r="H22" s="53">
        <f>COUNTIF(Table14567810[Name],G22)</f>
        <v>0</v>
      </c>
    </row>
    <row r="23" spans="1:22" x14ac:dyDescent="0.25">
      <c r="A23" s="54">
        <f t="shared" si="0"/>
        <v>22</v>
      </c>
      <c r="B23" s="56"/>
      <c r="C23" s="43" t="s">
        <v>268</v>
      </c>
      <c r="D23" s="53"/>
      <c r="E23" s="55"/>
    </row>
    <row r="24" spans="1:22" x14ac:dyDescent="0.25">
      <c r="A24" s="54">
        <f t="shared" si="0"/>
        <v>23</v>
      </c>
      <c r="B24" s="56"/>
      <c r="C24" s="71"/>
      <c r="D24" s="53"/>
      <c r="E24" s="55"/>
    </row>
    <row r="25" spans="1:22" x14ac:dyDescent="0.25">
      <c r="A25" s="54">
        <f t="shared" si="0"/>
        <v>24</v>
      </c>
      <c r="B25" s="56"/>
      <c r="C25" s="71"/>
      <c r="D25" s="53"/>
      <c r="E25" s="55"/>
    </row>
    <row r="26" spans="1:22" x14ac:dyDescent="0.25">
      <c r="A26" s="54">
        <f t="shared" si="0"/>
        <v>25</v>
      </c>
      <c r="B26" s="56"/>
      <c r="C26" s="71"/>
      <c r="D26" s="53"/>
      <c r="E26" s="55"/>
    </row>
    <row r="27" spans="1:22" x14ac:dyDescent="0.25">
      <c r="A27" s="54">
        <f t="shared" si="0"/>
        <v>26</v>
      </c>
      <c r="B27" s="56"/>
      <c r="C27" s="71"/>
      <c r="D27" s="53"/>
      <c r="E27" s="55"/>
    </row>
    <row r="28" spans="1:22" x14ac:dyDescent="0.25">
      <c r="A28" s="54">
        <f t="shared" si="0"/>
        <v>27</v>
      </c>
      <c r="B28" s="56"/>
      <c r="C28" s="71"/>
      <c r="D28" s="53"/>
      <c r="E28" s="55"/>
      <c r="J28" s="53"/>
    </row>
    <row r="29" spans="1:22" x14ac:dyDescent="0.25">
      <c r="A29" s="54">
        <f t="shared" si="0"/>
        <v>28</v>
      </c>
      <c r="B29" s="56"/>
      <c r="C29" s="71"/>
      <c r="D29" s="53"/>
      <c r="E29" s="55"/>
    </row>
    <row r="30" spans="1:22" x14ac:dyDescent="0.25">
      <c r="A30" s="54">
        <f t="shared" si="0"/>
        <v>29</v>
      </c>
      <c r="B30" s="56"/>
      <c r="C30" s="71"/>
      <c r="D30" s="53"/>
      <c r="E30" s="55"/>
      <c r="F30" s="18"/>
      <c r="V30" t="s">
        <v>56</v>
      </c>
    </row>
    <row r="31" spans="1:22" x14ac:dyDescent="0.25">
      <c r="A31" s="17"/>
      <c r="B31" s="17"/>
      <c r="C31" s="33"/>
      <c r="E31" s="17"/>
    </row>
    <row r="32" spans="1:22" x14ac:dyDescent="0.25">
      <c r="A32" s="17"/>
      <c r="B32" s="17"/>
      <c r="C32" s="33"/>
      <c r="E32" s="17"/>
    </row>
    <row r="33" spans="1:5" x14ac:dyDescent="0.25">
      <c r="A33" s="17"/>
      <c r="B33" s="17"/>
      <c r="C33" s="33"/>
      <c r="E33" s="17"/>
    </row>
    <row r="34" spans="1:5" x14ac:dyDescent="0.25">
      <c r="A34" s="17"/>
      <c r="B34" s="21"/>
      <c r="C34" s="33"/>
      <c r="E34" s="21"/>
    </row>
    <row r="35" spans="1:5" x14ac:dyDescent="0.25">
      <c r="A35" s="17"/>
      <c r="B35" s="21"/>
      <c r="C35" s="33"/>
      <c r="E35" s="21"/>
    </row>
    <row r="36" spans="1:5" x14ac:dyDescent="0.25">
      <c r="A36" s="17"/>
      <c r="B36" s="21"/>
      <c r="C36" s="33"/>
      <c r="D36" s="21"/>
      <c r="E36" s="21"/>
    </row>
    <row r="37" spans="1:5" x14ac:dyDescent="0.25">
      <c r="A37" s="17"/>
      <c r="B37" s="21"/>
      <c r="C37" s="33"/>
      <c r="D37" s="21"/>
      <c r="E37" s="21"/>
    </row>
    <row r="38" spans="1:5" x14ac:dyDescent="0.25">
      <c r="A38" s="17"/>
      <c r="B38" s="21"/>
      <c r="C38" s="33"/>
      <c r="D38" s="21"/>
      <c r="E38" s="21"/>
    </row>
    <row r="39" spans="1:5" x14ac:dyDescent="0.25">
      <c r="A39" s="17"/>
      <c r="B39" s="21"/>
      <c r="C39" s="33"/>
      <c r="D39" s="21"/>
      <c r="E39" s="21"/>
    </row>
    <row r="40" spans="1:5" x14ac:dyDescent="0.25">
      <c r="A40" s="17"/>
      <c r="B40" s="21"/>
      <c r="C40" s="22"/>
      <c r="D40" s="21"/>
      <c r="E40" s="21"/>
    </row>
    <row r="41" spans="1:5" x14ac:dyDescent="0.25">
      <c r="A41" s="17"/>
      <c r="B41" s="21"/>
      <c r="C41" s="22"/>
      <c r="D41" s="21"/>
      <c r="E41" s="21"/>
    </row>
    <row r="42" spans="1:5" x14ac:dyDescent="0.25">
      <c r="A42" s="17"/>
      <c r="B42" s="21"/>
      <c r="C42" s="22"/>
      <c r="D42" s="21"/>
      <c r="E42" s="21"/>
    </row>
    <row r="43" spans="1:5" x14ac:dyDescent="0.25">
      <c r="A43" s="17"/>
      <c r="B43" s="21"/>
      <c r="C43" s="22"/>
      <c r="D43" s="21"/>
      <c r="E43" s="21"/>
    </row>
    <row r="44" spans="1:5" x14ac:dyDescent="0.25">
      <c r="A44" s="17"/>
      <c r="B44" s="21"/>
      <c r="C44" s="22"/>
      <c r="D44" s="21"/>
      <c r="E44" s="21"/>
    </row>
    <row r="45" spans="1:5" x14ac:dyDescent="0.25">
      <c r="A45" s="17"/>
      <c r="B45" s="21"/>
      <c r="C45" s="22"/>
      <c r="D45" s="21"/>
      <c r="E45" s="21"/>
    </row>
    <row r="46" spans="1:5" x14ac:dyDescent="0.25">
      <c r="A46" s="17"/>
      <c r="B46" s="21"/>
      <c r="C46" s="22"/>
      <c r="D46" s="21"/>
      <c r="E46" s="21"/>
    </row>
    <row r="47" spans="1:5" x14ac:dyDescent="0.25">
      <c r="A47" s="17"/>
      <c r="B47" s="21"/>
      <c r="C47" s="22"/>
      <c r="D47" s="21"/>
      <c r="E47" s="21"/>
    </row>
    <row r="48" spans="1:5" x14ac:dyDescent="0.25">
      <c r="A48" s="17"/>
      <c r="B48" s="21"/>
      <c r="C48" s="22"/>
      <c r="D48" s="21"/>
      <c r="E48" s="21"/>
    </row>
    <row r="49" spans="1:5" x14ac:dyDescent="0.25">
      <c r="A49" s="17"/>
      <c r="B49" s="21"/>
      <c r="C49" s="22"/>
      <c r="D49" s="21"/>
      <c r="E49" s="21"/>
    </row>
    <row r="50" spans="1:5" x14ac:dyDescent="0.25">
      <c r="A50" s="17"/>
      <c r="B50" s="21"/>
      <c r="C50" s="22"/>
      <c r="D50" s="21"/>
      <c r="E50" s="21"/>
    </row>
    <row r="51" spans="1:5" x14ac:dyDescent="0.25">
      <c r="A51" s="17"/>
      <c r="B51" s="21"/>
      <c r="C51" s="22"/>
      <c r="D51" s="21"/>
      <c r="E51" s="21"/>
    </row>
    <row r="52" spans="1:5" x14ac:dyDescent="0.25">
      <c r="A52" s="17"/>
      <c r="B52" s="21"/>
      <c r="C52" s="22"/>
      <c r="D52" s="21"/>
      <c r="E52" s="21"/>
    </row>
    <row r="53" spans="1:5" x14ac:dyDescent="0.25">
      <c r="A53" s="17"/>
      <c r="B53" s="21"/>
      <c r="C53" s="22"/>
      <c r="D53" s="21"/>
      <c r="E53" s="21"/>
    </row>
    <row r="54" spans="1:5" x14ac:dyDescent="0.25">
      <c r="A54" s="17"/>
      <c r="B54" s="21"/>
      <c r="C54" s="33"/>
      <c r="D54" s="21"/>
      <c r="E54" s="21"/>
    </row>
    <row r="55" spans="1:5" x14ac:dyDescent="0.25">
      <c r="A55" s="17"/>
      <c r="B55" s="21"/>
      <c r="C55" s="33"/>
      <c r="D55" s="21"/>
      <c r="E55" s="21"/>
    </row>
    <row r="56" spans="1:5" x14ac:dyDescent="0.25">
      <c r="A56" s="17"/>
      <c r="B56" s="21"/>
      <c r="C56" s="33"/>
      <c r="D56" s="21"/>
      <c r="E56" s="21"/>
    </row>
    <row r="57" spans="1:5" x14ac:dyDescent="0.25">
      <c r="A57" s="17"/>
      <c r="B57" s="21"/>
      <c r="C57" s="33"/>
      <c r="D57" s="21"/>
      <c r="E57" s="21"/>
    </row>
    <row r="58" spans="1:5" x14ac:dyDescent="0.25">
      <c r="A58" s="17"/>
      <c r="B58" s="21"/>
      <c r="C58" s="33"/>
      <c r="D58" s="21"/>
      <c r="E58" s="21"/>
    </row>
    <row r="59" spans="1:5" x14ac:dyDescent="0.25">
      <c r="A59" s="17"/>
      <c r="B59" s="21"/>
      <c r="C59" s="22"/>
      <c r="D59" s="21"/>
      <c r="E59" s="21"/>
    </row>
    <row r="60" spans="1:5" x14ac:dyDescent="0.25">
      <c r="A60" s="17"/>
      <c r="B60" s="21"/>
      <c r="C60" s="22"/>
      <c r="D60" s="21"/>
      <c r="E60" s="21"/>
    </row>
    <row r="61" spans="1:5" x14ac:dyDescent="0.25">
      <c r="A61" s="17"/>
      <c r="B61" s="21"/>
      <c r="C61" s="22"/>
      <c r="D61" s="21"/>
      <c r="E61" s="21"/>
    </row>
    <row r="62" spans="1:5" x14ac:dyDescent="0.25">
      <c r="A62" s="17"/>
      <c r="B62" s="21"/>
      <c r="C62" s="22"/>
      <c r="D62" s="21"/>
      <c r="E62" s="21"/>
    </row>
    <row r="63" spans="1:5" x14ac:dyDescent="0.25">
      <c r="A63" s="17"/>
      <c r="B63" s="21"/>
      <c r="C63" s="22"/>
      <c r="D63" s="21"/>
      <c r="E63" s="21"/>
    </row>
    <row r="64" spans="1:5" x14ac:dyDescent="0.25">
      <c r="A64" s="17"/>
      <c r="B64" s="21"/>
      <c r="C64" s="22"/>
      <c r="D64" s="21"/>
      <c r="E64" s="21"/>
    </row>
    <row r="65" spans="1:5" x14ac:dyDescent="0.25">
      <c r="A65" s="17"/>
      <c r="B65" s="21"/>
      <c r="C65" s="22"/>
      <c r="D65" s="21"/>
      <c r="E65" s="21"/>
    </row>
    <row r="66" spans="1:5" x14ac:dyDescent="0.25">
      <c r="A66" s="17"/>
      <c r="B66" s="21"/>
      <c r="C66" s="22"/>
      <c r="D66" s="21"/>
      <c r="E66" s="21"/>
    </row>
    <row r="67" spans="1:5" x14ac:dyDescent="0.25">
      <c r="A67" s="17"/>
      <c r="B67" s="21"/>
      <c r="C67" s="23"/>
      <c r="D67" s="21"/>
      <c r="E67" s="21"/>
    </row>
    <row r="68" spans="1:5" x14ac:dyDescent="0.25">
      <c r="A68" s="17"/>
      <c r="B68" s="21"/>
      <c r="C68" s="22"/>
      <c r="D68" s="21"/>
      <c r="E68" s="21"/>
    </row>
    <row r="69" spans="1:5" x14ac:dyDescent="0.25">
      <c r="A69" s="17"/>
      <c r="B69" s="21"/>
      <c r="C69" s="22"/>
      <c r="D69" s="21"/>
      <c r="E69" s="21"/>
    </row>
    <row r="70" spans="1:5" x14ac:dyDescent="0.25">
      <c r="A70" s="17"/>
      <c r="B70" s="21"/>
      <c r="C70" s="22"/>
      <c r="D70" s="21"/>
      <c r="E70" s="21"/>
    </row>
    <row r="71" spans="1:5" x14ac:dyDescent="0.25">
      <c r="A71" s="17"/>
      <c r="B71" s="21"/>
      <c r="C71" s="22"/>
      <c r="D71" s="21"/>
      <c r="E71" s="21"/>
    </row>
    <row r="72" spans="1:5" x14ac:dyDescent="0.25">
      <c r="A72" s="17"/>
      <c r="B72" s="21"/>
      <c r="C72" s="22"/>
      <c r="D72" s="21"/>
      <c r="E72" s="21"/>
    </row>
    <row r="73" spans="1:5" x14ac:dyDescent="0.25">
      <c r="A73" s="17"/>
      <c r="B73" s="21"/>
      <c r="C73" s="22"/>
      <c r="D73" s="21"/>
      <c r="E73" s="21"/>
    </row>
    <row r="74" spans="1:5" x14ac:dyDescent="0.25">
      <c r="A74" s="17"/>
      <c r="B74" s="21"/>
      <c r="C74" s="22"/>
      <c r="D74" s="21"/>
      <c r="E74" s="21"/>
    </row>
    <row r="75" spans="1:5" x14ac:dyDescent="0.25">
      <c r="A75" s="17"/>
      <c r="B75" s="21"/>
      <c r="C75" s="22"/>
      <c r="D75" s="21"/>
      <c r="E75" s="21"/>
    </row>
    <row r="76" spans="1:5" x14ac:dyDescent="0.25">
      <c r="A76" s="17"/>
      <c r="B76" s="21"/>
      <c r="C76" s="22"/>
      <c r="D76" s="21"/>
      <c r="E76" s="21"/>
    </row>
    <row r="77" spans="1:5" x14ac:dyDescent="0.25">
      <c r="A77" s="17"/>
      <c r="B77" s="21"/>
      <c r="C77" s="22"/>
      <c r="D77" s="21"/>
      <c r="E77" s="21"/>
    </row>
    <row r="78" spans="1:5" x14ac:dyDescent="0.25">
      <c r="A78" s="17"/>
      <c r="B78" s="21"/>
      <c r="C78" s="23"/>
      <c r="D78" s="21"/>
      <c r="E78" s="21"/>
    </row>
    <row r="79" spans="1:5" x14ac:dyDescent="0.25">
      <c r="A79" s="17"/>
      <c r="B79" s="21"/>
      <c r="C79" s="22"/>
      <c r="D79" s="21"/>
      <c r="E79" s="21"/>
    </row>
    <row r="80" spans="1:5" x14ac:dyDescent="0.25">
      <c r="A80" s="17"/>
      <c r="B80" s="21"/>
      <c r="C80" s="22"/>
      <c r="D80" s="21"/>
      <c r="E80" s="21"/>
    </row>
    <row r="81" spans="1:5" x14ac:dyDescent="0.25">
      <c r="A81" s="17"/>
      <c r="B81" s="21"/>
      <c r="C81" s="23"/>
      <c r="D81" s="21"/>
      <c r="E81" s="21"/>
    </row>
    <row r="82" spans="1:5" x14ac:dyDescent="0.25">
      <c r="A82" s="17"/>
      <c r="B82" s="21"/>
      <c r="C82" s="22"/>
      <c r="D82" s="21"/>
      <c r="E82" s="21"/>
    </row>
    <row r="83" spans="1:5" x14ac:dyDescent="0.25">
      <c r="A83" s="17"/>
      <c r="B83" s="21"/>
      <c r="C83" s="22"/>
      <c r="D83" s="21"/>
      <c r="E83" s="21"/>
    </row>
    <row r="84" spans="1:5" x14ac:dyDescent="0.25">
      <c r="A84" s="17"/>
      <c r="B84" s="21"/>
      <c r="C84" s="22"/>
      <c r="D84" s="21"/>
      <c r="E84" s="21"/>
    </row>
    <row r="85" spans="1:5" x14ac:dyDescent="0.25">
      <c r="A85" s="17"/>
      <c r="B85" s="21"/>
      <c r="C85" s="22"/>
      <c r="D85" s="21"/>
      <c r="E85" s="21"/>
    </row>
    <row r="86" spans="1:5" x14ac:dyDescent="0.25">
      <c r="A86" s="17"/>
      <c r="B86" s="21"/>
      <c r="C86" s="22"/>
      <c r="D86" s="21"/>
      <c r="E86" s="21"/>
    </row>
    <row r="87" spans="1:5" x14ac:dyDescent="0.25">
      <c r="A87" s="17"/>
      <c r="B87" s="21"/>
      <c r="C87" s="22"/>
      <c r="D87" s="21"/>
      <c r="E87" s="21"/>
    </row>
    <row r="88" spans="1:5" x14ac:dyDescent="0.25">
      <c r="A88" s="17"/>
      <c r="B88" s="21"/>
      <c r="C88" s="22"/>
      <c r="D88" s="21"/>
      <c r="E88" s="21"/>
    </row>
    <row r="89" spans="1:5" x14ac:dyDescent="0.25">
      <c r="A89" s="17"/>
      <c r="B89" s="21"/>
      <c r="C89" s="22"/>
      <c r="D89" s="21"/>
      <c r="E89" s="21"/>
    </row>
    <row r="90" spans="1:5" x14ac:dyDescent="0.25">
      <c r="A90" s="17"/>
      <c r="B90" s="21"/>
      <c r="C90" s="22"/>
      <c r="D90" s="21"/>
      <c r="E90" s="21"/>
    </row>
    <row r="91" spans="1:5" x14ac:dyDescent="0.25">
      <c r="A91" s="17"/>
      <c r="B91" s="21"/>
      <c r="C91" s="22"/>
      <c r="D91" s="21"/>
      <c r="E91" s="21"/>
    </row>
    <row r="92" spans="1:5" x14ac:dyDescent="0.25">
      <c r="A92" s="17"/>
      <c r="B92" s="21"/>
      <c r="C92" s="22"/>
      <c r="D92" s="21"/>
      <c r="E92" s="21"/>
    </row>
    <row r="93" spans="1:5" x14ac:dyDescent="0.25">
      <c r="A93" s="17"/>
      <c r="B93" s="21"/>
      <c r="C93" s="22"/>
      <c r="D93" s="21"/>
      <c r="E93" s="21"/>
    </row>
    <row r="94" spans="1:5" x14ac:dyDescent="0.25">
      <c r="A94" s="17"/>
      <c r="B94" s="21"/>
      <c r="C94" s="22"/>
      <c r="D94" s="21"/>
      <c r="E94" s="21"/>
    </row>
  </sheetData>
  <mergeCells count="1">
    <mergeCell ref="G11:H11"/>
  </mergeCells>
  <conditionalFormatting sqref="D2:D1048576">
    <cfRule type="containsText" dxfId="93" priority="46" operator="containsText" text="Uploaded">
      <formula>NOT(ISERROR(SEARCH("Uploaded",D2)))</formula>
    </cfRule>
    <cfRule type="expression" dxfId="92" priority="47">
      <formula>"Uploaded"</formula>
    </cfRule>
  </conditionalFormatting>
  <conditionalFormatting sqref="D60:D76">
    <cfRule type="containsText" dxfId="91" priority="44" operator="containsText" text="Uploaded">
      <formula>NOT(ISERROR(SEARCH("Uploaded",D60)))</formula>
    </cfRule>
    <cfRule type="expression" dxfId="90" priority="45">
      <formula>"Uploaded"</formula>
    </cfRule>
  </conditionalFormatting>
  <conditionalFormatting sqref="D2:D1048576">
    <cfRule type="containsText" dxfId="89" priority="41" operator="containsText" text="Hold">
      <formula>NOT(ISERROR(SEARCH("Hold",D2)))</formula>
    </cfRule>
    <cfRule type="containsText" dxfId="88" priority="42" operator="containsText" text="Working">
      <formula>NOT(ISERROR(SEARCH("Working",D2)))</formula>
    </cfRule>
    <cfRule type="containsText" dxfId="87" priority="43" operator="containsText" text="DEV Reject">
      <formula>NOT(ISERROR(SEARCH("DEV Reject",D2)))</formula>
    </cfRule>
  </conditionalFormatting>
  <conditionalFormatting sqref="D2:D1048576">
    <cfRule type="containsText" dxfId="86" priority="40" operator="containsText" text="Pending">
      <formula>NOT(ISERROR(SEARCH("Pending",D2)))</formula>
    </cfRule>
  </conditionalFormatting>
  <conditionalFormatting sqref="D2:D1048576">
    <cfRule type="containsText" dxfId="85" priority="39" operator="containsText" text="Saved">
      <formula>NOT(ISERROR(SEARCH("Saved",D2)))</formula>
    </cfRule>
  </conditionalFormatting>
  <conditionalFormatting sqref="G4">
    <cfRule type="containsText" dxfId="84" priority="37" operator="containsText" text="Uploaded">
      <formula>NOT(ISERROR(SEARCH("Uploaded",G4)))</formula>
    </cfRule>
    <cfRule type="expression" dxfId="83" priority="38">
      <formula>"Uploaded"</formula>
    </cfRule>
  </conditionalFormatting>
  <conditionalFormatting sqref="G4">
    <cfRule type="containsText" dxfId="82" priority="34" operator="containsText" text="Hold">
      <formula>NOT(ISERROR(SEARCH("Hold",G4)))</formula>
    </cfRule>
    <cfRule type="containsText" dxfId="81" priority="35" operator="containsText" text="Working">
      <formula>NOT(ISERROR(SEARCH("Working",G4)))</formula>
    </cfRule>
    <cfRule type="containsText" dxfId="80" priority="36" operator="containsText" text="DEV Reject">
      <formula>NOT(ISERROR(SEARCH("DEV Reject",G4)))</formula>
    </cfRule>
  </conditionalFormatting>
  <conditionalFormatting sqref="G4">
    <cfRule type="containsText" dxfId="79" priority="33" operator="containsText" text="Pending">
      <formula>NOT(ISERROR(SEARCH("Pending",G4)))</formula>
    </cfRule>
  </conditionalFormatting>
  <conditionalFormatting sqref="G5">
    <cfRule type="containsText" dxfId="78" priority="31" operator="containsText" text="Uploaded">
      <formula>NOT(ISERROR(SEARCH("Uploaded",G5)))</formula>
    </cfRule>
    <cfRule type="expression" dxfId="77" priority="32">
      <formula>"Uploaded"</formula>
    </cfRule>
  </conditionalFormatting>
  <conditionalFormatting sqref="G5">
    <cfRule type="containsText" dxfId="76" priority="28" operator="containsText" text="Hold">
      <formula>NOT(ISERROR(SEARCH("Hold",G5)))</formula>
    </cfRule>
    <cfRule type="containsText" dxfId="75" priority="29" operator="containsText" text="Working">
      <formula>NOT(ISERROR(SEARCH("Working",G5)))</formula>
    </cfRule>
    <cfRule type="containsText" dxfId="74" priority="30" operator="containsText" text="DEV Reject">
      <formula>NOT(ISERROR(SEARCH("DEV Reject",G5)))</formula>
    </cfRule>
  </conditionalFormatting>
  <conditionalFormatting sqref="G5">
    <cfRule type="containsText" dxfId="73" priority="27" operator="containsText" text="Pending">
      <formula>NOT(ISERROR(SEARCH("Pending",G5)))</formula>
    </cfRule>
  </conditionalFormatting>
  <conditionalFormatting sqref="G6">
    <cfRule type="containsText" dxfId="72" priority="25" operator="containsText" text="Uploaded">
      <formula>NOT(ISERROR(SEARCH("Uploaded",G6)))</formula>
    </cfRule>
    <cfRule type="expression" dxfId="71" priority="26">
      <formula>"Uploaded"</formula>
    </cfRule>
  </conditionalFormatting>
  <conditionalFormatting sqref="G6">
    <cfRule type="containsText" dxfId="70" priority="22" operator="containsText" text="Hold">
      <formula>NOT(ISERROR(SEARCH("Hold",G6)))</formula>
    </cfRule>
    <cfRule type="containsText" dxfId="69" priority="23" operator="containsText" text="Working">
      <formula>NOT(ISERROR(SEARCH("Working",G6)))</formula>
    </cfRule>
    <cfRule type="containsText" dxfId="68" priority="24" operator="containsText" text="DEV Reject">
      <formula>NOT(ISERROR(SEARCH("DEV Reject",G6)))</formula>
    </cfRule>
  </conditionalFormatting>
  <conditionalFormatting sqref="G6">
    <cfRule type="containsText" dxfId="67" priority="21" operator="containsText" text="Pending">
      <formula>NOT(ISERROR(SEARCH("Pending",G6)))</formula>
    </cfRule>
  </conditionalFormatting>
  <conditionalFormatting sqref="G7">
    <cfRule type="containsText" dxfId="66" priority="19" operator="containsText" text="Uploaded">
      <formula>NOT(ISERROR(SEARCH("Uploaded",G7)))</formula>
    </cfRule>
    <cfRule type="expression" dxfId="65" priority="20">
      <formula>"Uploaded"</formula>
    </cfRule>
  </conditionalFormatting>
  <conditionalFormatting sqref="G7">
    <cfRule type="containsText" dxfId="64" priority="16" operator="containsText" text="Hold">
      <formula>NOT(ISERROR(SEARCH("Hold",G7)))</formula>
    </cfRule>
    <cfRule type="containsText" dxfId="63" priority="17" operator="containsText" text="Working">
      <formula>NOT(ISERROR(SEARCH("Working",G7)))</formula>
    </cfRule>
    <cfRule type="containsText" dxfId="62" priority="18" operator="containsText" text="DEV Reject">
      <formula>NOT(ISERROR(SEARCH("DEV Reject",G7)))</formula>
    </cfRule>
  </conditionalFormatting>
  <conditionalFormatting sqref="G7">
    <cfRule type="containsText" dxfId="61" priority="15" operator="containsText" text="Pending">
      <formula>NOT(ISERROR(SEARCH("Pending",G7)))</formula>
    </cfRule>
  </conditionalFormatting>
  <conditionalFormatting sqref="G7">
    <cfRule type="containsText" dxfId="60" priority="14" operator="containsText" text="Saved">
      <formula>NOT(ISERROR(SEARCH("Saved",G7)))</formula>
    </cfRule>
  </conditionalFormatting>
  <conditionalFormatting sqref="G8">
    <cfRule type="containsText" dxfId="59" priority="12" operator="containsText" text="Uploaded">
      <formula>NOT(ISERROR(SEARCH("Uploaded",G8)))</formula>
    </cfRule>
    <cfRule type="expression" dxfId="58" priority="13">
      <formula>"Uploaded"</formula>
    </cfRule>
  </conditionalFormatting>
  <conditionalFormatting sqref="G8">
    <cfRule type="containsText" dxfId="57" priority="9" operator="containsText" text="Hold">
      <formula>NOT(ISERROR(SEARCH("Hold",G8)))</formula>
    </cfRule>
    <cfRule type="containsText" dxfId="56" priority="10" operator="containsText" text="Working">
      <formula>NOT(ISERROR(SEARCH("Working",G8)))</formula>
    </cfRule>
    <cfRule type="containsText" dxfId="55" priority="11" operator="containsText" text="DEV Reject">
      <formula>NOT(ISERROR(SEARCH("DEV Reject",G8)))</formula>
    </cfRule>
  </conditionalFormatting>
  <conditionalFormatting sqref="G8">
    <cfRule type="containsText" dxfId="54" priority="8" operator="containsText" text="Pending">
      <formula>NOT(ISERROR(SEARCH("Pending",G8)))</formula>
    </cfRule>
  </conditionalFormatting>
  <conditionalFormatting sqref="G9">
    <cfRule type="containsText" dxfId="53" priority="6" operator="containsText" text="Uploaded">
      <formula>NOT(ISERROR(SEARCH("Uploaded",G9)))</formula>
    </cfRule>
    <cfRule type="expression" dxfId="52" priority="7">
      <formula>"Uploaded"</formula>
    </cfRule>
  </conditionalFormatting>
  <conditionalFormatting sqref="G9">
    <cfRule type="containsText" dxfId="51" priority="3" operator="containsText" text="Hold">
      <formula>NOT(ISERROR(SEARCH("Hold",G9)))</formula>
    </cfRule>
    <cfRule type="containsText" dxfId="50" priority="4" operator="containsText" text="Working">
      <formula>NOT(ISERROR(SEARCH("Working",G9)))</formula>
    </cfRule>
    <cfRule type="containsText" dxfId="49" priority="5" operator="containsText" text="DEV Reject">
      <formula>NOT(ISERROR(SEARCH("DEV Reject",G9)))</formula>
    </cfRule>
  </conditionalFormatting>
  <conditionalFormatting sqref="G9">
    <cfRule type="containsText" dxfId="48" priority="2" operator="containsText" text="Pending">
      <formula>NOT(ISERROR(SEARCH("Pending",G9)))</formula>
    </cfRule>
  </conditionalFormatting>
  <conditionalFormatting sqref="H12:H22">
    <cfRule type="cellIs" dxfId="47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11-07-2025</vt:lpstr>
      <vt:lpstr>12-07-2025</vt:lpstr>
      <vt:lpstr>14-07-2025</vt:lpstr>
      <vt:lpstr>15-07-2025</vt:lpstr>
      <vt:lpstr>16-07-2025</vt:lpstr>
      <vt:lpstr>17-07-2025</vt:lpstr>
      <vt:lpstr>18-07-2025</vt:lpstr>
      <vt:lpstr>19-07-2025</vt:lpstr>
      <vt:lpstr>31-07-2025</vt:lpstr>
      <vt:lpstr>Template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MAHADEV</dc:creator>
  <cp:lastModifiedBy>MAHADEV</cp:lastModifiedBy>
  <dcterms:created xsi:type="dcterms:W3CDTF">2025-07-11T04:53:36Z</dcterms:created>
  <dcterms:modified xsi:type="dcterms:W3CDTF">2025-07-31T04:29:52Z</dcterms:modified>
</cp:coreProperties>
</file>