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odmaj2\Documents\medicaid\data\"/>
    </mc:Choice>
  </mc:AlternateContent>
  <bookViews>
    <workbookView xWindow="480" yWindow="60" windowWidth="18195" windowHeight="8505"/>
  </bookViews>
  <sheets>
    <sheet name="Sheet1" sheetId="1" r:id="rId1"/>
    <sheet name="with notes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24" i="2" l="1"/>
  <c r="K24" i="2"/>
  <c r="L22" i="2"/>
  <c r="K22" i="2"/>
  <c r="L20" i="2"/>
  <c r="K20" i="2"/>
  <c r="M7" i="2"/>
  <c r="M6" i="2"/>
  <c r="M5" i="2"/>
  <c r="M4" i="2"/>
  <c r="M3" i="2"/>
  <c r="M2" i="2"/>
  <c r="K2" i="2"/>
  <c r="I2" i="2"/>
  <c r="M7" i="1" l="1"/>
  <c r="M6" i="1"/>
  <c r="M5" i="1"/>
  <c r="M4" i="1"/>
  <c r="M3" i="1"/>
  <c r="M2" i="1"/>
</calcChain>
</file>

<file path=xl/sharedStrings.xml><?xml version="1.0" encoding="utf-8"?>
<sst xmlns="http://schemas.openxmlformats.org/spreadsheetml/2006/main" count="101" uniqueCount="48">
  <si>
    <t>paper</t>
  </si>
  <si>
    <t>itt</t>
  </si>
  <si>
    <t>ittse</t>
  </si>
  <si>
    <t>fs</t>
  </si>
  <si>
    <t>fsse</t>
  </si>
  <si>
    <t>mrreport</t>
  </si>
  <si>
    <t>Goodman-Bacon, Nonwhite NNMR</t>
  </si>
  <si>
    <t>Goodman-Bacon, Nonwhite Young Children</t>
  </si>
  <si>
    <t>Goodman-Bacon, Nonwhite Children</t>
  </si>
  <si>
    <t>underreport</t>
  </si>
  <si>
    <t>adj</t>
  </si>
  <si>
    <t>Currie and Gruber (1996a, JPE), Infants</t>
  </si>
  <si>
    <t>Currie and Gruber (1996b, QJE), Children</t>
  </si>
  <si>
    <t>Meyer and Wherry (2013), Black Teens</t>
  </si>
  <si>
    <t>Sommers, Baicker and Epstein (2012, NEJM), All Adults</t>
  </si>
  <si>
    <t>Sommers, Baicker and Epstein (2012, NEJM), White Adults</t>
  </si>
  <si>
    <t>Sommers, Baicker and Epstein (2012, NEJM), Nonwhite Adults</t>
  </si>
  <si>
    <t>cginf</t>
  </si>
  <si>
    <t>cgkids</t>
  </si>
  <si>
    <t>mwteens</t>
  </si>
  <si>
    <t>sbead</t>
  </si>
  <si>
    <t>sbewad</t>
  </si>
  <si>
    <t>sbenwad</t>
  </si>
  <si>
    <t>gbnwkids</t>
  </si>
  <si>
    <t>gbnwnnmr</t>
  </si>
  <si>
    <t>gbnw14</t>
  </si>
  <si>
    <t>type</t>
  </si>
  <si>
    <t>dpovad83</t>
  </si>
  <si>
    <t>dpovad83n</t>
  </si>
  <si>
    <t>dpovch83</t>
  </si>
  <si>
    <t>dpovch83n</t>
  </si>
  <si>
    <t>dpovad68</t>
  </si>
  <si>
    <t>dpovad68n</t>
  </si>
  <si>
    <t>povad83</t>
  </si>
  <si>
    <t>povad83n</t>
  </si>
  <si>
    <t>povch83</t>
  </si>
  <si>
    <t>povch83n</t>
  </si>
  <si>
    <t>povad68</t>
  </si>
  <si>
    <t>povad68n</t>
  </si>
  <si>
    <t>using NMFBS (above is NLMS)</t>
  </si>
  <si>
    <t>Using CPS 1993 (above uses the NLMS)</t>
  </si>
  <si>
    <t>Note: online table says that 50% of nonwhite deaths were to the poor…that’s 1986…by 1993 (closer to the rught time) its 38%</t>
  </si>
  <si>
    <t>dpov</t>
  </si>
  <si>
    <t>dpovn</t>
  </si>
  <si>
    <t>pov</t>
  </si>
  <si>
    <t>povn</t>
  </si>
  <si>
    <t>NLMS</t>
  </si>
  <si>
    <t>NMFBS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</si>
</sst>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\ &quot;per 100,000 adults&quot;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/>
    <xf numFmtId="0" fontId="6" fillId="0" borderId="0" xfId="0" applyFont="1" applyFill="1"/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90" zoomScaleNormal="90" workbookViewId="0">
      <pane xSplit="2" topLeftCell="C1" activePane="topRight" state="frozen"/>
      <selection pane="topRight" activeCell="F10" sqref="F10:G10"/>
    </sheetView>
  </sheetViews>
  <sheetFormatPr defaultRowHeight="15" x14ac:dyDescent="0.25"/>
  <cols>
    <col min="2" max="2" width="56.7109375" bestFit="1" customWidth="1"/>
    <col min="9" max="9" width="10" bestFit="1" customWidth="1"/>
  </cols>
  <sheetData>
    <row r="1" spans="1:25" x14ac:dyDescent="0.25">
      <c r="A1" t="s">
        <v>26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9</v>
      </c>
      <c r="I1" t="s">
        <v>42</v>
      </c>
      <c r="J1" t="s">
        <v>43</v>
      </c>
      <c r="K1" t="s">
        <v>44</v>
      </c>
      <c r="L1" t="s">
        <v>45</v>
      </c>
      <c r="M1" t="s">
        <v>5</v>
      </c>
      <c r="N1" t="s">
        <v>27</v>
      </c>
      <c r="O1" t="s">
        <v>28</v>
      </c>
      <c r="P1" t="s">
        <v>33</v>
      </c>
      <c r="Q1" t="s">
        <v>34</v>
      </c>
      <c r="R1" t="s">
        <v>29</v>
      </c>
      <c r="S1" t="s">
        <v>30</v>
      </c>
      <c r="T1" t="s">
        <v>35</v>
      </c>
      <c r="U1" t="s">
        <v>36</v>
      </c>
      <c r="V1" t="s">
        <v>31</v>
      </c>
      <c r="W1" t="s">
        <v>32</v>
      </c>
      <c r="X1" t="s">
        <v>37</v>
      </c>
      <c r="Y1" t="s">
        <v>38</v>
      </c>
    </row>
    <row r="2" spans="1:25" x14ac:dyDescent="0.25">
      <c r="A2" t="s">
        <v>17</v>
      </c>
      <c r="B2" t="s">
        <v>11</v>
      </c>
      <c r="C2">
        <v>-2.82</v>
      </c>
      <c r="D2">
        <v>0.69099999999999995</v>
      </c>
      <c r="E2">
        <v>1</v>
      </c>
      <c r="F2">
        <v>0.16300000000000001</v>
      </c>
      <c r="G2">
        <v>5.0999999999999997E-2</v>
      </c>
      <c r="H2">
        <v>1</v>
      </c>
      <c r="I2">
        <v>0.20761900999999999</v>
      </c>
      <c r="J2">
        <v>178</v>
      </c>
      <c r="K2">
        <v>0.14956240000000001</v>
      </c>
      <c r="L2">
        <v>7936</v>
      </c>
      <c r="M2">
        <f>12.6</f>
        <v>12.6</v>
      </c>
    </row>
    <row r="3" spans="1:25" x14ac:dyDescent="0.25">
      <c r="A3" t="s">
        <v>18</v>
      </c>
      <c r="B3" t="s">
        <v>12</v>
      </c>
      <c r="C3">
        <v>-1.2769999999999999</v>
      </c>
      <c r="D3">
        <v>0.48199999999999998</v>
      </c>
      <c r="E3">
        <v>1</v>
      </c>
      <c r="F3">
        <v>0.11899999999999999</v>
      </c>
      <c r="G3">
        <v>1.7999999999999999E-2</v>
      </c>
      <c r="H3">
        <v>0.85</v>
      </c>
      <c r="I3" s="8">
        <v>0.25744899999999998</v>
      </c>
      <c r="J3" s="8">
        <v>871</v>
      </c>
      <c r="K3" s="8">
        <v>0.20204</v>
      </c>
      <c r="L3" s="8">
        <v>210430</v>
      </c>
      <c r="M3">
        <f>3.81</f>
        <v>3.81</v>
      </c>
    </row>
    <row r="4" spans="1:25" s="9" customFormat="1" x14ac:dyDescent="0.25">
      <c r="A4" s="9" t="s">
        <v>19</v>
      </c>
      <c r="B4" s="9" t="s">
        <v>13</v>
      </c>
      <c r="C4" s="9">
        <v>-0.34</v>
      </c>
      <c r="D4" s="9">
        <v>0.15</v>
      </c>
      <c r="E4" s="9">
        <v>0.8</v>
      </c>
      <c r="F4" s="9">
        <v>0.1</v>
      </c>
      <c r="G4" s="9">
        <v>4.8000000000000001E-2</v>
      </c>
      <c r="H4" s="9">
        <v>0.85</v>
      </c>
      <c r="I4" s="10">
        <v>0.65659999999999996</v>
      </c>
      <c r="J4" s="10">
        <v>136</v>
      </c>
      <c r="K4" s="10">
        <v>0.35899999999999999</v>
      </c>
      <c r="L4" s="10">
        <v>1069</v>
      </c>
      <c r="M4" s="9">
        <f>2.35</f>
        <v>2.35</v>
      </c>
    </row>
    <row r="5" spans="1:25" x14ac:dyDescent="0.25">
      <c r="A5" t="s">
        <v>20</v>
      </c>
      <c r="B5" t="s">
        <v>14</v>
      </c>
      <c r="C5">
        <v>-19.600000000000001</v>
      </c>
      <c r="D5">
        <v>3.92</v>
      </c>
      <c r="E5">
        <v>1</v>
      </c>
      <c r="F5">
        <v>3.2000000000000001E-2</v>
      </c>
      <c r="G5">
        <v>4.0000000000000001E-3</v>
      </c>
      <c r="H5">
        <v>0.85</v>
      </c>
      <c r="I5" s="8">
        <v>0.27004790000000001</v>
      </c>
      <c r="J5" s="8">
        <v>11213</v>
      </c>
      <c r="K5" s="8">
        <v>0.114</v>
      </c>
      <c r="L5" s="8">
        <v>89373</v>
      </c>
      <c r="M5">
        <f>320</f>
        <v>320</v>
      </c>
    </row>
    <row r="6" spans="1:25" x14ac:dyDescent="0.25">
      <c r="A6" t="s">
        <v>21</v>
      </c>
      <c r="B6" t="s">
        <v>15</v>
      </c>
      <c r="C6">
        <v>-14</v>
      </c>
      <c r="D6">
        <v>2.96</v>
      </c>
      <c r="E6">
        <v>1</v>
      </c>
      <c r="F6">
        <v>3.3000000000000002E-2</v>
      </c>
      <c r="G6">
        <v>8.0000000000000002E-3</v>
      </c>
      <c r="H6">
        <v>0.85</v>
      </c>
      <c r="I6" s="8">
        <v>0.2373905</v>
      </c>
      <c r="J6" s="8">
        <v>7272</v>
      </c>
      <c r="K6" s="8">
        <v>9.2999999999999999E-2</v>
      </c>
      <c r="L6" s="8">
        <v>76669</v>
      </c>
      <c r="M6">
        <f>309</f>
        <v>309</v>
      </c>
    </row>
    <row r="7" spans="1:25" x14ac:dyDescent="0.25">
      <c r="A7" t="s">
        <v>22</v>
      </c>
      <c r="B7" t="s">
        <v>16</v>
      </c>
      <c r="C7">
        <v>-41</v>
      </c>
      <c r="D7">
        <v>12.1</v>
      </c>
      <c r="E7">
        <v>1</v>
      </c>
      <c r="F7">
        <v>2.8000000000000001E-2</v>
      </c>
      <c r="G7">
        <v>1.4E-2</v>
      </c>
      <c r="H7">
        <v>0.85</v>
      </c>
      <c r="I7" s="8">
        <v>0.38226520000000003</v>
      </c>
      <c r="J7" s="8">
        <v>3941</v>
      </c>
      <c r="K7" s="8">
        <v>0.222</v>
      </c>
      <c r="L7" s="8">
        <v>12704</v>
      </c>
      <c r="M7">
        <f>361</f>
        <v>361</v>
      </c>
    </row>
    <row r="8" spans="1:25" x14ac:dyDescent="0.25">
      <c r="A8" t="s">
        <v>23</v>
      </c>
      <c r="B8" t="s">
        <v>8</v>
      </c>
      <c r="C8" s="11">
        <v>-1.41E-2</v>
      </c>
      <c r="D8" s="11">
        <v>3.4299999999999999E-3</v>
      </c>
      <c r="E8">
        <v>1</v>
      </c>
      <c r="F8" s="11">
        <v>3.8300000000000001E-2</v>
      </c>
      <c r="G8" s="12">
        <v>9.4000000000000004E-3</v>
      </c>
      <c r="H8">
        <v>1</v>
      </c>
      <c r="I8" s="8"/>
      <c r="J8" s="8"/>
      <c r="K8" s="8"/>
      <c r="L8" s="8"/>
      <c r="M8">
        <v>1</v>
      </c>
      <c r="N8">
        <v>0.38290289999999999</v>
      </c>
      <c r="O8">
        <v>11046</v>
      </c>
      <c r="P8">
        <v>0.27228799999999997</v>
      </c>
      <c r="Q8">
        <v>59442</v>
      </c>
      <c r="R8">
        <v>0.54170600000000002</v>
      </c>
      <c r="S8">
        <v>202</v>
      </c>
      <c r="T8">
        <v>0.43297439999999998</v>
      </c>
      <c r="U8">
        <v>38693</v>
      </c>
      <c r="V8">
        <v>0.63457819999999998</v>
      </c>
      <c r="W8">
        <v>2572</v>
      </c>
      <c r="X8">
        <v>0.31304349999999997</v>
      </c>
      <c r="Y8">
        <v>5981</v>
      </c>
    </row>
    <row r="9" spans="1:25" x14ac:dyDescent="0.25">
      <c r="A9" t="s">
        <v>24</v>
      </c>
      <c r="B9" t="s">
        <v>6</v>
      </c>
      <c r="C9" s="11">
        <v>-1.47E-2</v>
      </c>
      <c r="D9" s="11">
        <v>4.0099999999999997E-3</v>
      </c>
      <c r="E9">
        <v>1</v>
      </c>
      <c r="F9" s="11">
        <v>3.8300000000000001E-2</v>
      </c>
      <c r="G9" s="12">
        <v>9.4000000000000004E-3</v>
      </c>
      <c r="H9">
        <v>1</v>
      </c>
      <c r="I9">
        <v>0.60318985000000003</v>
      </c>
      <c r="J9">
        <v>2315</v>
      </c>
      <c r="K9">
        <v>0.48468069000000003</v>
      </c>
      <c r="L9">
        <v>1091</v>
      </c>
      <c r="M9">
        <v>1</v>
      </c>
    </row>
    <row r="10" spans="1:25" x14ac:dyDescent="0.25">
      <c r="A10" t="s">
        <v>25</v>
      </c>
      <c r="B10" t="s">
        <v>7</v>
      </c>
      <c r="C10" s="11">
        <v>-2.23E-2</v>
      </c>
      <c r="D10" s="11">
        <v>5.4599999999999996E-3</v>
      </c>
      <c r="E10">
        <v>1</v>
      </c>
      <c r="F10" s="11">
        <v>3.8300000000000001E-2</v>
      </c>
      <c r="G10" s="12">
        <v>9.4000000000000004E-3</v>
      </c>
      <c r="H10">
        <v>1</v>
      </c>
      <c r="M10">
        <v>1</v>
      </c>
      <c r="N10">
        <v>0.38290289999999999</v>
      </c>
      <c r="O10">
        <v>11046</v>
      </c>
      <c r="P10">
        <v>0.27228799999999997</v>
      </c>
      <c r="Q10">
        <v>59442</v>
      </c>
      <c r="R10">
        <v>0.5686158</v>
      </c>
      <c r="S10">
        <v>34</v>
      </c>
      <c r="T10">
        <v>0.4422005</v>
      </c>
      <c r="U10">
        <v>10373</v>
      </c>
      <c r="V10">
        <v>0.63457819999999998</v>
      </c>
      <c r="W10">
        <v>2572</v>
      </c>
      <c r="X10">
        <v>0.31304349999999997</v>
      </c>
      <c r="Y10">
        <v>5981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H1" workbookViewId="0">
      <selection activeCell="N8" sqref="N8:Y10"/>
    </sheetView>
  </sheetViews>
  <sheetFormatPr defaultRowHeight="15" x14ac:dyDescent="0.25"/>
  <cols>
    <col min="2" max="2" width="56.7109375" bestFit="1" customWidth="1"/>
    <col min="9" max="9" width="10" bestFit="1" customWidth="1"/>
  </cols>
  <sheetData>
    <row r="1" spans="1:25" x14ac:dyDescent="0.25">
      <c r="A1" t="s">
        <v>26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9</v>
      </c>
      <c r="I1" t="s">
        <v>42</v>
      </c>
      <c r="J1" t="s">
        <v>43</v>
      </c>
      <c r="K1" t="s">
        <v>44</v>
      </c>
      <c r="L1" t="s">
        <v>45</v>
      </c>
      <c r="M1" t="s">
        <v>5</v>
      </c>
      <c r="N1" t="s">
        <v>27</v>
      </c>
      <c r="O1" t="s">
        <v>28</v>
      </c>
      <c r="P1" t="s">
        <v>33</v>
      </c>
      <c r="Q1" t="s">
        <v>34</v>
      </c>
      <c r="R1" t="s">
        <v>29</v>
      </c>
      <c r="S1" t="s">
        <v>30</v>
      </c>
      <c r="T1" t="s">
        <v>35</v>
      </c>
      <c r="U1" t="s">
        <v>36</v>
      </c>
      <c r="V1" t="s">
        <v>31</v>
      </c>
      <c r="W1" t="s">
        <v>32</v>
      </c>
      <c r="X1" t="s">
        <v>37</v>
      </c>
      <c r="Y1" t="s">
        <v>38</v>
      </c>
    </row>
    <row r="2" spans="1:25" x14ac:dyDescent="0.25">
      <c r="A2" t="s">
        <v>17</v>
      </c>
      <c r="B2" t="s">
        <v>11</v>
      </c>
      <c r="C2">
        <v>-2.82</v>
      </c>
      <c r="D2">
        <v>0.69099999999999995</v>
      </c>
      <c r="E2">
        <v>1</v>
      </c>
      <c r="F2">
        <v>0.16300000000000001</v>
      </c>
      <c r="G2">
        <v>5.0999999999999997E-2</v>
      </c>
      <c r="H2">
        <v>1</v>
      </c>
      <c r="I2">
        <f>15.15/1000</f>
        <v>1.515E-2</v>
      </c>
      <c r="J2">
        <v>1194</v>
      </c>
      <c r="K2">
        <f>10.91/1000</f>
        <v>1.091E-2</v>
      </c>
      <c r="L2">
        <v>7936</v>
      </c>
      <c r="M2">
        <f>12.6</f>
        <v>12.6</v>
      </c>
    </row>
    <row r="3" spans="1:25" x14ac:dyDescent="0.25">
      <c r="A3" t="s">
        <v>18</v>
      </c>
      <c r="B3" t="s">
        <v>12</v>
      </c>
      <c r="C3">
        <v>-1.2769999999999999</v>
      </c>
      <c r="D3">
        <v>0.48199999999999998</v>
      </c>
      <c r="E3">
        <v>1</v>
      </c>
      <c r="F3">
        <v>0.11899999999999999</v>
      </c>
      <c r="G3">
        <v>1.7999999999999999E-2</v>
      </c>
      <c r="H3">
        <v>0.85</v>
      </c>
      <c r="I3" s="2">
        <v>0.25744899999999998</v>
      </c>
      <c r="J3" s="2">
        <v>871</v>
      </c>
      <c r="K3" s="2">
        <v>0.20204</v>
      </c>
      <c r="L3" s="2">
        <v>210430</v>
      </c>
      <c r="M3">
        <f>3.81</f>
        <v>3.81</v>
      </c>
    </row>
    <row r="4" spans="1:25" x14ac:dyDescent="0.25">
      <c r="A4" t="s">
        <v>19</v>
      </c>
      <c r="B4" t="s">
        <v>13</v>
      </c>
      <c r="C4">
        <v>-0.34</v>
      </c>
      <c r="D4">
        <v>0.15</v>
      </c>
      <c r="E4">
        <v>0.8</v>
      </c>
      <c r="F4">
        <v>0.1</v>
      </c>
      <c r="G4">
        <v>4.8000000000000001E-2</v>
      </c>
      <c r="H4">
        <v>0.85</v>
      </c>
      <c r="I4" s="3">
        <v>0.36167100000000002</v>
      </c>
      <c r="J4" s="3">
        <v>49</v>
      </c>
      <c r="K4" s="3">
        <v>0.44034990000000002</v>
      </c>
      <c r="L4" s="3">
        <v>10679</v>
      </c>
      <c r="M4">
        <f>2.35</f>
        <v>2.35</v>
      </c>
    </row>
    <row r="5" spans="1:25" x14ac:dyDescent="0.25">
      <c r="A5" t="s">
        <v>20</v>
      </c>
      <c r="B5" t="s">
        <v>14</v>
      </c>
      <c r="C5">
        <v>-19.600000000000001</v>
      </c>
      <c r="D5">
        <v>3.92</v>
      </c>
      <c r="E5">
        <v>1</v>
      </c>
      <c r="F5">
        <v>3.2000000000000001E-2</v>
      </c>
      <c r="G5">
        <v>4.0000000000000001E-3</v>
      </c>
      <c r="H5">
        <v>0.85</v>
      </c>
      <c r="I5" s="2">
        <v>0.27004790000000001</v>
      </c>
      <c r="J5" s="2">
        <v>11213</v>
      </c>
      <c r="K5" s="2">
        <v>0.114</v>
      </c>
      <c r="L5" s="2">
        <v>89373</v>
      </c>
      <c r="M5">
        <f>320</f>
        <v>320</v>
      </c>
    </row>
    <row r="6" spans="1:25" x14ac:dyDescent="0.25">
      <c r="A6" t="s">
        <v>21</v>
      </c>
      <c r="B6" t="s">
        <v>15</v>
      </c>
      <c r="C6">
        <v>-14</v>
      </c>
      <c r="D6">
        <v>2.96</v>
      </c>
      <c r="E6">
        <v>1</v>
      </c>
      <c r="F6">
        <v>3.3000000000000002E-2</v>
      </c>
      <c r="G6">
        <v>8.0000000000000002E-3</v>
      </c>
      <c r="H6">
        <v>0.85</v>
      </c>
      <c r="I6" s="2">
        <v>0.2373905</v>
      </c>
      <c r="J6" s="2">
        <v>7272</v>
      </c>
      <c r="K6" s="2">
        <v>9.2999999999999999E-2</v>
      </c>
      <c r="L6" s="2">
        <v>76669</v>
      </c>
      <c r="M6">
        <f>309</f>
        <v>309</v>
      </c>
    </row>
    <row r="7" spans="1:25" x14ac:dyDescent="0.25">
      <c r="A7" t="s">
        <v>22</v>
      </c>
      <c r="B7" t="s">
        <v>16</v>
      </c>
      <c r="C7">
        <v>-41</v>
      </c>
      <c r="D7">
        <v>12.1</v>
      </c>
      <c r="E7">
        <v>1</v>
      </c>
      <c r="F7">
        <v>2.8000000000000001E-2</v>
      </c>
      <c r="G7">
        <v>1.4E-2</v>
      </c>
      <c r="H7">
        <v>0.85</v>
      </c>
      <c r="I7" s="2">
        <v>0.38226520000000003</v>
      </c>
      <c r="J7" s="2">
        <v>3941</v>
      </c>
      <c r="K7" s="2">
        <v>0.222</v>
      </c>
      <c r="L7" s="2">
        <v>12704</v>
      </c>
      <c r="M7">
        <f>361</f>
        <v>361</v>
      </c>
    </row>
    <row r="8" spans="1:25" x14ac:dyDescent="0.25">
      <c r="A8" t="s">
        <v>23</v>
      </c>
      <c r="B8" t="s">
        <v>8</v>
      </c>
      <c r="C8" s="1">
        <v>-1.333</v>
      </c>
      <c r="D8" s="1">
        <v>0.41299999999999998</v>
      </c>
      <c r="E8">
        <v>1</v>
      </c>
      <c r="F8" s="1">
        <v>2.8679999999999999</v>
      </c>
      <c r="G8" s="1">
        <v>1.125</v>
      </c>
      <c r="H8">
        <v>1</v>
      </c>
      <c r="M8">
        <v>1</v>
      </c>
      <c r="N8">
        <v>0.38290289999999999</v>
      </c>
      <c r="O8">
        <v>11046</v>
      </c>
      <c r="P8">
        <v>0.27228799999999997</v>
      </c>
      <c r="Q8">
        <v>59442</v>
      </c>
      <c r="R8">
        <v>0.54170600000000002</v>
      </c>
      <c r="S8">
        <v>202</v>
      </c>
      <c r="T8">
        <v>0.43297439999999998</v>
      </c>
      <c r="U8">
        <v>38693</v>
      </c>
      <c r="V8">
        <v>0.63457819999999998</v>
      </c>
      <c r="W8">
        <v>2572</v>
      </c>
      <c r="X8">
        <v>0.31304349999999997</v>
      </c>
      <c r="Y8">
        <v>5981</v>
      </c>
    </row>
    <row r="9" spans="1:25" x14ac:dyDescent="0.25">
      <c r="A9" t="s">
        <v>24</v>
      </c>
      <c r="B9" t="s">
        <v>6</v>
      </c>
      <c r="C9" s="1">
        <v>-1.1100000000000001</v>
      </c>
      <c r="D9" s="1">
        <v>0.27100000000000002</v>
      </c>
      <c r="E9">
        <v>1</v>
      </c>
      <c r="F9" s="1">
        <v>2.8679999999999999</v>
      </c>
      <c r="G9" s="1">
        <v>1.125</v>
      </c>
      <c r="H9">
        <v>1</v>
      </c>
      <c r="I9">
        <v>0.60318985000000003</v>
      </c>
      <c r="J9">
        <v>2315</v>
      </c>
      <c r="K9">
        <v>0.48468069000000003</v>
      </c>
      <c r="L9">
        <v>1091</v>
      </c>
      <c r="M9">
        <v>1</v>
      </c>
    </row>
    <row r="10" spans="1:25" x14ac:dyDescent="0.25">
      <c r="A10" t="s">
        <v>25</v>
      </c>
      <c r="B10" t="s">
        <v>7</v>
      </c>
      <c r="C10" s="1">
        <v>-2.3319999999999999</v>
      </c>
      <c r="D10" s="1">
        <v>0.79100000000000004</v>
      </c>
      <c r="E10">
        <v>1</v>
      </c>
      <c r="F10" s="1">
        <v>2.8679999999999999</v>
      </c>
      <c r="G10" s="1">
        <v>1.125</v>
      </c>
      <c r="H10">
        <v>1</v>
      </c>
      <c r="M10">
        <v>1</v>
      </c>
      <c r="N10">
        <v>0.38290289999999999</v>
      </c>
      <c r="O10">
        <v>11046</v>
      </c>
      <c r="P10">
        <v>0.27228799999999997</v>
      </c>
      <c r="Q10">
        <v>59442</v>
      </c>
      <c r="R10">
        <v>0.5686158</v>
      </c>
      <c r="S10">
        <v>34</v>
      </c>
      <c r="T10">
        <v>0.4422005</v>
      </c>
      <c r="U10">
        <v>10373</v>
      </c>
      <c r="V10">
        <v>0.63457819999999998</v>
      </c>
      <c r="W10">
        <v>2572</v>
      </c>
      <c r="X10">
        <v>0.31304349999999997</v>
      </c>
      <c r="Y10">
        <v>5981</v>
      </c>
    </row>
    <row r="12" spans="1:25" x14ac:dyDescent="0.25">
      <c r="I12" t="s">
        <v>39</v>
      </c>
      <c r="K12" t="s">
        <v>40</v>
      </c>
    </row>
    <row r="13" spans="1:25" x14ac:dyDescent="0.25">
      <c r="I13">
        <v>0.34721849999999999</v>
      </c>
      <c r="J13">
        <v>30</v>
      </c>
      <c r="K13">
        <v>0.35899999999999999</v>
      </c>
      <c r="L13">
        <v>393</v>
      </c>
    </row>
    <row r="14" spans="1:25" x14ac:dyDescent="0.25">
      <c r="I14">
        <v>0.49303550000000002</v>
      </c>
      <c r="J14">
        <v>187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47</v>
      </c>
      <c r="W14" t="s">
        <v>47</v>
      </c>
      <c r="X14" t="s">
        <v>47</v>
      </c>
      <c r="Y14" t="s">
        <v>47</v>
      </c>
    </row>
    <row r="16" spans="1:25" ht="18" x14ac:dyDescent="0.25">
      <c r="J16" s="4"/>
    </row>
    <row r="17" spans="9:12" ht="18" x14ac:dyDescent="0.25">
      <c r="J17" s="5"/>
    </row>
    <row r="18" spans="9:12" x14ac:dyDescent="0.25">
      <c r="I18" t="s">
        <v>41</v>
      </c>
    </row>
    <row r="20" spans="9:12" x14ac:dyDescent="0.25">
      <c r="I20" s="6">
        <v>873.57636089572293</v>
      </c>
      <c r="J20" s="6">
        <v>367.66489000000001</v>
      </c>
      <c r="K20">
        <f>I20/J20</f>
        <v>2.3760124631310946</v>
      </c>
      <c r="L20">
        <f>I5/K5</f>
        <v>2.3688412280701754</v>
      </c>
    </row>
    <row r="21" spans="9:12" x14ac:dyDescent="0.25">
      <c r="I21" s="7">
        <v>19018</v>
      </c>
      <c r="J21" s="7">
        <v>19018</v>
      </c>
    </row>
    <row r="22" spans="9:12" x14ac:dyDescent="0.25">
      <c r="I22">
        <v>861.43198928770857</v>
      </c>
      <c r="J22">
        <v>338.47951</v>
      </c>
      <c r="K22">
        <f>I22/J22</f>
        <v>2.5450048343774445</v>
      </c>
      <c r="L22">
        <f>I6/K6</f>
        <v>2.5525860215053764</v>
      </c>
    </row>
    <row r="23" spans="9:12" x14ac:dyDescent="0.25">
      <c r="I23">
        <v>19018</v>
      </c>
      <c r="J23">
        <v>19018</v>
      </c>
    </row>
    <row r="24" spans="9:12" x14ac:dyDescent="0.25">
      <c r="I24">
        <v>900.67176520726423</v>
      </c>
      <c r="J24">
        <v>522.46299999999997</v>
      </c>
      <c r="K24">
        <f>I24/J24</f>
        <v>1.7238957882323998</v>
      </c>
      <c r="L24">
        <f>I7/K7</f>
        <v>1.7219153153153155</v>
      </c>
    </row>
    <row r="25" spans="9:12" x14ac:dyDescent="0.25">
      <c r="I25">
        <v>19018</v>
      </c>
      <c r="J25">
        <v>19018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 notes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Goodman-Bacon</dc:creator>
  <cp:lastModifiedBy>Goodman-bacon, Andrew Jacob</cp:lastModifiedBy>
  <dcterms:created xsi:type="dcterms:W3CDTF">2014-08-04T19:11:04Z</dcterms:created>
  <dcterms:modified xsi:type="dcterms:W3CDTF">2016-07-21T21:51:28Z</dcterms:modified>
</cp:coreProperties>
</file>