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881EEBE5-961C-46DD-A1A2-8F03C5A7BE29}" xr6:coauthVersionLast="47" xr6:coauthVersionMax="47" xr10:uidLastSave="{00000000-0000-0000-0000-000000000000}"/>
  <bookViews>
    <workbookView xWindow="-120" yWindow="-120" windowWidth="29040" windowHeight="15720" tabRatio="690" xr2:uid="{00000000-000D-0000-FFFF-FFFF00000000}"/>
  </bookViews>
  <sheets>
    <sheet name="CRT-P1" sheetId="2" r:id="rId1"/>
    <sheet name="CRT-P2" sheetId="3" r:id="rId2"/>
    <sheet name="Observation Sheet" sheetId="10" r:id="rId3"/>
    <sheet name="CRT-P1-1 kg to 2 mg" sheetId="8" state="hidden" r:id="rId4"/>
    <sheet name="CRT-P2-1 kg to 2 mg" sheetId="9" state="hidden" r:id="rId5"/>
    <sheet name="Sheet1" sheetId="5" state="hidden" r:id="rId6"/>
    <sheet name="Sheet2" sheetId="7" state="hidden" r:id="rId7"/>
  </sheets>
  <externalReferences>
    <externalReference r:id="rId8"/>
  </externalReferences>
  <definedNames>
    <definedName name="_xlnm.Print_Area" localSheetId="0">'CRT-P1'!$A$1:$AL$67</definedName>
    <definedName name="_xlnm.Print_Area" localSheetId="1">'CRT-P2'!$A$1:$AN$61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1" i="10" l="1"/>
  <c r="E261" i="10"/>
  <c r="M241" i="10"/>
  <c r="E241" i="10"/>
  <c r="M221" i="10"/>
  <c r="E221" i="10"/>
  <c r="M201" i="10"/>
  <c r="E201" i="10"/>
  <c r="M181" i="10"/>
  <c r="E181" i="10"/>
  <c r="M161" i="10"/>
  <c r="E161" i="10"/>
  <c r="B116" i="10"/>
  <c r="B121" i="10" s="1"/>
  <c r="B126" i="10" s="1"/>
  <c r="B131" i="10" s="1"/>
  <c r="B136" i="10" s="1"/>
  <c r="B141" i="10" s="1"/>
  <c r="B146" i="10" s="1"/>
  <c r="B151" i="10" s="1"/>
  <c r="B156" i="10" s="1"/>
  <c r="B161" i="10" s="1"/>
  <c r="B166" i="10" s="1"/>
  <c r="B171" i="10" s="1"/>
  <c r="B176" i="10" s="1"/>
  <c r="B181" i="10" s="1"/>
  <c r="B186" i="10" s="1"/>
  <c r="B191" i="10" s="1"/>
  <c r="B196" i="10" s="1"/>
  <c r="B201" i="10" s="1"/>
  <c r="B206" i="10" s="1"/>
  <c r="B211" i="10" s="1"/>
  <c r="B216" i="10" s="1"/>
  <c r="B221" i="10" s="1"/>
  <c r="B226" i="10" s="1"/>
  <c r="B231" i="10" s="1"/>
  <c r="B236" i="10" s="1"/>
  <c r="B241" i="10" s="1"/>
  <c r="B246" i="10" s="1"/>
  <c r="B251" i="10" s="1"/>
  <c r="B256" i="10" s="1"/>
  <c r="B261" i="10" s="1"/>
  <c r="B266" i="10" s="1"/>
  <c r="M13" i="2" l="1"/>
  <c r="AC5" i="3"/>
  <c r="M11" i="3"/>
  <c r="A13" i="3" l="1"/>
  <c r="A52" i="3" s="1"/>
  <c r="A54" i="3" s="1"/>
  <c r="AO31" i="9" l="1"/>
  <c r="B43" i="5"/>
  <c r="B88" i="5"/>
  <c r="B107" i="5" s="1"/>
  <c r="B111" i="5" s="1"/>
  <c r="B102" i="5"/>
  <c r="B168" i="5"/>
  <c r="B173" i="5"/>
  <c r="B178" i="5" s="1"/>
  <c r="B183" i="5" s="1"/>
  <c r="B189" i="5" s="1"/>
  <c r="B194" i="5" s="1"/>
  <c r="B199" i="5" s="1"/>
  <c r="B204" i="5" s="1"/>
  <c r="B209" i="5" s="1"/>
  <c r="K48" i="9"/>
  <c r="AB36" i="9"/>
  <c r="AB35" i="9"/>
  <c r="AB34" i="9"/>
  <c r="AB32" i="9"/>
  <c r="AB31" i="9"/>
  <c r="AB30" i="9"/>
  <c r="AB28" i="9"/>
  <c r="AB27" i="9"/>
  <c r="AB26" i="9"/>
  <c r="AB24" i="9"/>
  <c r="AB23" i="9"/>
  <c r="AB22" i="9"/>
  <c r="AB21" i="9"/>
  <c r="AA21" i="9"/>
  <c r="AA23" i="9" s="1"/>
  <c r="AA24" i="9" s="1"/>
  <c r="AA25" i="9" s="1"/>
  <c r="AA26" i="9" s="1"/>
  <c r="AA27" i="9" s="1"/>
  <c r="AA28" i="9" s="1"/>
  <c r="AA29" i="9" s="1"/>
  <c r="AA30" i="9" s="1"/>
  <c r="AA31" i="9" s="1"/>
  <c r="AA32" i="9" s="1"/>
  <c r="AA33" i="9" s="1"/>
  <c r="AA34" i="9" s="1"/>
  <c r="AA35" i="9" s="1"/>
  <c r="AA36" i="9" s="1"/>
  <c r="AA37" i="9" s="1"/>
  <c r="AA38" i="9" s="1"/>
  <c r="AA39" i="9" s="1"/>
  <c r="AA40" i="9" s="1"/>
  <c r="AA41" i="9" s="1"/>
  <c r="AA42" i="9" s="1"/>
  <c r="AB19" i="9"/>
  <c r="AB18" i="9"/>
  <c r="AB17" i="9"/>
  <c r="A15" i="9"/>
  <c r="A48" i="9" s="1"/>
  <c r="A50" i="9" s="1"/>
  <c r="B13" i="9"/>
  <c r="M13" i="9" s="1"/>
  <c r="B116" i="5" l="1"/>
  <c r="B121" i="5" s="1"/>
  <c r="B126" i="5" s="1"/>
  <c r="B131" i="5" s="1"/>
  <c r="B136" i="5" s="1"/>
  <c r="B141" i="5" s="1"/>
  <c r="B146" i="5" s="1"/>
  <c r="B151" i="5" s="1"/>
  <c r="B214" i="5"/>
  <c r="B219" i="5"/>
  <c r="AA22" i="9"/>
  <c r="N33" i="8"/>
  <c r="N35" i="8" l="1"/>
  <c r="B35" i="8"/>
  <c r="B33" i="8"/>
  <c r="N31" i="8" l="1"/>
  <c r="N37" i="8" l="1"/>
  <c r="B37" i="8"/>
  <c r="B31" i="8"/>
  <c r="A23" i="8"/>
  <c r="A39" i="8" s="1"/>
  <c r="A44" i="8" s="1"/>
  <c r="A47" i="8" s="1"/>
  <c r="A51" i="8" s="1"/>
  <c r="V22" i="8"/>
  <c r="V20" i="8"/>
  <c r="N18" i="8"/>
  <c r="N17" i="8"/>
  <c r="N16" i="8"/>
  <c r="N15" i="8"/>
  <c r="AB5" i="8"/>
  <c r="V23" i="2" l="1"/>
  <c r="N29" i="2" l="1"/>
  <c r="A24" i="2" l="1"/>
  <c r="A42" i="2" s="1"/>
  <c r="A47" i="2" s="1"/>
  <c r="A50" i="2" s="1"/>
  <c r="A54" i="2" s="1"/>
  <c r="K22" i="9" l="1"/>
  <c r="B53" i="5" l="1"/>
  <c r="B58" i="5" s="1"/>
  <c r="B63" i="5" l="1"/>
  <c r="B70" i="5"/>
  <c r="B75" i="5" s="1"/>
  <c r="K17" i="9" l="1"/>
  <c r="K18" i="9"/>
  <c r="AC9" i="9" l="1"/>
  <c r="AB9" i="8"/>
  <c r="AC5" i="9" l="1"/>
  <c r="B13" i="8" l="1"/>
  <c r="M13" i="8" s="1"/>
  <c r="AB33" i="9" l="1"/>
  <c r="AB20" i="9"/>
  <c r="AB25" i="9"/>
  <c r="AB29" i="9"/>
  <c r="AB38" i="9" l="1"/>
  <c r="AB37" i="9"/>
  <c r="AB39" i="9" l="1"/>
  <c r="AB40" i="9" l="1"/>
  <c r="AB41" i="9" l="1"/>
  <c r="AB42" i="9"/>
  <c r="Q18" i="9" l="1"/>
  <c r="V18" i="9" s="1"/>
  <c r="Q17" i="9"/>
  <c r="V17" i="9" s="1"/>
  <c r="Q22" i="9"/>
  <c r="V22" i="9" s="1"/>
  <c r="K42" i="9" l="1"/>
  <c r="K29" i="9"/>
  <c r="K33" i="9"/>
  <c r="K37" i="9"/>
  <c r="K41" i="9"/>
  <c r="K21" i="9"/>
  <c r="K26" i="9"/>
  <c r="K30" i="9"/>
  <c r="K34" i="9"/>
  <c r="K38" i="9"/>
  <c r="K20" i="9"/>
  <c r="K23" i="9"/>
  <c r="K27" i="9"/>
  <c r="K31" i="9"/>
  <c r="K35" i="9"/>
  <c r="K39" i="9"/>
  <c r="K25" i="9"/>
  <c r="K19" i="9"/>
  <c r="K24" i="9"/>
  <c r="K28" i="9"/>
  <c r="K32" i="9"/>
  <c r="K36" i="9"/>
  <c r="K40" i="9"/>
  <c r="Q19" i="9" l="1"/>
  <c r="V19" i="9" s="1"/>
  <c r="R30" i="9"/>
  <c r="V30" i="9" s="1"/>
  <c r="N29" i="8" l="1"/>
  <c r="R42" i="9" l="1"/>
  <c r="V42" i="9" s="1"/>
  <c r="R40" i="9" l="1"/>
  <c r="V40" i="9" s="1"/>
  <c r="R34" i="9" l="1"/>
  <c r="V34" i="9" s="1"/>
  <c r="R39" i="9"/>
  <c r="V39" i="9" s="1"/>
  <c r="R31" i="9"/>
  <c r="V31" i="9" s="1"/>
  <c r="R32" i="9"/>
  <c r="V32" i="9" s="1"/>
  <c r="R36" i="9"/>
  <c r="V36" i="9" s="1"/>
  <c r="R35" i="9"/>
  <c r="V35" i="9" s="1"/>
  <c r="R33" i="9" l="1"/>
  <c r="V33" i="9" s="1"/>
  <c r="R41" i="9"/>
  <c r="V41" i="9" s="1"/>
  <c r="R38" i="9"/>
  <c r="V38" i="9" s="1"/>
  <c r="R37" i="9" l="1"/>
  <c r="V37" i="9" s="1"/>
  <c r="R27" i="9" l="1"/>
  <c r="V27" i="9" s="1"/>
  <c r="R23" i="9"/>
  <c r="V23" i="9" s="1"/>
  <c r="Q21" i="9"/>
  <c r="V21" i="9" s="1"/>
  <c r="R26" i="9"/>
  <c r="V26" i="9" s="1"/>
  <c r="R28" i="9"/>
  <c r="V28" i="9" s="1"/>
  <c r="R24" i="9"/>
  <c r="V24" i="9" s="1"/>
  <c r="Q20" i="9" l="1"/>
  <c r="V20" i="9" s="1"/>
  <c r="R25" i="9"/>
  <c r="V25" i="9" s="1"/>
  <c r="R29" i="9"/>
  <c r="V29" i="9" s="1"/>
  <c r="L50" i="9" l="1"/>
</calcChain>
</file>

<file path=xl/sharedStrings.xml><?xml version="1.0" encoding="utf-8"?>
<sst xmlns="http://schemas.openxmlformats.org/spreadsheetml/2006/main" count="916" uniqueCount="164">
  <si>
    <t>:</t>
  </si>
  <si>
    <t>Case No.</t>
  </si>
  <si>
    <t>Date</t>
  </si>
  <si>
    <t>S</t>
  </si>
  <si>
    <t>U</t>
  </si>
  <si>
    <t>200 g</t>
  </si>
  <si>
    <t>100 g</t>
  </si>
  <si>
    <t>50 g</t>
  </si>
  <si>
    <t>20 g</t>
  </si>
  <si>
    <t>10 g</t>
  </si>
  <si>
    <t>5 g</t>
  </si>
  <si>
    <t>2 g</t>
  </si>
  <si>
    <t>1 g</t>
  </si>
  <si>
    <t>500 mg</t>
  </si>
  <si>
    <t>200 mg</t>
  </si>
  <si>
    <t>100 mg</t>
  </si>
  <si>
    <t>50 mg</t>
  </si>
  <si>
    <t>20 mg</t>
  </si>
  <si>
    <t>10 mg</t>
  </si>
  <si>
    <t>5 mg</t>
  </si>
  <si>
    <t>2 mg</t>
  </si>
  <si>
    <t>1 mg</t>
  </si>
  <si>
    <t>Time</t>
  </si>
  <si>
    <t>Temperature</t>
  </si>
  <si>
    <t>Relative humidity</t>
  </si>
  <si>
    <t>Pressure</t>
  </si>
  <si>
    <t>Serial No.</t>
  </si>
  <si>
    <t>Environmental conditions</t>
  </si>
  <si>
    <t>Customer's details</t>
  </si>
  <si>
    <t>Denomi-nation</t>
  </si>
  <si>
    <t>Observation (mg)</t>
  </si>
  <si>
    <t>No. of wts.</t>
  </si>
  <si>
    <t>.100 g</t>
  </si>
  <si>
    <t>.2 kg</t>
  </si>
  <si>
    <t>.200 g</t>
  </si>
  <si>
    <t>.20 g</t>
  </si>
  <si>
    <t>.2 g</t>
  </si>
  <si>
    <t>. 200 mg</t>
  </si>
  <si>
    <t>. 20 mg</t>
  </si>
  <si>
    <t>. 2 mg</t>
  </si>
  <si>
    <t>20 kg</t>
  </si>
  <si>
    <t>Principle/Methodology of</t>
  </si>
  <si>
    <t>Results</t>
  </si>
  <si>
    <t>Uncertainty</t>
  </si>
  <si>
    <t>(g)</t>
  </si>
  <si>
    <t>±</t>
  </si>
  <si>
    <t>Date(s) of Calibration</t>
  </si>
  <si>
    <t>Remarks</t>
  </si>
  <si>
    <t xml:space="preserve">Calibrated for </t>
  </si>
  <si>
    <t>Customer's Ref. No.</t>
  </si>
  <si>
    <t xml:space="preserve">: </t>
  </si>
  <si>
    <t>Description and identification</t>
  </si>
  <si>
    <t xml:space="preserve">of instrument     </t>
  </si>
  <si>
    <t>Integral knob cylindrical stainless steel weights.</t>
  </si>
  <si>
    <t xml:space="preserve">       </t>
  </si>
  <si>
    <t xml:space="preserve">    </t>
  </si>
  <si>
    <t>(23.0 ± 1.5) ºC</t>
  </si>
  <si>
    <t xml:space="preserve">  </t>
  </si>
  <si>
    <t>(50 ± 10) %</t>
  </si>
  <si>
    <t>Standard(s) used with</t>
  </si>
  <si>
    <t>associated uncertainty</t>
  </si>
  <si>
    <t xml:space="preserve">used  </t>
  </si>
  <si>
    <t>Calibration &amp; Calibration</t>
  </si>
  <si>
    <t>Procedure number</t>
  </si>
  <si>
    <t xml:space="preserve">Denomination </t>
  </si>
  <si>
    <t xml:space="preserve"> Mass Value</t>
  </si>
  <si>
    <t xml:space="preserve">Mass value(s) of the weight(s) is(are) within the maximum errors permissible in E₂ accuracy class of weights as per OIML R 111-1 : 2004.   </t>
  </si>
  <si>
    <t>Dots(.) are used to distinguish the weights of same nominal value.</t>
  </si>
  <si>
    <t>The working standard(s) used for calibration is(are) traceable to the National Standard which realize the physical units of mass according to the International System of units (SI).</t>
  </si>
  <si>
    <r>
      <rPr>
        <i/>
        <sz val="11"/>
        <rFont val="Book Antiqua"/>
        <family val="1"/>
      </rPr>
      <t>k</t>
    </r>
    <r>
      <rPr>
        <sz val="11"/>
        <rFont val="Book Antiqua"/>
        <family val="1"/>
      </rPr>
      <t xml:space="preserve"> = 2</t>
    </r>
  </si>
  <si>
    <t>Traceability of Standard(s)</t>
  </si>
  <si>
    <t>From</t>
  </si>
  <si>
    <t xml:space="preserve">[Change in temperature during the calibration was less than ± 0.7 ºC per hour]  </t>
  </si>
  <si>
    <t>2 kg</t>
  </si>
  <si>
    <t>1 kg</t>
  </si>
  <si>
    <t>500 g</t>
  </si>
  <si>
    <t>Customer's No.</t>
  </si>
  <si>
    <t>Customer's Name</t>
  </si>
  <si>
    <t>Descriptions of items :</t>
  </si>
  <si>
    <t xml:space="preserve">Name : </t>
  </si>
  <si>
    <t>Range :</t>
  </si>
  <si>
    <t>Make :</t>
  </si>
  <si>
    <t>Serial No. :</t>
  </si>
  <si>
    <t>Model No. :</t>
  </si>
  <si>
    <t>Box Id. No. :</t>
  </si>
  <si>
    <t xml:space="preserve">Item No. : </t>
  </si>
  <si>
    <t>Shape :</t>
  </si>
  <si>
    <t>Material :</t>
  </si>
  <si>
    <t>RH</t>
  </si>
  <si>
    <t>(°C)</t>
  </si>
  <si>
    <t>(%)</t>
  </si>
  <si>
    <t>(mbar)</t>
  </si>
  <si>
    <t>Standard used (1)</t>
  </si>
  <si>
    <t>Weighing cycle</t>
  </si>
  <si>
    <t>.200 mg</t>
  </si>
  <si>
    <t>.20 mg</t>
  </si>
  <si>
    <t>.2 mg</t>
  </si>
  <si>
    <t xml:space="preserve">CSIR-NPL working standard(s) of mass with uncertainty better than one-third of the reported uncertainty of measurement. </t>
  </si>
  <si>
    <r>
      <t>CSIR-</t>
    </r>
    <r>
      <rPr>
        <sz val="10"/>
        <rFont val="Book Antiqua"/>
        <family val="1"/>
      </rPr>
      <t>NPL Calibration Procedure No. Sub-Div.#1.01/Doc.3/CP#WT/M-03.</t>
    </r>
    <r>
      <rPr>
        <sz val="11"/>
        <rFont val="Book Antiqua"/>
        <family val="1"/>
      </rPr>
      <t xml:space="preserve"> Method of comparison  with  the  CSIR-NPL  working standard(s) using substitution weighing. The reported mass value(s) is(are) the conventional mass value(s) (M</t>
    </r>
    <r>
      <rPr>
        <vertAlign val="subscript"/>
        <sz val="11"/>
        <rFont val="Book Antiqua"/>
        <family val="1"/>
      </rPr>
      <t>c</t>
    </r>
    <r>
      <rPr>
        <sz val="11"/>
        <rFont val="Book Antiqua"/>
        <family val="1"/>
      </rPr>
      <t>) related to the true mass value(s) (M</t>
    </r>
    <r>
      <rPr>
        <vertAlign val="subscript"/>
        <sz val="11"/>
        <rFont val="Book Antiqua"/>
        <family val="1"/>
      </rPr>
      <t>t</t>
    </r>
    <r>
      <rPr>
        <sz val="11"/>
        <rFont val="Book Antiqua"/>
        <family val="1"/>
      </rPr>
      <t>) by formula : M</t>
    </r>
    <r>
      <rPr>
        <vertAlign val="subscript"/>
        <sz val="11"/>
        <rFont val="Book Antiqua"/>
        <family val="1"/>
      </rPr>
      <t>c</t>
    </r>
    <r>
      <rPr>
        <sz val="11"/>
        <rFont val="Book Antiqua"/>
        <family val="1"/>
      </rPr>
      <t xml:space="preserve"> = M</t>
    </r>
    <r>
      <rPr>
        <vertAlign val="subscript"/>
        <sz val="11"/>
        <rFont val="Book Antiqua"/>
        <family val="1"/>
      </rPr>
      <t>t</t>
    </r>
    <r>
      <rPr>
        <sz val="11"/>
        <rFont val="Book Antiqua"/>
        <family val="1"/>
      </rPr>
      <t xml:space="preserve"> × [1 - 1.2 × (1/d - 1/8 000)].</t>
    </r>
  </si>
  <si>
    <t xml:space="preserve"> </t>
  </si>
  <si>
    <t>10 kg</t>
  </si>
  <si>
    <t>5 kg</t>
  </si>
  <si>
    <t>. 200 g</t>
  </si>
  <si>
    <t>. 20 g</t>
  </si>
  <si>
    <t>. 2 g</t>
  </si>
  <si>
    <r>
      <t xml:space="preserve">The reported uncertainty is at coverage factor </t>
    </r>
    <r>
      <rPr>
        <i/>
        <sz val="10"/>
        <rFont val="Book Antiqua"/>
        <family val="1"/>
      </rPr>
      <t xml:space="preserve">k </t>
    </r>
    <r>
      <rPr>
        <sz val="10"/>
        <rFont val="Book Antiqua"/>
        <family val="1"/>
      </rPr>
      <t xml:space="preserve">= 2 which corresponds to a coverage probability of approximately 95 % for a normal distribution. The contribution of uncertainty, originating from the standard(s) &amp; balance(s) used, the weighing process and the air buoyancy correction, are taken into account.  </t>
    </r>
  </si>
  <si>
    <t xml:space="preserve">Mass value(s) of the weight(s) except that(those) marked with asterisk(*) is(are) within the maximum errors permissible in E₂ accuracy class of weights as per OIML R 111-1 : 2004.   </t>
  </si>
  <si>
    <t xml:space="preserve">Assumed Density (d)  </t>
  </si>
  <si>
    <t>Observation (g)</t>
  </si>
  <si>
    <t>20.09.2023</t>
  </si>
  <si>
    <t>21.09.2023</t>
  </si>
  <si>
    <t>500 mg to 2 mg (11 Nos.)</t>
  </si>
  <si>
    <t>Stainless steel wire weights.</t>
  </si>
  <si>
    <t>1 kg to 1 g (13 Nos.)</t>
  </si>
  <si>
    <t>500 mg to 1 mg (12 Nos.)</t>
  </si>
  <si>
    <t>XXXXX</t>
  </si>
  <si>
    <t>Date :</t>
  </si>
  <si>
    <t>XXXXX/D1.01/C-xxx</t>
  </si>
  <si>
    <t/>
  </si>
  <si>
    <t>XX.XX.XXXX</t>
  </si>
  <si>
    <t>A SET OF WEIGHTS</t>
  </si>
  <si>
    <t>Model No.</t>
  </si>
  <si>
    <t>Make</t>
  </si>
  <si>
    <t>XXXX</t>
  </si>
  <si>
    <t>Box Id. No.</t>
  </si>
  <si>
    <t>50 kg</t>
  </si>
  <si>
    <t>. 20 kg</t>
  </si>
  <si>
    <t xml:space="preserve">Identification </t>
  </si>
  <si>
    <t>Mark</t>
  </si>
  <si>
    <t>Calibrated By</t>
  </si>
  <si>
    <t>Issued By</t>
  </si>
  <si>
    <t>Checked By</t>
  </si>
  <si>
    <t>5 kg to 1 g (20 Nos.)</t>
  </si>
  <si>
    <t>Certificate issue</t>
  </si>
  <si>
    <t>Name of Item(s)</t>
  </si>
  <si>
    <t>Date of received</t>
  </si>
  <si>
    <t>Range</t>
  </si>
  <si>
    <t xml:space="preserve">      Environmental Conditions</t>
  </si>
  <si>
    <t xml:space="preserve"> Relative Humidity</t>
  </si>
  <si>
    <t xml:space="preserve">Mass value(s) of the weight(s) is(are) within the maximum errors permissible in E₂ accuracy class of weights as per OIML R 111-1 : 2004.     </t>
  </si>
  <si>
    <t>Descriptions of weight box</t>
  </si>
  <si>
    <t>..10 kg</t>
  </si>
  <si>
    <t>.5 kg</t>
  </si>
  <si>
    <t>.20 kg</t>
  </si>
  <si>
    <t>..2 kg</t>
  </si>
  <si>
    <t>.. 10 kg</t>
  </si>
  <si>
    <t>..5 kg</t>
  </si>
  <si>
    <t>.. 2 kg</t>
  </si>
  <si>
    <t>..100 g</t>
  </si>
  <si>
    <t>..50 g</t>
  </si>
  <si>
    <t>.10 g</t>
  </si>
  <si>
    <t>.5 g</t>
  </si>
  <si>
    <t>..2 g</t>
  </si>
  <si>
    <t>.1 g</t>
  </si>
  <si>
    <t xml:space="preserve">500 mg </t>
  </si>
  <si>
    <t xml:space="preserve">200 mg </t>
  </si>
  <si>
    <t xml:space="preserve">50 mg </t>
  </si>
  <si>
    <t xml:space="preserve">20 mg </t>
  </si>
  <si>
    <t xml:space="preserve">5 mg </t>
  </si>
  <si>
    <t xml:space="preserve">2 mg </t>
  </si>
  <si>
    <r>
      <t xml:space="preserve">(7950 </t>
    </r>
    <r>
      <rPr>
        <sz val="11"/>
        <rFont val="Calibri"/>
        <family val="2"/>
      </rPr>
      <t xml:space="preserve">± </t>
    </r>
    <r>
      <rPr>
        <sz val="11"/>
        <rFont val="Book Antiqua"/>
        <family val="1"/>
      </rPr>
      <t>150) kg/cm3</t>
    </r>
  </si>
  <si>
    <r>
      <t xml:space="preserve">(8400 </t>
    </r>
    <r>
      <rPr>
        <sz val="11"/>
        <rFont val="Calibri"/>
        <family val="2"/>
      </rPr>
      <t xml:space="preserve">± </t>
    </r>
    <r>
      <rPr>
        <sz val="11"/>
        <rFont val="Book Antiqua"/>
        <family val="1"/>
      </rPr>
      <t>150) kg/cm3</t>
    </r>
  </si>
  <si>
    <t>Integral knob bronze weights.</t>
  </si>
  <si>
    <t>XXXXX/D1.01/C-XXX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</si>
</sst>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mm/dd/yyyy"/>
    <numFmt numFmtId="165" formatCode="0.0"/>
    <numFmt numFmtId="166" formatCode="0.000"/>
    <numFmt numFmtId="167" formatCode="dd\.mm\.yyyy"/>
    <numFmt numFmtId="168" formatCode="0.000\ 000"/>
    <numFmt numFmtId="169" formatCode="0.000\ 00"/>
    <numFmt numFmtId="170" formatCode="0.000\ 0"/>
    <numFmt numFmtId="171" formatCode="0."/>
    <numFmt numFmtId="172" formatCode="\ 0.000"/>
    <numFmt numFmtId="173" formatCode="0.000\ 00\ \ "/>
    <numFmt numFmtId="174" formatCode="0.000\ 0\ \ \ \ "/>
    <numFmt numFmtId="175" formatCode="\ \ \ 000.000\ 0\ \ \ \ "/>
    <numFmt numFmtId="176" formatCode="\ 0.0"/>
    <numFmt numFmtId="177" formatCode="0.000000"/>
    <numFmt numFmtId="178" formatCode="0\ 000.000\ 0"/>
  </numFmts>
  <fonts count="5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Book Antiqua"/>
      <family val="1"/>
    </font>
    <font>
      <sz val="10"/>
      <name val="Book Antiqua"/>
      <family val="1"/>
    </font>
    <font>
      <sz val="9"/>
      <name val="Book Antiqua"/>
      <family val="1"/>
    </font>
    <font>
      <b/>
      <sz val="9"/>
      <name val="Book Antiqua"/>
      <family val="1"/>
    </font>
    <font>
      <b/>
      <sz val="11"/>
      <name val="Book Antiqua"/>
      <family val="1"/>
    </font>
    <font>
      <i/>
      <sz val="10"/>
      <name val="Book Antiqua"/>
      <family val="1"/>
    </font>
    <font>
      <b/>
      <sz val="10.5"/>
      <name val="Book Antiqua"/>
      <family val="1"/>
    </font>
    <font>
      <sz val="10.5"/>
      <name val="Book Antiqua"/>
      <family val="1"/>
    </font>
    <font>
      <sz val="11"/>
      <name val="Book Antiqua"/>
      <family val="1"/>
    </font>
    <font>
      <sz val="11"/>
      <color rgb="FF7030A0"/>
      <name val="Book Antiqua"/>
      <family val="1"/>
    </font>
    <font>
      <sz val="11"/>
      <color indexed="8"/>
      <name val="Book Antiqua"/>
      <family val="1"/>
    </font>
    <font>
      <sz val="11"/>
      <color rgb="FF333333"/>
      <name val="Verdana"/>
      <family val="2"/>
    </font>
    <font>
      <sz val="11"/>
      <color rgb="FF000000"/>
      <name val="Times New Roman"/>
      <family val="1"/>
    </font>
    <font>
      <i/>
      <sz val="11"/>
      <name val="Book Antiqua"/>
      <family val="1"/>
    </font>
    <font>
      <vertAlign val="subscript"/>
      <sz val="11"/>
      <name val="Book Antiqua"/>
      <family val="1"/>
    </font>
    <font>
      <b/>
      <sz val="11"/>
      <color indexed="8"/>
      <name val="Book Antiqua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b/>
      <sz val="6"/>
      <name val="Book Antiqua"/>
      <family val="1"/>
    </font>
    <font>
      <sz val="10"/>
      <color indexed="8"/>
      <name val="Book Antiqua"/>
      <family val="1"/>
    </font>
    <font>
      <sz val="10"/>
      <color rgb="FF333333"/>
      <name val="Verdana"/>
      <family val="2"/>
    </font>
    <font>
      <b/>
      <sz val="10"/>
      <color indexed="8"/>
      <name val="Book Antiqua"/>
      <family val="1"/>
    </font>
    <font>
      <b/>
      <sz val="11"/>
      <color rgb="FFFF0000"/>
      <name val="Book Antiqua"/>
      <family val="1"/>
    </font>
    <font>
      <sz val="11"/>
      <color rgb="FFFF0000"/>
      <name val="Book Antiqua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indexed="8"/>
      <name val="Times New Roman"/>
      <family val="1"/>
    </font>
    <font>
      <b/>
      <sz val="1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EAEAEA"/>
        <bgColor indexed="22"/>
      </patternFill>
    </fill>
    <fill>
      <patternFill patternType="solid">
        <fgColor indexed="31"/>
        <b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6">
    <xf numFmtId="0" fontId="0" fillId="0" borderId="0"/>
    <xf numFmtId="0" fontId="31" fillId="0" borderId="0"/>
    <xf numFmtId="0" fontId="5" fillId="0" borderId="0">
      <alignment horizontal="center"/>
    </xf>
    <xf numFmtId="0" fontId="5" fillId="0" borderId="0">
      <protection locked="0"/>
    </xf>
    <xf numFmtId="0" fontId="30" fillId="0" borderId="0"/>
    <xf numFmtId="0" fontId="32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0" applyNumberFormat="0" applyFill="0" applyBorder="0" applyAlignment="0" applyProtection="0"/>
    <xf numFmtId="0" fontId="36" fillId="5" borderId="0" applyNumberFormat="0" applyBorder="0" applyAlignment="0" applyProtection="0"/>
    <xf numFmtId="0" fontId="37" fillId="6" borderId="0" applyNumberFormat="0" applyBorder="0" applyAlignment="0" applyProtection="0"/>
    <xf numFmtId="0" fontId="38" fillId="7" borderId="0" applyNumberFormat="0" applyBorder="0" applyAlignment="0" applyProtection="0"/>
    <xf numFmtId="0" fontId="39" fillId="8" borderId="19" applyNumberFormat="0" applyAlignment="0" applyProtection="0"/>
    <xf numFmtId="0" fontId="40" fillId="9" borderId="20" applyNumberFormat="0" applyAlignment="0" applyProtection="0"/>
    <xf numFmtId="0" fontId="41" fillId="9" borderId="19" applyNumberFormat="0" applyAlignment="0" applyProtection="0"/>
    <xf numFmtId="0" fontId="42" fillId="0" borderId="21" applyNumberFormat="0" applyFill="0" applyAlignment="0" applyProtection="0"/>
    <xf numFmtId="0" fontId="43" fillId="10" borderId="22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24" applyNumberFormat="0" applyFill="0" applyAlignment="0" applyProtection="0"/>
    <xf numFmtId="0" fontId="47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47" fillId="35" borderId="0" applyNumberFormat="0" applyBorder="0" applyAlignment="0" applyProtection="0"/>
    <xf numFmtId="0" fontId="3" fillId="0" borderId="0"/>
    <xf numFmtId="0" fontId="30" fillId="0" borderId="0"/>
    <xf numFmtId="0" fontId="3" fillId="11" borderId="23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1" borderId="23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3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3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3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3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1" borderId="23" applyNumberFormat="0" applyFont="0" applyAlignment="0" applyProtection="0"/>
    <xf numFmtId="0" fontId="1" fillId="0" borderId="0"/>
    <xf numFmtId="0" fontId="1" fillId="11" borderId="23" applyNumberFormat="0" applyFont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242">
    <xf numFmtId="0" fontId="0" fillId="0" borderId="0" xfId="0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2" fillId="0" borderId="0" xfId="0" applyFont="1"/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171" fontId="8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14" fillId="0" borderId="0" xfId="0" applyFont="1" applyAlignment="1">
      <alignment vertical="center"/>
    </xf>
    <xf numFmtId="0" fontId="12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/>
    <xf numFmtId="166" fontId="12" fillId="0" borderId="0" xfId="0" quotePrefix="1" applyNumberFormat="1" applyFont="1" applyAlignment="1">
      <alignment vertical="center"/>
    </xf>
    <xf numFmtId="0" fontId="12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 applyProtection="1">
      <alignment horizontal="center" vertical="center"/>
      <protection locked="0"/>
    </xf>
    <xf numFmtId="171" fontId="19" fillId="0" borderId="0" xfId="0" applyNumberFormat="1" applyFont="1" applyAlignment="1">
      <alignment horizontal="center"/>
    </xf>
    <xf numFmtId="0" fontId="12" fillId="0" borderId="0" xfId="0" applyFont="1" applyAlignment="1">
      <alignment vertical="top" wrapText="1"/>
    </xf>
    <xf numFmtId="171" fontId="19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vertical="center"/>
    </xf>
    <xf numFmtId="171" fontId="14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center"/>
    </xf>
    <xf numFmtId="167" fontId="14" fillId="0" borderId="0" xfId="0" applyNumberFormat="1" applyFont="1" applyAlignment="1" applyProtection="1">
      <alignment vertical="center"/>
      <protection locked="0"/>
    </xf>
    <xf numFmtId="0" fontId="12" fillId="0" borderId="0" xfId="0" applyFont="1" applyAlignment="1">
      <alignment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horizontal="justify" vertical="top" wrapText="1"/>
    </xf>
    <xf numFmtId="0" fontId="20" fillId="0" borderId="0" xfId="0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0" fillId="0" borderId="0" xfId="0" applyFont="1"/>
    <xf numFmtId="0" fontId="22" fillId="0" borderId="0" xfId="0" applyFont="1" applyAlignment="1">
      <alignment horizontal="center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14" fontId="12" fillId="0" borderId="0" xfId="0" applyNumberFormat="1" applyFont="1" applyAlignment="1">
      <alignment vertical="center"/>
    </xf>
    <xf numFmtId="17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 shrinkToFit="1"/>
    </xf>
    <xf numFmtId="0" fontId="5" fillId="0" borderId="1" xfId="0" applyFont="1" applyBorder="1" applyAlignment="1">
      <alignment horizontal="center" vertical="center"/>
    </xf>
    <xf numFmtId="166" fontId="5" fillId="0" borderId="3" xfId="0" applyNumberFormat="1" applyFont="1" applyBorder="1" applyAlignment="1" applyProtection="1">
      <alignment horizontal="center" vertical="center"/>
      <protection locked="0"/>
    </xf>
    <xf numFmtId="166" fontId="5" fillId="0" borderId="4" xfId="0" applyNumberFormat="1" applyFont="1" applyBorder="1" applyAlignment="1" applyProtection="1">
      <alignment horizontal="center" vertical="center"/>
      <protection locked="0"/>
    </xf>
    <xf numFmtId="166" fontId="5" fillId="0" borderId="5" xfId="0" applyNumberFormat="1" applyFont="1" applyBorder="1" applyAlignment="1" applyProtection="1">
      <alignment horizontal="center" vertical="center"/>
      <protection locked="0"/>
    </xf>
    <xf numFmtId="166" fontId="5" fillId="0" borderId="11" xfId="0" applyNumberFormat="1" applyFont="1" applyBorder="1" applyAlignment="1" applyProtection="1">
      <alignment horizontal="center" vertical="center"/>
      <protection locked="0"/>
    </xf>
    <xf numFmtId="166" fontId="5" fillId="0" borderId="12" xfId="0" applyNumberFormat="1" applyFont="1" applyBorder="1" applyAlignment="1" applyProtection="1">
      <alignment horizontal="center" vertical="center"/>
      <protection locked="0"/>
    </xf>
    <xf numFmtId="166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/>
    </xf>
    <xf numFmtId="167" fontId="5" fillId="0" borderId="0" xfId="0" applyNumberFormat="1" applyFont="1" applyAlignment="1">
      <alignment vertical="top"/>
    </xf>
    <xf numFmtId="167" fontId="5" fillId="0" borderId="0" xfId="0" applyNumberFormat="1" applyFont="1" applyAlignment="1">
      <alignment vertical="center"/>
    </xf>
    <xf numFmtId="0" fontId="25" fillId="0" borderId="0" xfId="0" applyFont="1" applyAlignment="1">
      <alignment vertical="center"/>
    </xf>
    <xf numFmtId="171" fontId="25" fillId="0" borderId="0" xfId="0" applyNumberFormat="1" applyFont="1" applyAlignment="1">
      <alignment horizontal="left" vertical="top"/>
    </xf>
    <xf numFmtId="171" fontId="25" fillId="0" borderId="0" xfId="0" applyNumberFormat="1" applyFont="1" applyAlignment="1">
      <alignment horizontal="left" vertical="center"/>
    </xf>
    <xf numFmtId="167" fontId="5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25" fillId="0" borderId="9" xfId="0" applyFont="1" applyBorder="1" applyAlignment="1">
      <alignment horizontal="left" vertical="center"/>
    </xf>
    <xf numFmtId="174" fontId="25" fillId="0" borderId="0" xfId="0" applyNumberFormat="1" applyFont="1" applyAlignment="1">
      <alignment vertical="center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/>
    </xf>
    <xf numFmtId="173" fontId="25" fillId="0" borderId="0" xfId="0" applyNumberFormat="1" applyFont="1" applyAlignment="1">
      <alignment vertical="center"/>
    </xf>
    <xf numFmtId="168" fontId="5" fillId="0" borderId="9" xfId="0" applyNumberFormat="1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0" fontId="25" fillId="0" borderId="0" xfId="0" applyFont="1" applyAlignment="1">
      <alignment vertical="center" wrapText="1"/>
    </xf>
    <xf numFmtId="0" fontId="25" fillId="0" borderId="12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0" fontId="25" fillId="0" borderId="0" xfId="0" applyFont="1" applyAlignment="1">
      <alignment horizontal="left" vertical="top" wrapText="1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14" fontId="29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5" fillId="0" borderId="14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 wrapText="1"/>
    </xf>
    <xf numFmtId="22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9" fillId="0" borderId="0" xfId="0" applyFont="1" applyAlignment="1" applyProtection="1">
      <alignment vertical="center"/>
      <protection locked="0"/>
    </xf>
    <xf numFmtId="0" fontId="28" fillId="0" borderId="0" xfId="0" applyFont="1" applyAlignment="1">
      <alignment horizontal="center"/>
    </xf>
    <xf numFmtId="0" fontId="29" fillId="0" borderId="0" xfId="0" applyFont="1"/>
    <xf numFmtId="0" fontId="12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5" fillId="2" borderId="12" xfId="0" applyFont="1" applyFill="1" applyBorder="1"/>
    <xf numFmtId="0" fontId="5" fillId="2" borderId="13" xfId="0" applyFont="1" applyFill="1" applyBorder="1"/>
    <xf numFmtId="0" fontId="28" fillId="0" borderId="0" xfId="0" applyFont="1" applyAlignment="1" applyProtection="1">
      <alignment vertical="center"/>
      <protection locked="0"/>
    </xf>
    <xf numFmtId="0" fontId="4" fillId="0" borderId="12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176" fontId="12" fillId="0" borderId="0" xfId="0" applyNumberFormat="1" applyFont="1" applyAlignment="1">
      <alignment vertical="center"/>
    </xf>
    <xf numFmtId="0" fontId="12" fillId="0" borderId="0" xfId="0" applyFont="1" applyAlignment="1">
      <alignment horizontal="left"/>
    </xf>
    <xf numFmtId="171" fontId="14" fillId="0" borderId="0" xfId="0" applyNumberFormat="1" applyFont="1" applyAlignment="1">
      <alignment horizontal="left" vertical="top"/>
    </xf>
    <xf numFmtId="171" fontId="14" fillId="0" borderId="0" xfId="0" applyNumberFormat="1" applyFont="1" applyAlignment="1">
      <alignment horizontal="left"/>
    </xf>
    <xf numFmtId="0" fontId="21" fillId="0" borderId="0" xfId="0" applyFont="1"/>
    <xf numFmtId="0" fontId="20" fillId="0" borderId="0" xfId="0" applyFont="1" applyAlignment="1">
      <alignment horizontal="right"/>
    </xf>
    <xf numFmtId="0" fontId="49" fillId="0" borderId="0" xfId="0" applyFont="1"/>
    <xf numFmtId="0" fontId="0" fillId="0" borderId="0" xfId="0" applyAlignment="1">
      <alignment horizontal="center"/>
    </xf>
    <xf numFmtId="0" fontId="50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5" fillId="2" borderId="4" xfId="0" applyFont="1" applyFill="1" applyBorder="1" applyAlignment="1">
      <alignment horizontal="center"/>
    </xf>
    <xf numFmtId="165" fontId="5" fillId="2" borderId="4" xfId="0" applyNumberFormat="1" applyFont="1" applyFill="1" applyBorder="1" applyAlignment="1">
      <alignment horizontal="center"/>
    </xf>
    <xf numFmtId="177" fontId="5" fillId="2" borderId="4" xfId="0" applyNumberFormat="1" applyFont="1" applyFill="1" applyBorder="1" applyAlignment="1">
      <alignment horizontal="center"/>
    </xf>
    <xf numFmtId="166" fontId="5" fillId="0" borderId="4" xfId="0" applyNumberFormat="1" applyFont="1" applyBorder="1" applyAlignment="1">
      <alignment horizontal="center"/>
    </xf>
    <xf numFmtId="166" fontId="5" fillId="0" borderId="4" xfId="0" applyNumberFormat="1" applyFont="1" applyBorder="1"/>
    <xf numFmtId="0" fontId="5" fillId="0" borderId="4" xfId="0" applyFont="1" applyBorder="1" applyAlignment="1">
      <alignment horizontal="center"/>
    </xf>
    <xf numFmtId="165" fontId="5" fillId="0" borderId="4" xfId="0" applyNumberFormat="1" applyFont="1" applyBorder="1" applyAlignment="1">
      <alignment horizontal="center"/>
    </xf>
    <xf numFmtId="177" fontId="5" fillId="0" borderId="4" xfId="0" applyNumberFormat="1" applyFont="1" applyBorder="1" applyAlignment="1">
      <alignment horizontal="center"/>
    </xf>
    <xf numFmtId="165" fontId="5" fillId="0" borderId="4" xfId="0" applyNumberFormat="1" applyFont="1" applyBorder="1"/>
    <xf numFmtId="178" fontId="5" fillId="0" borderId="4" xfId="0" applyNumberFormat="1" applyFont="1" applyBorder="1"/>
    <xf numFmtId="166" fontId="5" fillId="2" borderId="4" xfId="0" applyNumberFormat="1" applyFont="1" applyFill="1" applyBorder="1" applyAlignment="1">
      <alignment horizontal="center"/>
    </xf>
    <xf numFmtId="166" fontId="5" fillId="2" borderId="4" xfId="0" applyNumberFormat="1" applyFont="1" applyFill="1" applyBorder="1"/>
    <xf numFmtId="165" fontId="5" fillId="2" borderId="4" xfId="0" applyNumberFormat="1" applyFont="1" applyFill="1" applyBorder="1"/>
    <xf numFmtId="178" fontId="5" fillId="2" borderId="4" xfId="0" applyNumberFormat="1" applyFont="1" applyFill="1" applyBorder="1"/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justify" vertical="top" wrapText="1"/>
    </xf>
    <xf numFmtId="0" fontId="12" fillId="0" borderId="0" xfId="0" applyFont="1" applyAlignment="1">
      <alignment horizontal="left" vertical="center"/>
    </xf>
    <xf numFmtId="167" fontId="28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174" fontId="25" fillId="0" borderId="0" xfId="0" applyNumberFormat="1" applyFont="1" applyAlignment="1">
      <alignment horizontal="center" vertical="center"/>
    </xf>
    <xf numFmtId="174" fontId="25" fillId="0" borderId="7" xfId="0" applyNumberFormat="1" applyFont="1" applyBorder="1" applyAlignment="1">
      <alignment horizontal="center" vertical="center"/>
    </xf>
    <xf numFmtId="0" fontId="14" fillId="0" borderId="0" xfId="0" applyFont="1" applyAlignment="1">
      <alignment horizontal="justify" vertical="top" wrapText="1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4" fontId="25" fillId="0" borderId="12" xfId="0" applyNumberFormat="1" applyFont="1" applyBorder="1" applyAlignment="1">
      <alignment horizontal="center" vertical="center"/>
    </xf>
    <xf numFmtId="175" fontId="5" fillId="0" borderId="0" xfId="0" applyNumberFormat="1" applyFont="1" applyAlignment="1">
      <alignment horizontal="right" vertical="center"/>
    </xf>
    <xf numFmtId="170" fontId="5" fillId="0" borderId="0" xfId="0" applyNumberFormat="1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left" vertical="center"/>
    </xf>
    <xf numFmtId="173" fontId="5" fillId="0" borderId="0" xfId="0" applyNumberFormat="1" applyFont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168" fontId="5" fillId="0" borderId="0" xfId="0" applyNumberFormat="1" applyFont="1" applyAlignment="1">
      <alignment vertical="center"/>
    </xf>
    <xf numFmtId="168" fontId="5" fillId="0" borderId="0" xfId="0" applyNumberFormat="1" applyFont="1" applyAlignment="1">
      <alignment horizontal="left" vertical="center"/>
    </xf>
    <xf numFmtId="168" fontId="5" fillId="0" borderId="7" xfId="0" applyNumberFormat="1" applyFont="1" applyBorder="1" applyAlignment="1">
      <alignment vertical="center"/>
    </xf>
    <xf numFmtId="168" fontId="5" fillId="0" borderId="7" xfId="0" applyNumberFormat="1" applyFont="1" applyBorder="1" applyAlignment="1">
      <alignment horizontal="left" vertical="center"/>
    </xf>
    <xf numFmtId="0" fontId="5" fillId="0" borderId="0" xfId="0" applyFont="1" applyAlignment="1">
      <alignment horizontal="justify" vertical="top" wrapText="1"/>
    </xf>
    <xf numFmtId="0" fontId="5" fillId="0" borderId="1" xfId="0" applyFont="1" applyBorder="1" applyAlignment="1">
      <alignment horizontal="center" vertical="center"/>
    </xf>
    <xf numFmtId="166" fontId="5" fillId="0" borderId="3" xfId="0" applyNumberFormat="1" applyFont="1" applyBorder="1" applyAlignment="1" applyProtection="1">
      <alignment horizontal="center" vertical="center"/>
      <protection locked="0"/>
    </xf>
    <xf numFmtId="166" fontId="5" fillId="0" borderId="4" xfId="0" applyNumberFormat="1" applyFont="1" applyBorder="1" applyAlignment="1" applyProtection="1">
      <alignment horizontal="center" vertical="center"/>
      <protection locked="0"/>
    </xf>
    <xf numFmtId="166" fontId="5" fillId="0" borderId="5" xfId="0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166" fontId="5" fillId="0" borderId="11" xfId="0" applyNumberFormat="1" applyFont="1" applyBorder="1" applyAlignment="1" applyProtection="1">
      <alignment horizontal="center" vertical="center"/>
      <protection locked="0"/>
    </xf>
    <xf numFmtId="166" fontId="5" fillId="0" borderId="12" xfId="0" applyNumberFormat="1" applyFont="1" applyBorder="1" applyAlignment="1" applyProtection="1">
      <alignment horizontal="center" vertical="center"/>
      <protection locked="0"/>
    </xf>
    <xf numFmtId="166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36" borderId="2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center"/>
    </xf>
    <xf numFmtId="166" fontId="5" fillId="0" borderId="6" xfId="0" applyNumberFormat="1" applyFont="1" applyBorder="1" applyAlignment="1" applyProtection="1">
      <alignment horizontal="center" vertical="center"/>
      <protection locked="0"/>
    </xf>
    <xf numFmtId="166" fontId="5" fillId="0" borderId="7" xfId="0" applyNumberFormat="1" applyFont="1" applyBorder="1" applyAlignment="1" applyProtection="1">
      <alignment horizontal="center" vertical="center"/>
      <protection locked="0"/>
    </xf>
    <xf numFmtId="166" fontId="5" fillId="0" borderId="8" xfId="0" applyNumberFormat="1" applyFont="1" applyBorder="1" applyAlignment="1" applyProtection="1">
      <alignment horizontal="center" vertical="center"/>
      <protection locked="0"/>
    </xf>
    <xf numFmtId="0" fontId="5" fillId="36" borderId="15" xfId="0" applyFont="1" applyFill="1" applyBorder="1" applyAlignment="1" applyProtection="1">
      <alignment horizontal="center" vertical="center"/>
      <protection locked="0"/>
    </xf>
    <xf numFmtId="0" fontId="5" fillId="0" borderId="15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0" fillId="4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25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24" fillId="3" borderId="2" xfId="0" applyFont="1" applyFill="1" applyBorder="1" applyAlignment="1">
      <alignment horizontal="center" vertical="center" wrapText="1"/>
    </xf>
    <xf numFmtId="0" fontId="24" fillId="3" borderId="14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top"/>
    </xf>
    <xf numFmtId="0" fontId="5" fillId="0" borderId="14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11" xfId="0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horizontal="center" vertical="center"/>
    </xf>
    <xf numFmtId="20" fontId="20" fillId="0" borderId="4" xfId="0" applyNumberFormat="1" applyFont="1" applyBorder="1" applyAlignment="1">
      <alignment horizontal="center" vertical="center"/>
    </xf>
    <xf numFmtId="20" fontId="20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2" fillId="0" borderId="0" xfId="0" applyFont="1" applyAlignment="1"/>
    <xf numFmtId="0" fontId="19" fillId="0" borderId="0" xfId="0" applyFont="1" applyAlignment="1">
      <alignment horizontal="center" vertical="center"/>
    </xf>
  </cellXfs>
  <cellStyles count="146">
    <cellStyle name="20% - Accent1" xfId="22" builtinId="30" customBuiltin="1"/>
    <cellStyle name="20% - Accent1 2" xfId="48" xr:uid="{00000000-0005-0000-0000-000001000000}"/>
    <cellStyle name="20% - Accent1 2 2" xfId="104" xr:uid="{00000000-0005-0000-0000-000002000000}"/>
    <cellStyle name="20% - Accent1 2 3" xfId="76" xr:uid="{00000000-0005-0000-0000-000003000000}"/>
    <cellStyle name="20% - Accent1 3" xfId="90" xr:uid="{00000000-0005-0000-0000-000004000000}"/>
    <cellStyle name="20% - Accent1 4" xfId="118" xr:uid="{00000000-0005-0000-0000-000005000000}"/>
    <cellStyle name="20% - Accent1 5" xfId="134" xr:uid="{00000000-0005-0000-0000-000006000000}"/>
    <cellStyle name="20% - Accent1 6" xfId="62" xr:uid="{00000000-0005-0000-0000-000007000000}"/>
    <cellStyle name="20% - Accent2" xfId="26" builtinId="34" customBuiltin="1"/>
    <cellStyle name="20% - Accent2 2" xfId="50" xr:uid="{00000000-0005-0000-0000-000009000000}"/>
    <cellStyle name="20% - Accent2 2 2" xfId="106" xr:uid="{00000000-0005-0000-0000-00000A000000}"/>
    <cellStyle name="20% - Accent2 2 3" xfId="78" xr:uid="{00000000-0005-0000-0000-00000B000000}"/>
    <cellStyle name="20% - Accent2 3" xfId="92" xr:uid="{00000000-0005-0000-0000-00000C000000}"/>
    <cellStyle name="20% - Accent2 4" xfId="120" xr:uid="{00000000-0005-0000-0000-00000D000000}"/>
    <cellStyle name="20% - Accent2 5" xfId="136" xr:uid="{00000000-0005-0000-0000-00000E000000}"/>
    <cellStyle name="20% - Accent2 6" xfId="64" xr:uid="{00000000-0005-0000-0000-00000F000000}"/>
    <cellStyle name="20% - Accent3" xfId="30" builtinId="38" customBuiltin="1"/>
    <cellStyle name="20% - Accent3 2" xfId="52" xr:uid="{00000000-0005-0000-0000-000011000000}"/>
    <cellStyle name="20% - Accent3 2 2" xfId="108" xr:uid="{00000000-0005-0000-0000-000012000000}"/>
    <cellStyle name="20% - Accent3 2 3" xfId="80" xr:uid="{00000000-0005-0000-0000-000013000000}"/>
    <cellStyle name="20% - Accent3 3" xfId="94" xr:uid="{00000000-0005-0000-0000-000014000000}"/>
    <cellStyle name="20% - Accent3 4" xfId="122" xr:uid="{00000000-0005-0000-0000-000015000000}"/>
    <cellStyle name="20% - Accent3 5" xfId="138" xr:uid="{00000000-0005-0000-0000-000016000000}"/>
    <cellStyle name="20% - Accent3 6" xfId="66" xr:uid="{00000000-0005-0000-0000-000017000000}"/>
    <cellStyle name="20% - Accent4" xfId="34" builtinId="42" customBuiltin="1"/>
    <cellStyle name="20% - Accent4 2" xfId="54" xr:uid="{00000000-0005-0000-0000-000019000000}"/>
    <cellStyle name="20% - Accent4 2 2" xfId="110" xr:uid="{00000000-0005-0000-0000-00001A000000}"/>
    <cellStyle name="20% - Accent4 2 3" xfId="82" xr:uid="{00000000-0005-0000-0000-00001B000000}"/>
    <cellStyle name="20% - Accent4 3" xfId="96" xr:uid="{00000000-0005-0000-0000-00001C000000}"/>
    <cellStyle name="20% - Accent4 4" xfId="124" xr:uid="{00000000-0005-0000-0000-00001D000000}"/>
    <cellStyle name="20% - Accent4 5" xfId="140" xr:uid="{00000000-0005-0000-0000-00001E000000}"/>
    <cellStyle name="20% - Accent4 6" xfId="68" xr:uid="{00000000-0005-0000-0000-00001F000000}"/>
    <cellStyle name="20% - Accent5" xfId="38" builtinId="46" customBuiltin="1"/>
    <cellStyle name="20% - Accent5 2" xfId="56" xr:uid="{00000000-0005-0000-0000-000021000000}"/>
    <cellStyle name="20% - Accent5 2 2" xfId="112" xr:uid="{00000000-0005-0000-0000-000022000000}"/>
    <cellStyle name="20% - Accent5 2 3" xfId="84" xr:uid="{00000000-0005-0000-0000-000023000000}"/>
    <cellStyle name="20% - Accent5 3" xfId="98" xr:uid="{00000000-0005-0000-0000-000024000000}"/>
    <cellStyle name="20% - Accent5 4" xfId="126" xr:uid="{00000000-0005-0000-0000-000025000000}"/>
    <cellStyle name="20% - Accent5 5" xfId="142" xr:uid="{00000000-0005-0000-0000-000026000000}"/>
    <cellStyle name="20% - Accent5 6" xfId="70" xr:uid="{00000000-0005-0000-0000-000027000000}"/>
    <cellStyle name="20% - Accent6" xfId="42" builtinId="50" customBuiltin="1"/>
    <cellStyle name="20% - Accent6 2" xfId="58" xr:uid="{00000000-0005-0000-0000-000029000000}"/>
    <cellStyle name="20% - Accent6 2 2" xfId="114" xr:uid="{00000000-0005-0000-0000-00002A000000}"/>
    <cellStyle name="20% - Accent6 2 3" xfId="86" xr:uid="{00000000-0005-0000-0000-00002B000000}"/>
    <cellStyle name="20% - Accent6 3" xfId="100" xr:uid="{00000000-0005-0000-0000-00002C000000}"/>
    <cellStyle name="20% - Accent6 4" xfId="128" xr:uid="{00000000-0005-0000-0000-00002D000000}"/>
    <cellStyle name="20% - Accent6 5" xfId="144" xr:uid="{00000000-0005-0000-0000-00002E000000}"/>
    <cellStyle name="20% - Accent6 6" xfId="72" xr:uid="{00000000-0005-0000-0000-00002F000000}"/>
    <cellStyle name="40% - Accent1" xfId="23" builtinId="31" customBuiltin="1"/>
    <cellStyle name="40% - Accent1 2" xfId="49" xr:uid="{00000000-0005-0000-0000-000031000000}"/>
    <cellStyle name="40% - Accent1 2 2" xfId="105" xr:uid="{00000000-0005-0000-0000-000032000000}"/>
    <cellStyle name="40% - Accent1 2 3" xfId="77" xr:uid="{00000000-0005-0000-0000-000033000000}"/>
    <cellStyle name="40% - Accent1 3" xfId="91" xr:uid="{00000000-0005-0000-0000-000034000000}"/>
    <cellStyle name="40% - Accent1 4" xfId="119" xr:uid="{00000000-0005-0000-0000-000035000000}"/>
    <cellStyle name="40% - Accent1 5" xfId="135" xr:uid="{00000000-0005-0000-0000-000036000000}"/>
    <cellStyle name="40% - Accent1 6" xfId="63" xr:uid="{00000000-0005-0000-0000-000037000000}"/>
    <cellStyle name="40% - Accent2" xfId="27" builtinId="35" customBuiltin="1"/>
    <cellStyle name="40% - Accent2 2" xfId="51" xr:uid="{00000000-0005-0000-0000-000039000000}"/>
    <cellStyle name="40% - Accent2 2 2" xfId="107" xr:uid="{00000000-0005-0000-0000-00003A000000}"/>
    <cellStyle name="40% - Accent2 2 3" xfId="79" xr:uid="{00000000-0005-0000-0000-00003B000000}"/>
    <cellStyle name="40% - Accent2 3" xfId="93" xr:uid="{00000000-0005-0000-0000-00003C000000}"/>
    <cellStyle name="40% - Accent2 4" xfId="121" xr:uid="{00000000-0005-0000-0000-00003D000000}"/>
    <cellStyle name="40% - Accent2 5" xfId="137" xr:uid="{00000000-0005-0000-0000-00003E000000}"/>
    <cellStyle name="40% - Accent2 6" xfId="65" xr:uid="{00000000-0005-0000-0000-00003F000000}"/>
    <cellStyle name="40% - Accent3" xfId="31" builtinId="39" customBuiltin="1"/>
    <cellStyle name="40% - Accent3 2" xfId="53" xr:uid="{00000000-0005-0000-0000-000041000000}"/>
    <cellStyle name="40% - Accent3 2 2" xfId="109" xr:uid="{00000000-0005-0000-0000-000042000000}"/>
    <cellStyle name="40% - Accent3 2 3" xfId="81" xr:uid="{00000000-0005-0000-0000-000043000000}"/>
    <cellStyle name="40% - Accent3 3" xfId="95" xr:uid="{00000000-0005-0000-0000-000044000000}"/>
    <cellStyle name="40% - Accent3 4" xfId="123" xr:uid="{00000000-0005-0000-0000-000045000000}"/>
    <cellStyle name="40% - Accent3 5" xfId="139" xr:uid="{00000000-0005-0000-0000-000046000000}"/>
    <cellStyle name="40% - Accent3 6" xfId="67" xr:uid="{00000000-0005-0000-0000-000047000000}"/>
    <cellStyle name="40% - Accent4" xfId="35" builtinId="43" customBuiltin="1"/>
    <cellStyle name="40% - Accent4 2" xfId="55" xr:uid="{00000000-0005-0000-0000-000049000000}"/>
    <cellStyle name="40% - Accent4 2 2" xfId="111" xr:uid="{00000000-0005-0000-0000-00004A000000}"/>
    <cellStyle name="40% - Accent4 2 3" xfId="83" xr:uid="{00000000-0005-0000-0000-00004B000000}"/>
    <cellStyle name="40% - Accent4 3" xfId="97" xr:uid="{00000000-0005-0000-0000-00004C000000}"/>
    <cellStyle name="40% - Accent4 4" xfId="125" xr:uid="{00000000-0005-0000-0000-00004D000000}"/>
    <cellStyle name="40% - Accent4 5" xfId="141" xr:uid="{00000000-0005-0000-0000-00004E000000}"/>
    <cellStyle name="40% - Accent4 6" xfId="69" xr:uid="{00000000-0005-0000-0000-00004F000000}"/>
    <cellStyle name="40% - Accent5" xfId="39" builtinId="47" customBuiltin="1"/>
    <cellStyle name="40% - Accent5 2" xfId="57" xr:uid="{00000000-0005-0000-0000-000051000000}"/>
    <cellStyle name="40% - Accent5 2 2" xfId="113" xr:uid="{00000000-0005-0000-0000-000052000000}"/>
    <cellStyle name="40% - Accent5 2 3" xfId="85" xr:uid="{00000000-0005-0000-0000-000053000000}"/>
    <cellStyle name="40% - Accent5 3" xfId="99" xr:uid="{00000000-0005-0000-0000-000054000000}"/>
    <cellStyle name="40% - Accent5 4" xfId="127" xr:uid="{00000000-0005-0000-0000-000055000000}"/>
    <cellStyle name="40% - Accent5 5" xfId="143" xr:uid="{00000000-0005-0000-0000-000056000000}"/>
    <cellStyle name="40% - Accent5 6" xfId="71" xr:uid="{00000000-0005-0000-0000-000057000000}"/>
    <cellStyle name="40% - Accent6" xfId="43" builtinId="51" customBuiltin="1"/>
    <cellStyle name="40% - Accent6 2" xfId="59" xr:uid="{00000000-0005-0000-0000-000059000000}"/>
    <cellStyle name="40% - Accent6 2 2" xfId="115" xr:uid="{00000000-0005-0000-0000-00005A000000}"/>
    <cellStyle name="40% - Accent6 2 3" xfId="87" xr:uid="{00000000-0005-0000-0000-00005B000000}"/>
    <cellStyle name="40% - Accent6 3" xfId="101" xr:uid="{00000000-0005-0000-0000-00005C000000}"/>
    <cellStyle name="40% - Accent6 4" xfId="129" xr:uid="{00000000-0005-0000-0000-00005D000000}"/>
    <cellStyle name="40% - Accent6 5" xfId="145" xr:uid="{00000000-0005-0000-0000-00005E000000}"/>
    <cellStyle name="40% - Accent6 6" xfId="73" xr:uid="{00000000-0005-0000-0000-00005F000000}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flashing" xfId="3" xr:uid="{00000000-0005-0000-0000-000070000000}"/>
    <cellStyle name="flashinh" xfId="2" xr:uid="{00000000-0005-0000-0000-000071000000}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4" xr:uid="{00000000-0005-0000-0000-00007B000000}"/>
    <cellStyle name="Normal 2 2" xfId="45" xr:uid="{00000000-0005-0000-0000-00007C000000}"/>
    <cellStyle name="Normal 2 2 2" xfId="102" xr:uid="{00000000-0005-0000-0000-00007D000000}"/>
    <cellStyle name="Normal 2 2 3" xfId="74" xr:uid="{00000000-0005-0000-0000-00007E000000}"/>
    <cellStyle name="Normal 2 3" xfId="60" xr:uid="{00000000-0005-0000-0000-00007F000000}"/>
    <cellStyle name="Normal 2 3 2" xfId="116" xr:uid="{00000000-0005-0000-0000-000080000000}"/>
    <cellStyle name="Normal 2 3 3" xfId="88" xr:uid="{00000000-0005-0000-0000-000081000000}"/>
    <cellStyle name="Normal 2 4" xfId="130" xr:uid="{00000000-0005-0000-0000-000082000000}"/>
    <cellStyle name="Normal 3" xfId="1" xr:uid="{00000000-0005-0000-0000-000083000000}"/>
    <cellStyle name="Normal 3 2" xfId="46" xr:uid="{00000000-0005-0000-0000-000084000000}"/>
    <cellStyle name="Normal 4" xfId="132" xr:uid="{00000000-0005-0000-0000-000085000000}"/>
    <cellStyle name="Note 2" xfId="47" xr:uid="{00000000-0005-0000-0000-000086000000}"/>
    <cellStyle name="Note 2 2" xfId="61" xr:uid="{00000000-0005-0000-0000-000087000000}"/>
    <cellStyle name="Note 2 2 2" xfId="117" xr:uid="{00000000-0005-0000-0000-000088000000}"/>
    <cellStyle name="Note 2 2 3" xfId="89" xr:uid="{00000000-0005-0000-0000-000089000000}"/>
    <cellStyle name="Note 2 3" xfId="103" xr:uid="{00000000-0005-0000-0000-00008A000000}"/>
    <cellStyle name="Note 2 4" xfId="131" xr:uid="{00000000-0005-0000-0000-00008B000000}"/>
    <cellStyle name="Note 2 5" xfId="75" xr:uid="{00000000-0005-0000-0000-00008C000000}"/>
    <cellStyle name="Note 3" xfId="133" xr:uid="{00000000-0005-0000-0000-00008D000000}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1%20class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111051"/>
      <sheetName val="Certificate_Page 1"/>
      <sheetName val="Certificate_Page 2"/>
      <sheetName val="Sheet1"/>
      <sheetName val="16090594"/>
      <sheetName val="ENV"/>
      <sheetName val="N17050235"/>
      <sheetName val="17050145"/>
      <sheetName val="N16050157"/>
      <sheetName val="17100652"/>
      <sheetName val="Certificate_Pg 1"/>
      <sheetName val="Certificate_Pg 2"/>
      <sheetName val="sticker"/>
      <sheetName val="Sheet2"/>
      <sheetName val="Enviromental Condition"/>
      <sheetName val="17040054"/>
    </sheetNames>
    <sheetDataSet>
      <sheetData sheetId="0" refreshError="1"/>
      <sheetData sheetId="1" refreshError="1">
        <row r="6">
          <cell r="T6" t="str">
            <v>A SET OF WEIGHTS</v>
          </cell>
        </row>
        <row r="53">
          <cell r="A53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74"/>
  <sheetViews>
    <sheetView tabSelected="1" showWhiteSpace="0" view="pageLayout" zoomScale="130" zoomScaleSheetLayoutView="150" zoomScalePageLayoutView="130" workbookViewId="0">
      <selection activeCell="W17" sqref="W17"/>
    </sheetView>
  </sheetViews>
  <sheetFormatPr defaultColWidth="11.5703125" defaultRowHeight="14.45" customHeight="1" x14ac:dyDescent="0.2"/>
  <cols>
    <col min="1" max="1" width="2.5703125" style="25" customWidth="1"/>
    <col min="2" max="46" width="2.5703125" style="18" customWidth="1"/>
    <col min="47" max="16384" width="11.5703125" style="18"/>
  </cols>
  <sheetData>
    <row r="1" spans="1:38" s="12" customFormat="1" ht="14.1" customHeight="1" x14ac:dyDescent="0.2">
      <c r="A1" s="11"/>
    </row>
    <row r="2" spans="1:38" s="12" customFormat="1" ht="14.1" customHeight="1" x14ac:dyDescent="0.2">
      <c r="A2" s="11"/>
    </row>
    <row r="3" spans="1:38" s="12" customFormat="1" ht="14.1" customHeight="1" x14ac:dyDescent="0.2">
      <c r="A3" s="11"/>
    </row>
    <row r="4" spans="1:38" s="12" customFormat="1" ht="14.1" customHeight="1" x14ac:dyDescent="0.2">
      <c r="A4" s="11"/>
    </row>
    <row r="5" spans="1:38" s="12" customFormat="1" ht="14.1" customHeight="1" x14ac:dyDescent="0.2">
      <c r="A5" s="11"/>
      <c r="AC5" s="137" t="s">
        <v>120</v>
      </c>
      <c r="AD5" s="137"/>
      <c r="AE5" s="137"/>
      <c r="AF5" s="137"/>
      <c r="AG5" s="137"/>
      <c r="AH5" s="137"/>
      <c r="AI5" s="137"/>
      <c r="AJ5" s="137"/>
      <c r="AK5" s="137"/>
      <c r="AL5" s="137"/>
    </row>
    <row r="6" spans="1:38" s="12" customFormat="1" ht="14.1" customHeight="1" x14ac:dyDescent="0.2">
      <c r="A6" s="11"/>
      <c r="O6" s="13"/>
      <c r="P6" s="13"/>
      <c r="Q6" s="13"/>
    </row>
    <row r="7" spans="1:38" s="12" customFormat="1" ht="14.1" customHeight="1" x14ac:dyDescent="0.2">
      <c r="A7" s="11"/>
    </row>
    <row r="8" spans="1:38" s="12" customFormat="1" ht="14.1" customHeight="1" x14ac:dyDescent="0.2">
      <c r="A8" s="11"/>
    </row>
    <row r="9" spans="1:38" s="12" customFormat="1" ht="14.1" customHeight="1" x14ac:dyDescent="0.2">
      <c r="A9" s="11"/>
      <c r="AC9" s="241" t="s">
        <v>163</v>
      </c>
      <c r="AD9" s="241"/>
      <c r="AE9" s="241"/>
      <c r="AF9" s="241"/>
      <c r="AG9" s="241"/>
      <c r="AH9" s="241"/>
      <c r="AI9" s="241"/>
      <c r="AJ9" s="241"/>
      <c r="AK9" s="241"/>
      <c r="AL9" s="241"/>
    </row>
    <row r="10" spans="1:38" s="12" customFormat="1" ht="14.1" customHeight="1" x14ac:dyDescent="0.2">
      <c r="A10" s="11"/>
      <c r="O10" s="14"/>
      <c r="P10" s="14"/>
      <c r="Q10" s="14"/>
    </row>
    <row r="11" spans="1:38" s="12" customFormat="1" ht="14.1" customHeight="1" x14ac:dyDescent="0.2">
      <c r="A11" s="11"/>
    </row>
    <row r="12" spans="1:38" s="12" customFormat="1" ht="14.1" customHeight="1" x14ac:dyDescent="0.2">
      <c r="A12" s="11"/>
    </row>
    <row r="13" spans="1:38" s="12" customFormat="1" ht="14.1" customHeight="1" x14ac:dyDescent="0.2">
      <c r="A13" s="88"/>
      <c r="B13" s="141" t="s">
        <v>119</v>
      </c>
      <c r="C13" s="141"/>
      <c r="D13" s="141"/>
      <c r="E13" s="141"/>
      <c r="F13" s="141"/>
      <c r="L13" s="51"/>
      <c r="M13" s="141" t="str">
        <f>B13</f>
        <v>XX.XX.XXXX</v>
      </c>
      <c r="N13" s="141"/>
      <c r="O13" s="141"/>
      <c r="P13" s="141"/>
      <c r="Q13" s="141"/>
      <c r="Z13" s="13">
        <v>1</v>
      </c>
      <c r="AF13" s="13">
        <v>2</v>
      </c>
    </row>
    <row r="14" spans="1:38" s="12" customFormat="1" ht="14.1" customHeight="1" x14ac:dyDescent="0.2">
      <c r="A14" s="11"/>
    </row>
    <row r="15" spans="1:38" s="12" customFormat="1" ht="14.1" customHeight="1" x14ac:dyDescent="0.2">
      <c r="A15" s="15">
        <v>1</v>
      </c>
      <c r="B15" s="13" t="s">
        <v>48</v>
      </c>
      <c r="L15" s="12" t="s">
        <v>0</v>
      </c>
      <c r="N15" s="18" t="s">
        <v>115</v>
      </c>
      <c r="S15" s="17"/>
      <c r="T15" s="17"/>
      <c r="U15" s="17"/>
      <c r="V15" s="18"/>
    </row>
    <row r="16" spans="1:38" s="12" customFormat="1" ht="14.1" customHeight="1" x14ac:dyDescent="0.2">
      <c r="A16" s="11"/>
      <c r="N16" s="18" t="s">
        <v>115</v>
      </c>
      <c r="S16" s="17"/>
      <c r="T16" s="17"/>
      <c r="U16" s="17"/>
      <c r="V16" s="18"/>
      <c r="W16" s="18"/>
    </row>
    <row r="17" spans="1:37" s="12" customFormat="1" ht="14.1" customHeight="1" x14ac:dyDescent="0.2">
      <c r="A17" s="11"/>
      <c r="N17" s="18" t="s">
        <v>115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37" s="89" customFormat="1" ht="14.1" customHeight="1" x14ac:dyDescent="0.2">
      <c r="A18" s="88"/>
      <c r="N18" s="105"/>
      <c r="O18" s="12"/>
      <c r="P18" s="12"/>
      <c r="Q18" s="12"/>
      <c r="R18" s="12"/>
      <c r="S18" s="19"/>
      <c r="T18" s="27"/>
      <c r="U18" s="12"/>
      <c r="V18" s="12"/>
      <c r="AG18" s="102"/>
      <c r="AH18" s="102"/>
      <c r="AI18" s="102"/>
      <c r="AJ18" s="102"/>
    </row>
    <row r="19" spans="1:37" s="10" customFormat="1" ht="5.85" customHeight="1" x14ac:dyDescent="0.3">
      <c r="A19" s="8"/>
      <c r="R19" s="22"/>
    </row>
    <row r="20" spans="1:37" s="12" customFormat="1" ht="14.1" customHeight="1" x14ac:dyDescent="0.2">
      <c r="A20" s="11"/>
      <c r="N20" s="12" t="s">
        <v>49</v>
      </c>
      <c r="U20" s="12" t="s">
        <v>0</v>
      </c>
      <c r="V20" s="18" t="s">
        <v>115</v>
      </c>
    </row>
    <row r="21" spans="1:37" s="12" customFormat="1" ht="14.1" customHeight="1" x14ac:dyDescent="0.2">
      <c r="A21" s="11"/>
      <c r="N21" s="12" t="s">
        <v>116</v>
      </c>
      <c r="V21" s="18" t="s">
        <v>115</v>
      </c>
      <c r="W21" s="53"/>
      <c r="Z21" s="53"/>
      <c r="AA21" s="53"/>
      <c r="AB21" s="53"/>
      <c r="AC21" s="53"/>
      <c r="AD21" s="53"/>
    </row>
    <row r="22" spans="1:37" s="12" customFormat="1" ht="10.7" customHeight="1" x14ac:dyDescent="0.2">
      <c r="A22" s="11"/>
      <c r="N22" s="139"/>
      <c r="O22" s="139"/>
      <c r="P22" s="139"/>
      <c r="AC22" s="20"/>
      <c r="AD22" s="20"/>
      <c r="AE22" s="20"/>
      <c r="AF22" s="20"/>
      <c r="AG22" s="20"/>
      <c r="AH22" s="20"/>
      <c r="AI22" s="20"/>
      <c r="AJ22" s="20"/>
      <c r="AK22" s="20"/>
    </row>
    <row r="23" spans="1:37" s="12" customFormat="1" ht="14.45" hidden="1" customHeight="1" x14ac:dyDescent="0.2">
      <c r="A23" s="11"/>
      <c r="N23" s="12" t="s">
        <v>71</v>
      </c>
      <c r="U23" s="12" t="s">
        <v>50</v>
      </c>
      <c r="V23" s="34" t="e">
        <f>CONCATENATE(#REF!,", ",#REF!)</f>
        <v>#REF!</v>
      </c>
      <c r="W23" s="34"/>
      <c r="X23" s="34"/>
      <c r="Y23" s="34"/>
      <c r="Z23" s="34"/>
      <c r="AB23" s="34"/>
      <c r="AJ23" s="20"/>
      <c r="AK23" s="21"/>
    </row>
    <row r="24" spans="1:37" s="12" customFormat="1" ht="14.45" customHeight="1" x14ac:dyDescent="0.2">
      <c r="A24" s="15">
        <f>A15+1</f>
        <v>2</v>
      </c>
      <c r="B24" s="13" t="s">
        <v>51</v>
      </c>
    </row>
    <row r="25" spans="1:37" s="12" customFormat="1" ht="14.45" customHeight="1" x14ac:dyDescent="0.2">
      <c r="A25" s="11"/>
      <c r="B25" s="13" t="s">
        <v>52</v>
      </c>
    </row>
    <row r="26" spans="1:37" s="10" customFormat="1" ht="2.85" customHeight="1" x14ac:dyDescent="0.3">
      <c r="A26" s="8"/>
      <c r="R26" s="22"/>
    </row>
    <row r="27" spans="1:37" s="89" customFormat="1" ht="15.6" customHeight="1" x14ac:dyDescent="0.2">
      <c r="A27" s="88"/>
      <c r="B27" s="12" t="s">
        <v>132</v>
      </c>
      <c r="C27" s="12"/>
      <c r="D27" s="12"/>
      <c r="E27" s="12"/>
      <c r="F27" s="12"/>
      <c r="G27" s="12"/>
      <c r="H27" s="12"/>
      <c r="I27" s="12"/>
      <c r="J27" s="12"/>
      <c r="K27" s="12"/>
      <c r="L27" s="12" t="s">
        <v>0</v>
      </c>
      <c r="M27" s="12"/>
      <c r="N27" s="12" t="s">
        <v>162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7" s="104" customFormat="1" ht="2.85" customHeight="1" x14ac:dyDescent="0.3">
      <c r="A28" s="103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7" s="89" customFormat="1" ht="15" customHeight="1" x14ac:dyDescent="0.2">
      <c r="A29" s="88"/>
      <c r="B29" s="12" t="s">
        <v>114</v>
      </c>
      <c r="C29" s="12"/>
      <c r="D29" s="12"/>
      <c r="E29" s="12"/>
      <c r="F29" s="12"/>
      <c r="G29" s="12"/>
      <c r="H29" s="12"/>
      <c r="I29" s="12"/>
      <c r="J29" s="12"/>
      <c r="K29" s="12"/>
      <c r="L29" s="12" t="s">
        <v>0</v>
      </c>
      <c r="M29" s="12"/>
      <c r="N29" s="12" t="str">
        <f>CONCATENATE("Stainless steel wire weights." )</f>
        <v>Stainless steel wire weights.</v>
      </c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0" spans="1:37" s="10" customFormat="1" ht="2.85" customHeight="1" x14ac:dyDescent="0.3">
      <c r="A30" s="8"/>
      <c r="R30" s="22"/>
    </row>
    <row r="31" spans="1:37" s="12" customFormat="1" ht="15" customHeight="1" x14ac:dyDescent="0.2">
      <c r="A31" s="11" t="s">
        <v>54</v>
      </c>
      <c r="B31" s="12" t="s">
        <v>107</v>
      </c>
      <c r="L31" s="12" t="s">
        <v>0</v>
      </c>
      <c r="N31" s="113" t="s">
        <v>161</v>
      </c>
      <c r="P31" s="23"/>
      <c r="V31" s="12" t="s">
        <v>69</v>
      </c>
    </row>
    <row r="32" spans="1:37" s="12" customFormat="1" ht="15" customHeight="1" x14ac:dyDescent="0.2">
      <c r="A32" s="11" t="s">
        <v>54</v>
      </c>
      <c r="B32" s="12" t="s">
        <v>107</v>
      </c>
      <c r="L32" s="12" t="s">
        <v>0</v>
      </c>
      <c r="N32" s="113" t="s">
        <v>160</v>
      </c>
      <c r="P32" s="23"/>
      <c r="V32" s="12" t="s">
        <v>69</v>
      </c>
    </row>
    <row r="33" spans="1:38" s="10" customFormat="1" ht="5.85" customHeight="1" x14ac:dyDescent="0.3">
      <c r="A33" s="8"/>
      <c r="R33" s="22"/>
    </row>
    <row r="34" spans="1:38" s="10" customFormat="1" ht="17.100000000000001" customHeight="1" x14ac:dyDescent="0.3">
      <c r="A34" s="8"/>
      <c r="B34" s="114" t="s">
        <v>122</v>
      </c>
      <c r="L34" s="10" t="s">
        <v>0</v>
      </c>
      <c r="N34" s="240" t="s">
        <v>123</v>
      </c>
      <c r="O34" s="240"/>
      <c r="P34" s="240"/>
      <c r="Q34" s="240"/>
      <c r="R34" s="240"/>
      <c r="S34" s="240"/>
      <c r="T34" s="240"/>
      <c r="U34" s="240"/>
    </row>
    <row r="35" spans="1:38" s="10" customFormat="1" ht="5.85" customHeight="1" x14ac:dyDescent="0.3">
      <c r="A35" s="8"/>
      <c r="R35" s="22"/>
    </row>
    <row r="36" spans="1:38" s="10" customFormat="1" ht="17.100000000000001" customHeight="1" x14ac:dyDescent="0.3">
      <c r="A36" s="8"/>
      <c r="B36" s="114" t="s">
        <v>121</v>
      </c>
      <c r="L36" s="10" t="s">
        <v>0</v>
      </c>
      <c r="N36" s="10" t="s">
        <v>123</v>
      </c>
    </row>
    <row r="37" spans="1:38" s="12" customFormat="1" ht="5.85" customHeight="1" x14ac:dyDescent="0.2">
      <c r="A37" s="11"/>
      <c r="S37" s="19"/>
      <c r="T37" s="19"/>
      <c r="U37" s="19"/>
      <c r="V37" s="18"/>
      <c r="W37" s="18"/>
    </row>
    <row r="38" spans="1:38" s="12" customFormat="1" ht="10.5" customHeight="1" x14ac:dyDescent="0.2">
      <c r="A38" s="11" t="s">
        <v>55</v>
      </c>
      <c r="B38" s="12" t="s">
        <v>26</v>
      </c>
      <c r="L38" s="12" t="s">
        <v>0</v>
      </c>
      <c r="N38" s="18" t="s">
        <v>115</v>
      </c>
      <c r="R38" s="18"/>
    </row>
    <row r="39" spans="1:38" s="10" customFormat="1" ht="10.5" customHeight="1" x14ac:dyDescent="0.3">
      <c r="A39" s="8"/>
      <c r="R39" s="22"/>
    </row>
    <row r="40" spans="1:38" s="12" customFormat="1" ht="10.5" customHeight="1" x14ac:dyDescent="0.2">
      <c r="A40" s="11"/>
      <c r="B40" s="12" t="s">
        <v>124</v>
      </c>
      <c r="L40" s="12" t="s">
        <v>0</v>
      </c>
      <c r="N40" s="18" t="s">
        <v>115</v>
      </c>
    </row>
    <row r="41" spans="1:38" s="12" customFormat="1" ht="8.4499999999999993" customHeight="1" x14ac:dyDescent="0.2">
      <c r="A41" s="11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24"/>
    </row>
    <row r="42" spans="1:38" s="12" customFormat="1" ht="14.45" customHeight="1" x14ac:dyDescent="0.2">
      <c r="A42" s="15">
        <f>A24+1</f>
        <v>3</v>
      </c>
      <c r="B42" s="13" t="s">
        <v>27</v>
      </c>
      <c r="L42" s="12" t="s">
        <v>0</v>
      </c>
      <c r="N42" s="16" t="s">
        <v>23</v>
      </c>
      <c r="U42" s="12" t="s">
        <v>0</v>
      </c>
      <c r="V42" s="16" t="s">
        <v>56</v>
      </c>
    </row>
    <row r="43" spans="1:38" s="12" customFormat="1" ht="14.45" customHeight="1" x14ac:dyDescent="0.2">
      <c r="A43" s="11" t="s">
        <v>57</v>
      </c>
      <c r="N43" s="12" t="s">
        <v>24</v>
      </c>
      <c r="U43" s="12" t="s">
        <v>0</v>
      </c>
      <c r="V43" s="12" t="s">
        <v>58</v>
      </c>
    </row>
    <row r="44" spans="1:38" s="12" customFormat="1" ht="17.100000000000001" customHeight="1" x14ac:dyDescent="0.2">
      <c r="A44" s="11"/>
      <c r="I44" s="24"/>
      <c r="J44" s="24"/>
      <c r="K44" s="24"/>
      <c r="L44" s="24"/>
      <c r="M44" s="24"/>
      <c r="N44" s="138" t="s">
        <v>72</v>
      </c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</row>
    <row r="45" spans="1:38" s="12" customFormat="1" ht="17.100000000000001" customHeight="1" x14ac:dyDescent="0.2">
      <c r="A45" s="11"/>
      <c r="I45" s="24"/>
      <c r="J45" s="24"/>
      <c r="K45" s="24"/>
      <c r="L45" s="24"/>
      <c r="M45" s="24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</row>
    <row r="46" spans="1:38" s="12" customFormat="1" ht="8.1" customHeight="1" x14ac:dyDescent="0.2">
      <c r="A46" s="11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</row>
    <row r="47" spans="1:38" s="12" customFormat="1" ht="18" customHeight="1" x14ac:dyDescent="0.2">
      <c r="A47" s="15">
        <f>A42+1</f>
        <v>4</v>
      </c>
      <c r="B47" s="13" t="s">
        <v>59</v>
      </c>
      <c r="I47" s="24"/>
      <c r="J47" s="24"/>
      <c r="K47" s="24"/>
      <c r="L47" s="12" t="s">
        <v>0</v>
      </c>
      <c r="M47" s="24"/>
      <c r="N47" s="138" t="s">
        <v>97</v>
      </c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29"/>
    </row>
    <row r="48" spans="1:38" s="12" customFormat="1" ht="14.45" customHeight="1" x14ac:dyDescent="0.2">
      <c r="A48" s="11"/>
      <c r="B48" s="13" t="s">
        <v>60</v>
      </c>
      <c r="H48" s="24"/>
      <c r="I48" s="24"/>
      <c r="J48" s="24"/>
      <c r="K48" s="24"/>
      <c r="L48" s="24"/>
      <c r="M48" s="24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29"/>
    </row>
    <row r="49" spans="1:38" s="12" customFormat="1" ht="8.1" customHeight="1" x14ac:dyDescent="0.2">
      <c r="A49" s="11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24"/>
    </row>
    <row r="50" spans="1:38" s="12" customFormat="1" ht="14.45" customHeight="1" x14ac:dyDescent="0.3">
      <c r="A50" s="15">
        <f>A47+1</f>
        <v>5</v>
      </c>
      <c r="B50" s="26" t="s">
        <v>70</v>
      </c>
      <c r="I50" s="24"/>
      <c r="J50" s="24"/>
      <c r="K50" s="24"/>
      <c r="L50" s="12" t="s">
        <v>0</v>
      </c>
      <c r="M50" s="24"/>
      <c r="N50" s="138" t="s">
        <v>68</v>
      </c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35"/>
    </row>
    <row r="51" spans="1:38" s="12" customFormat="1" ht="14.45" customHeight="1" x14ac:dyDescent="0.3">
      <c r="A51" s="11"/>
      <c r="B51" s="13" t="s">
        <v>61</v>
      </c>
      <c r="H51" s="24"/>
      <c r="I51" s="24"/>
      <c r="J51" s="24"/>
      <c r="K51" s="24"/>
      <c r="L51" s="24"/>
      <c r="M51" s="24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35"/>
    </row>
    <row r="52" spans="1:38" s="12" customFormat="1" ht="20.25" customHeight="1" x14ac:dyDescent="0.3">
      <c r="A52" s="11"/>
      <c r="H52" s="24"/>
      <c r="I52" s="24"/>
      <c r="J52" s="24"/>
      <c r="K52" s="24"/>
      <c r="L52" s="24"/>
      <c r="M52" s="24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35"/>
    </row>
    <row r="53" spans="1:38" s="12" customFormat="1" ht="8.1" customHeight="1" x14ac:dyDescent="0.2">
      <c r="A53" s="11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24"/>
    </row>
    <row r="54" spans="1:38" s="12" customFormat="1" ht="20.25" customHeight="1" x14ac:dyDescent="0.2">
      <c r="A54" s="15">
        <f>A50+1</f>
        <v>6</v>
      </c>
      <c r="B54" s="26" t="s">
        <v>41</v>
      </c>
      <c r="I54" s="24"/>
      <c r="J54" s="24"/>
      <c r="K54" s="24"/>
      <c r="L54" s="12" t="s">
        <v>0</v>
      </c>
      <c r="N54" s="138" t="s">
        <v>98</v>
      </c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24"/>
    </row>
    <row r="55" spans="1:38" s="12" customFormat="1" ht="14.45" customHeight="1" x14ac:dyDescent="0.2">
      <c r="A55" s="11"/>
      <c r="B55" s="13" t="s">
        <v>62</v>
      </c>
      <c r="H55" s="24"/>
      <c r="I55" s="24"/>
      <c r="J55" s="24"/>
      <c r="K55" s="24"/>
      <c r="L55" s="24"/>
      <c r="M55" s="24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24"/>
    </row>
    <row r="56" spans="1:38" s="12" customFormat="1" ht="14.45" customHeight="1" x14ac:dyDescent="0.2">
      <c r="A56" s="11"/>
      <c r="B56" s="13" t="s">
        <v>63</v>
      </c>
      <c r="H56" s="24"/>
      <c r="I56" s="24"/>
      <c r="J56" s="24"/>
      <c r="K56" s="24"/>
      <c r="L56" s="24"/>
      <c r="M56" s="24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24"/>
    </row>
    <row r="57" spans="1:38" s="12" customFormat="1" ht="14.45" customHeight="1" x14ac:dyDescent="0.2">
      <c r="A57" s="11"/>
      <c r="E57" s="24"/>
      <c r="F57" s="24"/>
      <c r="H57" s="24"/>
      <c r="I57" s="24"/>
      <c r="J57" s="24"/>
      <c r="K57" s="24"/>
      <c r="L57" s="24"/>
      <c r="M57" s="24"/>
      <c r="N57" s="138"/>
      <c r="O57" s="138"/>
      <c r="P57" s="138"/>
      <c r="Q57" s="138"/>
      <c r="R57" s="138"/>
      <c r="S57" s="138"/>
      <c r="T57" s="138"/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38"/>
      <c r="AH57" s="138"/>
      <c r="AI57" s="138"/>
      <c r="AJ57" s="138"/>
      <c r="AK57" s="138"/>
      <c r="AL57" s="24"/>
    </row>
    <row r="58" spans="1:38" s="12" customFormat="1" ht="14.45" customHeight="1" x14ac:dyDescent="0.2">
      <c r="A58" s="11"/>
      <c r="H58" s="24"/>
      <c r="I58" s="24"/>
      <c r="J58" s="24"/>
      <c r="K58" s="24"/>
      <c r="L58" s="24"/>
      <c r="M58" s="24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38"/>
      <c r="AH58" s="138"/>
      <c r="AI58" s="138"/>
      <c r="AJ58" s="138"/>
      <c r="AK58" s="138"/>
      <c r="AL58" s="24"/>
    </row>
    <row r="59" spans="1:38" s="12" customFormat="1" ht="14.1" customHeight="1" x14ac:dyDescent="0.2">
      <c r="A59" s="11"/>
      <c r="N59" s="138"/>
      <c r="O59" s="138"/>
      <c r="P59" s="138"/>
      <c r="Q59" s="138"/>
      <c r="R59" s="138"/>
      <c r="S59" s="138"/>
      <c r="T59" s="138"/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38"/>
      <c r="AH59" s="138"/>
      <c r="AI59" s="138"/>
      <c r="AJ59" s="138"/>
      <c r="AK59" s="138"/>
      <c r="AL59" s="24"/>
    </row>
    <row r="60" spans="1:38" s="12" customFormat="1" ht="14.1" customHeight="1" x14ac:dyDescent="0.2">
      <c r="A60" s="11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24"/>
    </row>
    <row r="61" spans="1:38" s="12" customFormat="1" ht="14.1" customHeight="1" x14ac:dyDescent="0.2">
      <c r="A61" s="11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24"/>
    </row>
    <row r="62" spans="1:38" s="12" customFormat="1" ht="14.1" customHeight="1" x14ac:dyDescent="0.2">
      <c r="A62" s="11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24"/>
    </row>
    <row r="63" spans="1:38" s="12" customFormat="1" ht="14.1" customHeight="1" x14ac:dyDescent="0.2">
      <c r="A63" s="11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24"/>
    </row>
    <row r="64" spans="1:38" s="12" customFormat="1" ht="14.1" customHeight="1" x14ac:dyDescent="0.2">
      <c r="A64" s="11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24"/>
    </row>
    <row r="65" spans="1:18" s="10" customFormat="1" ht="14.45" customHeight="1" x14ac:dyDescent="0.3">
      <c r="A65" s="8"/>
      <c r="R65" s="22"/>
    </row>
    <row r="66" spans="1:18" s="12" customFormat="1" ht="14.45" customHeight="1" x14ac:dyDescent="0.2">
      <c r="A66" s="11"/>
    </row>
    <row r="74" spans="1:18" ht="14.45" customHeight="1" x14ac:dyDescent="0.2">
      <c r="L74" s="18" t="s">
        <v>99</v>
      </c>
    </row>
  </sheetData>
  <mergeCells count="9">
    <mergeCell ref="B13:F13"/>
    <mergeCell ref="M13:Q13"/>
    <mergeCell ref="N44:AL46"/>
    <mergeCell ref="AC9:AL9"/>
    <mergeCell ref="N50:AK52"/>
    <mergeCell ref="N54:AK59"/>
    <mergeCell ref="N47:AK48"/>
    <mergeCell ref="N22:P22"/>
    <mergeCell ref="AC5:AL5"/>
  </mergeCells>
  <printOptions horizontalCentered="1"/>
  <pageMargins left="0.39370078740157483" right="0.19685039370078741" top="0.27559055118110237" bottom="1.9685039370078741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64"/>
  <sheetViews>
    <sheetView view="pageLayout" zoomScale="120" zoomScaleSheetLayoutView="150" zoomScalePageLayoutView="120" workbookViewId="0">
      <selection activeCell="U8" sqref="U8"/>
    </sheetView>
  </sheetViews>
  <sheetFormatPr defaultColWidth="11.5703125" defaultRowHeight="16.5" x14ac:dyDescent="0.3"/>
  <cols>
    <col min="1" max="1" width="2.5703125" style="33" customWidth="1"/>
    <col min="2" max="39" width="2.5703125" style="22" customWidth="1"/>
    <col min="40" max="41" width="2.7109375" style="22" customWidth="1"/>
    <col min="42" max="46" width="2.42578125" style="22" customWidth="1"/>
    <col min="47" max="16384" width="11.5703125" style="22"/>
  </cols>
  <sheetData>
    <row r="1" spans="1:40" s="10" customFormat="1" ht="14.1" customHeight="1" x14ac:dyDescent="0.3">
      <c r="A1" s="8"/>
    </row>
    <row r="2" spans="1:40" s="10" customFormat="1" ht="14.1" customHeight="1" x14ac:dyDescent="0.3">
      <c r="A2" s="8"/>
    </row>
    <row r="3" spans="1:40" s="10" customFormat="1" ht="14.1" customHeight="1" x14ac:dyDescent="0.3">
      <c r="A3" s="8"/>
    </row>
    <row r="4" spans="1:40" s="10" customFormat="1" ht="14.1" customHeight="1" x14ac:dyDescent="0.3">
      <c r="A4" s="8"/>
    </row>
    <row r="5" spans="1:40" s="12" customFormat="1" ht="14.1" customHeight="1" x14ac:dyDescent="0.2">
      <c r="A5" s="11"/>
      <c r="Q5" s="13"/>
      <c r="R5" s="13"/>
      <c r="S5" s="13"/>
      <c r="AC5" s="137" t="str">
        <f>'CRT-P1'!AC5</f>
        <v>A SET OF WEIGHTS</v>
      </c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</row>
    <row r="6" spans="1:40" s="10" customFormat="1" ht="14.1" customHeight="1" x14ac:dyDescent="0.3">
      <c r="A6" s="8"/>
    </row>
    <row r="7" spans="1:40" s="10" customFormat="1" ht="14.1" customHeight="1" x14ac:dyDescent="0.3">
      <c r="A7" s="8"/>
    </row>
    <row r="8" spans="1:40" s="12" customFormat="1" ht="14.1" customHeight="1" x14ac:dyDescent="0.2">
      <c r="A8" s="11"/>
      <c r="Q8" s="13"/>
      <c r="R8" s="13"/>
      <c r="S8" s="13"/>
      <c r="AC8" s="241" t="s">
        <v>117</v>
      </c>
      <c r="AD8" s="241"/>
      <c r="AE8" s="241"/>
      <c r="AF8" s="241"/>
      <c r="AG8" s="241"/>
      <c r="AH8" s="241"/>
      <c r="AI8" s="241"/>
      <c r="AJ8" s="241"/>
      <c r="AK8" s="241"/>
      <c r="AL8" s="241"/>
      <c r="AM8" s="241"/>
      <c r="AN8" s="241"/>
    </row>
    <row r="9" spans="1:40" s="10" customFormat="1" ht="14.1" customHeight="1" x14ac:dyDescent="0.3">
      <c r="A9" s="8"/>
    </row>
    <row r="10" spans="1:40" s="10" customFormat="1" ht="12.75" customHeight="1" x14ac:dyDescent="0.3">
      <c r="A10" s="8"/>
    </row>
    <row r="11" spans="1:40" s="12" customFormat="1" ht="14.1" customHeight="1" x14ac:dyDescent="0.2">
      <c r="A11" s="88"/>
      <c r="B11" s="141" t="s">
        <v>119</v>
      </c>
      <c r="C11" s="141"/>
      <c r="D11" s="141"/>
      <c r="E11" s="141"/>
      <c r="F11" s="141"/>
      <c r="L11" s="51"/>
      <c r="M11" s="141" t="str">
        <f>B11</f>
        <v>XX.XX.XXXX</v>
      </c>
      <c r="N11" s="141"/>
      <c r="O11" s="141"/>
      <c r="P11" s="141"/>
      <c r="Q11" s="141"/>
      <c r="Z11" s="13">
        <v>2</v>
      </c>
      <c r="AF11" s="13">
        <v>2</v>
      </c>
    </row>
    <row r="12" spans="1:40" s="10" customFormat="1" ht="12.75" customHeight="1" x14ac:dyDescent="0.3">
      <c r="A12" s="8"/>
    </row>
    <row r="13" spans="1:40" ht="14.45" customHeight="1" x14ac:dyDescent="0.3">
      <c r="A13" s="28">
        <f>'[1]Certificate_Page 1'!A53+1</f>
        <v>7</v>
      </c>
      <c r="B13" s="5" t="s">
        <v>42</v>
      </c>
      <c r="C13" s="10"/>
      <c r="D13" s="10"/>
      <c r="E13" s="10" t="s">
        <v>0</v>
      </c>
      <c r="F13" s="10"/>
      <c r="G13" s="10"/>
      <c r="H13" s="150" t="s">
        <v>64</v>
      </c>
      <c r="I13" s="145"/>
      <c r="J13" s="145"/>
      <c r="K13" s="145"/>
      <c r="L13" s="145"/>
      <c r="M13" s="145"/>
      <c r="N13" s="145" t="s">
        <v>127</v>
      </c>
      <c r="O13" s="145"/>
      <c r="P13" s="145"/>
      <c r="Q13" s="145"/>
      <c r="R13" s="145"/>
      <c r="S13" s="145"/>
      <c r="T13" s="145"/>
      <c r="U13" s="145"/>
      <c r="V13" s="145" t="s">
        <v>65</v>
      </c>
      <c r="W13" s="145"/>
      <c r="X13" s="145"/>
      <c r="Y13" s="145"/>
      <c r="Z13" s="145"/>
      <c r="AA13" s="79"/>
      <c r="AB13" s="79"/>
      <c r="AC13" s="79"/>
      <c r="AD13" s="79"/>
      <c r="AE13" s="79"/>
      <c r="AF13" s="145" t="s">
        <v>43</v>
      </c>
      <c r="AG13" s="145"/>
      <c r="AH13" s="145"/>
      <c r="AI13" s="145"/>
      <c r="AJ13" s="145"/>
      <c r="AK13" s="80"/>
    </row>
    <row r="14" spans="1:40" ht="13.5" customHeight="1" x14ac:dyDescent="0.3">
      <c r="A14" s="8"/>
      <c r="B14" s="8"/>
      <c r="C14" s="8"/>
      <c r="D14" s="8"/>
      <c r="E14" s="10"/>
      <c r="F14" s="10"/>
      <c r="G14" s="10"/>
      <c r="H14" s="81"/>
      <c r="I14" s="82"/>
      <c r="J14" s="82"/>
      <c r="K14" s="82"/>
      <c r="L14" s="82"/>
      <c r="M14" s="82"/>
      <c r="N14" s="146" t="s">
        <v>128</v>
      </c>
      <c r="O14" s="146"/>
      <c r="P14" s="146"/>
      <c r="Q14" s="146"/>
      <c r="R14" s="146"/>
      <c r="S14" s="146"/>
      <c r="T14" s="146"/>
      <c r="U14" s="146"/>
      <c r="V14" s="153" t="s">
        <v>44</v>
      </c>
      <c r="W14" s="153"/>
      <c r="X14" s="153"/>
      <c r="Y14" s="153"/>
      <c r="Z14" s="153"/>
      <c r="AA14" s="83"/>
      <c r="AB14" s="83"/>
      <c r="AC14" s="83"/>
      <c r="AD14" s="83"/>
      <c r="AE14" s="83"/>
      <c r="AF14" s="153" t="s">
        <v>44</v>
      </c>
      <c r="AG14" s="153"/>
      <c r="AH14" s="153"/>
      <c r="AI14" s="153"/>
      <c r="AJ14" s="153"/>
      <c r="AK14" s="84"/>
    </row>
    <row r="15" spans="1:40" s="64" customFormat="1" ht="12.75" customHeight="1" x14ac:dyDescent="0.2">
      <c r="A15" s="68"/>
      <c r="B15" s="68"/>
      <c r="C15" s="68"/>
      <c r="D15" s="68"/>
      <c r="E15" s="68"/>
      <c r="F15" s="6"/>
      <c r="H15" s="69"/>
      <c r="J15" s="6"/>
      <c r="K15" s="70" t="s">
        <v>125</v>
      </c>
      <c r="M15" s="72"/>
      <c r="N15" s="147" t="s">
        <v>123</v>
      </c>
      <c r="O15" s="147"/>
      <c r="P15" s="147"/>
      <c r="Q15" s="147"/>
      <c r="R15" s="147"/>
      <c r="S15" s="147"/>
      <c r="T15" s="147"/>
      <c r="U15" s="147"/>
      <c r="V15" s="148">
        <v>50000.000399999997</v>
      </c>
      <c r="W15" s="148"/>
      <c r="X15" s="148"/>
      <c r="Y15" s="148"/>
      <c r="Z15" s="148"/>
      <c r="AA15" s="64" t="s">
        <v>118</v>
      </c>
      <c r="AF15" s="70" t="s">
        <v>45</v>
      </c>
      <c r="AG15" s="149">
        <v>2.5000000000000001E-2</v>
      </c>
      <c r="AH15" s="149"/>
      <c r="AI15" s="149"/>
      <c r="AJ15" s="149"/>
      <c r="AK15" s="71"/>
    </row>
    <row r="16" spans="1:40" s="64" customFormat="1" ht="12.75" customHeight="1" x14ac:dyDescent="0.2">
      <c r="A16" s="68"/>
      <c r="B16" s="68"/>
      <c r="C16" s="68"/>
      <c r="D16" s="68"/>
      <c r="E16" s="68"/>
      <c r="F16" s="6"/>
      <c r="H16" s="69"/>
      <c r="J16" s="6"/>
      <c r="K16" s="70" t="s">
        <v>40</v>
      </c>
      <c r="M16" s="72"/>
      <c r="N16" s="142" t="s">
        <v>123</v>
      </c>
      <c r="O16" s="142"/>
      <c r="P16" s="142"/>
      <c r="Q16" s="142"/>
      <c r="R16" s="142"/>
      <c r="S16" s="142"/>
      <c r="T16" s="142"/>
      <c r="U16" s="142"/>
      <c r="V16" s="148">
        <v>20000.000400000001</v>
      </c>
      <c r="W16" s="148"/>
      <c r="X16" s="148"/>
      <c r="Y16" s="148"/>
      <c r="Z16" s="148"/>
      <c r="AA16" s="64" t="s">
        <v>118</v>
      </c>
      <c r="AF16" s="70" t="s">
        <v>45</v>
      </c>
      <c r="AG16" s="149">
        <v>0.01</v>
      </c>
      <c r="AH16" s="149"/>
      <c r="AI16" s="149"/>
      <c r="AJ16" s="149"/>
      <c r="AK16" s="71"/>
    </row>
    <row r="17" spans="1:45" s="64" customFormat="1" ht="12.75" customHeight="1" x14ac:dyDescent="0.2">
      <c r="A17" s="68"/>
      <c r="B17" s="68"/>
      <c r="C17" s="68"/>
      <c r="D17" s="68"/>
      <c r="E17" s="68"/>
      <c r="F17" s="6"/>
      <c r="H17" s="69"/>
      <c r="J17" s="6"/>
      <c r="K17" s="70" t="s">
        <v>126</v>
      </c>
      <c r="M17" s="72"/>
      <c r="N17" s="142" t="s">
        <v>123</v>
      </c>
      <c r="O17" s="142"/>
      <c r="P17" s="142"/>
      <c r="Q17" s="142"/>
      <c r="R17" s="142"/>
      <c r="S17" s="142"/>
      <c r="T17" s="142"/>
      <c r="U17" s="142"/>
      <c r="V17" s="148">
        <v>20000.000400000001</v>
      </c>
      <c r="W17" s="148"/>
      <c r="X17" s="148"/>
      <c r="Y17" s="148"/>
      <c r="Z17" s="148"/>
      <c r="AA17" s="64" t="s">
        <v>118</v>
      </c>
      <c r="AF17" s="70" t="s">
        <v>45</v>
      </c>
      <c r="AG17" s="149">
        <v>0.01</v>
      </c>
      <c r="AH17" s="149"/>
      <c r="AI17" s="149"/>
      <c r="AJ17" s="149"/>
      <c r="AK17" s="71"/>
    </row>
    <row r="18" spans="1:45" s="64" customFormat="1" ht="12.75" customHeight="1" x14ac:dyDescent="0.2">
      <c r="A18" s="68"/>
      <c r="B18" s="68"/>
      <c r="C18" s="68"/>
      <c r="D18" s="68"/>
      <c r="E18" s="68"/>
      <c r="F18" s="6"/>
      <c r="H18" s="69"/>
      <c r="J18" s="6"/>
      <c r="K18" s="70" t="s">
        <v>100</v>
      </c>
      <c r="M18" s="72"/>
      <c r="N18" s="142" t="s">
        <v>123</v>
      </c>
      <c r="O18" s="142"/>
      <c r="P18" s="142"/>
      <c r="Q18" s="142"/>
      <c r="R18" s="142"/>
      <c r="S18" s="142"/>
      <c r="T18" s="142"/>
      <c r="U18" s="142"/>
      <c r="V18" s="148">
        <v>10000.000400000001</v>
      </c>
      <c r="W18" s="148"/>
      <c r="X18" s="148"/>
      <c r="Y18" s="148"/>
      <c r="Z18" s="148"/>
      <c r="AA18" s="64" t="s">
        <v>118</v>
      </c>
      <c r="AF18" s="70" t="s">
        <v>45</v>
      </c>
      <c r="AG18" s="149">
        <v>5.0000000000000001E-4</v>
      </c>
      <c r="AH18" s="149"/>
      <c r="AI18" s="149"/>
      <c r="AJ18" s="149"/>
      <c r="AK18" s="71"/>
    </row>
    <row r="19" spans="1:45" s="64" customFormat="1" ht="12.75" customHeight="1" x14ac:dyDescent="0.2">
      <c r="A19" s="68"/>
      <c r="B19" s="68"/>
      <c r="C19" s="68"/>
      <c r="D19" s="68"/>
      <c r="E19" s="68"/>
      <c r="F19" s="6"/>
      <c r="H19" s="69"/>
      <c r="J19" s="6"/>
      <c r="K19" s="70" t="s">
        <v>101</v>
      </c>
      <c r="M19" s="72"/>
      <c r="N19" s="142" t="s">
        <v>123</v>
      </c>
      <c r="O19" s="142"/>
      <c r="P19" s="142"/>
      <c r="Q19" s="142"/>
      <c r="R19" s="142"/>
      <c r="S19" s="142"/>
      <c r="T19" s="142"/>
      <c r="U19" s="142"/>
      <c r="V19" s="148">
        <v>5000.0003999999999</v>
      </c>
      <c r="W19" s="148"/>
      <c r="X19" s="148"/>
      <c r="Y19" s="148"/>
      <c r="Z19" s="148"/>
      <c r="AA19" s="64" t="s">
        <v>118</v>
      </c>
      <c r="AF19" s="70" t="s">
        <v>45</v>
      </c>
      <c r="AG19" s="149">
        <v>2.5000000000000001E-3</v>
      </c>
      <c r="AH19" s="149"/>
      <c r="AI19" s="149"/>
      <c r="AJ19" s="149"/>
      <c r="AK19" s="71"/>
    </row>
    <row r="20" spans="1:45" s="64" customFormat="1" ht="12.75" customHeight="1" x14ac:dyDescent="0.2">
      <c r="A20" s="68"/>
      <c r="B20" s="68"/>
      <c r="C20" s="68"/>
      <c r="D20" s="68"/>
      <c r="E20" s="68"/>
      <c r="F20" s="6"/>
      <c r="H20" s="69"/>
      <c r="J20" s="6"/>
      <c r="K20" s="70" t="s">
        <v>73</v>
      </c>
      <c r="M20" s="72"/>
      <c r="N20" s="142" t="s">
        <v>123</v>
      </c>
      <c r="O20" s="142"/>
      <c r="P20" s="142"/>
      <c r="Q20" s="142"/>
      <c r="R20" s="142"/>
      <c r="S20" s="142"/>
      <c r="T20" s="142"/>
      <c r="U20" s="142"/>
      <c r="V20" s="148">
        <v>1999.9998000000001</v>
      </c>
      <c r="W20" s="148"/>
      <c r="X20" s="148"/>
      <c r="Y20" s="148"/>
      <c r="Z20" s="148"/>
      <c r="AA20" s="64" t="s">
        <v>118</v>
      </c>
      <c r="AF20" s="70" t="s">
        <v>45</v>
      </c>
      <c r="AG20" s="149">
        <v>1E-3</v>
      </c>
      <c r="AH20" s="149"/>
      <c r="AI20" s="149"/>
      <c r="AJ20" s="149"/>
      <c r="AK20" s="71"/>
    </row>
    <row r="21" spans="1:45" s="64" customFormat="1" ht="12.75" customHeight="1" x14ac:dyDescent="0.2">
      <c r="A21" s="68"/>
      <c r="B21" s="68"/>
      <c r="C21" s="68"/>
      <c r="D21" s="68"/>
      <c r="E21" s="68"/>
      <c r="F21" s="6"/>
      <c r="H21" s="69"/>
      <c r="J21" s="6"/>
      <c r="K21" s="70" t="s">
        <v>33</v>
      </c>
      <c r="M21" s="72"/>
      <c r="N21" s="142" t="s">
        <v>123</v>
      </c>
      <c r="O21" s="142"/>
      <c r="P21" s="142"/>
      <c r="Q21" s="142"/>
      <c r="R21" s="142"/>
      <c r="S21" s="142"/>
      <c r="T21" s="142"/>
      <c r="U21" s="142"/>
      <c r="V21" s="148">
        <v>1000.0001</v>
      </c>
      <c r="W21" s="148"/>
      <c r="X21" s="148"/>
      <c r="Y21" s="148"/>
      <c r="Z21" s="148"/>
      <c r="AA21" s="64" t="s">
        <v>118</v>
      </c>
      <c r="AF21" s="70" t="s">
        <v>45</v>
      </c>
      <c r="AG21" s="149">
        <v>1E-3</v>
      </c>
      <c r="AH21" s="149"/>
      <c r="AI21" s="149"/>
      <c r="AJ21" s="149"/>
      <c r="AK21" s="71"/>
    </row>
    <row r="22" spans="1:45" s="64" customFormat="1" ht="12.75" customHeight="1" x14ac:dyDescent="0.2">
      <c r="A22" s="68"/>
      <c r="B22" s="68"/>
      <c r="C22" s="68"/>
      <c r="D22" s="68"/>
      <c r="E22" s="68"/>
      <c r="F22" s="6"/>
      <c r="H22" s="69"/>
      <c r="J22" s="6"/>
      <c r="K22" s="70" t="s">
        <v>74</v>
      </c>
      <c r="M22" s="72"/>
      <c r="N22" s="142" t="s">
        <v>123</v>
      </c>
      <c r="O22" s="142"/>
      <c r="P22" s="142"/>
      <c r="Q22" s="142"/>
      <c r="R22" s="142"/>
      <c r="S22" s="142"/>
      <c r="T22" s="142"/>
      <c r="U22" s="142"/>
      <c r="V22" s="148">
        <v>999.99969999999996</v>
      </c>
      <c r="W22" s="148"/>
      <c r="X22" s="148"/>
      <c r="Y22" s="148"/>
      <c r="Z22" s="148"/>
      <c r="AA22" s="64" t="s">
        <v>118</v>
      </c>
      <c r="AF22" s="70" t="s">
        <v>45</v>
      </c>
      <c r="AG22" s="149">
        <v>5.0000000000000001E-4</v>
      </c>
      <c r="AH22" s="149"/>
      <c r="AI22" s="149"/>
      <c r="AJ22" s="149"/>
      <c r="AK22" s="71"/>
    </row>
    <row r="23" spans="1:45" s="64" customFormat="1" ht="12.75" customHeight="1" x14ac:dyDescent="0.2">
      <c r="A23" s="68"/>
      <c r="B23" s="68"/>
      <c r="C23" s="68"/>
      <c r="D23" s="68"/>
      <c r="E23" s="68"/>
      <c r="F23" s="6"/>
      <c r="H23" s="69"/>
      <c r="J23" s="6"/>
      <c r="K23" s="70" t="s">
        <v>75</v>
      </c>
      <c r="N23" s="142" t="s">
        <v>123</v>
      </c>
      <c r="O23" s="142"/>
      <c r="P23" s="142"/>
      <c r="Q23" s="142"/>
      <c r="R23" s="142"/>
      <c r="S23" s="142"/>
      <c r="T23" s="142"/>
      <c r="U23" s="142"/>
      <c r="V23" s="152">
        <v>499.99961999999999</v>
      </c>
      <c r="W23" s="152"/>
      <c r="X23" s="152"/>
      <c r="Y23" s="152"/>
      <c r="Z23" s="152"/>
      <c r="AA23" s="64" t="s">
        <v>118</v>
      </c>
      <c r="AF23" s="70" t="s">
        <v>45</v>
      </c>
      <c r="AG23" s="151">
        <v>2.5000000000000001E-4</v>
      </c>
      <c r="AH23" s="151"/>
      <c r="AI23" s="151"/>
      <c r="AJ23" s="151"/>
      <c r="AK23" s="71"/>
    </row>
    <row r="24" spans="1:45" s="64" customFormat="1" ht="12.75" customHeight="1" x14ac:dyDescent="0.2">
      <c r="A24" s="68"/>
      <c r="B24" s="68"/>
      <c r="C24" s="68"/>
      <c r="D24" s="68"/>
      <c r="E24" s="68"/>
      <c r="F24" s="6"/>
      <c r="H24" s="69"/>
      <c r="J24" s="6"/>
      <c r="K24" s="70" t="s">
        <v>5</v>
      </c>
      <c r="N24" s="142" t="s">
        <v>123</v>
      </c>
      <c r="O24" s="142"/>
      <c r="P24" s="142"/>
      <c r="Q24" s="142"/>
      <c r="R24" s="142"/>
      <c r="S24" s="142"/>
      <c r="T24" s="142"/>
      <c r="U24" s="142"/>
      <c r="V24" s="152">
        <v>199.99986000000001</v>
      </c>
      <c r="W24" s="152"/>
      <c r="X24" s="152"/>
      <c r="Y24" s="152"/>
      <c r="Z24" s="152"/>
      <c r="AA24" s="64" t="s">
        <v>118</v>
      </c>
      <c r="AF24" s="70" t="s">
        <v>45</v>
      </c>
      <c r="AG24" s="151">
        <v>1E-4</v>
      </c>
      <c r="AH24" s="151"/>
      <c r="AI24" s="151"/>
      <c r="AJ24" s="151"/>
      <c r="AK24" s="71"/>
    </row>
    <row r="25" spans="1:45" s="64" customFormat="1" ht="12.75" customHeight="1" x14ac:dyDescent="0.2">
      <c r="A25" s="68"/>
      <c r="B25" s="68"/>
      <c r="C25" s="68"/>
      <c r="D25" s="68"/>
      <c r="E25" s="68"/>
      <c r="F25" s="6"/>
      <c r="H25" s="69"/>
      <c r="J25" s="6"/>
      <c r="K25" s="70" t="s">
        <v>102</v>
      </c>
      <c r="N25" s="142" t="s">
        <v>123</v>
      </c>
      <c r="O25" s="142"/>
      <c r="P25" s="142"/>
      <c r="Q25" s="142"/>
      <c r="R25" s="142"/>
      <c r="S25" s="142"/>
      <c r="T25" s="142"/>
      <c r="U25" s="142"/>
      <c r="V25" s="152">
        <v>200.00013999999999</v>
      </c>
      <c r="W25" s="152"/>
      <c r="X25" s="152"/>
      <c r="Y25" s="152"/>
      <c r="Z25" s="152"/>
      <c r="AA25" s="64" t="s">
        <v>118</v>
      </c>
      <c r="AF25" s="70" t="s">
        <v>45</v>
      </c>
      <c r="AG25" s="151">
        <v>1E-4</v>
      </c>
      <c r="AH25" s="151"/>
      <c r="AI25" s="151"/>
      <c r="AJ25" s="151"/>
      <c r="AK25" s="71"/>
    </row>
    <row r="26" spans="1:45" s="64" customFormat="1" ht="12.75" customHeight="1" x14ac:dyDescent="0.2">
      <c r="A26" s="68"/>
      <c r="B26" s="68"/>
      <c r="C26" s="68"/>
      <c r="D26" s="68"/>
      <c r="E26" s="68"/>
      <c r="F26" s="6"/>
      <c r="H26" s="69"/>
      <c r="J26" s="6"/>
      <c r="K26" s="70" t="s">
        <v>6</v>
      </c>
      <c r="N26" s="142" t="s">
        <v>123</v>
      </c>
      <c r="O26" s="142"/>
      <c r="P26" s="142"/>
      <c r="Q26" s="142"/>
      <c r="R26" s="142"/>
      <c r="S26" s="142"/>
      <c r="T26" s="142"/>
      <c r="U26" s="142"/>
      <c r="V26" s="152">
        <v>100.00006999999999</v>
      </c>
      <c r="W26" s="152"/>
      <c r="X26" s="152"/>
      <c r="Y26" s="152"/>
      <c r="Z26" s="152"/>
      <c r="AA26" s="64" t="s">
        <v>118</v>
      </c>
      <c r="AF26" s="70" t="s">
        <v>45</v>
      </c>
      <c r="AG26" s="151">
        <v>5.0000000000000002E-5</v>
      </c>
      <c r="AH26" s="151"/>
      <c r="AI26" s="151"/>
      <c r="AJ26" s="151"/>
      <c r="AK26" s="71"/>
    </row>
    <row r="27" spans="1:45" s="64" customFormat="1" ht="12.75" customHeight="1" x14ac:dyDescent="0.2">
      <c r="A27" s="68"/>
      <c r="B27" s="68"/>
      <c r="C27" s="68"/>
      <c r="D27" s="68"/>
      <c r="E27" s="68"/>
      <c r="F27" s="9"/>
      <c r="H27" s="69"/>
      <c r="J27" s="106"/>
      <c r="K27" s="70" t="s">
        <v>7</v>
      </c>
      <c r="M27" s="74"/>
      <c r="N27" s="142" t="s">
        <v>123</v>
      </c>
      <c r="O27" s="142"/>
      <c r="P27" s="142"/>
      <c r="Q27" s="142"/>
      <c r="R27" s="142"/>
      <c r="S27" s="142"/>
      <c r="T27" s="142"/>
      <c r="U27" s="142"/>
      <c r="V27" s="75"/>
      <c r="W27" s="152">
        <v>50.000039999999998</v>
      </c>
      <c r="X27" s="152"/>
      <c r="Y27" s="152"/>
      <c r="Z27" s="152"/>
      <c r="AA27" s="64" t="s">
        <v>118</v>
      </c>
      <c r="AF27" s="70" t="s">
        <v>45</v>
      </c>
      <c r="AG27" s="151">
        <v>3.0000000000000001E-5</v>
      </c>
      <c r="AH27" s="151"/>
      <c r="AI27" s="151"/>
      <c r="AJ27" s="151"/>
      <c r="AK27" s="71"/>
    </row>
    <row r="28" spans="1:45" s="64" customFormat="1" ht="12.75" customHeight="1" x14ac:dyDescent="0.2">
      <c r="A28" s="68"/>
      <c r="B28" s="68"/>
      <c r="C28" s="68"/>
      <c r="D28" s="68"/>
      <c r="E28" s="68"/>
      <c r="F28" s="9"/>
      <c r="H28" s="69"/>
      <c r="J28" s="70"/>
      <c r="K28" s="70" t="s">
        <v>8</v>
      </c>
      <c r="N28" s="142" t="s">
        <v>123</v>
      </c>
      <c r="O28" s="142"/>
      <c r="P28" s="142"/>
      <c r="Q28" s="142"/>
      <c r="R28" s="142"/>
      <c r="S28" s="142"/>
      <c r="T28" s="142"/>
      <c r="U28" s="142"/>
      <c r="W28" s="154">
        <v>19.999974000000002</v>
      </c>
      <c r="X28" s="154"/>
      <c r="Y28" s="154"/>
      <c r="Z28" s="154"/>
      <c r="AA28" s="64" t="s">
        <v>118</v>
      </c>
      <c r="AF28" s="70" t="s">
        <v>45</v>
      </c>
      <c r="AG28" s="155">
        <v>2.5000000000000001E-5</v>
      </c>
      <c r="AH28" s="155"/>
      <c r="AI28" s="155"/>
      <c r="AJ28" s="155"/>
      <c r="AK28" s="71"/>
      <c r="AS28" s="73"/>
    </row>
    <row r="29" spans="1:45" s="64" customFormat="1" ht="12.75" customHeight="1" x14ac:dyDescent="0.2">
      <c r="A29" s="68"/>
      <c r="B29" s="68"/>
      <c r="C29" s="68"/>
      <c r="D29" s="68"/>
      <c r="E29" s="68"/>
      <c r="F29" s="6"/>
      <c r="H29" s="69"/>
      <c r="J29" s="70"/>
      <c r="K29" s="70" t="s">
        <v>103</v>
      </c>
      <c r="N29" s="142" t="s">
        <v>123</v>
      </c>
      <c r="O29" s="142"/>
      <c r="P29" s="142"/>
      <c r="Q29" s="142"/>
      <c r="R29" s="142"/>
      <c r="S29" s="142"/>
      <c r="T29" s="142"/>
      <c r="U29" s="142"/>
      <c r="W29" s="154">
        <v>20.000036000000001</v>
      </c>
      <c r="X29" s="154"/>
      <c r="Y29" s="154"/>
      <c r="Z29" s="154"/>
      <c r="AA29" s="64" t="s">
        <v>118</v>
      </c>
      <c r="AF29" s="70" t="s">
        <v>45</v>
      </c>
      <c r="AG29" s="155">
        <v>2.5000000000000001E-5</v>
      </c>
      <c r="AH29" s="155"/>
      <c r="AI29" s="155"/>
      <c r="AJ29" s="155"/>
      <c r="AK29" s="71"/>
      <c r="AS29" s="73"/>
    </row>
    <row r="30" spans="1:45" s="64" customFormat="1" ht="12.75" customHeight="1" x14ac:dyDescent="0.2">
      <c r="A30" s="68"/>
      <c r="B30" s="68"/>
      <c r="C30" s="68"/>
      <c r="D30" s="68"/>
      <c r="E30" s="68"/>
      <c r="H30" s="69"/>
      <c r="J30" s="70"/>
      <c r="K30" s="70" t="s">
        <v>9</v>
      </c>
      <c r="N30" s="142" t="s">
        <v>123</v>
      </c>
      <c r="O30" s="142"/>
      <c r="P30" s="142"/>
      <c r="Q30" s="142"/>
      <c r="R30" s="142"/>
      <c r="S30" s="142"/>
      <c r="T30" s="142"/>
      <c r="U30" s="142"/>
      <c r="W30" s="154">
        <v>9.9999900000000004</v>
      </c>
      <c r="X30" s="154"/>
      <c r="Y30" s="154"/>
      <c r="Z30" s="154"/>
      <c r="AA30" s="64" t="s">
        <v>118</v>
      </c>
      <c r="AF30" s="70" t="s">
        <v>45</v>
      </c>
      <c r="AG30" s="155">
        <v>2.0000000000000002E-5</v>
      </c>
      <c r="AH30" s="155"/>
      <c r="AI30" s="155"/>
      <c r="AJ30" s="155"/>
      <c r="AK30" s="71"/>
      <c r="AS30" s="73"/>
    </row>
    <row r="31" spans="1:45" s="64" customFormat="1" ht="12.75" customHeight="1" x14ac:dyDescent="0.2">
      <c r="A31" s="68"/>
      <c r="B31" s="68"/>
      <c r="C31" s="68"/>
      <c r="D31" s="68"/>
      <c r="E31" s="68"/>
      <c r="F31" s="6"/>
      <c r="H31" s="69"/>
      <c r="J31" s="70"/>
      <c r="K31" s="70" t="s">
        <v>10</v>
      </c>
      <c r="N31" s="142" t="s">
        <v>123</v>
      </c>
      <c r="O31" s="142"/>
      <c r="P31" s="142"/>
      <c r="Q31" s="142"/>
      <c r="R31" s="142"/>
      <c r="S31" s="142"/>
      <c r="T31" s="142"/>
      <c r="U31" s="142"/>
      <c r="W31" s="154">
        <v>4.9999989999999999</v>
      </c>
      <c r="X31" s="154"/>
      <c r="Y31" s="154"/>
      <c r="Z31" s="154"/>
      <c r="AA31" s="64" t="s">
        <v>118</v>
      </c>
      <c r="AF31" s="70" t="s">
        <v>45</v>
      </c>
      <c r="AG31" s="155">
        <v>1.5999999999999999E-5</v>
      </c>
      <c r="AH31" s="155"/>
      <c r="AI31" s="155"/>
      <c r="AJ31" s="155"/>
      <c r="AK31" s="71"/>
      <c r="AS31" s="73"/>
    </row>
    <row r="32" spans="1:45" s="64" customFormat="1" ht="12.75" customHeight="1" x14ac:dyDescent="0.2">
      <c r="A32" s="68"/>
      <c r="B32" s="68"/>
      <c r="C32" s="68"/>
      <c r="D32" s="68"/>
      <c r="E32" s="68"/>
      <c r="F32" s="6"/>
      <c r="H32" s="69"/>
      <c r="J32" s="106"/>
      <c r="K32" s="70" t="s">
        <v>11</v>
      </c>
      <c r="M32" s="74"/>
      <c r="N32" s="142" t="s">
        <v>123</v>
      </c>
      <c r="O32" s="142"/>
      <c r="P32" s="142"/>
      <c r="Q32" s="142"/>
      <c r="R32" s="142"/>
      <c r="S32" s="142"/>
      <c r="T32" s="142"/>
      <c r="U32" s="142"/>
      <c r="W32" s="154">
        <v>1.999986</v>
      </c>
      <c r="X32" s="154"/>
      <c r="Y32" s="154"/>
      <c r="Z32" s="154"/>
      <c r="AA32" s="64" t="s">
        <v>118</v>
      </c>
      <c r="AF32" s="70" t="s">
        <v>45</v>
      </c>
      <c r="AG32" s="155">
        <v>1.2E-5</v>
      </c>
      <c r="AH32" s="155"/>
      <c r="AI32" s="155"/>
      <c r="AJ32" s="155"/>
      <c r="AK32" s="71"/>
      <c r="AS32" s="73"/>
    </row>
    <row r="33" spans="1:46" s="64" customFormat="1" ht="12.75" customHeight="1" x14ac:dyDescent="0.2">
      <c r="A33" s="68"/>
      <c r="B33" s="68"/>
      <c r="C33" s="68"/>
      <c r="D33" s="68"/>
      <c r="E33" s="68"/>
      <c r="F33" s="6"/>
      <c r="H33" s="69"/>
      <c r="J33" s="70"/>
      <c r="K33" s="70" t="s">
        <v>104</v>
      </c>
      <c r="N33" s="142" t="s">
        <v>123</v>
      </c>
      <c r="O33" s="142"/>
      <c r="P33" s="142"/>
      <c r="Q33" s="142"/>
      <c r="R33" s="142"/>
      <c r="S33" s="142"/>
      <c r="T33" s="142"/>
      <c r="U33" s="142"/>
      <c r="W33" s="154">
        <v>2.0000110000000002</v>
      </c>
      <c r="X33" s="154"/>
      <c r="Y33" s="154"/>
      <c r="Z33" s="154"/>
      <c r="AA33" s="64" t="s">
        <v>118</v>
      </c>
      <c r="AF33" s="70" t="s">
        <v>45</v>
      </c>
      <c r="AG33" s="155">
        <v>1.2E-5</v>
      </c>
      <c r="AH33" s="155"/>
      <c r="AI33" s="155"/>
      <c r="AJ33" s="155"/>
      <c r="AK33" s="71"/>
    </row>
    <row r="34" spans="1:46" s="64" customFormat="1" ht="12.75" customHeight="1" x14ac:dyDescent="0.2">
      <c r="A34" s="68"/>
      <c r="B34" s="68"/>
      <c r="C34" s="68"/>
      <c r="D34" s="68"/>
      <c r="E34" s="68"/>
      <c r="F34" s="6"/>
      <c r="H34" s="69"/>
      <c r="J34" s="70"/>
      <c r="K34" s="70" t="s">
        <v>12</v>
      </c>
      <c r="N34" s="142" t="s">
        <v>123</v>
      </c>
      <c r="O34" s="142"/>
      <c r="P34" s="142"/>
      <c r="Q34" s="142"/>
      <c r="R34" s="142"/>
      <c r="S34" s="142"/>
      <c r="T34" s="142"/>
      <c r="U34" s="142"/>
      <c r="W34" s="154">
        <v>0.99999899999999997</v>
      </c>
      <c r="X34" s="154"/>
      <c r="Y34" s="154"/>
      <c r="Z34" s="154"/>
      <c r="AA34" s="64" t="s">
        <v>118</v>
      </c>
      <c r="AF34" s="70" t="s">
        <v>45</v>
      </c>
      <c r="AG34" s="155">
        <v>1.0000000000000001E-5</v>
      </c>
      <c r="AH34" s="155"/>
      <c r="AI34" s="155"/>
      <c r="AJ34" s="155"/>
      <c r="AK34" s="71"/>
    </row>
    <row r="35" spans="1:46" s="64" customFormat="1" ht="12.75" customHeight="1" x14ac:dyDescent="0.25">
      <c r="A35" s="68"/>
      <c r="B35" s="68"/>
      <c r="C35" s="68"/>
      <c r="D35" s="68"/>
      <c r="E35" s="68"/>
      <c r="F35" s="6"/>
      <c r="H35" s="69"/>
      <c r="J35" s="70"/>
      <c r="K35" s="70" t="s">
        <v>13</v>
      </c>
      <c r="N35" s="142" t="s">
        <v>123</v>
      </c>
      <c r="O35" s="142"/>
      <c r="P35" s="142"/>
      <c r="Q35" s="142"/>
      <c r="R35" s="142"/>
      <c r="S35" s="142"/>
      <c r="T35" s="142"/>
      <c r="U35" s="142"/>
      <c r="W35" s="154">
        <v>0.50000100000000003</v>
      </c>
      <c r="X35" s="154"/>
      <c r="Y35" s="154"/>
      <c r="Z35" s="154"/>
      <c r="AA35" s="64" t="s">
        <v>118</v>
      </c>
      <c r="AF35" s="70" t="s">
        <v>45</v>
      </c>
      <c r="AG35" s="155">
        <v>7.9999999999999996E-6</v>
      </c>
      <c r="AH35" s="155"/>
      <c r="AI35" s="155"/>
      <c r="AJ35" s="155"/>
      <c r="AK35" s="71"/>
      <c r="AT35" s="111"/>
    </row>
    <row r="36" spans="1:46" s="64" customFormat="1" ht="12.75" customHeight="1" x14ac:dyDescent="0.2">
      <c r="A36" s="68"/>
      <c r="B36" s="68"/>
      <c r="C36" s="68"/>
      <c r="D36" s="68"/>
      <c r="E36" s="68"/>
      <c r="F36" s="6"/>
      <c r="H36" s="69"/>
      <c r="J36" s="70"/>
      <c r="K36" s="70" t="s">
        <v>14</v>
      </c>
      <c r="N36" s="142" t="s">
        <v>123</v>
      </c>
      <c r="O36" s="142"/>
      <c r="P36" s="142"/>
      <c r="Q36" s="142"/>
      <c r="R36" s="142"/>
      <c r="S36" s="142"/>
      <c r="T36" s="142"/>
      <c r="U36" s="142"/>
      <c r="W36" s="154">
        <v>0.20000799999999999</v>
      </c>
      <c r="X36" s="154"/>
      <c r="Y36" s="154"/>
      <c r="Z36" s="154"/>
      <c r="AA36" s="64" t="s">
        <v>118</v>
      </c>
      <c r="AF36" s="70" t="s">
        <v>45</v>
      </c>
      <c r="AG36" s="155">
        <v>6.0000000000000002E-6</v>
      </c>
      <c r="AH36" s="155"/>
      <c r="AI36" s="155"/>
      <c r="AJ36" s="155"/>
      <c r="AK36" s="71"/>
    </row>
    <row r="37" spans="1:46" s="64" customFormat="1" ht="14.1" customHeight="1" x14ac:dyDescent="0.2">
      <c r="A37" s="68"/>
      <c r="B37" s="68"/>
      <c r="C37" s="68"/>
      <c r="D37" s="68"/>
      <c r="E37" s="68"/>
      <c r="F37" s="6"/>
      <c r="H37" s="69"/>
      <c r="J37" s="106"/>
      <c r="K37" s="70" t="s">
        <v>37</v>
      </c>
      <c r="M37" s="74"/>
      <c r="N37" s="142" t="s">
        <v>123</v>
      </c>
      <c r="O37" s="142"/>
      <c r="P37" s="142"/>
      <c r="Q37" s="142"/>
      <c r="R37" s="142"/>
      <c r="S37" s="142"/>
      <c r="T37" s="142"/>
      <c r="U37" s="142"/>
      <c r="W37" s="154">
        <v>0.19999400000000001</v>
      </c>
      <c r="X37" s="154"/>
      <c r="Y37" s="154"/>
      <c r="Z37" s="154"/>
      <c r="AA37" s="64" t="s">
        <v>118</v>
      </c>
      <c r="AF37" s="70" t="s">
        <v>45</v>
      </c>
      <c r="AG37" s="155">
        <v>6.0000000000000002E-6</v>
      </c>
      <c r="AH37" s="155"/>
      <c r="AI37" s="155"/>
      <c r="AJ37" s="155"/>
      <c r="AK37" s="71"/>
    </row>
    <row r="38" spans="1:46" s="64" customFormat="1" ht="14.1" customHeight="1" x14ac:dyDescent="0.2">
      <c r="A38" s="68"/>
      <c r="B38" s="68"/>
      <c r="C38" s="68"/>
      <c r="D38" s="68"/>
      <c r="E38" s="68"/>
      <c r="F38" s="6"/>
      <c r="H38" s="69"/>
      <c r="J38" s="6"/>
      <c r="K38" s="70" t="s">
        <v>15</v>
      </c>
      <c r="N38" s="142" t="s">
        <v>123</v>
      </c>
      <c r="O38" s="142"/>
      <c r="P38" s="142"/>
      <c r="Q38" s="142"/>
      <c r="R38" s="142"/>
      <c r="S38" s="142"/>
      <c r="T38" s="142"/>
      <c r="U38" s="142"/>
      <c r="W38" s="154">
        <v>0.100004</v>
      </c>
      <c r="X38" s="154"/>
      <c r="Y38" s="154"/>
      <c r="Z38" s="154"/>
      <c r="AA38" s="64" t="s">
        <v>118</v>
      </c>
      <c r="AF38" s="70" t="s">
        <v>45</v>
      </c>
      <c r="AG38" s="155">
        <v>5.0000000000000004E-6</v>
      </c>
      <c r="AH38" s="155"/>
      <c r="AI38" s="155"/>
      <c r="AJ38" s="155"/>
      <c r="AK38" s="76"/>
    </row>
    <row r="39" spans="1:46" s="64" customFormat="1" ht="13.5" customHeight="1" x14ac:dyDescent="0.2">
      <c r="A39" s="68"/>
      <c r="B39" s="68"/>
      <c r="C39" s="68"/>
      <c r="D39" s="68"/>
      <c r="E39" s="68"/>
      <c r="F39" s="6"/>
      <c r="H39" s="69"/>
      <c r="J39" s="6"/>
      <c r="K39" s="70" t="s">
        <v>16</v>
      </c>
      <c r="N39" s="142" t="s">
        <v>123</v>
      </c>
      <c r="O39" s="142"/>
      <c r="P39" s="142"/>
      <c r="Q39" s="142"/>
      <c r="R39" s="142"/>
      <c r="S39" s="142"/>
      <c r="T39" s="142"/>
      <c r="U39" s="142"/>
      <c r="W39" s="154">
        <v>5.0000999999999997E-2</v>
      </c>
      <c r="X39" s="154"/>
      <c r="Y39" s="154"/>
      <c r="Z39" s="154"/>
      <c r="AA39" s="64" t="s">
        <v>118</v>
      </c>
      <c r="AF39" s="70" t="s">
        <v>45</v>
      </c>
      <c r="AG39" s="155">
        <v>3.9999999999999998E-6</v>
      </c>
      <c r="AH39" s="155"/>
      <c r="AI39" s="155"/>
      <c r="AJ39" s="155"/>
      <c r="AK39" s="77"/>
    </row>
    <row r="40" spans="1:46" s="64" customFormat="1" ht="13.5" customHeight="1" x14ac:dyDescent="0.2">
      <c r="A40" s="68"/>
      <c r="B40" s="68"/>
      <c r="C40" s="68"/>
      <c r="D40" s="68"/>
      <c r="E40" s="68"/>
      <c r="F40" s="6"/>
      <c r="H40" s="69"/>
      <c r="J40" s="6"/>
      <c r="K40" s="70" t="s">
        <v>17</v>
      </c>
      <c r="N40" s="142" t="s">
        <v>123</v>
      </c>
      <c r="O40" s="142"/>
      <c r="P40" s="142"/>
      <c r="Q40" s="142"/>
      <c r="R40" s="142"/>
      <c r="S40" s="142"/>
      <c r="T40" s="142"/>
      <c r="U40" s="142"/>
      <c r="W40" s="154">
        <v>2.0004000000000001E-2</v>
      </c>
      <c r="X40" s="154"/>
      <c r="Y40" s="154"/>
      <c r="Z40" s="154"/>
      <c r="AA40" s="64" t="s">
        <v>118</v>
      </c>
      <c r="AF40" s="70" t="s">
        <v>45</v>
      </c>
      <c r="AG40" s="155">
        <v>3.0000000000000001E-6</v>
      </c>
      <c r="AH40" s="155"/>
      <c r="AI40" s="155"/>
      <c r="AJ40" s="155"/>
      <c r="AK40" s="77"/>
    </row>
    <row r="41" spans="1:46" s="64" customFormat="1" ht="13.5" customHeight="1" x14ac:dyDescent="0.2">
      <c r="A41" s="68"/>
      <c r="B41" s="68"/>
      <c r="C41" s="68"/>
      <c r="D41" s="68"/>
      <c r="E41" s="68"/>
      <c r="F41" s="6"/>
      <c r="H41" s="69"/>
      <c r="J41" s="6"/>
      <c r="K41" s="70" t="s">
        <v>38</v>
      </c>
      <c r="N41" s="142" t="s">
        <v>123</v>
      </c>
      <c r="O41" s="142"/>
      <c r="P41" s="142"/>
      <c r="Q41" s="142"/>
      <c r="R41" s="142"/>
      <c r="S41" s="142"/>
      <c r="T41" s="142"/>
      <c r="U41" s="142"/>
      <c r="W41" s="154">
        <v>2.0005999999999999E-2</v>
      </c>
      <c r="X41" s="154"/>
      <c r="Y41" s="154"/>
      <c r="Z41" s="154"/>
      <c r="AA41" s="64" t="s">
        <v>118</v>
      </c>
      <c r="AF41" s="70" t="s">
        <v>45</v>
      </c>
      <c r="AG41" s="155">
        <v>3.0000000000000001E-6</v>
      </c>
      <c r="AH41" s="155"/>
      <c r="AI41" s="155"/>
      <c r="AJ41" s="155"/>
      <c r="AK41" s="77"/>
      <c r="AS41" s="78"/>
    </row>
    <row r="42" spans="1:46" s="64" customFormat="1" ht="13.5" customHeight="1" x14ac:dyDescent="0.2">
      <c r="A42" s="68"/>
      <c r="B42" s="68"/>
      <c r="C42" s="68"/>
      <c r="D42" s="68"/>
      <c r="E42" s="68"/>
      <c r="F42" s="6"/>
      <c r="H42" s="69"/>
      <c r="J42" s="106"/>
      <c r="K42" s="70" t="s">
        <v>18</v>
      </c>
      <c r="M42" s="74"/>
      <c r="N42" s="142" t="s">
        <v>123</v>
      </c>
      <c r="O42" s="142"/>
      <c r="P42" s="142"/>
      <c r="Q42" s="142"/>
      <c r="R42" s="142"/>
      <c r="S42" s="142"/>
      <c r="T42" s="142"/>
      <c r="U42" s="142"/>
      <c r="W42" s="154">
        <v>1.0002E-2</v>
      </c>
      <c r="X42" s="154"/>
      <c r="Y42" s="154"/>
      <c r="Z42" s="154"/>
      <c r="AA42" s="64" t="s">
        <v>118</v>
      </c>
      <c r="AF42" s="70" t="s">
        <v>45</v>
      </c>
      <c r="AG42" s="155">
        <v>3.0000000000000001E-6</v>
      </c>
      <c r="AH42" s="155"/>
      <c r="AI42" s="155"/>
      <c r="AJ42" s="155"/>
      <c r="AK42" s="77"/>
      <c r="AS42" s="78"/>
    </row>
    <row r="43" spans="1:46" s="64" customFormat="1" ht="13.5" customHeight="1" x14ac:dyDescent="0.2">
      <c r="A43" s="68"/>
      <c r="B43" s="68"/>
      <c r="C43" s="68"/>
      <c r="D43" s="68"/>
      <c r="E43" s="68"/>
      <c r="F43" s="6"/>
      <c r="H43" s="69"/>
      <c r="J43" s="70"/>
      <c r="K43" s="70" t="s">
        <v>19</v>
      </c>
      <c r="N43" s="142" t="s">
        <v>123</v>
      </c>
      <c r="O43" s="142"/>
      <c r="P43" s="142"/>
      <c r="Q43" s="142"/>
      <c r="R43" s="142"/>
      <c r="S43" s="142"/>
      <c r="T43" s="142"/>
      <c r="U43" s="142"/>
      <c r="W43" s="154">
        <v>5.0029999999999996E-3</v>
      </c>
      <c r="X43" s="154"/>
      <c r="Y43" s="154"/>
      <c r="Z43" s="154"/>
      <c r="AA43" s="64" t="s">
        <v>118</v>
      </c>
      <c r="AF43" s="70" t="s">
        <v>45</v>
      </c>
      <c r="AG43" s="155">
        <v>3.0000000000000001E-6</v>
      </c>
      <c r="AH43" s="155"/>
      <c r="AI43" s="155"/>
      <c r="AJ43" s="155"/>
      <c r="AK43" s="77"/>
      <c r="AS43" s="78"/>
    </row>
    <row r="44" spans="1:46" s="64" customFormat="1" ht="13.5" customHeight="1" x14ac:dyDescent="0.2">
      <c r="A44" s="68"/>
      <c r="B44" s="68"/>
      <c r="C44" s="68"/>
      <c r="D44" s="68"/>
      <c r="E44" s="68"/>
      <c r="F44" s="6"/>
      <c r="H44" s="69"/>
      <c r="J44" s="70"/>
      <c r="K44" s="70" t="s">
        <v>20</v>
      </c>
      <c r="N44" s="142" t="s">
        <v>123</v>
      </c>
      <c r="O44" s="142"/>
      <c r="P44" s="142"/>
      <c r="Q44" s="142"/>
      <c r="R44" s="142"/>
      <c r="S44" s="142"/>
      <c r="T44" s="142"/>
      <c r="U44" s="142"/>
      <c r="W44" s="154">
        <v>2.003E-3</v>
      </c>
      <c r="X44" s="154"/>
      <c r="Y44" s="154"/>
      <c r="Z44" s="154"/>
      <c r="AA44" s="64" t="s">
        <v>118</v>
      </c>
      <c r="AF44" s="70" t="s">
        <v>45</v>
      </c>
      <c r="AG44" s="155">
        <v>3.0000000000000001E-6</v>
      </c>
      <c r="AH44" s="155"/>
      <c r="AI44" s="155"/>
      <c r="AJ44" s="155"/>
      <c r="AK44" s="77"/>
      <c r="AS44" s="78"/>
    </row>
    <row r="45" spans="1:46" s="64" customFormat="1" ht="13.5" customHeight="1" x14ac:dyDescent="0.2">
      <c r="A45" s="68"/>
      <c r="B45" s="68"/>
      <c r="C45" s="68"/>
      <c r="D45" s="68"/>
      <c r="E45" s="68"/>
      <c r="F45" s="6"/>
      <c r="H45" s="69"/>
      <c r="J45" s="70"/>
      <c r="K45" s="70" t="s">
        <v>39</v>
      </c>
      <c r="N45" s="142" t="s">
        <v>123</v>
      </c>
      <c r="O45" s="142"/>
      <c r="P45" s="142"/>
      <c r="Q45" s="142"/>
      <c r="R45" s="142"/>
      <c r="S45" s="142"/>
      <c r="T45" s="142"/>
      <c r="U45" s="142"/>
      <c r="W45" s="154">
        <v>2.003E-3</v>
      </c>
      <c r="X45" s="154"/>
      <c r="Y45" s="154"/>
      <c r="Z45" s="154"/>
      <c r="AA45" s="64" t="s">
        <v>118</v>
      </c>
      <c r="AF45" s="70" t="s">
        <v>45</v>
      </c>
      <c r="AG45" s="155">
        <v>3.0000000000000001E-6</v>
      </c>
      <c r="AH45" s="155"/>
      <c r="AI45" s="155"/>
      <c r="AJ45" s="155"/>
      <c r="AK45" s="77"/>
      <c r="AS45" s="78"/>
    </row>
    <row r="46" spans="1:46" s="64" customFormat="1" ht="13.5" customHeight="1" x14ac:dyDescent="0.2">
      <c r="A46" s="68"/>
      <c r="B46" s="68"/>
      <c r="C46" s="68"/>
      <c r="D46" s="68"/>
      <c r="E46" s="68"/>
      <c r="F46" s="6"/>
      <c r="H46" s="85"/>
      <c r="I46" s="83"/>
      <c r="J46" s="86"/>
      <c r="K46" s="86" t="s">
        <v>21</v>
      </c>
      <c r="L46" s="83"/>
      <c r="M46" s="83"/>
      <c r="N46" s="143" t="s">
        <v>123</v>
      </c>
      <c r="O46" s="143"/>
      <c r="P46" s="143"/>
      <c r="Q46" s="143"/>
      <c r="R46" s="143"/>
      <c r="S46" s="143"/>
      <c r="T46" s="143"/>
      <c r="U46" s="143"/>
      <c r="V46" s="83"/>
      <c r="W46" s="156">
        <v>1.003E-3</v>
      </c>
      <c r="X46" s="156"/>
      <c r="Y46" s="156"/>
      <c r="Z46" s="156"/>
      <c r="AA46" s="83" t="s">
        <v>118</v>
      </c>
      <c r="AB46" s="83"/>
      <c r="AC46" s="83"/>
      <c r="AD46" s="83"/>
      <c r="AE46" s="83"/>
      <c r="AF46" s="86" t="s">
        <v>45</v>
      </c>
      <c r="AG46" s="157">
        <v>3.0000000000000001E-6</v>
      </c>
      <c r="AH46" s="157"/>
      <c r="AI46" s="157"/>
      <c r="AJ46" s="157"/>
      <c r="AK46" s="84"/>
      <c r="AS46" s="78"/>
    </row>
    <row r="47" spans="1:46" s="18" customFormat="1" ht="13.5" customHeight="1" x14ac:dyDescent="0.2">
      <c r="A47" s="11"/>
      <c r="B47" s="11"/>
      <c r="C47" s="11"/>
      <c r="D47" s="11"/>
      <c r="E47" s="11"/>
      <c r="F47" s="12"/>
    </row>
    <row r="48" spans="1:46" ht="13.5" customHeight="1" x14ac:dyDescent="0.3">
      <c r="B48" s="158" t="s">
        <v>105</v>
      </c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</row>
    <row r="49" spans="1:69" ht="13.5" customHeight="1" x14ac:dyDescent="0.3"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</row>
    <row r="50" spans="1:69" ht="13.5" customHeight="1" x14ac:dyDescent="0.3">
      <c r="A50" s="3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</row>
    <row r="51" spans="1:69" ht="13.5" customHeight="1" x14ac:dyDescent="0.3">
      <c r="A51" s="3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</row>
    <row r="52" spans="1:69" s="18" customFormat="1" ht="13.5" customHeight="1" x14ac:dyDescent="0.2">
      <c r="A52" s="30">
        <f>A13+1</f>
        <v>8</v>
      </c>
      <c r="B52" s="13" t="s">
        <v>46</v>
      </c>
      <c r="C52" s="12"/>
      <c r="D52" s="12"/>
      <c r="E52" s="12"/>
      <c r="F52" s="12"/>
      <c r="I52" s="31"/>
      <c r="J52" s="12" t="s">
        <v>0</v>
      </c>
      <c r="K52" s="62" t="s">
        <v>119</v>
      </c>
      <c r="L52" s="62"/>
      <c r="M52" s="62"/>
      <c r="N52" s="62"/>
      <c r="O52" s="62"/>
      <c r="Q52" s="62"/>
      <c r="R52" s="62"/>
      <c r="S52" s="63"/>
      <c r="T52" s="63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</row>
    <row r="53" spans="1:69" s="18" customFormat="1" ht="5.85" customHeight="1" x14ac:dyDescent="0.2">
      <c r="A53" s="30"/>
      <c r="B53" s="13"/>
      <c r="C53" s="12"/>
      <c r="D53" s="12"/>
      <c r="E53" s="12"/>
      <c r="F53" s="12"/>
      <c r="I53" s="31"/>
      <c r="J53" s="12"/>
      <c r="K53" s="31"/>
      <c r="L53" s="67"/>
      <c r="M53" s="67"/>
      <c r="N53" s="67"/>
      <c r="O53" s="67"/>
      <c r="P53" s="67"/>
      <c r="Q53" s="62"/>
      <c r="R53" s="62"/>
      <c r="S53" s="63"/>
      <c r="T53" s="63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</row>
    <row r="54" spans="1:69" ht="14.1" customHeight="1" x14ac:dyDescent="0.3">
      <c r="A54" s="28">
        <f>A52+1</f>
        <v>9</v>
      </c>
      <c r="B54" s="5" t="s">
        <v>47</v>
      </c>
      <c r="C54" s="10"/>
      <c r="D54" s="10"/>
      <c r="E54" s="10"/>
      <c r="F54" s="10"/>
      <c r="I54" s="29"/>
      <c r="J54" s="10" t="s">
        <v>0</v>
      </c>
      <c r="K54" s="115">
        <v>1</v>
      </c>
      <c r="L54" s="144" t="s">
        <v>139</v>
      </c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64"/>
      <c r="AM54" s="112"/>
      <c r="AP54" s="37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</row>
    <row r="55" spans="1:69" ht="14.1" customHeight="1" x14ac:dyDescent="0.3">
      <c r="A55" s="28"/>
      <c r="B55" s="5"/>
      <c r="C55" s="10"/>
      <c r="D55" s="10"/>
      <c r="E55" s="10"/>
      <c r="F55" s="10"/>
      <c r="I55" s="29"/>
      <c r="J55" s="10"/>
      <c r="K55" s="116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8"/>
      <c r="AM55" s="112"/>
      <c r="AP55" s="37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</row>
    <row r="56" spans="1:69" ht="14.1" customHeight="1" x14ac:dyDescent="0.3">
      <c r="A56" s="28"/>
      <c r="B56" s="5"/>
      <c r="C56" s="10"/>
      <c r="D56" s="10"/>
      <c r="E56" s="10"/>
      <c r="F56" s="10"/>
      <c r="I56" s="29"/>
      <c r="J56" s="10"/>
      <c r="K56" s="11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8"/>
      <c r="AM56" s="87"/>
      <c r="AP56" s="37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</row>
    <row r="57" spans="1:69" ht="14.1" customHeight="1" x14ac:dyDescent="0.3">
      <c r="A57" s="28"/>
      <c r="B57" s="5"/>
      <c r="C57" s="10"/>
      <c r="D57" s="10"/>
      <c r="E57" s="10"/>
      <c r="F57" s="10"/>
      <c r="I57" s="29"/>
      <c r="J57" s="10"/>
      <c r="K57" s="116">
        <v>2</v>
      </c>
      <c r="L57" s="10" t="s">
        <v>67</v>
      </c>
      <c r="M57" s="12"/>
      <c r="N57" s="12"/>
      <c r="O57" s="12"/>
      <c r="P57" s="12"/>
      <c r="Q57" s="12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64"/>
      <c r="AN57" s="87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</row>
    <row r="58" spans="1:69" s="18" customFormat="1" ht="14.1" customHeight="1" x14ac:dyDescent="0.3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5"/>
      <c r="M58" s="5"/>
      <c r="N58" s="5"/>
      <c r="O58" s="5"/>
      <c r="P58" s="5"/>
      <c r="Q58" s="5"/>
      <c r="R58" s="5"/>
      <c r="S58" s="5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P58" s="6"/>
    </row>
    <row r="59" spans="1:69" s="18" customFormat="1" ht="14.1" customHeight="1" x14ac:dyDescent="0.3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5"/>
      <c r="M59" s="5"/>
      <c r="N59" s="5"/>
      <c r="O59" s="5"/>
      <c r="P59" s="5"/>
      <c r="Q59" s="5"/>
      <c r="R59" s="5"/>
      <c r="S59" s="5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P59" s="6"/>
    </row>
    <row r="60" spans="1:69" s="18" customFormat="1" ht="14.1" customHeight="1" x14ac:dyDescent="0.3">
      <c r="A60" s="11"/>
      <c r="B60" s="12"/>
      <c r="C60" s="12" t="s">
        <v>129</v>
      </c>
      <c r="D60" s="12"/>
      <c r="E60" s="12"/>
      <c r="F60" s="12"/>
      <c r="G60" s="12"/>
      <c r="H60" s="12"/>
      <c r="I60" s="12"/>
      <c r="J60" s="12"/>
      <c r="K60" s="5"/>
      <c r="L60" s="22"/>
      <c r="M60" s="22"/>
      <c r="N60" s="22"/>
      <c r="O60" s="22"/>
      <c r="P60" s="22" t="s">
        <v>131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 t="s">
        <v>130</v>
      </c>
      <c r="AC60" s="22"/>
      <c r="AD60" s="22"/>
      <c r="AE60" s="22"/>
      <c r="AF60" s="22"/>
      <c r="AG60" s="22"/>
      <c r="AH60" s="22"/>
      <c r="AI60" s="22"/>
      <c r="AJ60" s="22"/>
      <c r="AK60" s="22"/>
      <c r="AL60" s="22"/>
    </row>
    <row r="61" spans="1:69" s="18" customFormat="1" ht="14.1" customHeight="1" x14ac:dyDescent="0.3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</row>
    <row r="62" spans="1:69" s="18" customFormat="1" ht="14.1" customHeight="1" x14ac:dyDescent="0.3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</row>
    <row r="63" spans="1:69" ht="13.5" customHeight="1" x14ac:dyDescent="0.3">
      <c r="A63" s="8"/>
      <c r="B63" s="5"/>
      <c r="C63" s="5"/>
      <c r="D63" s="5"/>
      <c r="E63" s="5"/>
      <c r="F63" s="5"/>
      <c r="G63" s="5"/>
      <c r="H63" s="5"/>
      <c r="I63" s="5"/>
      <c r="J63" s="10"/>
    </row>
    <row r="64" spans="1:69" ht="13.5" customHeight="1" x14ac:dyDescent="0.3">
      <c r="A64" s="8"/>
      <c r="B64" s="5"/>
      <c r="C64" s="5"/>
      <c r="D64" s="5"/>
      <c r="E64" s="5"/>
      <c r="F64" s="5"/>
      <c r="G64" s="5"/>
      <c r="H64" s="5"/>
      <c r="I64" s="5"/>
      <c r="J64" s="10"/>
    </row>
  </sheetData>
  <mergeCells count="109">
    <mergeCell ref="B48:AN51"/>
    <mergeCell ref="AG34:AJ34"/>
    <mergeCell ref="W30:Z30"/>
    <mergeCell ref="AG30:AJ30"/>
    <mergeCell ref="W31:Z31"/>
    <mergeCell ref="AG31:AJ31"/>
    <mergeCell ref="W32:Z32"/>
    <mergeCell ref="AG32:AJ32"/>
    <mergeCell ref="N32:U32"/>
    <mergeCell ref="N33:U33"/>
    <mergeCell ref="N34:U34"/>
    <mergeCell ref="N35:U35"/>
    <mergeCell ref="N36:U36"/>
    <mergeCell ref="N37:U37"/>
    <mergeCell ref="W37:Z37"/>
    <mergeCell ref="AG37:AJ37"/>
    <mergeCell ref="W38:Z38"/>
    <mergeCell ref="AG38:AJ38"/>
    <mergeCell ref="W39:Z39"/>
    <mergeCell ref="AG39:AJ39"/>
    <mergeCell ref="W35:Z35"/>
    <mergeCell ref="AG35:AJ35"/>
    <mergeCell ref="V20:Z20"/>
    <mergeCell ref="AG20:AJ20"/>
    <mergeCell ref="W33:Z33"/>
    <mergeCell ref="AG33:AJ33"/>
    <mergeCell ref="W34:Z34"/>
    <mergeCell ref="W29:Z29"/>
    <mergeCell ref="AG29:AJ29"/>
    <mergeCell ref="V26:Z26"/>
    <mergeCell ref="AG26:AJ26"/>
    <mergeCell ref="W27:Z27"/>
    <mergeCell ref="AG27:AJ27"/>
    <mergeCell ref="W28:Z28"/>
    <mergeCell ref="AG28:AJ28"/>
    <mergeCell ref="W36:Z36"/>
    <mergeCell ref="AG36:AJ36"/>
    <mergeCell ref="AG25:AJ25"/>
    <mergeCell ref="V24:Z24"/>
    <mergeCell ref="AG24:AJ24"/>
    <mergeCell ref="V25:Z25"/>
    <mergeCell ref="V14:Z14"/>
    <mergeCell ref="AF14:AJ14"/>
    <mergeCell ref="V22:Z22"/>
    <mergeCell ref="AG22:AJ22"/>
    <mergeCell ref="V23:Z23"/>
    <mergeCell ref="AG23:AJ23"/>
    <mergeCell ref="V19:Z19"/>
    <mergeCell ref="AG19:AJ19"/>
    <mergeCell ref="V21:Z21"/>
    <mergeCell ref="AG21:AJ21"/>
    <mergeCell ref="V15:Z15"/>
    <mergeCell ref="AG15:AJ15"/>
    <mergeCell ref="V16:Z16"/>
    <mergeCell ref="AG16:AJ16"/>
    <mergeCell ref="V17:Z17"/>
    <mergeCell ref="AG17:AJ17"/>
    <mergeCell ref="V18:Z18"/>
    <mergeCell ref="AG18:AJ18"/>
    <mergeCell ref="B11:F11"/>
    <mergeCell ref="M11:Q11"/>
    <mergeCell ref="H13:M13"/>
    <mergeCell ref="AF13:AJ13"/>
    <mergeCell ref="AC5:AN5"/>
    <mergeCell ref="V13:Z13"/>
    <mergeCell ref="AC8:AN8"/>
    <mergeCell ref="N27:U27"/>
    <mergeCell ref="N28:U28"/>
    <mergeCell ref="N29:U29"/>
    <mergeCell ref="N30:U30"/>
    <mergeCell ref="N31:U31"/>
    <mergeCell ref="N13:U13"/>
    <mergeCell ref="N14:U14"/>
    <mergeCell ref="N15:U15"/>
    <mergeCell ref="N16:U16"/>
    <mergeCell ref="N17:U17"/>
    <mergeCell ref="N18:U18"/>
    <mergeCell ref="N19:U19"/>
    <mergeCell ref="N20:U20"/>
    <mergeCell ref="N21:U21"/>
    <mergeCell ref="N22:U22"/>
    <mergeCell ref="N23:U23"/>
    <mergeCell ref="N24:U24"/>
    <mergeCell ref="N25:U25"/>
    <mergeCell ref="N26:U26"/>
    <mergeCell ref="N43:U43"/>
    <mergeCell ref="N44:U44"/>
    <mergeCell ref="N45:U45"/>
    <mergeCell ref="N46:U46"/>
    <mergeCell ref="L54:AK56"/>
    <mergeCell ref="N38:U38"/>
    <mergeCell ref="N39:U39"/>
    <mergeCell ref="N40:U40"/>
    <mergeCell ref="N41:U41"/>
    <mergeCell ref="N42:U42"/>
    <mergeCell ref="W42:Z42"/>
    <mergeCell ref="AG42:AJ42"/>
    <mergeCell ref="W43:Z43"/>
    <mergeCell ref="AG43:AJ43"/>
    <mergeCell ref="W44:Z44"/>
    <mergeCell ref="AG44:AJ44"/>
    <mergeCell ref="W45:Z45"/>
    <mergeCell ref="AG45:AJ45"/>
    <mergeCell ref="W40:Z40"/>
    <mergeCell ref="AG40:AJ40"/>
    <mergeCell ref="W41:Z41"/>
    <mergeCell ref="AG41:AJ41"/>
    <mergeCell ref="W46:Z46"/>
    <mergeCell ref="AG46:AJ46"/>
  </mergeCells>
  <printOptions horizontalCentered="1"/>
  <pageMargins left="0.39370078740157483" right="0.15748031496062992" top="0.35433070866141736" bottom="1.9685039370078741" header="0.31496062992125984" footer="0.31496062992125984"/>
  <pageSetup paperSize="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66B3-1484-496A-A09C-FB6B6E33BD23}">
  <dimension ref="A1:W269"/>
  <sheetViews>
    <sheetView topLeftCell="A223" zoomScale="140" zoomScaleNormal="140" workbookViewId="0">
      <selection activeCell="M23" sqref="M23:Q23"/>
    </sheetView>
  </sheetViews>
  <sheetFormatPr defaultColWidth="9" defaultRowHeight="13.5" x14ac:dyDescent="0.25"/>
  <cols>
    <col min="1" max="23" width="4.28515625" style="3" customWidth="1"/>
    <col min="24" max="24" width="3.7109375" style="3" customWidth="1"/>
    <col min="25" max="25" width="5.7109375" style="3" customWidth="1"/>
    <col min="26" max="16384" width="9" style="3"/>
  </cols>
  <sheetData>
    <row r="1" spans="1:23" s="2" customFormat="1" ht="14.45" customHeight="1" x14ac:dyDescent="0.3">
      <c r="B1" s="7" t="s">
        <v>28</v>
      </c>
      <c r="I1" s="1"/>
    </row>
    <row r="2" spans="1:23" s="2" customFormat="1" ht="14.45" customHeight="1" x14ac:dyDescent="0.25">
      <c r="B2" s="40" t="s">
        <v>76</v>
      </c>
      <c r="C2" s="41"/>
      <c r="D2" s="40"/>
      <c r="E2" s="42"/>
      <c r="F2" s="40" t="s">
        <v>0</v>
      </c>
      <c r="G2" s="42"/>
      <c r="H2" s="42"/>
      <c r="I2" s="40"/>
      <c r="J2" s="40"/>
      <c r="K2" s="40"/>
      <c r="L2" s="41"/>
      <c r="M2" s="41"/>
      <c r="N2" s="41"/>
      <c r="O2" s="41"/>
      <c r="P2" s="40" t="s">
        <v>1</v>
      </c>
      <c r="Q2" s="40"/>
      <c r="R2" s="42"/>
      <c r="S2" s="40" t="s">
        <v>0</v>
      </c>
      <c r="T2" s="41"/>
      <c r="U2"/>
      <c r="V2"/>
      <c r="W2"/>
    </row>
    <row r="3" spans="1:23" x14ac:dyDescent="0.25">
      <c r="B3" s="40" t="s">
        <v>77</v>
      </c>
      <c r="C3" s="42"/>
      <c r="D3" s="40"/>
      <c r="E3" s="42"/>
      <c r="F3" s="40"/>
      <c r="G3" s="40" t="s">
        <v>0</v>
      </c>
      <c r="H3" s="42"/>
      <c r="I3"/>
      <c r="J3"/>
      <c r="K3"/>
      <c r="L3"/>
      <c r="M3"/>
      <c r="N3" s="41"/>
      <c r="O3" s="41"/>
      <c r="P3" s="40" t="s">
        <v>133</v>
      </c>
      <c r="Q3" s="42"/>
      <c r="R3" s="40"/>
      <c r="S3" s="41"/>
      <c r="T3" s="41"/>
      <c r="U3" s="40" t="s">
        <v>0</v>
      </c>
      <c r="V3"/>
      <c r="W3"/>
    </row>
    <row r="4" spans="1:23" customFormat="1" ht="14.45" customHeight="1" x14ac:dyDescent="0.25">
      <c r="B4" s="41"/>
      <c r="C4" s="41"/>
      <c r="D4" s="41"/>
      <c r="E4" s="42"/>
      <c r="F4" s="42"/>
      <c r="G4" s="42"/>
      <c r="H4" s="42"/>
      <c r="I4" s="40"/>
      <c r="J4" s="42"/>
      <c r="K4" s="4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customFormat="1" ht="14.45" customHeight="1" x14ac:dyDescent="0.25">
      <c r="B5" s="41"/>
      <c r="C5" s="41"/>
      <c r="D5" s="41"/>
      <c r="E5" s="42"/>
      <c r="F5" s="42"/>
      <c r="G5" s="42"/>
      <c r="H5" s="42"/>
      <c r="I5" s="40"/>
      <c r="J5" s="42"/>
      <c r="K5" s="4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customFormat="1" ht="14.45" customHeight="1" x14ac:dyDescent="0.2">
      <c r="B6" s="40"/>
      <c r="C6" s="42"/>
      <c r="D6" s="40"/>
      <c r="E6" s="42"/>
      <c r="F6" s="42"/>
      <c r="G6" s="42"/>
      <c r="H6" s="40"/>
      <c r="I6" s="40"/>
      <c r="J6" s="42"/>
      <c r="K6" s="40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</row>
    <row r="7" spans="1:23" customFormat="1" ht="14.45" customHeight="1" x14ac:dyDescent="0.2">
      <c r="B7" s="40" t="s">
        <v>134</v>
      </c>
      <c r="C7" s="42"/>
      <c r="E7" s="122"/>
      <c r="F7" s="42"/>
      <c r="G7" s="40" t="s">
        <v>0</v>
      </c>
      <c r="I7" s="42"/>
      <c r="J7" s="41"/>
      <c r="K7" s="42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</row>
    <row r="8" spans="1:23" customFormat="1" ht="14.45" customHeight="1" x14ac:dyDescent="0.2">
      <c r="B8" s="40" t="s">
        <v>135</v>
      </c>
      <c r="C8" s="42"/>
      <c r="E8" s="122"/>
      <c r="F8" s="42"/>
      <c r="G8" s="40" t="s">
        <v>0</v>
      </c>
      <c r="I8" s="42"/>
      <c r="J8" s="41"/>
      <c r="K8" s="42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</row>
    <row r="9" spans="1:23" customFormat="1" ht="14.45" customHeight="1" x14ac:dyDescent="0.2">
      <c r="B9" s="40" t="s">
        <v>140</v>
      </c>
      <c r="C9" s="42"/>
      <c r="E9" s="122"/>
      <c r="F9" s="42"/>
      <c r="I9" s="40" t="s">
        <v>0</v>
      </c>
      <c r="J9" s="42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</row>
    <row r="10" spans="1:23" customFormat="1" ht="14.45" customHeight="1" x14ac:dyDescent="0.2">
      <c r="B10" s="40" t="s">
        <v>136</v>
      </c>
      <c r="C10" s="42"/>
      <c r="E10" s="122"/>
      <c r="F10" s="42"/>
      <c r="G10" s="40" t="s">
        <v>0</v>
      </c>
      <c r="I10" s="42"/>
      <c r="J10" s="41"/>
      <c r="K10" s="42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</row>
    <row r="11" spans="1:23" customFormat="1" ht="14.45" customHeight="1" x14ac:dyDescent="0.2">
      <c r="B11" s="46" t="s">
        <v>122</v>
      </c>
      <c r="C11" s="117"/>
      <c r="E11" s="117"/>
      <c r="G11" s="40" t="s">
        <v>0</v>
      </c>
      <c r="H11" s="117"/>
      <c r="P11" s="40"/>
      <c r="Q11" s="119"/>
      <c r="S11" s="40"/>
    </row>
    <row r="12" spans="1:23" customFormat="1" ht="14.45" customHeight="1" x14ac:dyDescent="0.2">
      <c r="B12" s="46" t="s">
        <v>121</v>
      </c>
      <c r="C12" s="117"/>
      <c r="E12" s="117"/>
      <c r="G12" s="40" t="s">
        <v>0</v>
      </c>
      <c r="H12" s="117"/>
      <c r="P12" s="40" t="s">
        <v>26</v>
      </c>
      <c r="Q12" s="119"/>
      <c r="S12" s="40" t="s">
        <v>0</v>
      </c>
    </row>
    <row r="13" spans="1:23" customFormat="1" ht="14.45" customHeight="1" x14ac:dyDescent="0.2">
      <c r="B13" s="46" t="s">
        <v>46</v>
      </c>
      <c r="D13" s="120"/>
      <c r="E13" s="117"/>
      <c r="F13" s="117"/>
      <c r="G13" s="117"/>
      <c r="H13" s="40" t="s">
        <v>0</v>
      </c>
      <c r="I13" s="117"/>
      <c r="J13" s="117"/>
      <c r="K13" s="117"/>
    </row>
    <row r="14" spans="1:23" customFormat="1" ht="12.75" x14ac:dyDescent="0.2">
      <c r="A14" s="46"/>
      <c r="B14" s="117"/>
      <c r="C14" s="117"/>
      <c r="D14" s="40"/>
      <c r="E14" s="117"/>
      <c r="F14" s="117"/>
      <c r="G14" s="117"/>
      <c r="H14" s="40"/>
      <c r="I14" s="119"/>
      <c r="J14" s="117"/>
      <c r="K14" s="117"/>
      <c r="L14" s="117"/>
      <c r="M14" s="117"/>
      <c r="N14" s="117"/>
      <c r="O14" s="117"/>
      <c r="P14" s="117"/>
      <c r="Q14" s="117"/>
      <c r="R14" s="117"/>
    </row>
    <row r="15" spans="1:23" customFormat="1" ht="14.25" x14ac:dyDescent="0.2">
      <c r="E15" s="121" t="s">
        <v>137</v>
      </c>
      <c r="F15" s="117"/>
      <c r="G15" s="117"/>
      <c r="H15" s="117"/>
      <c r="I15" s="40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</row>
    <row r="16" spans="1:23" customFormat="1" ht="6.75" customHeight="1" x14ac:dyDescent="0.2">
      <c r="G16" s="117"/>
      <c r="H16" s="117"/>
      <c r="I16" s="40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</row>
    <row r="17" spans="2:22" customFormat="1" ht="14.25" customHeight="1" x14ac:dyDescent="0.2">
      <c r="B17" s="192" t="s">
        <v>2</v>
      </c>
      <c r="C17" s="192"/>
      <c r="D17" s="192"/>
      <c r="E17" s="192" t="s">
        <v>22</v>
      </c>
      <c r="F17" s="192"/>
      <c r="G17" s="192"/>
      <c r="H17" s="192" t="s">
        <v>23</v>
      </c>
      <c r="I17" s="192"/>
      <c r="J17" s="192"/>
      <c r="K17" s="192"/>
      <c r="L17" s="192"/>
      <c r="M17" s="192" t="s">
        <v>138</v>
      </c>
      <c r="N17" s="192"/>
      <c r="O17" s="192"/>
      <c r="P17" s="192"/>
      <c r="Q17" s="192"/>
      <c r="R17" s="192" t="s">
        <v>25</v>
      </c>
      <c r="S17" s="192"/>
      <c r="T17" s="192"/>
      <c r="U17" s="192"/>
      <c r="V17" s="192"/>
    </row>
    <row r="18" spans="2:22" customFormat="1" ht="14.45" customHeight="1" x14ac:dyDescent="0.2">
      <c r="B18" s="192"/>
      <c r="C18" s="192"/>
      <c r="D18" s="192"/>
      <c r="E18" s="192"/>
      <c r="F18" s="192"/>
      <c r="G18" s="192"/>
      <c r="H18" s="191" t="s">
        <v>89</v>
      </c>
      <c r="I18" s="191"/>
      <c r="J18" s="191"/>
      <c r="K18" s="191"/>
      <c r="L18" s="191"/>
      <c r="M18" s="192" t="s">
        <v>90</v>
      </c>
      <c r="N18" s="192"/>
      <c r="O18" s="192"/>
      <c r="P18" s="192"/>
      <c r="Q18" s="192"/>
      <c r="R18" s="192" t="s">
        <v>91</v>
      </c>
      <c r="S18" s="192"/>
      <c r="T18" s="192"/>
      <c r="U18" s="192"/>
      <c r="V18" s="192"/>
    </row>
    <row r="19" spans="2:22" customFormat="1" ht="14.45" customHeight="1" x14ac:dyDescent="0.2">
      <c r="B19" s="189"/>
      <c r="C19" s="189"/>
      <c r="D19" s="189"/>
      <c r="E19" s="189"/>
      <c r="F19" s="189"/>
      <c r="G19" s="189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</row>
    <row r="20" spans="2:22" customFormat="1" ht="14.45" customHeight="1" x14ac:dyDescent="0.2">
      <c r="B20" s="189"/>
      <c r="C20" s="189"/>
      <c r="D20" s="189"/>
      <c r="E20" s="189"/>
      <c r="F20" s="189"/>
      <c r="G20" s="189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</row>
    <row r="21" spans="2:22" customFormat="1" ht="14.45" customHeight="1" x14ac:dyDescent="0.2">
      <c r="B21" s="189"/>
      <c r="C21" s="189"/>
      <c r="D21" s="189"/>
      <c r="E21" s="189"/>
      <c r="F21" s="189"/>
      <c r="G21" s="189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</row>
    <row r="22" spans="2:22" customFormat="1" ht="14.45" customHeight="1" x14ac:dyDescent="0.2">
      <c r="B22" s="189"/>
      <c r="C22" s="189"/>
      <c r="D22" s="189"/>
      <c r="E22" s="189"/>
      <c r="F22" s="189"/>
      <c r="G22" s="189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</row>
    <row r="23" spans="2:22" customFormat="1" ht="14.45" customHeight="1" x14ac:dyDescent="0.2">
      <c r="B23" s="189"/>
      <c r="C23" s="189"/>
      <c r="D23" s="189"/>
      <c r="E23" s="189"/>
      <c r="F23" s="189"/>
      <c r="G23" s="189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</row>
    <row r="24" spans="2:22" customFormat="1" ht="14.45" customHeight="1" x14ac:dyDescent="0.2">
      <c r="B24" s="189"/>
      <c r="C24" s="189"/>
      <c r="D24" s="189"/>
      <c r="E24" s="189"/>
      <c r="F24" s="189"/>
      <c r="G24" s="189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</row>
    <row r="25" spans="2:22" customFormat="1" ht="14.45" customHeight="1" x14ac:dyDescent="0.2">
      <c r="B25" s="189"/>
      <c r="C25" s="189"/>
      <c r="D25" s="189"/>
      <c r="E25" s="189"/>
      <c r="F25" s="189"/>
      <c r="G25" s="189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</row>
    <row r="26" spans="2:22" customFormat="1" ht="14.45" customHeight="1" x14ac:dyDescent="0.2">
      <c r="B26" s="189"/>
      <c r="C26" s="189"/>
      <c r="D26" s="189"/>
      <c r="E26" s="189"/>
      <c r="F26" s="189"/>
      <c r="G26" s="189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</row>
    <row r="27" spans="2:22" customFormat="1" ht="14.45" customHeight="1" x14ac:dyDescent="0.2">
      <c r="B27" s="189"/>
      <c r="C27" s="189"/>
      <c r="D27" s="189"/>
      <c r="E27" s="189"/>
      <c r="F27" s="189"/>
      <c r="G27" s="189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</row>
    <row r="28" spans="2:22" customFormat="1" ht="14.45" customHeight="1" x14ac:dyDescent="0.2">
      <c r="B28" s="189"/>
      <c r="C28" s="189"/>
      <c r="D28" s="189"/>
      <c r="E28" s="189"/>
      <c r="F28" s="189"/>
      <c r="G28" s="189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</row>
    <row r="29" spans="2:22" customFormat="1" ht="14.45" customHeight="1" x14ac:dyDescent="0.2">
      <c r="B29" s="189"/>
      <c r="C29" s="189"/>
      <c r="D29" s="189"/>
      <c r="E29" s="189"/>
      <c r="F29" s="189"/>
      <c r="G29" s="189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</row>
    <row r="30" spans="2:22" customFormat="1" ht="14.45" customHeight="1" x14ac:dyDescent="0.2">
      <c r="B30" s="189"/>
      <c r="C30" s="189"/>
      <c r="D30" s="189"/>
      <c r="E30" s="189"/>
      <c r="F30" s="189"/>
      <c r="G30" s="189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</row>
    <row r="31" spans="2:22" customFormat="1" ht="14.45" customHeight="1" x14ac:dyDescent="0.2">
      <c r="B31" s="189"/>
      <c r="C31" s="189"/>
      <c r="D31" s="189"/>
      <c r="E31" s="189"/>
      <c r="F31" s="189"/>
      <c r="G31" s="189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</row>
    <row r="32" spans="2:22" customFormat="1" ht="14.45" customHeight="1" x14ac:dyDescent="0.2">
      <c r="B32" s="189"/>
      <c r="C32" s="189"/>
      <c r="D32" s="189"/>
      <c r="E32" s="189"/>
      <c r="F32" s="189"/>
      <c r="G32" s="189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</row>
    <row r="33" spans="2:22" customFormat="1" ht="14.45" customHeight="1" x14ac:dyDescent="0.2">
      <c r="B33" s="189"/>
      <c r="C33" s="189"/>
      <c r="D33" s="189"/>
      <c r="E33" s="189"/>
      <c r="F33" s="189"/>
      <c r="G33" s="189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</row>
    <row r="34" spans="2:22" customFormat="1" ht="14.45" customHeight="1" x14ac:dyDescent="0.2">
      <c r="B34" s="189"/>
      <c r="C34" s="189"/>
      <c r="D34" s="189"/>
      <c r="E34" s="189"/>
      <c r="F34" s="189"/>
      <c r="G34" s="189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</row>
    <row r="35" spans="2:22" customFormat="1" ht="14.45" customHeight="1" x14ac:dyDescent="0.2">
      <c r="B35" s="189"/>
      <c r="C35" s="189"/>
      <c r="D35" s="189"/>
      <c r="E35" s="189"/>
      <c r="F35" s="189"/>
      <c r="G35" s="189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</row>
    <row r="36" spans="2:22" customFormat="1" ht="14.45" customHeight="1" x14ac:dyDescent="0.2">
      <c r="B36" s="189"/>
      <c r="C36" s="189"/>
      <c r="D36" s="189"/>
      <c r="E36" s="189"/>
      <c r="F36" s="189"/>
      <c r="G36" s="189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</row>
    <row r="37" spans="2:22" customFormat="1" ht="14.45" customHeight="1" x14ac:dyDescent="0.2">
      <c r="B37" s="189"/>
      <c r="C37" s="189"/>
      <c r="D37" s="189"/>
      <c r="E37" s="189"/>
      <c r="F37" s="189"/>
      <c r="G37" s="189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</row>
    <row r="38" spans="2:22" customFormat="1" ht="14.45" customHeight="1" x14ac:dyDescent="0.2">
      <c r="B38" s="189"/>
      <c r="C38" s="189"/>
      <c r="D38" s="189"/>
      <c r="E38" s="189"/>
      <c r="F38" s="189"/>
      <c r="G38" s="189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</row>
    <row r="39" spans="2:22" customFormat="1" ht="14.45" customHeight="1" x14ac:dyDescent="0.2">
      <c r="B39" s="189"/>
      <c r="C39" s="189"/>
      <c r="D39" s="189"/>
      <c r="E39" s="189"/>
      <c r="F39" s="189"/>
      <c r="G39" s="189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</row>
    <row r="40" spans="2:22" customFormat="1" ht="14.45" customHeight="1" x14ac:dyDescent="0.2">
      <c r="B40" s="189"/>
      <c r="C40" s="189"/>
      <c r="D40" s="189"/>
      <c r="E40" s="189"/>
      <c r="F40" s="189"/>
      <c r="G40" s="189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</row>
    <row r="41" spans="2:22" customFormat="1" ht="14.45" customHeight="1" x14ac:dyDescent="0.2">
      <c r="B41" s="189"/>
      <c r="C41" s="189"/>
      <c r="D41" s="189"/>
      <c r="E41" s="189"/>
      <c r="F41" s="189"/>
      <c r="G41" s="189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</row>
    <row r="42" spans="2:22" customFormat="1" ht="14.45" customHeight="1" x14ac:dyDescent="0.2">
      <c r="B42" s="189"/>
      <c r="C42" s="189"/>
      <c r="D42" s="189"/>
      <c r="E42" s="189"/>
      <c r="F42" s="189"/>
      <c r="G42" s="189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</row>
    <row r="43" spans="2:22" customFormat="1" ht="14.45" customHeight="1" x14ac:dyDescent="0.2">
      <c r="B43" s="189"/>
      <c r="C43" s="189"/>
      <c r="D43" s="189"/>
      <c r="E43" s="189"/>
      <c r="F43" s="189"/>
      <c r="G43" s="189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</row>
    <row r="44" spans="2:22" customFormat="1" ht="14.45" customHeight="1" x14ac:dyDescent="0.2">
      <c r="B44" s="189"/>
      <c r="C44" s="189"/>
      <c r="D44" s="189"/>
      <c r="E44" s="189"/>
      <c r="F44" s="189"/>
      <c r="G44" s="189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</row>
    <row r="45" spans="2:22" customFormat="1" ht="14.45" customHeight="1" x14ac:dyDescent="0.2">
      <c r="B45" s="189"/>
      <c r="C45" s="189"/>
      <c r="D45" s="189"/>
      <c r="E45" s="189"/>
      <c r="F45" s="189"/>
      <c r="G45" s="189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</row>
    <row r="46" spans="2:22" customFormat="1" ht="14.45" customHeight="1" x14ac:dyDescent="0.2">
      <c r="B46" s="189"/>
      <c r="C46" s="189"/>
      <c r="D46" s="189"/>
      <c r="E46" s="189"/>
      <c r="F46" s="189"/>
      <c r="G46" s="189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</row>
    <row r="47" spans="2:22" customFormat="1" ht="14.45" customHeight="1" x14ac:dyDescent="0.2">
      <c r="B47" s="189"/>
      <c r="C47" s="189"/>
      <c r="D47" s="189"/>
      <c r="E47" s="189"/>
      <c r="F47" s="189"/>
      <c r="G47" s="189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</row>
    <row r="48" spans="2:22" customFormat="1" ht="14.45" customHeight="1" x14ac:dyDescent="0.2">
      <c r="B48" s="189"/>
      <c r="C48" s="189"/>
      <c r="D48" s="189"/>
      <c r="E48" s="189"/>
      <c r="F48" s="189"/>
      <c r="G48" s="189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</row>
    <row r="49" spans="2:22" customFormat="1" ht="14.45" customHeight="1" x14ac:dyDescent="0.2">
      <c r="B49" s="189"/>
      <c r="C49" s="189"/>
      <c r="D49" s="189"/>
      <c r="E49" s="189"/>
      <c r="F49" s="189"/>
      <c r="G49" s="189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</row>
    <row r="50" spans="2:22" customFormat="1" ht="14.45" customHeight="1" x14ac:dyDescent="0.2">
      <c r="B50" s="189"/>
      <c r="C50" s="189"/>
      <c r="D50" s="189"/>
      <c r="E50" s="189"/>
      <c r="F50" s="189"/>
      <c r="G50" s="189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</row>
    <row r="51" spans="2:22" customFormat="1" ht="14.45" customHeight="1" x14ac:dyDescent="0.2">
      <c r="B51" s="189"/>
      <c r="C51" s="189"/>
      <c r="D51" s="189"/>
      <c r="E51" s="189"/>
      <c r="F51" s="189"/>
      <c r="G51" s="189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</row>
    <row r="52" spans="2:22" customFormat="1" ht="14.45" customHeight="1" x14ac:dyDescent="0.2">
      <c r="B52" s="189"/>
      <c r="C52" s="189"/>
      <c r="D52" s="189"/>
      <c r="E52" s="189"/>
      <c r="F52" s="189"/>
      <c r="G52" s="189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</row>
    <row r="53" spans="2:22" customFormat="1" ht="14.45" customHeight="1" x14ac:dyDescent="0.2">
      <c r="B53" s="189"/>
      <c r="C53" s="189"/>
      <c r="D53" s="189"/>
      <c r="E53" s="189"/>
      <c r="F53" s="189"/>
      <c r="G53" s="189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</row>
    <row r="54" spans="2:22" customFormat="1" ht="14.45" customHeight="1" x14ac:dyDescent="0.2">
      <c r="B54" s="189"/>
      <c r="C54" s="189"/>
      <c r="D54" s="189"/>
      <c r="E54" s="189"/>
      <c r="F54" s="189"/>
      <c r="G54" s="189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</row>
    <row r="55" spans="2:22" customFormat="1" ht="14.45" customHeight="1" x14ac:dyDescent="0.2">
      <c r="C55" s="117"/>
      <c r="D55" s="117"/>
      <c r="E55" s="40"/>
      <c r="F55" s="42"/>
      <c r="G55" s="117"/>
      <c r="H55" s="118"/>
      <c r="I55" s="46"/>
      <c r="J55" s="117"/>
      <c r="K55" s="117"/>
      <c r="L55" s="40"/>
      <c r="M55" s="117"/>
      <c r="N55" s="117"/>
      <c r="O55" s="117"/>
    </row>
    <row r="56" spans="2:22" customFormat="1" ht="14.25" customHeight="1" x14ac:dyDescent="0.2">
      <c r="B56" s="192" t="s">
        <v>2</v>
      </c>
      <c r="C56" s="192"/>
      <c r="D56" s="192"/>
      <c r="E56" s="192" t="s">
        <v>22</v>
      </c>
      <c r="F56" s="192"/>
      <c r="G56" s="192"/>
      <c r="H56" s="192" t="s">
        <v>23</v>
      </c>
      <c r="I56" s="192"/>
      <c r="J56" s="192"/>
      <c r="K56" s="192"/>
      <c r="L56" s="192"/>
      <c r="M56" s="192" t="s">
        <v>138</v>
      </c>
      <c r="N56" s="192"/>
      <c r="O56" s="192"/>
      <c r="P56" s="192"/>
      <c r="Q56" s="192"/>
      <c r="R56" s="192" t="s">
        <v>25</v>
      </c>
      <c r="S56" s="192"/>
      <c r="T56" s="192"/>
      <c r="U56" s="192"/>
      <c r="V56" s="192"/>
    </row>
    <row r="57" spans="2:22" customFormat="1" ht="14.45" customHeight="1" x14ac:dyDescent="0.2">
      <c r="B57" s="192"/>
      <c r="C57" s="192"/>
      <c r="D57" s="192"/>
      <c r="E57" s="192"/>
      <c r="F57" s="192"/>
      <c r="G57" s="192"/>
      <c r="H57" s="191" t="s">
        <v>89</v>
      </c>
      <c r="I57" s="191"/>
      <c r="J57" s="191"/>
      <c r="K57" s="191"/>
      <c r="L57" s="191"/>
      <c r="M57" s="192" t="s">
        <v>90</v>
      </c>
      <c r="N57" s="192"/>
      <c r="O57" s="192"/>
      <c r="P57" s="192"/>
      <c r="Q57" s="192"/>
      <c r="R57" s="192" t="s">
        <v>91</v>
      </c>
      <c r="S57" s="192"/>
      <c r="T57" s="192"/>
      <c r="U57" s="192"/>
      <c r="V57" s="192"/>
    </row>
    <row r="58" spans="2:22" customFormat="1" ht="14.45" customHeight="1" x14ac:dyDescent="0.2">
      <c r="B58" s="189"/>
      <c r="C58" s="189"/>
      <c r="D58" s="189"/>
      <c r="E58" s="189"/>
      <c r="F58" s="189"/>
      <c r="G58" s="189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</row>
    <row r="59" spans="2:22" customFormat="1" ht="14.45" customHeight="1" x14ac:dyDescent="0.2">
      <c r="B59" s="189"/>
      <c r="C59" s="189"/>
      <c r="D59" s="189"/>
      <c r="E59" s="189"/>
      <c r="F59" s="189"/>
      <c r="G59" s="189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</row>
    <row r="60" spans="2:22" customFormat="1" ht="14.45" customHeight="1" x14ac:dyDescent="0.2">
      <c r="B60" s="189"/>
      <c r="C60" s="189"/>
      <c r="D60" s="189"/>
      <c r="E60" s="189"/>
      <c r="F60" s="189"/>
      <c r="G60" s="189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</row>
    <row r="61" spans="2:22" customFormat="1" ht="14.45" customHeight="1" x14ac:dyDescent="0.2">
      <c r="B61" s="189"/>
      <c r="C61" s="189"/>
      <c r="D61" s="189"/>
      <c r="E61" s="189"/>
      <c r="F61" s="189"/>
      <c r="G61" s="189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</row>
    <row r="62" spans="2:22" customFormat="1" ht="14.45" customHeight="1" x14ac:dyDescent="0.2">
      <c r="B62" s="189"/>
      <c r="C62" s="189"/>
      <c r="D62" s="189"/>
      <c r="E62" s="189"/>
      <c r="F62" s="189"/>
      <c r="G62" s="189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</row>
    <row r="63" spans="2:22" customFormat="1" ht="14.45" customHeight="1" x14ac:dyDescent="0.2">
      <c r="B63" s="189"/>
      <c r="C63" s="189"/>
      <c r="D63" s="189"/>
      <c r="E63" s="189"/>
      <c r="F63" s="189"/>
      <c r="G63" s="189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</row>
    <row r="64" spans="2:22" customFormat="1" ht="14.45" customHeight="1" x14ac:dyDescent="0.2">
      <c r="B64" s="189"/>
      <c r="C64" s="189"/>
      <c r="D64" s="189"/>
      <c r="E64" s="189"/>
      <c r="F64" s="189"/>
      <c r="G64" s="189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</row>
    <row r="65" spans="2:22" customFormat="1" ht="14.45" customHeight="1" x14ac:dyDescent="0.2">
      <c r="B65" s="189"/>
      <c r="C65" s="189"/>
      <c r="D65" s="189"/>
      <c r="E65" s="189"/>
      <c r="F65" s="189"/>
      <c r="G65" s="189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</row>
    <row r="66" spans="2:22" customFormat="1" ht="14.45" customHeight="1" x14ac:dyDescent="0.2">
      <c r="B66" s="189"/>
      <c r="C66" s="189"/>
      <c r="D66" s="189"/>
      <c r="E66" s="189"/>
      <c r="F66" s="189"/>
      <c r="G66" s="189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</row>
    <row r="67" spans="2:22" customFormat="1" ht="14.45" customHeight="1" x14ac:dyDescent="0.2">
      <c r="B67" s="189"/>
      <c r="C67" s="189"/>
      <c r="D67" s="189"/>
      <c r="E67" s="189"/>
      <c r="F67" s="189"/>
      <c r="G67" s="189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</row>
    <row r="68" spans="2:22" customFormat="1" ht="14.45" customHeight="1" x14ac:dyDescent="0.2">
      <c r="B68" s="189"/>
      <c r="C68" s="189"/>
      <c r="D68" s="189"/>
      <c r="E68" s="189"/>
      <c r="F68" s="189"/>
      <c r="G68" s="189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</row>
    <row r="69" spans="2:22" customFormat="1" ht="14.45" customHeight="1" x14ac:dyDescent="0.2">
      <c r="B69" s="189"/>
      <c r="C69" s="189"/>
      <c r="D69" s="189"/>
      <c r="E69" s="189"/>
      <c r="F69" s="189"/>
      <c r="G69" s="189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</row>
    <row r="70" spans="2:22" customFormat="1" ht="14.45" customHeight="1" x14ac:dyDescent="0.2">
      <c r="B70" s="189"/>
      <c r="C70" s="189"/>
      <c r="D70" s="189"/>
      <c r="E70" s="189"/>
      <c r="F70" s="189"/>
      <c r="G70" s="189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</row>
    <row r="71" spans="2:22" customFormat="1" ht="14.45" customHeight="1" x14ac:dyDescent="0.2">
      <c r="B71" s="189"/>
      <c r="C71" s="189"/>
      <c r="D71" s="189"/>
      <c r="E71" s="189"/>
      <c r="F71" s="189"/>
      <c r="G71" s="189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</row>
    <row r="72" spans="2:22" customFormat="1" ht="14.45" customHeight="1" x14ac:dyDescent="0.2">
      <c r="B72" s="189"/>
      <c r="C72" s="189"/>
      <c r="D72" s="189"/>
      <c r="E72" s="189"/>
      <c r="F72" s="189"/>
      <c r="G72" s="189"/>
      <c r="H72" s="190"/>
      <c r="I72" s="190"/>
      <c r="J72" s="190"/>
      <c r="K72" s="190"/>
      <c r="L72" s="190"/>
      <c r="M72" s="190"/>
      <c r="N72" s="190"/>
      <c r="O72" s="190"/>
      <c r="P72" s="190"/>
      <c r="Q72" s="190"/>
      <c r="R72" s="190"/>
      <c r="S72" s="190"/>
      <c r="T72" s="190"/>
      <c r="U72" s="190"/>
      <c r="V72" s="190"/>
    </row>
    <row r="73" spans="2:22" customFormat="1" ht="14.45" customHeight="1" x14ac:dyDescent="0.2">
      <c r="B73" s="189"/>
      <c r="C73" s="189"/>
      <c r="D73" s="189"/>
      <c r="E73" s="189"/>
      <c r="F73" s="189"/>
      <c r="G73" s="189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</row>
    <row r="74" spans="2:22" customFormat="1" ht="14.45" customHeight="1" x14ac:dyDescent="0.2">
      <c r="B74" s="189"/>
      <c r="C74" s="189"/>
      <c r="D74" s="189"/>
      <c r="E74" s="189"/>
      <c r="F74" s="189"/>
      <c r="G74" s="189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</row>
    <row r="75" spans="2:22" customFormat="1" ht="14.45" customHeight="1" x14ac:dyDescent="0.2">
      <c r="B75" s="189"/>
      <c r="C75" s="189"/>
      <c r="D75" s="189"/>
      <c r="E75" s="189"/>
      <c r="F75" s="189"/>
      <c r="G75" s="189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</row>
    <row r="76" spans="2:22" customFormat="1" ht="14.45" customHeight="1" x14ac:dyDescent="0.2">
      <c r="B76" s="189"/>
      <c r="C76" s="189"/>
      <c r="D76" s="189"/>
      <c r="E76" s="189"/>
      <c r="F76" s="189"/>
      <c r="G76" s="189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</row>
    <row r="77" spans="2:22" customFormat="1" ht="14.45" customHeight="1" x14ac:dyDescent="0.2">
      <c r="B77" s="189"/>
      <c r="C77" s="189"/>
      <c r="D77" s="189"/>
      <c r="E77" s="189"/>
      <c r="F77" s="189"/>
      <c r="G77" s="189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</row>
    <row r="78" spans="2:22" customFormat="1" ht="14.45" customHeight="1" x14ac:dyDescent="0.2">
      <c r="B78" s="189"/>
      <c r="C78" s="189"/>
      <c r="D78" s="189"/>
      <c r="E78" s="189"/>
      <c r="F78" s="189"/>
      <c r="G78" s="189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</row>
    <row r="79" spans="2:22" customFormat="1" ht="14.45" customHeight="1" x14ac:dyDescent="0.2">
      <c r="B79" s="189"/>
      <c r="C79" s="189"/>
      <c r="D79" s="189"/>
      <c r="E79" s="189"/>
      <c r="F79" s="189"/>
      <c r="G79" s="189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</row>
    <row r="80" spans="2:22" customFormat="1" ht="14.45" customHeight="1" x14ac:dyDescent="0.2">
      <c r="B80" s="189"/>
      <c r="C80" s="189"/>
      <c r="D80" s="189"/>
      <c r="E80" s="189"/>
      <c r="F80" s="189"/>
      <c r="G80" s="189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</row>
    <row r="81" spans="2:22" customFormat="1" ht="14.45" customHeight="1" x14ac:dyDescent="0.2">
      <c r="B81" s="189"/>
      <c r="C81" s="189"/>
      <c r="D81" s="189"/>
      <c r="E81" s="189"/>
      <c r="F81" s="189"/>
      <c r="G81" s="189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</row>
    <row r="82" spans="2:22" customFormat="1" ht="14.45" customHeight="1" x14ac:dyDescent="0.2">
      <c r="B82" s="189"/>
      <c r="C82" s="189"/>
      <c r="D82" s="189"/>
      <c r="E82" s="189"/>
      <c r="F82" s="189"/>
      <c r="G82" s="189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</row>
    <row r="83" spans="2:22" customFormat="1" ht="14.45" customHeight="1" x14ac:dyDescent="0.2">
      <c r="B83" s="189"/>
      <c r="C83" s="189"/>
      <c r="D83" s="189"/>
      <c r="E83" s="189"/>
      <c r="F83" s="189"/>
      <c r="G83" s="189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</row>
    <row r="84" spans="2:22" customFormat="1" ht="14.45" customHeight="1" x14ac:dyDescent="0.2">
      <c r="B84" s="189"/>
      <c r="C84" s="189"/>
      <c r="D84" s="189"/>
      <c r="E84" s="189"/>
      <c r="F84" s="189"/>
      <c r="G84" s="189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</row>
    <row r="85" spans="2:22" customFormat="1" ht="14.45" customHeight="1" x14ac:dyDescent="0.2">
      <c r="B85" s="189"/>
      <c r="C85" s="189"/>
      <c r="D85" s="189"/>
      <c r="E85" s="189"/>
      <c r="F85" s="189"/>
      <c r="G85" s="189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</row>
    <row r="86" spans="2:22" customFormat="1" ht="14.45" customHeight="1" x14ac:dyDescent="0.2">
      <c r="B86" s="189"/>
      <c r="C86" s="189"/>
      <c r="D86" s="189"/>
      <c r="E86" s="189"/>
      <c r="F86" s="189"/>
      <c r="G86" s="189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</row>
    <row r="87" spans="2:22" customFormat="1" ht="14.45" customHeight="1" x14ac:dyDescent="0.2">
      <c r="B87" s="189"/>
      <c r="C87" s="189"/>
      <c r="D87" s="189"/>
      <c r="E87" s="189"/>
      <c r="F87" s="189"/>
      <c r="G87" s="189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</row>
    <row r="88" spans="2:22" customFormat="1" ht="14.45" customHeight="1" x14ac:dyDescent="0.2">
      <c r="B88" s="189"/>
      <c r="C88" s="189"/>
      <c r="D88" s="189"/>
      <c r="E88" s="189"/>
      <c r="F88" s="189"/>
      <c r="G88" s="189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</row>
    <row r="89" spans="2:22" customFormat="1" ht="14.45" customHeight="1" x14ac:dyDescent="0.2">
      <c r="B89" s="189"/>
      <c r="C89" s="189"/>
      <c r="D89" s="189"/>
      <c r="E89" s="189"/>
      <c r="F89" s="189"/>
      <c r="G89" s="189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</row>
    <row r="90" spans="2:22" customFormat="1" ht="14.45" customHeight="1" x14ac:dyDescent="0.2">
      <c r="B90" s="189"/>
      <c r="C90" s="189"/>
      <c r="D90" s="189"/>
      <c r="E90" s="189"/>
      <c r="F90" s="189"/>
      <c r="G90" s="189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</row>
    <row r="91" spans="2:22" customFormat="1" ht="14.45" customHeight="1" x14ac:dyDescent="0.2">
      <c r="B91" s="189"/>
      <c r="C91" s="189"/>
      <c r="D91" s="189"/>
      <c r="E91" s="189"/>
      <c r="F91" s="189"/>
      <c r="G91" s="189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</row>
    <row r="92" spans="2:22" customFormat="1" ht="14.45" customHeight="1" x14ac:dyDescent="0.2">
      <c r="B92" s="189"/>
      <c r="C92" s="189"/>
      <c r="D92" s="189"/>
      <c r="E92" s="189"/>
      <c r="F92" s="189"/>
      <c r="G92" s="189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</row>
    <row r="93" spans="2:22" customFormat="1" ht="14.45" customHeight="1" x14ac:dyDescent="0.2">
      <c r="B93" s="189"/>
      <c r="C93" s="189"/>
      <c r="D93" s="189"/>
      <c r="E93" s="189"/>
      <c r="F93" s="189"/>
      <c r="G93" s="189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</row>
    <row r="94" spans="2:22" customFormat="1" ht="14.45" customHeight="1" x14ac:dyDescent="0.2">
      <c r="B94" s="189"/>
      <c r="C94" s="189"/>
      <c r="D94" s="189"/>
      <c r="E94" s="189"/>
      <c r="F94" s="189"/>
      <c r="G94" s="189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</row>
    <row r="95" spans="2:22" customFormat="1" ht="14.45" customHeight="1" x14ac:dyDescent="0.2">
      <c r="B95" s="189"/>
      <c r="C95" s="189"/>
      <c r="D95" s="189"/>
      <c r="E95" s="189"/>
      <c r="F95" s="189"/>
      <c r="G95" s="189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</row>
    <row r="96" spans="2:22" customFormat="1" ht="14.45" customHeight="1" x14ac:dyDescent="0.2">
      <c r="B96" s="189"/>
      <c r="C96" s="189"/>
      <c r="D96" s="189"/>
      <c r="E96" s="189"/>
      <c r="F96" s="189"/>
      <c r="G96" s="189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</row>
    <row r="97" spans="2:22" customFormat="1" ht="14.45" customHeight="1" x14ac:dyDescent="0.2">
      <c r="B97" s="189"/>
      <c r="C97" s="189"/>
      <c r="D97" s="189"/>
      <c r="E97" s="189"/>
      <c r="F97" s="189"/>
      <c r="G97" s="189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</row>
    <row r="98" spans="2:22" customFormat="1" ht="14.45" customHeight="1" x14ac:dyDescent="0.2">
      <c r="B98" s="189"/>
      <c r="C98" s="189"/>
      <c r="D98" s="189"/>
      <c r="E98" s="189"/>
      <c r="F98" s="189"/>
      <c r="G98" s="189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</row>
    <row r="99" spans="2:22" customFormat="1" ht="14.45" customHeight="1" x14ac:dyDescent="0.2">
      <c r="B99" s="189"/>
      <c r="C99" s="189"/>
      <c r="D99" s="189"/>
      <c r="E99" s="189"/>
      <c r="F99" s="189"/>
      <c r="G99" s="189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</row>
    <row r="100" spans="2:22" customFormat="1" ht="14.45" customHeight="1" x14ac:dyDescent="0.2">
      <c r="B100" s="189"/>
      <c r="C100" s="189"/>
      <c r="D100" s="189"/>
      <c r="E100" s="189"/>
      <c r="F100" s="189"/>
      <c r="G100" s="189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</row>
    <row r="101" spans="2:22" customFormat="1" ht="14.45" customHeight="1" x14ac:dyDescent="0.2">
      <c r="B101" s="189"/>
      <c r="C101" s="189"/>
      <c r="D101" s="189"/>
      <c r="E101" s="189"/>
      <c r="F101" s="189"/>
      <c r="G101" s="189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</row>
    <row r="102" spans="2:22" customFormat="1" ht="14.45" customHeight="1" x14ac:dyDescent="0.2">
      <c r="B102" s="189"/>
      <c r="C102" s="189"/>
      <c r="D102" s="189"/>
      <c r="E102" s="189"/>
      <c r="F102" s="189"/>
      <c r="G102" s="189"/>
      <c r="H102" s="190"/>
      <c r="I102" s="190"/>
      <c r="J102" s="190"/>
      <c r="K102" s="190"/>
      <c r="L102" s="190"/>
      <c r="M102" s="190"/>
      <c r="N102" s="190"/>
      <c r="O102" s="190"/>
      <c r="P102" s="190"/>
      <c r="Q102" s="190"/>
      <c r="R102" s="190"/>
      <c r="S102" s="190"/>
      <c r="T102" s="190"/>
      <c r="U102" s="190"/>
      <c r="V102" s="190"/>
    </row>
    <row r="103" spans="2:22" customFormat="1" ht="14.45" customHeight="1" x14ac:dyDescent="0.2">
      <c r="B103" s="189"/>
      <c r="C103" s="189"/>
      <c r="D103" s="189"/>
      <c r="E103" s="189"/>
      <c r="F103" s="189"/>
      <c r="G103" s="189"/>
      <c r="H103" s="190"/>
      <c r="I103" s="190"/>
      <c r="J103" s="190"/>
      <c r="K103" s="190"/>
      <c r="L103" s="190"/>
      <c r="M103" s="190"/>
      <c r="N103" s="190"/>
      <c r="O103" s="190"/>
      <c r="P103" s="190"/>
      <c r="Q103" s="190"/>
      <c r="R103" s="190"/>
      <c r="S103" s="190"/>
      <c r="T103" s="190"/>
      <c r="U103" s="190"/>
      <c r="V103" s="190"/>
    </row>
    <row r="104" spans="2:22" customFormat="1" ht="14.45" customHeight="1" x14ac:dyDescent="0.2">
      <c r="B104" s="189"/>
      <c r="C104" s="189"/>
      <c r="D104" s="189"/>
      <c r="E104" s="189"/>
      <c r="F104" s="189"/>
      <c r="G104" s="189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</row>
    <row r="105" spans="2:22" customFormat="1" ht="14.45" customHeight="1" x14ac:dyDescent="0.2">
      <c r="B105" s="189"/>
      <c r="C105" s="189"/>
      <c r="D105" s="189"/>
      <c r="E105" s="189"/>
      <c r="F105" s="189"/>
      <c r="G105" s="189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</row>
    <row r="106" spans="2:22" customFormat="1" ht="14.45" customHeight="1" x14ac:dyDescent="0.2">
      <c r="B106" s="189"/>
      <c r="C106" s="189"/>
      <c r="D106" s="189"/>
      <c r="E106" s="189"/>
      <c r="F106" s="189"/>
      <c r="G106" s="189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</row>
    <row r="107" spans="2:22" customFormat="1" ht="14.45" customHeight="1" x14ac:dyDescent="0.2">
      <c r="B107" s="189"/>
      <c r="C107" s="189"/>
      <c r="D107" s="189"/>
      <c r="E107" s="189"/>
      <c r="F107" s="189"/>
      <c r="G107" s="189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</row>
    <row r="108" spans="2:22" customFormat="1" ht="14.45" customHeight="1" x14ac:dyDescent="0.2">
      <c r="B108" s="189"/>
      <c r="C108" s="189"/>
      <c r="D108" s="189"/>
      <c r="E108" s="189"/>
      <c r="F108" s="189"/>
      <c r="G108" s="189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</row>
    <row r="109" spans="2:22" s="4" customFormat="1" ht="14.45" customHeight="1" x14ac:dyDescent="0.25">
      <c r="B109" s="182" t="s">
        <v>31</v>
      </c>
      <c r="C109" s="182" t="s">
        <v>29</v>
      </c>
      <c r="D109" s="182"/>
      <c r="E109" s="182" t="s">
        <v>92</v>
      </c>
      <c r="F109" s="182"/>
      <c r="G109" s="182" t="s">
        <v>93</v>
      </c>
      <c r="H109" s="182"/>
      <c r="I109" s="183" t="s">
        <v>30</v>
      </c>
      <c r="J109" s="184"/>
      <c r="K109" s="184"/>
      <c r="L109" s="185"/>
      <c r="M109" s="182" t="s">
        <v>92</v>
      </c>
      <c r="N109" s="182"/>
      <c r="O109" s="182" t="s">
        <v>93</v>
      </c>
      <c r="P109" s="182"/>
      <c r="Q109" s="183" t="s">
        <v>30</v>
      </c>
      <c r="R109" s="184"/>
      <c r="S109" s="184"/>
      <c r="T109" s="185"/>
    </row>
    <row r="110" spans="2:22" s="4" customFormat="1" ht="14.45" customHeight="1" x14ac:dyDescent="0.25">
      <c r="B110" s="182"/>
      <c r="C110" s="182"/>
      <c r="D110" s="182"/>
      <c r="E110" s="182"/>
      <c r="F110" s="182"/>
      <c r="G110" s="182"/>
      <c r="H110" s="182"/>
      <c r="I110" s="186"/>
      <c r="J110" s="187"/>
      <c r="K110" s="187"/>
      <c r="L110" s="188"/>
      <c r="M110" s="182"/>
      <c r="N110" s="182"/>
      <c r="O110" s="182"/>
      <c r="P110" s="182"/>
      <c r="Q110" s="186"/>
      <c r="R110" s="187"/>
      <c r="S110" s="187"/>
      <c r="T110" s="188"/>
    </row>
    <row r="111" spans="2:22" ht="14.45" customHeight="1" x14ac:dyDescent="0.25">
      <c r="B111" s="171">
        <v>1</v>
      </c>
      <c r="C111" s="171" t="s">
        <v>125</v>
      </c>
      <c r="D111" s="171"/>
      <c r="E111" s="172" t="s">
        <v>125</v>
      </c>
      <c r="F111" s="172"/>
      <c r="G111" s="159" t="s">
        <v>3</v>
      </c>
      <c r="H111" s="159"/>
      <c r="I111" s="160"/>
      <c r="J111" s="161"/>
      <c r="K111" s="161"/>
      <c r="L111" s="162"/>
      <c r="M111" s="173" t="s">
        <v>141</v>
      </c>
      <c r="N111" s="173"/>
      <c r="O111" s="159" t="s">
        <v>3</v>
      </c>
      <c r="P111" s="159"/>
      <c r="Q111" s="160"/>
      <c r="R111" s="161"/>
      <c r="S111" s="161"/>
      <c r="T111" s="162"/>
    </row>
    <row r="112" spans="2:22" ht="14.45" customHeight="1" x14ac:dyDescent="0.25">
      <c r="B112" s="171"/>
      <c r="C112" s="171"/>
      <c r="D112" s="171"/>
      <c r="E112" s="163"/>
      <c r="F112" s="164"/>
      <c r="G112" s="159" t="s">
        <v>4</v>
      </c>
      <c r="H112" s="159"/>
      <c r="I112" s="160"/>
      <c r="J112" s="161"/>
      <c r="K112" s="161"/>
      <c r="L112" s="162"/>
      <c r="M112" s="163"/>
      <c r="N112" s="164"/>
      <c r="O112" s="159" t="s">
        <v>4</v>
      </c>
      <c r="P112" s="159"/>
      <c r="Q112" s="160"/>
      <c r="R112" s="161"/>
      <c r="S112" s="161"/>
      <c r="T112" s="162"/>
    </row>
    <row r="113" spans="2:20" ht="14.45" customHeight="1" x14ac:dyDescent="0.25">
      <c r="B113" s="171"/>
      <c r="C113" s="171"/>
      <c r="D113" s="171"/>
      <c r="E113" s="163"/>
      <c r="F113" s="164"/>
      <c r="G113" s="159" t="s">
        <v>4</v>
      </c>
      <c r="H113" s="159"/>
      <c r="I113" s="160"/>
      <c r="J113" s="161"/>
      <c r="K113" s="161"/>
      <c r="L113" s="162"/>
      <c r="M113" s="163"/>
      <c r="N113" s="164"/>
      <c r="O113" s="159" t="s">
        <v>4</v>
      </c>
      <c r="P113" s="159"/>
      <c r="Q113" s="160"/>
      <c r="R113" s="161"/>
      <c r="S113" s="161"/>
      <c r="T113" s="162"/>
    </row>
    <row r="114" spans="2:20" ht="14.45" customHeight="1" x14ac:dyDescent="0.25">
      <c r="B114" s="174"/>
      <c r="C114" s="174"/>
      <c r="D114" s="174"/>
      <c r="E114" s="165"/>
      <c r="F114" s="166"/>
      <c r="G114" s="170" t="s">
        <v>3</v>
      </c>
      <c r="H114" s="170"/>
      <c r="I114" s="167"/>
      <c r="J114" s="168"/>
      <c r="K114" s="168"/>
      <c r="L114" s="169"/>
      <c r="M114" s="165"/>
      <c r="N114" s="166"/>
      <c r="O114" s="170" t="s">
        <v>3</v>
      </c>
      <c r="P114" s="170"/>
      <c r="Q114" s="167"/>
      <c r="R114" s="168"/>
      <c r="S114" s="168"/>
      <c r="T114" s="169"/>
    </row>
    <row r="115" spans="2:20" ht="2.1" customHeight="1" x14ac:dyDescent="0.25">
      <c r="B115" s="48"/>
      <c r="C115" s="123"/>
      <c r="D115" s="123"/>
      <c r="E115" s="123"/>
      <c r="F115" s="124"/>
      <c r="G115" s="125"/>
      <c r="H115" s="123"/>
      <c r="I115" s="126"/>
      <c r="J115" s="126"/>
      <c r="K115" s="127"/>
      <c r="L115" s="126"/>
      <c r="M115" s="128"/>
      <c r="N115" s="129"/>
      <c r="O115" s="130"/>
      <c r="P115" s="128"/>
      <c r="Q115" s="131"/>
      <c r="R115" s="131"/>
      <c r="S115" s="132"/>
      <c r="T115" s="132"/>
    </row>
    <row r="116" spans="2:20" ht="14.45" customHeight="1" x14ac:dyDescent="0.25">
      <c r="B116" s="171">
        <f>B111+1</f>
        <v>2</v>
      </c>
      <c r="C116" s="171" t="s">
        <v>40</v>
      </c>
      <c r="D116" s="171"/>
      <c r="E116" s="170" t="s">
        <v>40</v>
      </c>
      <c r="F116" s="170"/>
      <c r="G116" s="159" t="s">
        <v>3</v>
      </c>
      <c r="H116" s="159"/>
      <c r="I116" s="160"/>
      <c r="J116" s="161"/>
      <c r="K116" s="161"/>
      <c r="L116" s="162"/>
      <c r="M116" s="181" t="s">
        <v>142</v>
      </c>
      <c r="N116" s="170"/>
      <c r="O116" s="159" t="s">
        <v>3</v>
      </c>
      <c r="P116" s="159"/>
      <c r="Q116" s="160"/>
      <c r="R116" s="161"/>
      <c r="S116" s="161"/>
      <c r="T116" s="162"/>
    </row>
    <row r="117" spans="2:20" ht="14.45" customHeight="1" x14ac:dyDescent="0.25">
      <c r="B117" s="171"/>
      <c r="C117" s="171"/>
      <c r="D117" s="171"/>
      <c r="E117" s="163"/>
      <c r="F117" s="164"/>
      <c r="G117" s="159" t="s">
        <v>4</v>
      </c>
      <c r="H117" s="159"/>
      <c r="I117" s="160"/>
      <c r="J117" s="161"/>
      <c r="K117" s="161"/>
      <c r="L117" s="162"/>
      <c r="M117" s="163"/>
      <c r="N117" s="164"/>
      <c r="O117" s="159" t="s">
        <v>4</v>
      </c>
      <c r="P117" s="159"/>
      <c r="Q117" s="160"/>
      <c r="R117" s="161"/>
      <c r="S117" s="161"/>
      <c r="T117" s="162"/>
    </row>
    <row r="118" spans="2:20" ht="14.45" customHeight="1" x14ac:dyDescent="0.25">
      <c r="B118" s="171"/>
      <c r="C118" s="171"/>
      <c r="D118" s="171"/>
      <c r="E118" s="163"/>
      <c r="F118" s="164"/>
      <c r="G118" s="159" t="s">
        <v>4</v>
      </c>
      <c r="H118" s="159"/>
      <c r="I118" s="160"/>
      <c r="J118" s="161"/>
      <c r="K118" s="161"/>
      <c r="L118" s="162"/>
      <c r="M118" s="163"/>
      <c r="N118" s="164"/>
      <c r="O118" s="159" t="s">
        <v>4</v>
      </c>
      <c r="P118" s="159"/>
      <c r="Q118" s="160"/>
      <c r="R118" s="161"/>
      <c r="S118" s="161"/>
      <c r="T118" s="162"/>
    </row>
    <row r="119" spans="2:20" ht="14.45" customHeight="1" x14ac:dyDescent="0.25">
      <c r="B119" s="171"/>
      <c r="C119" s="171"/>
      <c r="D119" s="171"/>
      <c r="E119" s="165"/>
      <c r="F119" s="166"/>
      <c r="G119" s="159" t="s">
        <v>3</v>
      </c>
      <c r="H119" s="159"/>
      <c r="I119" s="167"/>
      <c r="J119" s="168"/>
      <c r="K119" s="168"/>
      <c r="L119" s="169"/>
      <c r="M119" s="165"/>
      <c r="N119" s="166"/>
      <c r="O119" s="159" t="s">
        <v>3</v>
      </c>
      <c r="P119" s="159"/>
      <c r="Q119" s="167"/>
      <c r="R119" s="168"/>
      <c r="S119" s="168"/>
      <c r="T119" s="169"/>
    </row>
    <row r="120" spans="2:20" ht="2.1" customHeight="1" x14ac:dyDescent="0.25">
      <c r="B120" s="48"/>
      <c r="C120" s="123"/>
      <c r="D120" s="123"/>
      <c r="E120" s="123"/>
      <c r="F120" s="124"/>
      <c r="G120" s="125"/>
      <c r="H120" s="123"/>
      <c r="I120" s="126"/>
      <c r="J120" s="126"/>
      <c r="K120" s="127"/>
      <c r="L120" s="126"/>
      <c r="M120" s="128"/>
      <c r="N120" s="129"/>
      <c r="O120" s="130"/>
      <c r="P120" s="128"/>
      <c r="Q120" s="131"/>
      <c r="R120" s="131"/>
      <c r="S120" s="132"/>
      <c r="T120" s="132"/>
    </row>
    <row r="121" spans="2:20" ht="14.45" customHeight="1" x14ac:dyDescent="0.25">
      <c r="B121" s="171">
        <f>B116+1</f>
        <v>3</v>
      </c>
      <c r="C121" s="171" t="s">
        <v>143</v>
      </c>
      <c r="D121" s="171"/>
      <c r="E121" s="172" t="s">
        <v>40</v>
      </c>
      <c r="F121" s="172"/>
      <c r="G121" s="159" t="s">
        <v>3</v>
      </c>
      <c r="H121" s="159"/>
      <c r="I121" s="160"/>
      <c r="J121" s="161"/>
      <c r="K121" s="161"/>
      <c r="L121" s="162"/>
      <c r="M121" s="173" t="s">
        <v>144</v>
      </c>
      <c r="N121" s="173"/>
      <c r="O121" s="159" t="s">
        <v>3</v>
      </c>
      <c r="P121" s="159"/>
      <c r="Q121" s="160"/>
      <c r="R121" s="161"/>
      <c r="S121" s="161"/>
      <c r="T121" s="162"/>
    </row>
    <row r="122" spans="2:20" ht="14.45" customHeight="1" x14ac:dyDescent="0.25">
      <c r="B122" s="171"/>
      <c r="C122" s="171"/>
      <c r="D122" s="171"/>
      <c r="E122" s="163"/>
      <c r="F122" s="164"/>
      <c r="G122" s="159" t="s">
        <v>4</v>
      </c>
      <c r="H122" s="159"/>
      <c r="I122" s="160"/>
      <c r="J122" s="161"/>
      <c r="K122" s="161"/>
      <c r="L122" s="162"/>
      <c r="M122" s="163"/>
      <c r="N122" s="164"/>
      <c r="O122" s="159" t="s">
        <v>4</v>
      </c>
      <c r="P122" s="159"/>
      <c r="Q122" s="160"/>
      <c r="R122" s="161"/>
      <c r="S122" s="161"/>
      <c r="T122" s="162"/>
    </row>
    <row r="123" spans="2:20" ht="14.45" customHeight="1" x14ac:dyDescent="0.25">
      <c r="B123" s="171"/>
      <c r="C123" s="171"/>
      <c r="D123" s="171"/>
      <c r="E123" s="163"/>
      <c r="F123" s="164"/>
      <c r="G123" s="159" t="s">
        <v>4</v>
      </c>
      <c r="H123" s="159"/>
      <c r="I123" s="160"/>
      <c r="J123" s="161"/>
      <c r="K123" s="161"/>
      <c r="L123" s="162"/>
      <c r="M123" s="163"/>
      <c r="N123" s="164"/>
      <c r="O123" s="159" t="s">
        <v>4</v>
      </c>
      <c r="P123" s="159"/>
      <c r="Q123" s="160"/>
      <c r="R123" s="161"/>
      <c r="S123" s="161"/>
      <c r="T123" s="162"/>
    </row>
    <row r="124" spans="2:20" ht="14.45" customHeight="1" x14ac:dyDescent="0.25">
      <c r="B124" s="171"/>
      <c r="C124" s="171"/>
      <c r="D124" s="171"/>
      <c r="E124" s="165"/>
      <c r="F124" s="166"/>
      <c r="G124" s="159" t="s">
        <v>3</v>
      </c>
      <c r="H124" s="159"/>
      <c r="I124" s="167"/>
      <c r="J124" s="168"/>
      <c r="K124" s="168"/>
      <c r="L124" s="169"/>
      <c r="M124" s="165"/>
      <c r="N124" s="166"/>
      <c r="O124" s="159" t="s">
        <v>3</v>
      </c>
      <c r="P124" s="159"/>
      <c r="Q124" s="167"/>
      <c r="R124" s="168"/>
      <c r="S124" s="168"/>
      <c r="T124" s="169"/>
    </row>
    <row r="125" spans="2:20" ht="2.1" customHeight="1" x14ac:dyDescent="0.25">
      <c r="B125" s="48"/>
      <c r="C125" s="123"/>
      <c r="D125" s="123"/>
      <c r="E125" s="123"/>
      <c r="F125" s="124"/>
      <c r="G125" s="125"/>
      <c r="H125" s="123"/>
      <c r="I125" s="126"/>
      <c r="J125" s="126"/>
      <c r="K125" s="127"/>
      <c r="L125" s="126"/>
      <c r="M125" s="128"/>
      <c r="N125" s="129"/>
      <c r="O125" s="130"/>
      <c r="P125" s="128"/>
      <c r="Q125" s="131"/>
      <c r="R125" s="131"/>
      <c r="S125" s="132"/>
      <c r="T125" s="132"/>
    </row>
    <row r="126" spans="2:20" ht="14.45" customHeight="1" x14ac:dyDescent="0.25">
      <c r="B126" s="171">
        <f>B121+1</f>
        <v>4</v>
      </c>
      <c r="C126" s="171" t="s">
        <v>100</v>
      </c>
      <c r="D126" s="171"/>
      <c r="E126" s="172" t="s">
        <v>145</v>
      </c>
      <c r="F126" s="172"/>
      <c r="G126" s="159" t="s">
        <v>3</v>
      </c>
      <c r="H126" s="159"/>
      <c r="I126" s="160"/>
      <c r="J126" s="161"/>
      <c r="K126" s="161"/>
      <c r="L126" s="162"/>
      <c r="M126" s="173" t="s">
        <v>141</v>
      </c>
      <c r="N126" s="173"/>
      <c r="O126" s="159" t="s">
        <v>3</v>
      </c>
      <c r="P126" s="159"/>
      <c r="Q126" s="160"/>
      <c r="R126" s="161"/>
      <c r="S126" s="161"/>
      <c r="T126" s="162"/>
    </row>
    <row r="127" spans="2:20" ht="14.45" customHeight="1" x14ac:dyDescent="0.25">
      <c r="B127" s="171"/>
      <c r="C127" s="171"/>
      <c r="D127" s="171"/>
      <c r="E127" s="163"/>
      <c r="F127" s="164"/>
      <c r="G127" s="159" t="s">
        <v>4</v>
      </c>
      <c r="H127" s="159"/>
      <c r="I127" s="160"/>
      <c r="J127" s="161"/>
      <c r="K127" s="161"/>
      <c r="L127" s="162"/>
      <c r="M127" s="163"/>
      <c r="N127" s="164"/>
      <c r="O127" s="159" t="s">
        <v>4</v>
      </c>
      <c r="P127" s="159"/>
      <c r="Q127" s="160"/>
      <c r="R127" s="161"/>
      <c r="S127" s="161"/>
      <c r="T127" s="162"/>
    </row>
    <row r="128" spans="2:20" ht="14.45" customHeight="1" x14ac:dyDescent="0.25">
      <c r="B128" s="171"/>
      <c r="C128" s="171"/>
      <c r="D128" s="171"/>
      <c r="E128" s="163"/>
      <c r="F128" s="164"/>
      <c r="G128" s="159" t="s">
        <v>4</v>
      </c>
      <c r="H128" s="159"/>
      <c r="I128" s="160"/>
      <c r="J128" s="161"/>
      <c r="K128" s="161"/>
      <c r="L128" s="162"/>
      <c r="M128" s="163"/>
      <c r="N128" s="164"/>
      <c r="O128" s="159" t="s">
        <v>4</v>
      </c>
      <c r="P128" s="159"/>
      <c r="Q128" s="160"/>
      <c r="R128" s="161"/>
      <c r="S128" s="161"/>
      <c r="T128" s="162"/>
    </row>
    <row r="129" spans="2:20" ht="14.45" customHeight="1" x14ac:dyDescent="0.25">
      <c r="B129" s="171"/>
      <c r="C129" s="174"/>
      <c r="D129" s="174"/>
      <c r="E129" s="165"/>
      <c r="F129" s="166"/>
      <c r="G129" s="170" t="s">
        <v>3</v>
      </c>
      <c r="H129" s="170"/>
      <c r="I129" s="167"/>
      <c r="J129" s="168"/>
      <c r="K129" s="168"/>
      <c r="L129" s="169"/>
      <c r="M129" s="165"/>
      <c r="N129" s="166"/>
      <c r="O129" s="170" t="s">
        <v>3</v>
      </c>
      <c r="P129" s="170"/>
      <c r="Q129" s="167"/>
      <c r="R129" s="168"/>
      <c r="S129" s="168"/>
      <c r="T129" s="169"/>
    </row>
    <row r="130" spans="2:20" ht="2.1" customHeight="1" x14ac:dyDescent="0.25">
      <c r="B130" s="48"/>
      <c r="C130" s="123"/>
      <c r="D130" s="123"/>
      <c r="E130" s="123"/>
      <c r="F130" s="124"/>
      <c r="G130" s="125"/>
      <c r="H130" s="123"/>
      <c r="I130" s="126"/>
      <c r="J130" s="126"/>
      <c r="K130" s="127"/>
      <c r="L130" s="126"/>
      <c r="M130" s="128"/>
      <c r="N130" s="129"/>
      <c r="O130" s="130"/>
      <c r="P130" s="128"/>
      <c r="Q130" s="131"/>
      <c r="R130" s="131"/>
      <c r="S130" s="132"/>
      <c r="T130" s="132"/>
    </row>
    <row r="131" spans="2:20" ht="14.45" customHeight="1" x14ac:dyDescent="0.25">
      <c r="B131" s="171">
        <f>B126+1</f>
        <v>5</v>
      </c>
      <c r="C131" s="171" t="s">
        <v>101</v>
      </c>
      <c r="D131" s="171"/>
      <c r="E131" s="170" t="s">
        <v>146</v>
      </c>
      <c r="F131" s="170"/>
      <c r="G131" s="159" t="s">
        <v>3</v>
      </c>
      <c r="H131" s="159"/>
      <c r="I131" s="160"/>
      <c r="J131" s="161"/>
      <c r="K131" s="161"/>
      <c r="L131" s="162"/>
      <c r="M131" s="181" t="s">
        <v>142</v>
      </c>
      <c r="N131" s="170"/>
      <c r="O131" s="159" t="s">
        <v>3</v>
      </c>
      <c r="P131" s="159"/>
      <c r="Q131" s="160"/>
      <c r="R131" s="161"/>
      <c r="S131" s="161"/>
      <c r="T131" s="162"/>
    </row>
    <row r="132" spans="2:20" ht="14.45" customHeight="1" x14ac:dyDescent="0.25">
      <c r="B132" s="171"/>
      <c r="C132" s="171"/>
      <c r="D132" s="171"/>
      <c r="E132" s="163"/>
      <c r="F132" s="164"/>
      <c r="G132" s="159" t="s">
        <v>4</v>
      </c>
      <c r="H132" s="159"/>
      <c r="I132" s="160"/>
      <c r="J132" s="161"/>
      <c r="K132" s="161"/>
      <c r="L132" s="162"/>
      <c r="M132" s="163"/>
      <c r="N132" s="164"/>
      <c r="O132" s="159" t="s">
        <v>4</v>
      </c>
      <c r="P132" s="159"/>
      <c r="Q132" s="160"/>
      <c r="R132" s="161"/>
      <c r="S132" s="161"/>
      <c r="T132" s="162"/>
    </row>
    <row r="133" spans="2:20" ht="14.45" customHeight="1" x14ac:dyDescent="0.25">
      <c r="B133" s="171"/>
      <c r="C133" s="171"/>
      <c r="D133" s="171"/>
      <c r="E133" s="163"/>
      <c r="F133" s="164"/>
      <c r="G133" s="159" t="s">
        <v>4</v>
      </c>
      <c r="H133" s="159"/>
      <c r="I133" s="160"/>
      <c r="J133" s="161"/>
      <c r="K133" s="161"/>
      <c r="L133" s="162"/>
      <c r="M133" s="163"/>
      <c r="N133" s="164"/>
      <c r="O133" s="159" t="s">
        <v>4</v>
      </c>
      <c r="P133" s="159"/>
      <c r="Q133" s="160"/>
      <c r="R133" s="161"/>
      <c r="S133" s="161"/>
      <c r="T133" s="162"/>
    </row>
    <row r="134" spans="2:20" ht="14.45" customHeight="1" x14ac:dyDescent="0.25">
      <c r="B134" s="171"/>
      <c r="C134" s="171"/>
      <c r="D134" s="171"/>
      <c r="E134" s="165"/>
      <c r="F134" s="166"/>
      <c r="G134" s="159" t="s">
        <v>3</v>
      </c>
      <c r="H134" s="159"/>
      <c r="I134" s="167"/>
      <c r="J134" s="168"/>
      <c r="K134" s="168"/>
      <c r="L134" s="169"/>
      <c r="M134" s="165"/>
      <c r="N134" s="166"/>
      <c r="O134" s="159" t="s">
        <v>3</v>
      </c>
      <c r="P134" s="159"/>
      <c r="Q134" s="167"/>
      <c r="R134" s="168"/>
      <c r="S134" s="168"/>
      <c r="T134" s="169"/>
    </row>
    <row r="135" spans="2:20" ht="2.1" customHeight="1" x14ac:dyDescent="0.25">
      <c r="B135" s="48"/>
      <c r="C135" s="123"/>
      <c r="D135" s="123"/>
      <c r="E135" s="123"/>
      <c r="F135" s="124"/>
      <c r="G135" s="125"/>
      <c r="H135" s="123"/>
      <c r="I135" s="126"/>
      <c r="J135" s="126"/>
      <c r="K135" s="127"/>
      <c r="L135" s="126"/>
      <c r="M135" s="128"/>
      <c r="N135" s="129"/>
      <c r="O135" s="130"/>
      <c r="P135" s="128"/>
      <c r="Q135" s="131"/>
      <c r="R135" s="131"/>
      <c r="S135" s="132"/>
      <c r="T135" s="132"/>
    </row>
    <row r="136" spans="2:20" ht="14.45" customHeight="1" x14ac:dyDescent="0.25">
      <c r="B136" s="171">
        <f>B131+1</f>
        <v>6</v>
      </c>
      <c r="C136" s="171" t="s">
        <v>73</v>
      </c>
      <c r="D136" s="171"/>
      <c r="E136" s="172" t="s">
        <v>144</v>
      </c>
      <c r="F136" s="172"/>
      <c r="G136" s="159" t="s">
        <v>3</v>
      </c>
      <c r="H136" s="159"/>
      <c r="I136" s="160"/>
      <c r="J136" s="161"/>
      <c r="K136" s="161"/>
      <c r="L136" s="162"/>
      <c r="M136" s="173" t="s">
        <v>144</v>
      </c>
      <c r="N136" s="173"/>
      <c r="O136" s="159" t="s">
        <v>3</v>
      </c>
      <c r="P136" s="159"/>
      <c r="Q136" s="160"/>
      <c r="R136" s="161"/>
      <c r="S136" s="161"/>
      <c r="T136" s="162"/>
    </row>
    <row r="137" spans="2:20" ht="14.45" customHeight="1" x14ac:dyDescent="0.25">
      <c r="B137" s="171"/>
      <c r="C137" s="171"/>
      <c r="D137" s="171"/>
      <c r="E137" s="163"/>
      <c r="F137" s="164"/>
      <c r="G137" s="159" t="s">
        <v>4</v>
      </c>
      <c r="H137" s="159"/>
      <c r="I137" s="160"/>
      <c r="J137" s="161"/>
      <c r="K137" s="161"/>
      <c r="L137" s="162"/>
      <c r="M137" s="163"/>
      <c r="N137" s="164"/>
      <c r="O137" s="159" t="s">
        <v>4</v>
      </c>
      <c r="P137" s="159"/>
      <c r="Q137" s="160"/>
      <c r="R137" s="161"/>
      <c r="S137" s="161"/>
      <c r="T137" s="162"/>
    </row>
    <row r="138" spans="2:20" ht="14.45" customHeight="1" x14ac:dyDescent="0.25">
      <c r="B138" s="171"/>
      <c r="C138" s="171"/>
      <c r="D138" s="171"/>
      <c r="E138" s="163"/>
      <c r="F138" s="164"/>
      <c r="G138" s="159" t="s">
        <v>4</v>
      </c>
      <c r="H138" s="159"/>
      <c r="I138" s="160"/>
      <c r="J138" s="161"/>
      <c r="K138" s="161"/>
      <c r="L138" s="162"/>
      <c r="M138" s="163"/>
      <c r="N138" s="164"/>
      <c r="O138" s="159" t="s">
        <v>4</v>
      </c>
      <c r="P138" s="159"/>
      <c r="Q138" s="160"/>
      <c r="R138" s="161"/>
      <c r="S138" s="161"/>
      <c r="T138" s="162"/>
    </row>
    <row r="139" spans="2:20" ht="14.45" customHeight="1" x14ac:dyDescent="0.25">
      <c r="B139" s="171"/>
      <c r="C139" s="171"/>
      <c r="D139" s="171"/>
      <c r="E139" s="165"/>
      <c r="F139" s="166"/>
      <c r="G139" s="159" t="s">
        <v>3</v>
      </c>
      <c r="H139" s="159"/>
      <c r="I139" s="167"/>
      <c r="J139" s="168"/>
      <c r="K139" s="168"/>
      <c r="L139" s="169"/>
      <c r="M139" s="165"/>
      <c r="N139" s="166"/>
      <c r="O139" s="159" t="s">
        <v>3</v>
      </c>
      <c r="P139" s="159"/>
      <c r="Q139" s="167"/>
      <c r="R139" s="168"/>
      <c r="S139" s="168"/>
      <c r="T139" s="169"/>
    </row>
    <row r="140" spans="2:20" ht="2.1" customHeight="1" x14ac:dyDescent="0.25">
      <c r="B140" s="48"/>
      <c r="C140" s="123"/>
      <c r="D140" s="123"/>
      <c r="E140" s="123"/>
      <c r="F140" s="124"/>
      <c r="G140" s="125"/>
      <c r="H140" s="123"/>
      <c r="I140" s="126"/>
      <c r="J140" s="126"/>
      <c r="K140" s="127"/>
      <c r="L140" s="126"/>
      <c r="M140" s="128"/>
      <c r="N140" s="129"/>
      <c r="O140" s="130"/>
      <c r="P140" s="128"/>
      <c r="Q140" s="131"/>
      <c r="R140" s="131"/>
      <c r="S140" s="132"/>
      <c r="T140" s="132"/>
    </row>
    <row r="141" spans="2:20" ht="14.45" customHeight="1" x14ac:dyDescent="0.25">
      <c r="B141" s="171">
        <f>B136+1</f>
        <v>7</v>
      </c>
      <c r="C141" s="171" t="s">
        <v>33</v>
      </c>
      <c r="D141" s="171"/>
      <c r="E141" s="172" t="s">
        <v>147</v>
      </c>
      <c r="F141" s="172"/>
      <c r="G141" s="159" t="s">
        <v>3</v>
      </c>
      <c r="H141" s="159"/>
      <c r="I141" s="160"/>
      <c r="J141" s="161"/>
      <c r="K141" s="161"/>
      <c r="L141" s="162"/>
      <c r="M141" s="173" t="s">
        <v>144</v>
      </c>
      <c r="N141" s="173"/>
      <c r="O141" s="159" t="s">
        <v>3</v>
      </c>
      <c r="P141" s="159"/>
      <c r="Q141" s="160"/>
      <c r="R141" s="161"/>
      <c r="S141" s="161"/>
      <c r="T141" s="162"/>
    </row>
    <row r="142" spans="2:20" ht="14.45" customHeight="1" x14ac:dyDescent="0.25">
      <c r="B142" s="171"/>
      <c r="C142" s="171"/>
      <c r="D142" s="171"/>
      <c r="E142" s="163"/>
      <c r="F142" s="164"/>
      <c r="G142" s="159" t="s">
        <v>4</v>
      </c>
      <c r="H142" s="159"/>
      <c r="I142" s="160"/>
      <c r="J142" s="161"/>
      <c r="K142" s="161"/>
      <c r="L142" s="162"/>
      <c r="M142" s="163"/>
      <c r="N142" s="164"/>
      <c r="O142" s="159" t="s">
        <v>4</v>
      </c>
      <c r="P142" s="159"/>
      <c r="Q142" s="160"/>
      <c r="R142" s="161"/>
      <c r="S142" s="161"/>
      <c r="T142" s="162"/>
    </row>
    <row r="143" spans="2:20" ht="14.45" customHeight="1" x14ac:dyDescent="0.25">
      <c r="B143" s="171"/>
      <c r="C143" s="171"/>
      <c r="D143" s="171"/>
      <c r="E143" s="163"/>
      <c r="F143" s="164"/>
      <c r="G143" s="159" t="s">
        <v>4</v>
      </c>
      <c r="H143" s="159"/>
      <c r="I143" s="160"/>
      <c r="J143" s="161"/>
      <c r="K143" s="161"/>
      <c r="L143" s="162"/>
      <c r="M143" s="163"/>
      <c r="N143" s="164"/>
      <c r="O143" s="159" t="s">
        <v>4</v>
      </c>
      <c r="P143" s="159"/>
      <c r="Q143" s="160"/>
      <c r="R143" s="161"/>
      <c r="S143" s="161"/>
      <c r="T143" s="162"/>
    </row>
    <row r="144" spans="2:20" ht="14.45" customHeight="1" x14ac:dyDescent="0.25">
      <c r="B144" s="174"/>
      <c r="C144" s="174"/>
      <c r="D144" s="174"/>
      <c r="E144" s="165"/>
      <c r="F144" s="166"/>
      <c r="G144" s="170" t="s">
        <v>3</v>
      </c>
      <c r="H144" s="170"/>
      <c r="I144" s="167"/>
      <c r="J144" s="168"/>
      <c r="K144" s="168"/>
      <c r="L144" s="169"/>
      <c r="M144" s="165"/>
      <c r="N144" s="166"/>
      <c r="O144" s="170" t="s">
        <v>3</v>
      </c>
      <c r="P144" s="170"/>
      <c r="Q144" s="167"/>
      <c r="R144" s="168"/>
      <c r="S144" s="168"/>
      <c r="T144" s="169"/>
    </row>
    <row r="145" spans="2:20" ht="2.1" customHeight="1" x14ac:dyDescent="0.25">
      <c r="B145" s="48"/>
      <c r="C145" s="123"/>
      <c r="D145" s="123"/>
      <c r="E145" s="123"/>
      <c r="F145" s="124"/>
      <c r="G145" s="125"/>
      <c r="H145" s="123"/>
      <c r="I145" s="126"/>
      <c r="J145" s="126"/>
      <c r="K145" s="127"/>
      <c r="L145" s="126"/>
      <c r="M145" s="128"/>
      <c r="N145" s="129"/>
      <c r="O145" s="130"/>
      <c r="P145" s="128"/>
      <c r="Q145" s="131"/>
      <c r="R145" s="131"/>
      <c r="S145" s="132"/>
      <c r="T145" s="132"/>
    </row>
    <row r="146" spans="2:20" ht="14.45" customHeight="1" x14ac:dyDescent="0.25">
      <c r="B146" s="171">
        <f>B141+1</f>
        <v>8</v>
      </c>
      <c r="C146" s="171" t="s">
        <v>74</v>
      </c>
      <c r="D146" s="171"/>
      <c r="E146" s="172" t="s">
        <v>74</v>
      </c>
      <c r="F146" s="172"/>
      <c r="G146" s="159" t="s">
        <v>3</v>
      </c>
      <c r="H146" s="159"/>
      <c r="I146" s="160"/>
      <c r="J146" s="161"/>
      <c r="K146" s="161"/>
      <c r="L146" s="162"/>
      <c r="M146" s="173" t="s">
        <v>74</v>
      </c>
      <c r="N146" s="173"/>
      <c r="O146" s="159" t="s">
        <v>3</v>
      </c>
      <c r="P146" s="159"/>
      <c r="Q146" s="160"/>
      <c r="R146" s="161"/>
      <c r="S146" s="161"/>
      <c r="T146" s="162"/>
    </row>
    <row r="147" spans="2:20" ht="14.45" customHeight="1" x14ac:dyDescent="0.25">
      <c r="B147" s="171"/>
      <c r="C147" s="171"/>
      <c r="D147" s="171"/>
      <c r="E147" s="163"/>
      <c r="F147" s="164"/>
      <c r="G147" s="159" t="s">
        <v>4</v>
      </c>
      <c r="H147" s="159"/>
      <c r="I147" s="160"/>
      <c r="J147" s="161"/>
      <c r="K147" s="161"/>
      <c r="L147" s="162"/>
      <c r="M147" s="163"/>
      <c r="N147" s="164"/>
      <c r="O147" s="159" t="s">
        <v>4</v>
      </c>
      <c r="P147" s="159"/>
      <c r="Q147" s="160"/>
      <c r="R147" s="161"/>
      <c r="S147" s="161"/>
      <c r="T147" s="162"/>
    </row>
    <row r="148" spans="2:20" ht="14.45" customHeight="1" x14ac:dyDescent="0.25">
      <c r="B148" s="171"/>
      <c r="C148" s="171"/>
      <c r="D148" s="171"/>
      <c r="E148" s="163"/>
      <c r="F148" s="164"/>
      <c r="G148" s="159" t="s">
        <v>4</v>
      </c>
      <c r="H148" s="159"/>
      <c r="I148" s="160"/>
      <c r="J148" s="161"/>
      <c r="K148" s="161"/>
      <c r="L148" s="162"/>
      <c r="M148" s="163"/>
      <c r="N148" s="164"/>
      <c r="O148" s="159" t="s">
        <v>4</v>
      </c>
      <c r="P148" s="159"/>
      <c r="Q148" s="160"/>
      <c r="R148" s="161"/>
      <c r="S148" s="161"/>
      <c r="T148" s="162"/>
    </row>
    <row r="149" spans="2:20" ht="14.45" customHeight="1" x14ac:dyDescent="0.25">
      <c r="B149" s="171"/>
      <c r="C149" s="171"/>
      <c r="D149" s="171"/>
      <c r="E149" s="165"/>
      <c r="F149" s="166"/>
      <c r="G149" s="159" t="s">
        <v>3</v>
      </c>
      <c r="H149" s="159"/>
      <c r="I149" s="167"/>
      <c r="J149" s="168"/>
      <c r="K149" s="168"/>
      <c r="L149" s="169"/>
      <c r="M149" s="165"/>
      <c r="N149" s="166"/>
      <c r="O149" s="159" t="s">
        <v>3</v>
      </c>
      <c r="P149" s="159"/>
      <c r="Q149" s="167"/>
      <c r="R149" s="168"/>
      <c r="S149" s="168"/>
      <c r="T149" s="169"/>
    </row>
    <row r="150" spans="2:20" ht="2.1" customHeight="1" x14ac:dyDescent="0.25">
      <c r="B150" s="48"/>
      <c r="C150" s="123"/>
      <c r="D150" s="123"/>
      <c r="E150" s="123"/>
      <c r="F150" s="124"/>
      <c r="G150" s="125"/>
      <c r="H150" s="123"/>
      <c r="I150" s="126"/>
      <c r="J150" s="126"/>
      <c r="K150" s="127"/>
      <c r="L150" s="126"/>
      <c r="M150" s="128"/>
      <c r="N150" s="129"/>
      <c r="O150" s="130"/>
      <c r="P150" s="128"/>
      <c r="Q150" s="131"/>
      <c r="R150" s="131"/>
      <c r="S150" s="132"/>
      <c r="T150" s="132"/>
    </row>
    <row r="151" spans="2:20" ht="14.45" customHeight="1" x14ac:dyDescent="0.25">
      <c r="B151" s="171">
        <f>B146+1</f>
        <v>9</v>
      </c>
      <c r="C151" s="171" t="s">
        <v>75</v>
      </c>
      <c r="D151" s="171"/>
      <c r="E151" s="170" t="s">
        <v>75</v>
      </c>
      <c r="F151" s="170"/>
      <c r="G151" s="159" t="s">
        <v>3</v>
      </c>
      <c r="H151" s="159"/>
      <c r="I151" s="160"/>
      <c r="J151" s="161"/>
      <c r="K151" s="161"/>
      <c r="L151" s="162"/>
      <c r="M151" s="170" t="s">
        <v>75</v>
      </c>
      <c r="N151" s="170"/>
      <c r="O151" s="159" t="s">
        <v>3</v>
      </c>
      <c r="P151" s="159"/>
      <c r="Q151" s="160"/>
      <c r="R151" s="161"/>
      <c r="S151" s="161"/>
      <c r="T151" s="162"/>
    </row>
    <row r="152" spans="2:20" ht="14.45" customHeight="1" x14ac:dyDescent="0.25">
      <c r="B152" s="171"/>
      <c r="C152" s="171"/>
      <c r="D152" s="171"/>
      <c r="E152" s="163"/>
      <c r="F152" s="164"/>
      <c r="G152" s="159" t="s">
        <v>4</v>
      </c>
      <c r="H152" s="159"/>
      <c r="I152" s="160"/>
      <c r="J152" s="161"/>
      <c r="K152" s="161"/>
      <c r="L152" s="162"/>
      <c r="M152" s="163"/>
      <c r="N152" s="164"/>
      <c r="O152" s="159" t="s">
        <v>4</v>
      </c>
      <c r="P152" s="159"/>
      <c r="Q152" s="160"/>
      <c r="R152" s="161"/>
      <c r="S152" s="161"/>
      <c r="T152" s="162"/>
    </row>
    <row r="153" spans="2:20" ht="14.45" customHeight="1" x14ac:dyDescent="0.25">
      <c r="B153" s="171"/>
      <c r="C153" s="171"/>
      <c r="D153" s="171"/>
      <c r="E153" s="163"/>
      <c r="F153" s="164"/>
      <c r="G153" s="159" t="s">
        <v>4</v>
      </c>
      <c r="H153" s="159"/>
      <c r="I153" s="160"/>
      <c r="J153" s="161"/>
      <c r="K153" s="161"/>
      <c r="L153" s="162"/>
      <c r="M153" s="163"/>
      <c r="N153" s="164"/>
      <c r="O153" s="159" t="s">
        <v>4</v>
      </c>
      <c r="P153" s="159"/>
      <c r="Q153" s="160"/>
      <c r="R153" s="161"/>
      <c r="S153" s="161"/>
      <c r="T153" s="162"/>
    </row>
    <row r="154" spans="2:20" ht="14.45" customHeight="1" x14ac:dyDescent="0.25">
      <c r="B154" s="174"/>
      <c r="C154" s="174"/>
      <c r="D154" s="174"/>
      <c r="E154" s="163"/>
      <c r="F154" s="164"/>
      <c r="G154" s="170" t="s">
        <v>3</v>
      </c>
      <c r="H154" s="170"/>
      <c r="I154" s="167"/>
      <c r="J154" s="168"/>
      <c r="K154" s="168"/>
      <c r="L154" s="169"/>
      <c r="M154" s="163"/>
      <c r="N154" s="164"/>
      <c r="O154" s="170" t="s">
        <v>3</v>
      </c>
      <c r="P154" s="170"/>
      <c r="Q154" s="167"/>
      <c r="R154" s="168"/>
      <c r="S154" s="168"/>
      <c r="T154" s="169"/>
    </row>
    <row r="155" spans="2:20" ht="2.1" customHeight="1" x14ac:dyDescent="0.25">
      <c r="B155" s="48"/>
      <c r="C155" s="123"/>
      <c r="D155" s="123"/>
      <c r="E155" s="123"/>
      <c r="F155" s="124"/>
      <c r="G155" s="125"/>
      <c r="H155" s="123"/>
      <c r="I155" s="126"/>
      <c r="J155" s="126"/>
      <c r="K155" s="127"/>
      <c r="L155" s="126"/>
      <c r="M155" s="128"/>
      <c r="N155" s="129"/>
      <c r="O155" s="130"/>
      <c r="P155" s="128"/>
      <c r="Q155" s="131"/>
      <c r="R155" s="131"/>
      <c r="S155" s="132"/>
      <c r="T155" s="132"/>
    </row>
    <row r="156" spans="2:20" ht="14.45" customHeight="1" x14ac:dyDescent="0.25">
      <c r="B156" s="171">
        <f>B151+1</f>
        <v>10</v>
      </c>
      <c r="C156" s="171" t="s">
        <v>5</v>
      </c>
      <c r="D156" s="171"/>
      <c r="E156" s="179" t="s">
        <v>34</v>
      </c>
      <c r="F156" s="179"/>
      <c r="G156" s="175" t="s">
        <v>3</v>
      </c>
      <c r="H156" s="175"/>
      <c r="I156" s="176"/>
      <c r="J156" s="177"/>
      <c r="K156" s="177"/>
      <c r="L156" s="178"/>
      <c r="M156" s="180" t="s">
        <v>34</v>
      </c>
      <c r="N156" s="180"/>
      <c r="O156" s="175" t="s">
        <v>3</v>
      </c>
      <c r="P156" s="175"/>
      <c r="Q156" s="176"/>
      <c r="R156" s="177"/>
      <c r="S156" s="177"/>
      <c r="T156" s="178"/>
    </row>
    <row r="157" spans="2:20" ht="14.45" customHeight="1" x14ac:dyDescent="0.25">
      <c r="B157" s="171"/>
      <c r="C157" s="171"/>
      <c r="D157" s="171"/>
      <c r="E157" s="163"/>
      <c r="F157" s="164"/>
      <c r="G157" s="159" t="s">
        <v>4</v>
      </c>
      <c r="H157" s="159"/>
      <c r="I157" s="160"/>
      <c r="J157" s="161"/>
      <c r="K157" s="161"/>
      <c r="L157" s="162"/>
      <c r="M157" s="163"/>
      <c r="N157" s="164"/>
      <c r="O157" s="159" t="s">
        <v>4</v>
      </c>
      <c r="P157" s="159"/>
      <c r="Q157" s="160"/>
      <c r="R157" s="161"/>
      <c r="S157" s="161"/>
      <c r="T157" s="162"/>
    </row>
    <row r="158" spans="2:20" ht="14.45" customHeight="1" x14ac:dyDescent="0.25">
      <c r="B158" s="171"/>
      <c r="C158" s="171"/>
      <c r="D158" s="171"/>
      <c r="E158" s="163"/>
      <c r="F158" s="164"/>
      <c r="G158" s="159" t="s">
        <v>4</v>
      </c>
      <c r="H158" s="159"/>
      <c r="I158" s="160"/>
      <c r="J158" s="161"/>
      <c r="K158" s="161"/>
      <c r="L158" s="162"/>
      <c r="M158" s="163"/>
      <c r="N158" s="164"/>
      <c r="O158" s="159" t="s">
        <v>4</v>
      </c>
      <c r="P158" s="159"/>
      <c r="Q158" s="160"/>
      <c r="R158" s="161"/>
      <c r="S158" s="161"/>
      <c r="T158" s="162"/>
    </row>
    <row r="159" spans="2:20" ht="14.45" customHeight="1" x14ac:dyDescent="0.25">
      <c r="B159" s="174"/>
      <c r="C159" s="174"/>
      <c r="D159" s="174"/>
      <c r="E159" s="165"/>
      <c r="F159" s="166"/>
      <c r="G159" s="170" t="s">
        <v>3</v>
      </c>
      <c r="H159" s="170"/>
      <c r="I159" s="167"/>
      <c r="J159" s="168"/>
      <c r="K159" s="168"/>
      <c r="L159" s="169"/>
      <c r="M159" s="165"/>
      <c r="N159" s="166"/>
      <c r="O159" s="170" t="s">
        <v>3</v>
      </c>
      <c r="P159" s="170"/>
      <c r="Q159" s="167"/>
      <c r="R159" s="168"/>
      <c r="S159" s="168"/>
      <c r="T159" s="169"/>
    </row>
    <row r="160" spans="2:20" ht="2.1" customHeight="1" x14ac:dyDescent="0.25">
      <c r="B160" s="48"/>
      <c r="C160" s="123"/>
      <c r="D160" s="123"/>
      <c r="E160" s="123"/>
      <c r="F160" s="124"/>
      <c r="G160" s="125"/>
      <c r="H160" s="123"/>
      <c r="I160" s="126"/>
      <c r="J160" s="126"/>
      <c r="K160" s="127"/>
      <c r="L160" s="126"/>
      <c r="M160" s="128"/>
      <c r="N160" s="129"/>
      <c r="O160" s="130"/>
      <c r="P160" s="128"/>
      <c r="Q160" s="131"/>
      <c r="R160" s="131"/>
      <c r="S160" s="132"/>
      <c r="T160" s="132"/>
    </row>
    <row r="161" spans="2:20" ht="14.45" customHeight="1" x14ac:dyDescent="0.25">
      <c r="B161" s="171">
        <f>B156+1</f>
        <v>11</v>
      </c>
      <c r="C161" s="171" t="s">
        <v>34</v>
      </c>
      <c r="D161" s="171"/>
      <c r="E161" s="170" t="str">
        <f>E156</f>
        <v>.200 g</v>
      </c>
      <c r="F161" s="170"/>
      <c r="G161" s="159" t="s">
        <v>3</v>
      </c>
      <c r="H161" s="159"/>
      <c r="I161" s="160"/>
      <c r="J161" s="161"/>
      <c r="K161" s="161"/>
      <c r="L161" s="162"/>
      <c r="M161" s="170" t="str">
        <f>M156</f>
        <v>.200 g</v>
      </c>
      <c r="N161" s="170"/>
      <c r="O161" s="159" t="s">
        <v>3</v>
      </c>
      <c r="P161" s="159"/>
      <c r="Q161" s="160"/>
      <c r="R161" s="161"/>
      <c r="S161" s="161"/>
      <c r="T161" s="162"/>
    </row>
    <row r="162" spans="2:20" ht="14.45" customHeight="1" x14ac:dyDescent="0.25">
      <c r="B162" s="171"/>
      <c r="C162" s="171"/>
      <c r="D162" s="171"/>
      <c r="E162" s="163"/>
      <c r="F162" s="164"/>
      <c r="G162" s="159" t="s">
        <v>4</v>
      </c>
      <c r="H162" s="159"/>
      <c r="I162" s="160"/>
      <c r="J162" s="161"/>
      <c r="K162" s="161"/>
      <c r="L162" s="162"/>
      <c r="M162" s="163"/>
      <c r="N162" s="164"/>
      <c r="O162" s="159" t="s">
        <v>4</v>
      </c>
      <c r="P162" s="159"/>
      <c r="Q162" s="160"/>
      <c r="R162" s="161"/>
      <c r="S162" s="161"/>
      <c r="T162" s="162"/>
    </row>
    <row r="163" spans="2:20" ht="14.45" customHeight="1" x14ac:dyDescent="0.25">
      <c r="B163" s="171"/>
      <c r="C163" s="171"/>
      <c r="D163" s="171"/>
      <c r="E163" s="163"/>
      <c r="F163" s="164"/>
      <c r="G163" s="159" t="s">
        <v>4</v>
      </c>
      <c r="H163" s="159"/>
      <c r="I163" s="160"/>
      <c r="J163" s="161"/>
      <c r="K163" s="161"/>
      <c r="L163" s="162"/>
      <c r="M163" s="163"/>
      <c r="N163" s="164"/>
      <c r="O163" s="159" t="s">
        <v>4</v>
      </c>
      <c r="P163" s="159"/>
      <c r="Q163" s="160"/>
      <c r="R163" s="161"/>
      <c r="S163" s="161"/>
      <c r="T163" s="162"/>
    </row>
    <row r="164" spans="2:20" ht="14.45" customHeight="1" x14ac:dyDescent="0.25">
      <c r="B164" s="171"/>
      <c r="C164" s="171"/>
      <c r="D164" s="171"/>
      <c r="E164" s="165"/>
      <c r="F164" s="166"/>
      <c r="G164" s="159" t="s">
        <v>3</v>
      </c>
      <c r="H164" s="159"/>
      <c r="I164" s="167"/>
      <c r="J164" s="168"/>
      <c r="K164" s="168"/>
      <c r="L164" s="169"/>
      <c r="M164" s="165"/>
      <c r="N164" s="166"/>
      <c r="O164" s="159" t="s">
        <v>3</v>
      </c>
      <c r="P164" s="159"/>
      <c r="Q164" s="167"/>
      <c r="R164" s="168"/>
      <c r="S164" s="168"/>
      <c r="T164" s="169"/>
    </row>
    <row r="165" spans="2:20" ht="2.1" customHeight="1" x14ac:dyDescent="0.25">
      <c r="B165" s="48"/>
      <c r="C165" s="123"/>
      <c r="D165" s="123"/>
      <c r="E165" s="123"/>
      <c r="F165" s="124"/>
      <c r="G165" s="125"/>
      <c r="H165" s="123"/>
      <c r="I165" s="126"/>
      <c r="J165" s="126"/>
      <c r="K165" s="127"/>
      <c r="L165" s="126"/>
      <c r="M165" s="128"/>
      <c r="N165" s="129"/>
      <c r="O165" s="130"/>
      <c r="P165" s="128"/>
      <c r="Q165" s="131"/>
      <c r="R165" s="131"/>
      <c r="S165" s="132"/>
      <c r="T165" s="132"/>
    </row>
    <row r="166" spans="2:20" ht="14.45" customHeight="1" x14ac:dyDescent="0.25">
      <c r="B166" s="171">
        <f>B161+1</f>
        <v>12</v>
      </c>
      <c r="C166" s="171" t="s">
        <v>6</v>
      </c>
      <c r="D166" s="171"/>
      <c r="E166" s="172" t="s">
        <v>148</v>
      </c>
      <c r="F166" s="172"/>
      <c r="G166" s="159" t="s">
        <v>3</v>
      </c>
      <c r="H166" s="159"/>
      <c r="I166" s="160"/>
      <c r="J166" s="161"/>
      <c r="K166" s="161"/>
      <c r="L166" s="162"/>
      <c r="M166" s="173" t="s">
        <v>148</v>
      </c>
      <c r="N166" s="173"/>
      <c r="O166" s="159" t="s">
        <v>3</v>
      </c>
      <c r="P166" s="159"/>
      <c r="Q166" s="160"/>
      <c r="R166" s="161"/>
      <c r="S166" s="161"/>
      <c r="T166" s="162"/>
    </row>
    <row r="167" spans="2:20" ht="14.45" customHeight="1" x14ac:dyDescent="0.25">
      <c r="B167" s="171"/>
      <c r="C167" s="171"/>
      <c r="D167" s="171"/>
      <c r="E167" s="163"/>
      <c r="F167" s="164"/>
      <c r="G167" s="159" t="s">
        <v>4</v>
      </c>
      <c r="H167" s="159"/>
      <c r="I167" s="160"/>
      <c r="J167" s="161"/>
      <c r="K167" s="161"/>
      <c r="L167" s="162"/>
      <c r="M167" s="163"/>
      <c r="N167" s="164"/>
      <c r="O167" s="159" t="s">
        <v>4</v>
      </c>
      <c r="P167" s="159"/>
      <c r="Q167" s="160"/>
      <c r="R167" s="161"/>
      <c r="S167" s="161"/>
      <c r="T167" s="162"/>
    </row>
    <row r="168" spans="2:20" ht="14.45" customHeight="1" x14ac:dyDescent="0.25">
      <c r="B168" s="171"/>
      <c r="C168" s="171"/>
      <c r="D168" s="171"/>
      <c r="E168" s="163"/>
      <c r="F168" s="164"/>
      <c r="G168" s="159" t="s">
        <v>4</v>
      </c>
      <c r="H168" s="159"/>
      <c r="I168" s="160"/>
      <c r="J168" s="161"/>
      <c r="K168" s="161"/>
      <c r="L168" s="162"/>
      <c r="M168" s="163"/>
      <c r="N168" s="164"/>
      <c r="O168" s="159" t="s">
        <v>4</v>
      </c>
      <c r="P168" s="159"/>
      <c r="Q168" s="160"/>
      <c r="R168" s="161"/>
      <c r="S168" s="161"/>
      <c r="T168" s="162"/>
    </row>
    <row r="169" spans="2:20" ht="14.45" customHeight="1" x14ac:dyDescent="0.25">
      <c r="B169" s="171"/>
      <c r="C169" s="171"/>
      <c r="D169" s="171"/>
      <c r="E169" s="165"/>
      <c r="F169" s="166"/>
      <c r="G169" s="159" t="s">
        <v>3</v>
      </c>
      <c r="H169" s="159"/>
      <c r="I169" s="167"/>
      <c r="J169" s="168"/>
      <c r="K169" s="168"/>
      <c r="L169" s="169"/>
      <c r="M169" s="165"/>
      <c r="N169" s="166"/>
      <c r="O169" s="159" t="s">
        <v>3</v>
      </c>
      <c r="P169" s="159"/>
      <c r="Q169" s="167"/>
      <c r="R169" s="168"/>
      <c r="S169" s="168"/>
      <c r="T169" s="169"/>
    </row>
    <row r="170" spans="2:20" ht="2.1" customHeight="1" x14ac:dyDescent="0.25">
      <c r="B170" s="48"/>
      <c r="C170" s="123"/>
      <c r="D170" s="123"/>
      <c r="E170" s="123"/>
      <c r="F170" s="124"/>
      <c r="G170" s="125"/>
      <c r="H170" s="123"/>
      <c r="I170" s="126"/>
      <c r="J170" s="126"/>
      <c r="K170" s="127"/>
      <c r="L170" s="126"/>
      <c r="M170" s="128"/>
      <c r="N170" s="129"/>
      <c r="O170" s="130"/>
      <c r="P170" s="128"/>
      <c r="Q170" s="131"/>
      <c r="R170" s="131"/>
      <c r="S170" s="132"/>
      <c r="T170" s="132"/>
    </row>
    <row r="171" spans="2:20" ht="14.45" customHeight="1" x14ac:dyDescent="0.25">
      <c r="B171" s="171">
        <f>B166+1</f>
        <v>13</v>
      </c>
      <c r="C171" s="171" t="s">
        <v>7</v>
      </c>
      <c r="D171" s="171"/>
      <c r="E171" s="172" t="s">
        <v>149</v>
      </c>
      <c r="F171" s="172"/>
      <c r="G171" s="159" t="s">
        <v>3</v>
      </c>
      <c r="H171" s="159"/>
      <c r="I171" s="160"/>
      <c r="J171" s="161"/>
      <c r="K171" s="161"/>
      <c r="L171" s="162"/>
      <c r="M171" s="173" t="s">
        <v>149</v>
      </c>
      <c r="N171" s="173"/>
      <c r="O171" s="159" t="s">
        <v>3</v>
      </c>
      <c r="P171" s="159"/>
      <c r="Q171" s="160"/>
      <c r="R171" s="161"/>
      <c r="S171" s="161"/>
      <c r="T171" s="162"/>
    </row>
    <row r="172" spans="2:20" ht="14.45" customHeight="1" x14ac:dyDescent="0.25">
      <c r="B172" s="171"/>
      <c r="C172" s="171"/>
      <c r="D172" s="171"/>
      <c r="E172" s="163"/>
      <c r="F172" s="164"/>
      <c r="G172" s="159" t="s">
        <v>4</v>
      </c>
      <c r="H172" s="159"/>
      <c r="I172" s="160"/>
      <c r="J172" s="161"/>
      <c r="K172" s="161"/>
      <c r="L172" s="162"/>
      <c r="M172" s="163"/>
      <c r="N172" s="164"/>
      <c r="O172" s="159" t="s">
        <v>4</v>
      </c>
      <c r="P172" s="159"/>
      <c r="Q172" s="160"/>
      <c r="R172" s="161"/>
      <c r="S172" s="161"/>
      <c r="T172" s="162"/>
    </row>
    <row r="173" spans="2:20" ht="14.45" customHeight="1" x14ac:dyDescent="0.25">
      <c r="B173" s="171"/>
      <c r="C173" s="171"/>
      <c r="D173" s="171"/>
      <c r="E173" s="163"/>
      <c r="F173" s="164"/>
      <c r="G173" s="159" t="s">
        <v>4</v>
      </c>
      <c r="H173" s="159"/>
      <c r="I173" s="160"/>
      <c r="J173" s="161"/>
      <c r="K173" s="161"/>
      <c r="L173" s="162"/>
      <c r="M173" s="163"/>
      <c r="N173" s="164"/>
      <c r="O173" s="159" t="s">
        <v>4</v>
      </c>
      <c r="P173" s="159"/>
      <c r="Q173" s="160"/>
      <c r="R173" s="161"/>
      <c r="S173" s="161"/>
      <c r="T173" s="162"/>
    </row>
    <row r="174" spans="2:20" ht="14.45" customHeight="1" x14ac:dyDescent="0.25">
      <c r="B174" s="174"/>
      <c r="C174" s="174"/>
      <c r="D174" s="174"/>
      <c r="E174" s="165"/>
      <c r="F174" s="166"/>
      <c r="G174" s="170" t="s">
        <v>3</v>
      </c>
      <c r="H174" s="170"/>
      <c r="I174" s="167"/>
      <c r="J174" s="168"/>
      <c r="K174" s="168"/>
      <c r="L174" s="169"/>
      <c r="M174" s="165"/>
      <c r="N174" s="166"/>
      <c r="O174" s="170" t="s">
        <v>3</v>
      </c>
      <c r="P174" s="170"/>
      <c r="Q174" s="167"/>
      <c r="R174" s="168"/>
      <c r="S174" s="168"/>
      <c r="T174" s="169"/>
    </row>
    <row r="175" spans="2:20" ht="2.1" customHeight="1" x14ac:dyDescent="0.25">
      <c r="B175" s="48"/>
      <c r="C175" s="123"/>
      <c r="D175" s="123"/>
      <c r="E175" s="123"/>
      <c r="F175" s="124"/>
      <c r="G175" s="125"/>
      <c r="H175" s="123"/>
      <c r="I175" s="126"/>
      <c r="J175" s="126"/>
      <c r="K175" s="127"/>
      <c r="L175" s="126"/>
      <c r="M175" s="128"/>
      <c r="N175" s="129"/>
      <c r="O175" s="130"/>
      <c r="P175" s="128"/>
      <c r="Q175" s="131"/>
      <c r="R175" s="131"/>
      <c r="S175" s="132"/>
      <c r="T175" s="132"/>
    </row>
    <row r="176" spans="2:20" ht="14.45" customHeight="1" x14ac:dyDescent="0.25">
      <c r="B176" s="171">
        <f>B171+1</f>
        <v>14</v>
      </c>
      <c r="C176" s="171" t="s">
        <v>8</v>
      </c>
      <c r="D176" s="171"/>
      <c r="E176" s="172" t="s">
        <v>35</v>
      </c>
      <c r="F176" s="172"/>
      <c r="G176" s="159" t="s">
        <v>3</v>
      </c>
      <c r="H176" s="159"/>
      <c r="I176" s="160"/>
      <c r="J176" s="161"/>
      <c r="K176" s="161"/>
      <c r="L176" s="162"/>
      <c r="M176" s="173" t="s">
        <v>35</v>
      </c>
      <c r="N176" s="173"/>
      <c r="O176" s="159" t="s">
        <v>3</v>
      </c>
      <c r="P176" s="159"/>
      <c r="Q176" s="160"/>
      <c r="R176" s="161"/>
      <c r="S176" s="161"/>
      <c r="T176" s="162"/>
    </row>
    <row r="177" spans="2:20" ht="14.45" customHeight="1" x14ac:dyDescent="0.25">
      <c r="B177" s="171"/>
      <c r="C177" s="171"/>
      <c r="D177" s="171"/>
      <c r="E177" s="163"/>
      <c r="F177" s="164"/>
      <c r="G177" s="159" t="s">
        <v>4</v>
      </c>
      <c r="H177" s="159"/>
      <c r="I177" s="160"/>
      <c r="J177" s="161"/>
      <c r="K177" s="161"/>
      <c r="L177" s="162"/>
      <c r="M177" s="163"/>
      <c r="N177" s="164"/>
      <c r="O177" s="159" t="s">
        <v>4</v>
      </c>
      <c r="P177" s="159"/>
      <c r="Q177" s="160"/>
      <c r="R177" s="161"/>
      <c r="S177" s="161"/>
      <c r="T177" s="162"/>
    </row>
    <row r="178" spans="2:20" ht="14.45" customHeight="1" x14ac:dyDescent="0.25">
      <c r="B178" s="171"/>
      <c r="C178" s="171"/>
      <c r="D178" s="171"/>
      <c r="E178" s="163"/>
      <c r="F178" s="164"/>
      <c r="G178" s="159" t="s">
        <v>4</v>
      </c>
      <c r="H178" s="159"/>
      <c r="I178" s="160"/>
      <c r="J178" s="161"/>
      <c r="K178" s="161"/>
      <c r="L178" s="162"/>
      <c r="M178" s="163"/>
      <c r="N178" s="164"/>
      <c r="O178" s="159" t="s">
        <v>4</v>
      </c>
      <c r="P178" s="159"/>
      <c r="Q178" s="160"/>
      <c r="R178" s="161"/>
      <c r="S178" s="161"/>
      <c r="T178" s="162"/>
    </row>
    <row r="179" spans="2:20" ht="14.45" customHeight="1" x14ac:dyDescent="0.25">
      <c r="B179" s="171"/>
      <c r="C179" s="171"/>
      <c r="D179" s="171"/>
      <c r="E179" s="165"/>
      <c r="F179" s="166"/>
      <c r="G179" s="159" t="s">
        <v>3</v>
      </c>
      <c r="H179" s="159"/>
      <c r="I179" s="167"/>
      <c r="J179" s="168"/>
      <c r="K179" s="168"/>
      <c r="L179" s="169"/>
      <c r="M179" s="165"/>
      <c r="N179" s="166"/>
      <c r="O179" s="159" t="s">
        <v>3</v>
      </c>
      <c r="P179" s="159"/>
      <c r="Q179" s="167"/>
      <c r="R179" s="168"/>
      <c r="S179" s="168"/>
      <c r="T179" s="169"/>
    </row>
    <row r="180" spans="2:20" ht="2.1" customHeight="1" x14ac:dyDescent="0.25">
      <c r="B180" s="48"/>
      <c r="C180" s="123"/>
      <c r="D180" s="123"/>
      <c r="E180" s="123"/>
      <c r="F180" s="124"/>
      <c r="G180" s="125"/>
      <c r="H180" s="123"/>
      <c r="I180" s="126"/>
      <c r="J180" s="126"/>
      <c r="K180" s="127"/>
      <c r="L180" s="126"/>
      <c r="M180" s="128"/>
      <c r="N180" s="129"/>
      <c r="O180" s="130"/>
      <c r="P180" s="128"/>
      <c r="Q180" s="131"/>
      <c r="R180" s="131"/>
      <c r="S180" s="132"/>
      <c r="T180" s="132"/>
    </row>
    <row r="181" spans="2:20" ht="14.45" customHeight="1" x14ac:dyDescent="0.25">
      <c r="B181" s="171">
        <f>B176+1</f>
        <v>15</v>
      </c>
      <c r="C181" s="171" t="s">
        <v>35</v>
      </c>
      <c r="D181" s="171"/>
      <c r="E181" s="170" t="str">
        <f>E176</f>
        <v>.20 g</v>
      </c>
      <c r="F181" s="170"/>
      <c r="G181" s="159" t="s">
        <v>3</v>
      </c>
      <c r="H181" s="159"/>
      <c r="I181" s="160"/>
      <c r="J181" s="161"/>
      <c r="K181" s="161"/>
      <c r="L181" s="162"/>
      <c r="M181" s="170" t="str">
        <f>M176</f>
        <v>.20 g</v>
      </c>
      <c r="N181" s="170"/>
      <c r="O181" s="159" t="s">
        <v>3</v>
      </c>
      <c r="P181" s="159"/>
      <c r="Q181" s="160"/>
      <c r="R181" s="161"/>
      <c r="S181" s="161"/>
      <c r="T181" s="162"/>
    </row>
    <row r="182" spans="2:20" ht="14.45" customHeight="1" x14ac:dyDescent="0.25">
      <c r="B182" s="171"/>
      <c r="C182" s="171"/>
      <c r="D182" s="171"/>
      <c r="E182" s="163"/>
      <c r="F182" s="164"/>
      <c r="G182" s="159" t="s">
        <v>4</v>
      </c>
      <c r="H182" s="159"/>
      <c r="I182" s="160"/>
      <c r="J182" s="161"/>
      <c r="K182" s="161"/>
      <c r="L182" s="162"/>
      <c r="M182" s="163"/>
      <c r="N182" s="164"/>
      <c r="O182" s="159" t="s">
        <v>4</v>
      </c>
      <c r="P182" s="159"/>
      <c r="Q182" s="160"/>
      <c r="R182" s="161"/>
      <c r="S182" s="161"/>
      <c r="T182" s="162"/>
    </row>
    <row r="183" spans="2:20" ht="14.45" customHeight="1" x14ac:dyDescent="0.25">
      <c r="B183" s="171"/>
      <c r="C183" s="171"/>
      <c r="D183" s="171"/>
      <c r="E183" s="163"/>
      <c r="F183" s="164"/>
      <c r="G183" s="159" t="s">
        <v>4</v>
      </c>
      <c r="H183" s="159"/>
      <c r="I183" s="160"/>
      <c r="J183" s="161"/>
      <c r="K183" s="161"/>
      <c r="L183" s="162"/>
      <c r="M183" s="163"/>
      <c r="N183" s="164"/>
      <c r="O183" s="159" t="s">
        <v>4</v>
      </c>
      <c r="P183" s="159"/>
      <c r="Q183" s="160"/>
      <c r="R183" s="161"/>
      <c r="S183" s="161"/>
      <c r="T183" s="162"/>
    </row>
    <row r="184" spans="2:20" ht="14.45" customHeight="1" x14ac:dyDescent="0.25">
      <c r="B184" s="171"/>
      <c r="C184" s="171"/>
      <c r="D184" s="171"/>
      <c r="E184" s="165"/>
      <c r="F184" s="166"/>
      <c r="G184" s="159" t="s">
        <v>3</v>
      </c>
      <c r="H184" s="159"/>
      <c r="I184" s="160"/>
      <c r="J184" s="161"/>
      <c r="K184" s="161"/>
      <c r="L184" s="162"/>
      <c r="M184" s="165"/>
      <c r="N184" s="166"/>
      <c r="O184" s="159" t="s">
        <v>3</v>
      </c>
      <c r="P184" s="159"/>
      <c r="Q184" s="160"/>
      <c r="R184" s="161"/>
      <c r="S184" s="161"/>
      <c r="T184" s="162"/>
    </row>
    <row r="185" spans="2:20" customFormat="1" ht="14.45" customHeight="1" x14ac:dyDescent="0.2">
      <c r="C185" s="117"/>
      <c r="D185" s="117"/>
      <c r="E185" s="40"/>
      <c r="F185" s="42"/>
      <c r="G185" s="117"/>
      <c r="H185" s="118"/>
      <c r="I185" s="46"/>
      <c r="J185" s="117"/>
      <c r="K185" s="117"/>
      <c r="L185" s="40"/>
      <c r="M185" s="117"/>
      <c r="N185" s="117"/>
      <c r="O185" s="117"/>
    </row>
    <row r="186" spans="2:20" ht="14.45" customHeight="1" x14ac:dyDescent="0.25">
      <c r="B186" s="171">
        <f>B181+1</f>
        <v>16</v>
      </c>
      <c r="C186" s="171" t="s">
        <v>9</v>
      </c>
      <c r="D186" s="171"/>
      <c r="E186" s="172" t="s">
        <v>150</v>
      </c>
      <c r="F186" s="172"/>
      <c r="G186" s="159" t="s">
        <v>3</v>
      </c>
      <c r="H186" s="159"/>
      <c r="I186" s="160"/>
      <c r="J186" s="161"/>
      <c r="K186" s="161"/>
      <c r="L186" s="162"/>
      <c r="M186" s="173" t="s">
        <v>150</v>
      </c>
      <c r="N186" s="173"/>
      <c r="O186" s="159" t="s">
        <v>3</v>
      </c>
      <c r="P186" s="159"/>
      <c r="Q186" s="160"/>
      <c r="R186" s="161"/>
      <c r="S186" s="161"/>
      <c r="T186" s="162"/>
    </row>
    <row r="187" spans="2:20" ht="14.45" customHeight="1" x14ac:dyDescent="0.25">
      <c r="B187" s="171"/>
      <c r="C187" s="171"/>
      <c r="D187" s="171"/>
      <c r="E187" s="163"/>
      <c r="F187" s="164"/>
      <c r="G187" s="159" t="s">
        <v>4</v>
      </c>
      <c r="H187" s="159"/>
      <c r="I187" s="160"/>
      <c r="J187" s="161"/>
      <c r="K187" s="161"/>
      <c r="L187" s="162"/>
      <c r="M187" s="163"/>
      <c r="N187" s="164"/>
      <c r="O187" s="159" t="s">
        <v>4</v>
      </c>
      <c r="P187" s="159"/>
      <c r="Q187" s="160"/>
      <c r="R187" s="161"/>
      <c r="S187" s="161"/>
      <c r="T187" s="162"/>
    </row>
    <row r="188" spans="2:20" ht="14.45" customHeight="1" x14ac:dyDescent="0.25">
      <c r="B188" s="171"/>
      <c r="C188" s="171"/>
      <c r="D188" s="171"/>
      <c r="E188" s="163"/>
      <c r="F188" s="164"/>
      <c r="G188" s="159" t="s">
        <v>4</v>
      </c>
      <c r="H188" s="159"/>
      <c r="I188" s="160"/>
      <c r="J188" s="161"/>
      <c r="K188" s="161"/>
      <c r="L188" s="162"/>
      <c r="M188" s="163"/>
      <c r="N188" s="164"/>
      <c r="O188" s="159" t="s">
        <v>4</v>
      </c>
      <c r="P188" s="159"/>
      <c r="Q188" s="160"/>
      <c r="R188" s="161"/>
      <c r="S188" s="161"/>
      <c r="T188" s="162"/>
    </row>
    <row r="189" spans="2:20" ht="14.45" customHeight="1" x14ac:dyDescent="0.25">
      <c r="B189" s="174"/>
      <c r="C189" s="174"/>
      <c r="D189" s="174"/>
      <c r="E189" s="165"/>
      <c r="F189" s="166"/>
      <c r="G189" s="170" t="s">
        <v>3</v>
      </c>
      <c r="H189" s="170"/>
      <c r="I189" s="167"/>
      <c r="J189" s="168"/>
      <c r="K189" s="168"/>
      <c r="L189" s="169"/>
      <c r="M189" s="165"/>
      <c r="N189" s="166"/>
      <c r="O189" s="170" t="s">
        <v>3</v>
      </c>
      <c r="P189" s="170"/>
      <c r="Q189" s="167"/>
      <c r="R189" s="168"/>
      <c r="S189" s="168"/>
      <c r="T189" s="169"/>
    </row>
    <row r="190" spans="2:20" ht="2.1" customHeight="1" x14ac:dyDescent="0.25">
      <c r="B190" s="48"/>
      <c r="C190" s="123"/>
      <c r="D190" s="123"/>
      <c r="E190" s="123"/>
      <c r="F190" s="124"/>
      <c r="G190" s="125"/>
      <c r="H190" s="123"/>
      <c r="I190" s="126"/>
      <c r="J190" s="126"/>
      <c r="K190" s="127"/>
      <c r="L190" s="126"/>
      <c r="M190" s="128"/>
      <c r="N190" s="129"/>
      <c r="O190" s="130"/>
      <c r="P190" s="128"/>
      <c r="Q190" s="131"/>
      <c r="R190" s="131"/>
      <c r="S190" s="132"/>
      <c r="T190" s="132"/>
    </row>
    <row r="191" spans="2:20" ht="14.45" customHeight="1" x14ac:dyDescent="0.25">
      <c r="B191" s="171">
        <f>B186+1</f>
        <v>17</v>
      </c>
      <c r="C191" s="171" t="s">
        <v>10</v>
      </c>
      <c r="D191" s="171"/>
      <c r="E191" s="172" t="s">
        <v>151</v>
      </c>
      <c r="F191" s="172"/>
      <c r="G191" s="159" t="s">
        <v>3</v>
      </c>
      <c r="H191" s="159"/>
      <c r="I191" s="160"/>
      <c r="J191" s="161"/>
      <c r="K191" s="161"/>
      <c r="L191" s="162"/>
      <c r="M191" s="173" t="s">
        <v>151</v>
      </c>
      <c r="N191" s="173"/>
      <c r="O191" s="159" t="s">
        <v>3</v>
      </c>
      <c r="P191" s="159"/>
      <c r="Q191" s="160"/>
      <c r="R191" s="161"/>
      <c r="S191" s="161"/>
      <c r="T191" s="162"/>
    </row>
    <row r="192" spans="2:20" ht="14.45" customHeight="1" x14ac:dyDescent="0.25">
      <c r="B192" s="171"/>
      <c r="C192" s="171"/>
      <c r="D192" s="171"/>
      <c r="E192" s="163"/>
      <c r="F192" s="164"/>
      <c r="G192" s="159" t="s">
        <v>4</v>
      </c>
      <c r="H192" s="159"/>
      <c r="I192" s="160"/>
      <c r="J192" s="161"/>
      <c r="K192" s="161"/>
      <c r="L192" s="162"/>
      <c r="M192" s="163"/>
      <c r="N192" s="164"/>
      <c r="O192" s="159" t="s">
        <v>4</v>
      </c>
      <c r="P192" s="159"/>
      <c r="Q192" s="160"/>
      <c r="R192" s="161"/>
      <c r="S192" s="161"/>
      <c r="T192" s="162"/>
    </row>
    <row r="193" spans="2:20" ht="14.45" customHeight="1" x14ac:dyDescent="0.25">
      <c r="B193" s="171"/>
      <c r="C193" s="171"/>
      <c r="D193" s="171"/>
      <c r="E193" s="163"/>
      <c r="F193" s="164"/>
      <c r="G193" s="159" t="s">
        <v>4</v>
      </c>
      <c r="H193" s="159"/>
      <c r="I193" s="160"/>
      <c r="J193" s="161"/>
      <c r="K193" s="161"/>
      <c r="L193" s="162"/>
      <c r="M193" s="163"/>
      <c r="N193" s="164"/>
      <c r="O193" s="159" t="s">
        <v>4</v>
      </c>
      <c r="P193" s="159"/>
      <c r="Q193" s="160"/>
      <c r="R193" s="161"/>
      <c r="S193" s="161"/>
      <c r="T193" s="162"/>
    </row>
    <row r="194" spans="2:20" ht="14.45" customHeight="1" x14ac:dyDescent="0.25">
      <c r="B194" s="174"/>
      <c r="C194" s="174"/>
      <c r="D194" s="174"/>
      <c r="E194" s="165"/>
      <c r="F194" s="166"/>
      <c r="G194" s="170" t="s">
        <v>3</v>
      </c>
      <c r="H194" s="170"/>
      <c r="I194" s="167"/>
      <c r="J194" s="168"/>
      <c r="K194" s="168"/>
      <c r="L194" s="169"/>
      <c r="M194" s="165"/>
      <c r="N194" s="166"/>
      <c r="O194" s="170" t="s">
        <v>3</v>
      </c>
      <c r="P194" s="170"/>
      <c r="Q194" s="167"/>
      <c r="R194" s="168"/>
      <c r="S194" s="168"/>
      <c r="T194" s="169"/>
    </row>
    <row r="195" spans="2:20" ht="2.1" customHeight="1" x14ac:dyDescent="0.25">
      <c r="B195" s="48"/>
      <c r="C195" s="123"/>
      <c r="D195" s="123"/>
      <c r="E195" s="123"/>
      <c r="F195" s="124"/>
      <c r="G195" s="125"/>
      <c r="H195" s="123"/>
      <c r="I195" s="133"/>
      <c r="J195" s="133"/>
      <c r="K195" s="134"/>
      <c r="L195" s="133"/>
      <c r="M195" s="123"/>
      <c r="N195" s="124"/>
      <c r="O195" s="125"/>
      <c r="P195" s="123"/>
      <c r="Q195" s="135"/>
      <c r="R195" s="135"/>
      <c r="S195" s="136"/>
      <c r="T195" s="136"/>
    </row>
    <row r="196" spans="2:20" ht="14.45" customHeight="1" x14ac:dyDescent="0.25">
      <c r="B196" s="171">
        <f>B191+1</f>
        <v>18</v>
      </c>
      <c r="C196" s="171" t="s">
        <v>11</v>
      </c>
      <c r="D196" s="171"/>
      <c r="E196" s="172" t="s">
        <v>152</v>
      </c>
      <c r="F196" s="172"/>
      <c r="G196" s="159" t="s">
        <v>3</v>
      </c>
      <c r="H196" s="159"/>
      <c r="I196" s="160"/>
      <c r="J196" s="161"/>
      <c r="K196" s="161"/>
      <c r="L196" s="162"/>
      <c r="M196" s="173" t="s">
        <v>152</v>
      </c>
      <c r="N196" s="173"/>
      <c r="O196" s="159" t="s">
        <v>3</v>
      </c>
      <c r="P196" s="159"/>
      <c r="Q196" s="160"/>
      <c r="R196" s="161"/>
      <c r="S196" s="161"/>
      <c r="T196" s="162"/>
    </row>
    <row r="197" spans="2:20" ht="14.45" customHeight="1" x14ac:dyDescent="0.25">
      <c r="B197" s="171"/>
      <c r="C197" s="171"/>
      <c r="D197" s="171"/>
      <c r="E197" s="163"/>
      <c r="F197" s="164"/>
      <c r="G197" s="159" t="s">
        <v>4</v>
      </c>
      <c r="H197" s="159"/>
      <c r="I197" s="160"/>
      <c r="J197" s="161"/>
      <c r="K197" s="161"/>
      <c r="L197" s="162"/>
      <c r="M197" s="163"/>
      <c r="N197" s="164"/>
      <c r="O197" s="159" t="s">
        <v>4</v>
      </c>
      <c r="P197" s="159"/>
      <c r="Q197" s="160"/>
      <c r="R197" s="161"/>
      <c r="S197" s="161"/>
      <c r="T197" s="162"/>
    </row>
    <row r="198" spans="2:20" ht="14.45" customHeight="1" x14ac:dyDescent="0.25">
      <c r="B198" s="171"/>
      <c r="C198" s="171"/>
      <c r="D198" s="171"/>
      <c r="E198" s="163"/>
      <c r="F198" s="164"/>
      <c r="G198" s="159" t="s">
        <v>4</v>
      </c>
      <c r="H198" s="159"/>
      <c r="I198" s="160"/>
      <c r="J198" s="161"/>
      <c r="K198" s="161"/>
      <c r="L198" s="162"/>
      <c r="M198" s="163"/>
      <c r="N198" s="164"/>
      <c r="O198" s="159" t="s">
        <v>4</v>
      </c>
      <c r="P198" s="159"/>
      <c r="Q198" s="160"/>
      <c r="R198" s="161"/>
      <c r="S198" s="161"/>
      <c r="T198" s="162"/>
    </row>
    <row r="199" spans="2:20" ht="14.45" customHeight="1" x14ac:dyDescent="0.25">
      <c r="B199" s="174"/>
      <c r="C199" s="174"/>
      <c r="D199" s="174"/>
      <c r="E199" s="165"/>
      <c r="F199" s="166"/>
      <c r="G199" s="170" t="s">
        <v>3</v>
      </c>
      <c r="H199" s="170"/>
      <c r="I199" s="167"/>
      <c r="J199" s="168"/>
      <c r="K199" s="168"/>
      <c r="L199" s="169"/>
      <c r="M199" s="165"/>
      <c r="N199" s="166"/>
      <c r="O199" s="170" t="s">
        <v>3</v>
      </c>
      <c r="P199" s="170"/>
      <c r="Q199" s="167"/>
      <c r="R199" s="168"/>
      <c r="S199" s="168"/>
      <c r="T199" s="169"/>
    </row>
    <row r="200" spans="2:20" ht="2.1" customHeight="1" x14ac:dyDescent="0.25">
      <c r="B200" s="48"/>
      <c r="C200" s="123"/>
      <c r="D200" s="123"/>
      <c r="E200" s="123"/>
      <c r="F200" s="124"/>
      <c r="G200" s="125"/>
      <c r="H200" s="123"/>
      <c r="I200" s="126"/>
      <c r="J200" s="126"/>
      <c r="K200" s="127"/>
      <c r="L200" s="126"/>
      <c r="M200" s="128"/>
      <c r="N200" s="129"/>
      <c r="O200" s="130"/>
      <c r="P200" s="128"/>
      <c r="Q200" s="131"/>
      <c r="R200" s="131"/>
      <c r="S200" s="132"/>
      <c r="T200" s="132"/>
    </row>
    <row r="201" spans="2:20" ht="14.45" customHeight="1" x14ac:dyDescent="0.25">
      <c r="B201" s="171">
        <f>B196+1</f>
        <v>19</v>
      </c>
      <c r="C201" s="171" t="s">
        <v>36</v>
      </c>
      <c r="D201" s="171"/>
      <c r="E201" s="170" t="str">
        <f>E196</f>
        <v>..2 g</v>
      </c>
      <c r="F201" s="170"/>
      <c r="G201" s="159" t="s">
        <v>3</v>
      </c>
      <c r="H201" s="159"/>
      <c r="I201" s="160"/>
      <c r="J201" s="161"/>
      <c r="K201" s="161"/>
      <c r="L201" s="162"/>
      <c r="M201" s="170" t="str">
        <f>M196</f>
        <v>..2 g</v>
      </c>
      <c r="N201" s="170"/>
      <c r="O201" s="159" t="s">
        <v>3</v>
      </c>
      <c r="P201" s="159"/>
      <c r="Q201" s="160"/>
      <c r="R201" s="161"/>
      <c r="S201" s="161"/>
      <c r="T201" s="162"/>
    </row>
    <row r="202" spans="2:20" ht="14.45" customHeight="1" x14ac:dyDescent="0.25">
      <c r="B202" s="171"/>
      <c r="C202" s="171"/>
      <c r="D202" s="171"/>
      <c r="E202" s="163"/>
      <c r="F202" s="164"/>
      <c r="G202" s="159" t="s">
        <v>4</v>
      </c>
      <c r="H202" s="159"/>
      <c r="I202" s="160"/>
      <c r="J202" s="161"/>
      <c r="K202" s="161"/>
      <c r="L202" s="162"/>
      <c r="M202" s="163"/>
      <c r="N202" s="164"/>
      <c r="O202" s="159" t="s">
        <v>4</v>
      </c>
      <c r="P202" s="159"/>
      <c r="Q202" s="160"/>
      <c r="R202" s="161"/>
      <c r="S202" s="161"/>
      <c r="T202" s="162"/>
    </row>
    <row r="203" spans="2:20" ht="14.45" customHeight="1" x14ac:dyDescent="0.25">
      <c r="B203" s="171"/>
      <c r="C203" s="171"/>
      <c r="D203" s="171"/>
      <c r="E203" s="163"/>
      <c r="F203" s="164"/>
      <c r="G203" s="159" t="s">
        <v>4</v>
      </c>
      <c r="H203" s="159"/>
      <c r="I203" s="160"/>
      <c r="J203" s="161"/>
      <c r="K203" s="161"/>
      <c r="L203" s="162"/>
      <c r="M203" s="163"/>
      <c r="N203" s="164"/>
      <c r="O203" s="159" t="s">
        <v>4</v>
      </c>
      <c r="P203" s="159"/>
      <c r="Q203" s="160"/>
      <c r="R203" s="161"/>
      <c r="S203" s="161"/>
      <c r="T203" s="162"/>
    </row>
    <row r="204" spans="2:20" ht="14.45" customHeight="1" x14ac:dyDescent="0.25">
      <c r="B204" s="171"/>
      <c r="C204" s="171"/>
      <c r="D204" s="171"/>
      <c r="E204" s="165"/>
      <c r="F204" s="166"/>
      <c r="G204" s="159" t="s">
        <v>3</v>
      </c>
      <c r="H204" s="159"/>
      <c r="I204" s="167"/>
      <c r="J204" s="168"/>
      <c r="K204" s="168"/>
      <c r="L204" s="169"/>
      <c r="M204" s="165"/>
      <c r="N204" s="166"/>
      <c r="O204" s="159" t="s">
        <v>3</v>
      </c>
      <c r="P204" s="159"/>
      <c r="Q204" s="167"/>
      <c r="R204" s="168"/>
      <c r="S204" s="168"/>
      <c r="T204" s="169"/>
    </row>
    <row r="205" spans="2:20" ht="2.1" customHeight="1" x14ac:dyDescent="0.25">
      <c r="B205" s="48"/>
      <c r="C205" s="123"/>
      <c r="D205" s="123"/>
      <c r="E205" s="123"/>
      <c r="F205" s="124"/>
      <c r="G205" s="125"/>
      <c r="H205" s="123"/>
      <c r="I205" s="126"/>
      <c r="J205" s="126"/>
      <c r="K205" s="127"/>
      <c r="L205" s="126"/>
      <c r="M205" s="128"/>
      <c r="N205" s="129"/>
      <c r="O205" s="130"/>
      <c r="P205" s="128"/>
      <c r="Q205" s="131"/>
      <c r="R205" s="131"/>
      <c r="S205" s="132"/>
      <c r="T205" s="132"/>
    </row>
    <row r="206" spans="2:20" ht="14.45" customHeight="1" x14ac:dyDescent="0.25">
      <c r="B206" s="171">
        <f>B201+1</f>
        <v>20</v>
      </c>
      <c r="C206" s="171" t="s">
        <v>12</v>
      </c>
      <c r="D206" s="171"/>
      <c r="E206" s="172" t="s">
        <v>153</v>
      </c>
      <c r="F206" s="172"/>
      <c r="G206" s="159" t="s">
        <v>3</v>
      </c>
      <c r="H206" s="159"/>
      <c r="I206" s="160"/>
      <c r="J206" s="161"/>
      <c r="K206" s="161"/>
      <c r="L206" s="162"/>
      <c r="M206" s="173" t="s">
        <v>153</v>
      </c>
      <c r="N206" s="173"/>
      <c r="O206" s="159" t="s">
        <v>3</v>
      </c>
      <c r="P206" s="159"/>
      <c r="Q206" s="160"/>
      <c r="R206" s="161"/>
      <c r="S206" s="161"/>
      <c r="T206" s="162"/>
    </row>
    <row r="207" spans="2:20" ht="14.45" customHeight="1" x14ac:dyDescent="0.25">
      <c r="B207" s="171"/>
      <c r="C207" s="171"/>
      <c r="D207" s="171"/>
      <c r="E207" s="163"/>
      <c r="F207" s="164"/>
      <c r="G207" s="159" t="s">
        <v>4</v>
      </c>
      <c r="H207" s="159"/>
      <c r="I207" s="160"/>
      <c r="J207" s="161"/>
      <c r="K207" s="161"/>
      <c r="L207" s="162"/>
      <c r="M207" s="163"/>
      <c r="N207" s="164"/>
      <c r="O207" s="159" t="s">
        <v>4</v>
      </c>
      <c r="P207" s="159"/>
      <c r="Q207" s="160"/>
      <c r="R207" s="161"/>
      <c r="S207" s="161"/>
      <c r="T207" s="162"/>
    </row>
    <row r="208" spans="2:20" ht="14.45" customHeight="1" x14ac:dyDescent="0.25">
      <c r="B208" s="171"/>
      <c r="C208" s="171"/>
      <c r="D208" s="171"/>
      <c r="E208" s="163"/>
      <c r="F208" s="164"/>
      <c r="G208" s="159" t="s">
        <v>4</v>
      </c>
      <c r="H208" s="159"/>
      <c r="I208" s="160"/>
      <c r="J208" s="161"/>
      <c r="K208" s="161"/>
      <c r="L208" s="162"/>
      <c r="M208" s="163"/>
      <c r="N208" s="164"/>
      <c r="O208" s="159" t="s">
        <v>4</v>
      </c>
      <c r="P208" s="159"/>
      <c r="Q208" s="160"/>
      <c r="R208" s="161"/>
      <c r="S208" s="161"/>
      <c r="T208" s="162"/>
    </row>
    <row r="209" spans="2:20" ht="14.45" customHeight="1" x14ac:dyDescent="0.25">
      <c r="B209" s="171"/>
      <c r="C209" s="171"/>
      <c r="D209" s="171"/>
      <c r="E209" s="165"/>
      <c r="F209" s="166"/>
      <c r="G209" s="159" t="s">
        <v>3</v>
      </c>
      <c r="H209" s="159"/>
      <c r="I209" s="167"/>
      <c r="J209" s="168"/>
      <c r="K209" s="168"/>
      <c r="L209" s="169"/>
      <c r="M209" s="165"/>
      <c r="N209" s="166"/>
      <c r="O209" s="159" t="s">
        <v>3</v>
      </c>
      <c r="P209" s="159"/>
      <c r="Q209" s="167"/>
      <c r="R209" s="168"/>
      <c r="S209" s="168"/>
      <c r="T209" s="169"/>
    </row>
    <row r="210" spans="2:20" ht="2.1" customHeight="1" x14ac:dyDescent="0.25">
      <c r="B210" s="48"/>
      <c r="C210" s="123"/>
      <c r="D210" s="123"/>
      <c r="E210" s="123"/>
      <c r="F210" s="124"/>
      <c r="G210" s="125"/>
      <c r="H210" s="123"/>
      <c r="I210" s="126"/>
      <c r="J210" s="126"/>
      <c r="K210" s="127"/>
      <c r="L210" s="126"/>
      <c r="M210" s="128"/>
      <c r="N210" s="129"/>
      <c r="O210" s="130"/>
      <c r="P210" s="128"/>
      <c r="Q210" s="131"/>
      <c r="R210" s="131"/>
      <c r="S210" s="132"/>
      <c r="T210" s="132"/>
    </row>
    <row r="211" spans="2:20" ht="14.45" customHeight="1" x14ac:dyDescent="0.25">
      <c r="B211" s="171">
        <f>B206+1</f>
        <v>21</v>
      </c>
      <c r="C211" s="171" t="s">
        <v>13</v>
      </c>
      <c r="D211" s="171"/>
      <c r="E211" s="172" t="s">
        <v>154</v>
      </c>
      <c r="F211" s="172"/>
      <c r="G211" s="159" t="s">
        <v>3</v>
      </c>
      <c r="H211" s="159"/>
      <c r="I211" s="160"/>
      <c r="J211" s="161"/>
      <c r="K211" s="161"/>
      <c r="L211" s="162"/>
      <c r="M211" s="173" t="s">
        <v>154</v>
      </c>
      <c r="N211" s="173"/>
      <c r="O211" s="159" t="s">
        <v>3</v>
      </c>
      <c r="P211" s="159"/>
      <c r="Q211" s="160"/>
      <c r="R211" s="161"/>
      <c r="S211" s="161"/>
      <c r="T211" s="162"/>
    </row>
    <row r="212" spans="2:20" ht="14.45" customHeight="1" x14ac:dyDescent="0.25">
      <c r="B212" s="171"/>
      <c r="C212" s="171"/>
      <c r="D212" s="171"/>
      <c r="E212" s="163"/>
      <c r="F212" s="164"/>
      <c r="G212" s="159" t="s">
        <v>4</v>
      </c>
      <c r="H212" s="159"/>
      <c r="I212" s="160"/>
      <c r="J212" s="161"/>
      <c r="K212" s="161"/>
      <c r="L212" s="162"/>
      <c r="M212" s="163"/>
      <c r="N212" s="164"/>
      <c r="O212" s="159" t="s">
        <v>4</v>
      </c>
      <c r="P212" s="159"/>
      <c r="Q212" s="160"/>
      <c r="R212" s="161"/>
      <c r="S212" s="161"/>
      <c r="T212" s="162"/>
    </row>
    <row r="213" spans="2:20" ht="14.45" customHeight="1" x14ac:dyDescent="0.25">
      <c r="B213" s="171"/>
      <c r="C213" s="171"/>
      <c r="D213" s="171"/>
      <c r="E213" s="163"/>
      <c r="F213" s="164"/>
      <c r="G213" s="159" t="s">
        <v>4</v>
      </c>
      <c r="H213" s="159"/>
      <c r="I213" s="160"/>
      <c r="J213" s="161"/>
      <c r="K213" s="161"/>
      <c r="L213" s="162"/>
      <c r="M213" s="163"/>
      <c r="N213" s="164"/>
      <c r="O213" s="159" t="s">
        <v>4</v>
      </c>
      <c r="P213" s="159"/>
      <c r="Q213" s="160"/>
      <c r="R213" s="161"/>
      <c r="S213" s="161"/>
      <c r="T213" s="162"/>
    </row>
    <row r="214" spans="2:20" ht="14.45" customHeight="1" x14ac:dyDescent="0.25">
      <c r="B214" s="171"/>
      <c r="C214" s="171"/>
      <c r="D214" s="171"/>
      <c r="E214" s="165"/>
      <c r="F214" s="166"/>
      <c r="G214" s="159" t="s">
        <v>3</v>
      </c>
      <c r="H214" s="159"/>
      <c r="I214" s="167"/>
      <c r="J214" s="168"/>
      <c r="K214" s="168"/>
      <c r="L214" s="169"/>
      <c r="M214" s="165"/>
      <c r="N214" s="166"/>
      <c r="O214" s="159" t="s">
        <v>3</v>
      </c>
      <c r="P214" s="159"/>
      <c r="Q214" s="167"/>
      <c r="R214" s="168"/>
      <c r="S214" s="168"/>
      <c r="T214" s="169"/>
    </row>
    <row r="215" spans="2:20" ht="2.1" customHeight="1" x14ac:dyDescent="0.25">
      <c r="B215" s="48"/>
      <c r="C215" s="123"/>
      <c r="D215" s="123"/>
      <c r="E215" s="123"/>
      <c r="F215" s="124"/>
      <c r="G215" s="125"/>
      <c r="H215" s="123"/>
      <c r="I215" s="126"/>
      <c r="J215" s="126"/>
      <c r="K215" s="127"/>
      <c r="L215" s="126"/>
      <c r="M215" s="128"/>
      <c r="N215" s="129"/>
      <c r="O215" s="130"/>
      <c r="P215" s="128"/>
      <c r="Q215" s="131"/>
      <c r="R215" s="131"/>
      <c r="S215" s="132"/>
      <c r="T215" s="132"/>
    </row>
    <row r="216" spans="2:20" ht="14.45" customHeight="1" x14ac:dyDescent="0.25">
      <c r="B216" s="171">
        <f>B211+1</f>
        <v>22</v>
      </c>
      <c r="C216" s="171" t="s">
        <v>14</v>
      </c>
      <c r="D216" s="171"/>
      <c r="E216" s="172" t="s">
        <v>155</v>
      </c>
      <c r="F216" s="172"/>
      <c r="G216" s="159" t="s">
        <v>3</v>
      </c>
      <c r="H216" s="159"/>
      <c r="I216" s="160"/>
      <c r="J216" s="161"/>
      <c r="K216" s="161"/>
      <c r="L216" s="162"/>
      <c r="M216" s="173" t="s">
        <v>14</v>
      </c>
      <c r="N216" s="173"/>
      <c r="O216" s="159" t="s">
        <v>3</v>
      </c>
      <c r="P216" s="159"/>
      <c r="Q216" s="160"/>
      <c r="R216" s="161"/>
      <c r="S216" s="161"/>
      <c r="T216" s="162"/>
    </row>
    <row r="217" spans="2:20" ht="14.45" customHeight="1" x14ac:dyDescent="0.25">
      <c r="B217" s="171"/>
      <c r="C217" s="171"/>
      <c r="D217" s="171"/>
      <c r="E217" s="163"/>
      <c r="F217" s="164"/>
      <c r="G217" s="159" t="s">
        <v>4</v>
      </c>
      <c r="H217" s="159"/>
      <c r="I217" s="160"/>
      <c r="J217" s="161"/>
      <c r="K217" s="161"/>
      <c r="L217" s="162"/>
      <c r="M217" s="163"/>
      <c r="N217" s="164"/>
      <c r="O217" s="159" t="s">
        <v>4</v>
      </c>
      <c r="P217" s="159"/>
      <c r="Q217" s="160"/>
      <c r="R217" s="161"/>
      <c r="S217" s="161"/>
      <c r="T217" s="162"/>
    </row>
    <row r="218" spans="2:20" ht="14.45" customHeight="1" x14ac:dyDescent="0.25">
      <c r="B218" s="171"/>
      <c r="C218" s="171"/>
      <c r="D218" s="171"/>
      <c r="E218" s="163"/>
      <c r="F218" s="164"/>
      <c r="G218" s="159" t="s">
        <v>4</v>
      </c>
      <c r="H218" s="159"/>
      <c r="I218" s="160"/>
      <c r="J218" s="161"/>
      <c r="K218" s="161"/>
      <c r="L218" s="162"/>
      <c r="M218" s="163"/>
      <c r="N218" s="164"/>
      <c r="O218" s="159" t="s">
        <v>4</v>
      </c>
      <c r="P218" s="159"/>
      <c r="Q218" s="160"/>
      <c r="R218" s="161"/>
      <c r="S218" s="161"/>
      <c r="T218" s="162"/>
    </row>
    <row r="219" spans="2:20" ht="14.45" customHeight="1" x14ac:dyDescent="0.25">
      <c r="B219" s="171"/>
      <c r="C219" s="171"/>
      <c r="D219" s="171"/>
      <c r="E219" s="165"/>
      <c r="F219" s="166"/>
      <c r="G219" s="159" t="s">
        <v>3</v>
      </c>
      <c r="H219" s="159"/>
      <c r="I219" s="167"/>
      <c r="J219" s="168"/>
      <c r="K219" s="168"/>
      <c r="L219" s="169"/>
      <c r="M219" s="165"/>
      <c r="N219" s="166"/>
      <c r="O219" s="159" t="s">
        <v>3</v>
      </c>
      <c r="P219" s="159"/>
      <c r="Q219" s="167"/>
      <c r="R219" s="168"/>
      <c r="S219" s="168"/>
      <c r="T219" s="169"/>
    </row>
    <row r="220" spans="2:20" ht="2.1" customHeight="1" x14ac:dyDescent="0.25">
      <c r="B220" s="48"/>
      <c r="C220" s="123"/>
      <c r="D220" s="123"/>
      <c r="E220" s="123"/>
      <c r="F220" s="124"/>
      <c r="G220" s="125"/>
      <c r="H220" s="123"/>
      <c r="I220" s="126"/>
      <c r="J220" s="126"/>
      <c r="K220" s="127"/>
      <c r="L220" s="126"/>
      <c r="M220" s="128"/>
      <c r="N220" s="129"/>
      <c r="O220" s="130"/>
      <c r="P220" s="128"/>
      <c r="Q220" s="131"/>
      <c r="R220" s="131"/>
      <c r="S220" s="132"/>
      <c r="T220" s="132"/>
    </row>
    <row r="221" spans="2:20" ht="14.45" customHeight="1" x14ac:dyDescent="0.25">
      <c r="B221" s="171">
        <f>B216+1</f>
        <v>23</v>
      </c>
      <c r="C221" s="171" t="s">
        <v>94</v>
      </c>
      <c r="D221" s="171"/>
      <c r="E221" s="170" t="str">
        <f>E216</f>
        <v xml:space="preserve">200 mg </v>
      </c>
      <c r="F221" s="170"/>
      <c r="G221" s="159" t="s">
        <v>3</v>
      </c>
      <c r="H221" s="159"/>
      <c r="I221" s="160"/>
      <c r="J221" s="161"/>
      <c r="K221" s="161"/>
      <c r="L221" s="162"/>
      <c r="M221" s="170" t="str">
        <f>M216</f>
        <v>200 mg</v>
      </c>
      <c r="N221" s="170"/>
      <c r="O221" s="159" t="s">
        <v>3</v>
      </c>
      <c r="P221" s="159"/>
      <c r="Q221" s="160"/>
      <c r="R221" s="161"/>
      <c r="S221" s="161"/>
      <c r="T221" s="162"/>
    </row>
    <row r="222" spans="2:20" ht="14.45" customHeight="1" x14ac:dyDescent="0.25">
      <c r="B222" s="171"/>
      <c r="C222" s="171"/>
      <c r="D222" s="171"/>
      <c r="E222" s="163"/>
      <c r="F222" s="164"/>
      <c r="G222" s="159" t="s">
        <v>4</v>
      </c>
      <c r="H222" s="159"/>
      <c r="I222" s="160"/>
      <c r="J222" s="161"/>
      <c r="K222" s="161"/>
      <c r="L222" s="162"/>
      <c r="M222" s="163"/>
      <c r="N222" s="164"/>
      <c r="O222" s="159" t="s">
        <v>4</v>
      </c>
      <c r="P222" s="159"/>
      <c r="Q222" s="160"/>
      <c r="R222" s="161"/>
      <c r="S222" s="161"/>
      <c r="T222" s="162"/>
    </row>
    <row r="223" spans="2:20" ht="14.45" customHeight="1" x14ac:dyDescent="0.25">
      <c r="B223" s="171"/>
      <c r="C223" s="171"/>
      <c r="D223" s="171"/>
      <c r="E223" s="163"/>
      <c r="F223" s="164"/>
      <c r="G223" s="159" t="s">
        <v>4</v>
      </c>
      <c r="H223" s="159"/>
      <c r="I223" s="160"/>
      <c r="J223" s="161"/>
      <c r="K223" s="161"/>
      <c r="L223" s="162"/>
      <c r="M223" s="163"/>
      <c r="N223" s="164"/>
      <c r="O223" s="159" t="s">
        <v>4</v>
      </c>
      <c r="P223" s="159"/>
      <c r="Q223" s="160"/>
      <c r="R223" s="161"/>
      <c r="S223" s="161"/>
      <c r="T223" s="162"/>
    </row>
    <row r="224" spans="2:20" ht="14.45" customHeight="1" x14ac:dyDescent="0.25">
      <c r="B224" s="174"/>
      <c r="C224" s="174"/>
      <c r="D224" s="174"/>
      <c r="E224" s="163"/>
      <c r="F224" s="164"/>
      <c r="G224" s="170" t="s">
        <v>3</v>
      </c>
      <c r="H224" s="170"/>
      <c r="I224" s="167"/>
      <c r="J224" s="168"/>
      <c r="K224" s="168"/>
      <c r="L224" s="169"/>
      <c r="M224" s="163"/>
      <c r="N224" s="164"/>
      <c r="O224" s="170" t="s">
        <v>3</v>
      </c>
      <c r="P224" s="170"/>
      <c r="Q224" s="167"/>
      <c r="R224" s="168"/>
      <c r="S224" s="168"/>
      <c r="T224" s="169"/>
    </row>
    <row r="225" spans="2:20" ht="2.1" customHeight="1" x14ac:dyDescent="0.25">
      <c r="B225" s="48"/>
      <c r="C225" s="123"/>
      <c r="D225" s="123"/>
      <c r="E225" s="123"/>
      <c r="F225" s="124"/>
      <c r="G225" s="125"/>
      <c r="H225" s="123"/>
      <c r="I225" s="126"/>
      <c r="J225" s="126"/>
      <c r="K225" s="127"/>
      <c r="L225" s="126"/>
      <c r="M225" s="128"/>
      <c r="N225" s="129"/>
      <c r="O225" s="130"/>
      <c r="P225" s="128"/>
      <c r="Q225" s="131"/>
      <c r="R225" s="131"/>
      <c r="S225" s="132"/>
      <c r="T225" s="132"/>
    </row>
    <row r="226" spans="2:20" ht="14.45" customHeight="1" x14ac:dyDescent="0.25">
      <c r="B226" s="171">
        <f>B221+1</f>
        <v>24</v>
      </c>
      <c r="C226" s="171" t="s">
        <v>15</v>
      </c>
      <c r="D226" s="171"/>
      <c r="E226" s="172" t="s">
        <v>15</v>
      </c>
      <c r="F226" s="172"/>
      <c r="G226" s="159" t="s">
        <v>3</v>
      </c>
      <c r="H226" s="159"/>
      <c r="I226" s="160"/>
      <c r="J226" s="161"/>
      <c r="K226" s="161"/>
      <c r="L226" s="162"/>
      <c r="M226" s="173" t="s">
        <v>15</v>
      </c>
      <c r="N226" s="173"/>
      <c r="O226" s="159" t="s">
        <v>3</v>
      </c>
      <c r="P226" s="159"/>
      <c r="Q226" s="160"/>
      <c r="R226" s="161"/>
      <c r="S226" s="161"/>
      <c r="T226" s="162"/>
    </row>
    <row r="227" spans="2:20" ht="14.45" customHeight="1" x14ac:dyDescent="0.25">
      <c r="B227" s="171"/>
      <c r="C227" s="171"/>
      <c r="D227" s="171"/>
      <c r="E227" s="163"/>
      <c r="F227" s="164"/>
      <c r="G227" s="159" t="s">
        <v>4</v>
      </c>
      <c r="H227" s="159"/>
      <c r="I227" s="160"/>
      <c r="J227" s="161"/>
      <c r="K227" s="161"/>
      <c r="L227" s="162"/>
      <c r="M227" s="163"/>
      <c r="N227" s="164"/>
      <c r="O227" s="159" t="s">
        <v>4</v>
      </c>
      <c r="P227" s="159"/>
      <c r="Q227" s="160"/>
      <c r="R227" s="161"/>
      <c r="S227" s="161"/>
      <c r="T227" s="162"/>
    </row>
    <row r="228" spans="2:20" ht="14.45" customHeight="1" x14ac:dyDescent="0.25">
      <c r="B228" s="171"/>
      <c r="C228" s="171"/>
      <c r="D228" s="171"/>
      <c r="E228" s="163"/>
      <c r="F228" s="164"/>
      <c r="G228" s="159" t="s">
        <v>4</v>
      </c>
      <c r="H228" s="159"/>
      <c r="I228" s="160"/>
      <c r="J228" s="161"/>
      <c r="K228" s="161"/>
      <c r="L228" s="162"/>
      <c r="M228" s="163"/>
      <c r="N228" s="164"/>
      <c r="O228" s="159" t="s">
        <v>4</v>
      </c>
      <c r="P228" s="159"/>
      <c r="Q228" s="160"/>
      <c r="R228" s="161"/>
      <c r="S228" s="161"/>
      <c r="T228" s="162"/>
    </row>
    <row r="229" spans="2:20" ht="14.45" customHeight="1" x14ac:dyDescent="0.25">
      <c r="B229" s="174"/>
      <c r="C229" s="174"/>
      <c r="D229" s="174"/>
      <c r="E229" s="163"/>
      <c r="F229" s="164"/>
      <c r="G229" s="170" t="s">
        <v>3</v>
      </c>
      <c r="H229" s="170"/>
      <c r="I229" s="167"/>
      <c r="J229" s="168"/>
      <c r="K229" s="168"/>
      <c r="L229" s="169"/>
      <c r="M229" s="163"/>
      <c r="N229" s="164"/>
      <c r="O229" s="170" t="s">
        <v>3</v>
      </c>
      <c r="P229" s="170"/>
      <c r="Q229" s="167"/>
      <c r="R229" s="168"/>
      <c r="S229" s="168"/>
      <c r="T229" s="169"/>
    </row>
    <row r="230" spans="2:20" ht="2.1" customHeight="1" x14ac:dyDescent="0.25">
      <c r="B230" s="48"/>
      <c r="C230" s="123"/>
      <c r="D230" s="123"/>
      <c r="E230" s="123"/>
      <c r="F230" s="124"/>
      <c r="G230" s="125"/>
      <c r="H230" s="123"/>
      <c r="I230" s="126"/>
      <c r="J230" s="126"/>
      <c r="K230" s="127"/>
      <c r="L230" s="126"/>
      <c r="M230" s="128"/>
      <c r="N230" s="129"/>
      <c r="O230" s="130"/>
      <c r="P230" s="128"/>
      <c r="Q230" s="131"/>
      <c r="R230" s="131"/>
      <c r="S230" s="132"/>
      <c r="T230" s="132"/>
    </row>
    <row r="231" spans="2:20" ht="14.45" customHeight="1" x14ac:dyDescent="0.25">
      <c r="B231" s="171">
        <f>B226+1</f>
        <v>25</v>
      </c>
      <c r="C231" s="171" t="s">
        <v>16</v>
      </c>
      <c r="D231" s="171"/>
      <c r="E231" s="172" t="s">
        <v>156</v>
      </c>
      <c r="F231" s="172"/>
      <c r="G231" s="159" t="s">
        <v>3</v>
      </c>
      <c r="H231" s="159"/>
      <c r="I231" s="160"/>
      <c r="J231" s="161"/>
      <c r="K231" s="161"/>
      <c r="L231" s="162"/>
      <c r="M231" s="173" t="s">
        <v>16</v>
      </c>
      <c r="N231" s="173"/>
      <c r="O231" s="159" t="s">
        <v>3</v>
      </c>
      <c r="P231" s="159"/>
      <c r="Q231" s="160"/>
      <c r="R231" s="161"/>
      <c r="S231" s="161"/>
      <c r="T231" s="162"/>
    </row>
    <row r="232" spans="2:20" ht="14.45" customHeight="1" x14ac:dyDescent="0.25">
      <c r="B232" s="171"/>
      <c r="C232" s="171"/>
      <c r="D232" s="171"/>
      <c r="E232" s="163"/>
      <c r="F232" s="164"/>
      <c r="G232" s="159" t="s">
        <v>4</v>
      </c>
      <c r="H232" s="159"/>
      <c r="I232" s="160"/>
      <c r="J232" s="161"/>
      <c r="K232" s="161"/>
      <c r="L232" s="162"/>
      <c r="M232" s="163"/>
      <c r="N232" s="164"/>
      <c r="O232" s="159" t="s">
        <v>4</v>
      </c>
      <c r="P232" s="159"/>
      <c r="Q232" s="160"/>
      <c r="R232" s="161"/>
      <c r="S232" s="161"/>
      <c r="T232" s="162"/>
    </row>
    <row r="233" spans="2:20" ht="14.45" customHeight="1" x14ac:dyDescent="0.25">
      <c r="B233" s="171"/>
      <c r="C233" s="171"/>
      <c r="D233" s="171"/>
      <c r="E233" s="163"/>
      <c r="F233" s="164"/>
      <c r="G233" s="159" t="s">
        <v>4</v>
      </c>
      <c r="H233" s="159"/>
      <c r="I233" s="160"/>
      <c r="J233" s="161"/>
      <c r="K233" s="161"/>
      <c r="L233" s="162"/>
      <c r="M233" s="163"/>
      <c r="N233" s="164"/>
      <c r="O233" s="159" t="s">
        <v>4</v>
      </c>
      <c r="P233" s="159"/>
      <c r="Q233" s="160"/>
      <c r="R233" s="161"/>
      <c r="S233" s="161"/>
      <c r="T233" s="162"/>
    </row>
    <row r="234" spans="2:20" ht="14.45" customHeight="1" x14ac:dyDescent="0.25">
      <c r="B234" s="174"/>
      <c r="C234" s="174"/>
      <c r="D234" s="174"/>
      <c r="E234" s="163"/>
      <c r="F234" s="164"/>
      <c r="G234" s="170" t="s">
        <v>3</v>
      </c>
      <c r="H234" s="170"/>
      <c r="I234" s="167"/>
      <c r="J234" s="168"/>
      <c r="K234" s="168"/>
      <c r="L234" s="169"/>
      <c r="M234" s="163"/>
      <c r="N234" s="164"/>
      <c r="O234" s="170" t="s">
        <v>3</v>
      </c>
      <c r="P234" s="170"/>
      <c r="Q234" s="167"/>
      <c r="R234" s="168"/>
      <c r="S234" s="168"/>
      <c r="T234" s="169"/>
    </row>
    <row r="235" spans="2:20" ht="2.1" customHeight="1" x14ac:dyDescent="0.25">
      <c r="B235" s="48"/>
      <c r="C235" s="123"/>
      <c r="D235" s="123"/>
      <c r="E235" s="123"/>
      <c r="F235" s="124"/>
      <c r="G235" s="125"/>
      <c r="H235" s="123"/>
      <c r="I235" s="133"/>
      <c r="J235" s="133"/>
      <c r="K235" s="134"/>
      <c r="L235" s="133"/>
      <c r="M235" s="123"/>
      <c r="N235" s="124"/>
      <c r="O235" s="125"/>
      <c r="P235" s="123"/>
      <c r="Q235" s="135"/>
      <c r="R235" s="135"/>
      <c r="S235" s="136"/>
      <c r="T235" s="136"/>
    </row>
    <row r="236" spans="2:20" ht="14.45" customHeight="1" x14ac:dyDescent="0.25">
      <c r="B236" s="171">
        <f>B231+1</f>
        <v>26</v>
      </c>
      <c r="C236" s="171" t="s">
        <v>17</v>
      </c>
      <c r="D236" s="171"/>
      <c r="E236" s="172" t="s">
        <v>157</v>
      </c>
      <c r="F236" s="172"/>
      <c r="G236" s="159" t="s">
        <v>3</v>
      </c>
      <c r="H236" s="159"/>
      <c r="I236" s="160"/>
      <c r="J236" s="161"/>
      <c r="K236" s="161"/>
      <c r="L236" s="162"/>
      <c r="M236" s="173" t="s">
        <v>17</v>
      </c>
      <c r="N236" s="173"/>
      <c r="O236" s="159" t="s">
        <v>3</v>
      </c>
      <c r="P236" s="159"/>
      <c r="Q236" s="160"/>
      <c r="R236" s="161"/>
      <c r="S236" s="161"/>
      <c r="T236" s="162"/>
    </row>
    <row r="237" spans="2:20" ht="14.45" customHeight="1" x14ac:dyDescent="0.25">
      <c r="B237" s="171"/>
      <c r="C237" s="171"/>
      <c r="D237" s="171"/>
      <c r="E237" s="163"/>
      <c r="F237" s="164"/>
      <c r="G237" s="159" t="s">
        <v>4</v>
      </c>
      <c r="H237" s="159"/>
      <c r="I237" s="160"/>
      <c r="J237" s="161"/>
      <c r="K237" s="161"/>
      <c r="L237" s="162"/>
      <c r="M237" s="163"/>
      <c r="N237" s="164"/>
      <c r="O237" s="159" t="s">
        <v>4</v>
      </c>
      <c r="P237" s="159"/>
      <c r="Q237" s="160"/>
      <c r="R237" s="161"/>
      <c r="S237" s="161"/>
      <c r="T237" s="162"/>
    </row>
    <row r="238" spans="2:20" ht="14.45" customHeight="1" x14ac:dyDescent="0.25">
      <c r="B238" s="171"/>
      <c r="C238" s="171"/>
      <c r="D238" s="171"/>
      <c r="E238" s="163"/>
      <c r="F238" s="164"/>
      <c r="G238" s="159" t="s">
        <v>4</v>
      </c>
      <c r="H238" s="159"/>
      <c r="I238" s="160"/>
      <c r="J238" s="161"/>
      <c r="K238" s="161"/>
      <c r="L238" s="162"/>
      <c r="M238" s="163"/>
      <c r="N238" s="164"/>
      <c r="O238" s="159" t="s">
        <v>4</v>
      </c>
      <c r="P238" s="159"/>
      <c r="Q238" s="160"/>
      <c r="R238" s="161"/>
      <c r="S238" s="161"/>
      <c r="T238" s="162"/>
    </row>
    <row r="239" spans="2:20" ht="14.45" customHeight="1" x14ac:dyDescent="0.25">
      <c r="B239" s="174"/>
      <c r="C239" s="174"/>
      <c r="D239" s="174"/>
      <c r="E239" s="163"/>
      <c r="F239" s="164"/>
      <c r="G239" s="170" t="s">
        <v>3</v>
      </c>
      <c r="H239" s="170"/>
      <c r="I239" s="167"/>
      <c r="J239" s="168"/>
      <c r="K239" s="168"/>
      <c r="L239" s="169"/>
      <c r="M239" s="163"/>
      <c r="N239" s="164"/>
      <c r="O239" s="170" t="s">
        <v>3</v>
      </c>
      <c r="P239" s="170"/>
      <c r="Q239" s="167"/>
      <c r="R239" s="168"/>
      <c r="S239" s="168"/>
      <c r="T239" s="169"/>
    </row>
    <row r="240" spans="2:20" ht="2.1" customHeight="1" x14ac:dyDescent="0.25">
      <c r="B240" s="48"/>
      <c r="C240" s="123"/>
      <c r="D240" s="123"/>
      <c r="E240" s="123"/>
      <c r="F240" s="124"/>
      <c r="G240" s="125"/>
      <c r="H240" s="123"/>
      <c r="I240" s="126"/>
      <c r="J240" s="126"/>
      <c r="K240" s="127"/>
      <c r="L240" s="126"/>
      <c r="M240" s="128"/>
      <c r="N240" s="129"/>
      <c r="O240" s="130"/>
      <c r="P240" s="128"/>
      <c r="Q240" s="131"/>
      <c r="R240" s="131"/>
      <c r="S240" s="132"/>
      <c r="T240" s="132"/>
    </row>
    <row r="241" spans="2:20" ht="14.45" customHeight="1" x14ac:dyDescent="0.25">
      <c r="B241" s="171">
        <f>B236+1</f>
        <v>27</v>
      </c>
      <c r="C241" s="171" t="s">
        <v>95</v>
      </c>
      <c r="D241" s="171"/>
      <c r="E241" s="170" t="str">
        <f>E236</f>
        <v xml:space="preserve">20 mg </v>
      </c>
      <c r="F241" s="170"/>
      <c r="G241" s="159" t="s">
        <v>3</v>
      </c>
      <c r="H241" s="159"/>
      <c r="I241" s="160"/>
      <c r="J241" s="161"/>
      <c r="K241" s="161"/>
      <c r="L241" s="162"/>
      <c r="M241" s="170" t="str">
        <f>M236</f>
        <v>20 mg</v>
      </c>
      <c r="N241" s="170"/>
      <c r="O241" s="159" t="s">
        <v>3</v>
      </c>
      <c r="P241" s="159"/>
      <c r="Q241" s="160"/>
      <c r="R241" s="161"/>
      <c r="S241" s="161"/>
      <c r="T241" s="162"/>
    </row>
    <row r="242" spans="2:20" ht="14.45" customHeight="1" x14ac:dyDescent="0.25">
      <c r="B242" s="171"/>
      <c r="C242" s="171"/>
      <c r="D242" s="171"/>
      <c r="E242" s="163"/>
      <c r="F242" s="164"/>
      <c r="G242" s="159" t="s">
        <v>4</v>
      </c>
      <c r="H242" s="159"/>
      <c r="I242" s="160"/>
      <c r="J242" s="161"/>
      <c r="K242" s="161"/>
      <c r="L242" s="162"/>
      <c r="M242" s="163"/>
      <c r="N242" s="164"/>
      <c r="O242" s="159" t="s">
        <v>4</v>
      </c>
      <c r="P242" s="159"/>
      <c r="Q242" s="160"/>
      <c r="R242" s="161"/>
      <c r="S242" s="161"/>
      <c r="T242" s="162"/>
    </row>
    <row r="243" spans="2:20" ht="14.45" customHeight="1" x14ac:dyDescent="0.25">
      <c r="B243" s="171"/>
      <c r="C243" s="171"/>
      <c r="D243" s="171"/>
      <c r="E243" s="163"/>
      <c r="F243" s="164"/>
      <c r="G243" s="159" t="s">
        <v>4</v>
      </c>
      <c r="H243" s="159"/>
      <c r="I243" s="160"/>
      <c r="J243" s="161"/>
      <c r="K243" s="161"/>
      <c r="L243" s="162"/>
      <c r="M243" s="163"/>
      <c r="N243" s="164"/>
      <c r="O243" s="159" t="s">
        <v>4</v>
      </c>
      <c r="P243" s="159"/>
      <c r="Q243" s="160"/>
      <c r="R243" s="161"/>
      <c r="S243" s="161"/>
      <c r="T243" s="162"/>
    </row>
    <row r="244" spans="2:20" ht="14.45" customHeight="1" x14ac:dyDescent="0.25">
      <c r="B244" s="171"/>
      <c r="C244" s="171"/>
      <c r="D244" s="171"/>
      <c r="E244" s="165"/>
      <c r="F244" s="166"/>
      <c r="G244" s="159" t="s">
        <v>3</v>
      </c>
      <c r="H244" s="159"/>
      <c r="I244" s="160"/>
      <c r="J244" s="161"/>
      <c r="K244" s="161"/>
      <c r="L244" s="162"/>
      <c r="M244" s="165"/>
      <c r="N244" s="166"/>
      <c r="O244" s="159" t="s">
        <v>3</v>
      </c>
      <c r="P244" s="159"/>
      <c r="Q244" s="160"/>
      <c r="R244" s="161"/>
      <c r="S244" s="161"/>
      <c r="T244" s="162"/>
    </row>
    <row r="245" spans="2:20" customFormat="1" ht="14.45" customHeight="1" x14ac:dyDescent="0.2">
      <c r="C245" s="117"/>
      <c r="D245" s="117"/>
      <c r="E245" s="40"/>
      <c r="F245" s="42"/>
      <c r="G245" s="117"/>
      <c r="H245" s="118"/>
      <c r="I245" s="46"/>
      <c r="J245" s="117"/>
      <c r="K245" s="117"/>
      <c r="L245" s="40"/>
      <c r="M245" s="117"/>
      <c r="N245" s="117"/>
      <c r="O245" s="117"/>
    </row>
    <row r="246" spans="2:20" ht="14.45" customHeight="1" x14ac:dyDescent="0.25">
      <c r="B246" s="171">
        <f>B241+1</f>
        <v>28</v>
      </c>
      <c r="C246" s="171" t="s">
        <v>18</v>
      </c>
      <c r="D246" s="171"/>
      <c r="E246" s="172" t="s">
        <v>18</v>
      </c>
      <c r="F246" s="172"/>
      <c r="G246" s="159" t="s">
        <v>3</v>
      </c>
      <c r="H246" s="159"/>
      <c r="I246" s="160"/>
      <c r="J246" s="161"/>
      <c r="K246" s="161"/>
      <c r="L246" s="162"/>
      <c r="M246" s="173" t="s">
        <v>18</v>
      </c>
      <c r="N246" s="173"/>
      <c r="O246" s="159" t="s">
        <v>3</v>
      </c>
      <c r="P246" s="159"/>
      <c r="Q246" s="160"/>
      <c r="R246" s="161"/>
      <c r="S246" s="161"/>
      <c r="T246" s="162"/>
    </row>
    <row r="247" spans="2:20" ht="14.45" customHeight="1" x14ac:dyDescent="0.25">
      <c r="B247" s="171"/>
      <c r="C247" s="171"/>
      <c r="D247" s="171"/>
      <c r="E247" s="163"/>
      <c r="F247" s="164"/>
      <c r="G247" s="159" t="s">
        <v>4</v>
      </c>
      <c r="H247" s="159"/>
      <c r="I247" s="160"/>
      <c r="J247" s="161"/>
      <c r="K247" s="161"/>
      <c r="L247" s="162"/>
      <c r="M247" s="163"/>
      <c r="N247" s="164"/>
      <c r="O247" s="159" t="s">
        <v>4</v>
      </c>
      <c r="P247" s="159"/>
      <c r="Q247" s="160"/>
      <c r="R247" s="161"/>
      <c r="S247" s="161"/>
      <c r="T247" s="162"/>
    </row>
    <row r="248" spans="2:20" ht="14.45" customHeight="1" x14ac:dyDescent="0.25">
      <c r="B248" s="171"/>
      <c r="C248" s="171"/>
      <c r="D248" s="171"/>
      <c r="E248" s="163"/>
      <c r="F248" s="164"/>
      <c r="G248" s="159" t="s">
        <v>4</v>
      </c>
      <c r="H248" s="159"/>
      <c r="I248" s="160"/>
      <c r="J248" s="161"/>
      <c r="K248" s="161"/>
      <c r="L248" s="162"/>
      <c r="M248" s="163"/>
      <c r="N248" s="164"/>
      <c r="O248" s="159" t="s">
        <v>4</v>
      </c>
      <c r="P248" s="159"/>
      <c r="Q248" s="160"/>
      <c r="R248" s="161"/>
      <c r="S248" s="161"/>
      <c r="T248" s="162"/>
    </row>
    <row r="249" spans="2:20" ht="14.45" customHeight="1" x14ac:dyDescent="0.25">
      <c r="B249" s="174"/>
      <c r="C249" s="174"/>
      <c r="D249" s="174"/>
      <c r="E249" s="163"/>
      <c r="F249" s="164"/>
      <c r="G249" s="170" t="s">
        <v>3</v>
      </c>
      <c r="H249" s="170"/>
      <c r="I249" s="167"/>
      <c r="J249" s="168"/>
      <c r="K249" s="168"/>
      <c r="L249" s="169"/>
      <c r="M249" s="163"/>
      <c r="N249" s="164"/>
      <c r="O249" s="170" t="s">
        <v>3</v>
      </c>
      <c r="P249" s="170"/>
      <c r="Q249" s="167"/>
      <c r="R249" s="168"/>
      <c r="S249" s="168"/>
      <c r="T249" s="169"/>
    </row>
    <row r="250" spans="2:20" ht="2.1" customHeight="1" x14ac:dyDescent="0.25">
      <c r="B250" s="48"/>
      <c r="C250" s="123"/>
      <c r="D250" s="123"/>
      <c r="E250" s="123"/>
      <c r="F250" s="124"/>
      <c r="G250" s="125"/>
      <c r="H250" s="123"/>
      <c r="I250" s="126"/>
      <c r="J250" s="126"/>
      <c r="K250" s="127"/>
      <c r="L250" s="126"/>
      <c r="M250" s="128"/>
      <c r="N250" s="129"/>
      <c r="O250" s="130"/>
      <c r="P250" s="128"/>
      <c r="Q250" s="131"/>
      <c r="R250" s="131"/>
      <c r="S250" s="132"/>
      <c r="T250" s="132"/>
    </row>
    <row r="251" spans="2:20" ht="14.45" customHeight="1" x14ac:dyDescent="0.25">
      <c r="B251" s="171">
        <f>B246+1</f>
        <v>29</v>
      </c>
      <c r="C251" s="171" t="s">
        <v>19</v>
      </c>
      <c r="D251" s="171"/>
      <c r="E251" s="172" t="s">
        <v>158</v>
      </c>
      <c r="F251" s="172"/>
      <c r="G251" s="159" t="s">
        <v>3</v>
      </c>
      <c r="H251" s="159"/>
      <c r="I251" s="160"/>
      <c r="J251" s="161"/>
      <c r="K251" s="161"/>
      <c r="L251" s="162"/>
      <c r="M251" s="173" t="s">
        <v>19</v>
      </c>
      <c r="N251" s="173"/>
      <c r="O251" s="159" t="s">
        <v>3</v>
      </c>
      <c r="P251" s="159"/>
      <c r="Q251" s="160"/>
      <c r="R251" s="161"/>
      <c r="S251" s="161"/>
      <c r="T251" s="162"/>
    </row>
    <row r="252" spans="2:20" ht="14.45" customHeight="1" x14ac:dyDescent="0.25">
      <c r="B252" s="171"/>
      <c r="C252" s="171"/>
      <c r="D252" s="171"/>
      <c r="E252" s="163"/>
      <c r="F252" s="164"/>
      <c r="G252" s="159" t="s">
        <v>4</v>
      </c>
      <c r="H252" s="159"/>
      <c r="I252" s="160"/>
      <c r="J252" s="161"/>
      <c r="K252" s="161"/>
      <c r="L252" s="162"/>
      <c r="M252" s="163"/>
      <c r="N252" s="164"/>
      <c r="O252" s="159" t="s">
        <v>4</v>
      </c>
      <c r="P252" s="159"/>
      <c r="Q252" s="160"/>
      <c r="R252" s="161"/>
      <c r="S252" s="161"/>
      <c r="T252" s="162"/>
    </row>
    <row r="253" spans="2:20" ht="14.45" customHeight="1" x14ac:dyDescent="0.25">
      <c r="B253" s="171"/>
      <c r="C253" s="171"/>
      <c r="D253" s="171"/>
      <c r="E253" s="163"/>
      <c r="F253" s="164"/>
      <c r="G253" s="159" t="s">
        <v>4</v>
      </c>
      <c r="H253" s="159"/>
      <c r="I253" s="160"/>
      <c r="J253" s="161"/>
      <c r="K253" s="161"/>
      <c r="L253" s="162"/>
      <c r="M253" s="163"/>
      <c r="N253" s="164"/>
      <c r="O253" s="159" t="s">
        <v>4</v>
      </c>
      <c r="P253" s="159"/>
      <c r="Q253" s="160"/>
      <c r="R253" s="161"/>
      <c r="S253" s="161"/>
      <c r="T253" s="162"/>
    </row>
    <row r="254" spans="2:20" ht="14.45" customHeight="1" x14ac:dyDescent="0.25">
      <c r="B254" s="174"/>
      <c r="C254" s="174"/>
      <c r="D254" s="174"/>
      <c r="E254" s="163"/>
      <c r="F254" s="164"/>
      <c r="G254" s="170" t="s">
        <v>3</v>
      </c>
      <c r="H254" s="170"/>
      <c r="I254" s="167"/>
      <c r="J254" s="168"/>
      <c r="K254" s="168"/>
      <c r="L254" s="169"/>
      <c r="M254" s="163"/>
      <c r="N254" s="164"/>
      <c r="O254" s="170" t="s">
        <v>3</v>
      </c>
      <c r="P254" s="170"/>
      <c r="Q254" s="167"/>
      <c r="R254" s="168"/>
      <c r="S254" s="168"/>
      <c r="T254" s="169"/>
    </row>
    <row r="255" spans="2:20" ht="2.1" customHeight="1" x14ac:dyDescent="0.25">
      <c r="B255" s="48"/>
      <c r="C255" s="123"/>
      <c r="D255" s="123"/>
      <c r="E255" s="123"/>
      <c r="F255" s="124"/>
      <c r="G255" s="125"/>
      <c r="H255" s="123"/>
      <c r="I255" s="126"/>
      <c r="J255" s="126"/>
      <c r="K255" s="127"/>
      <c r="L255" s="126"/>
      <c r="M255" s="128"/>
      <c r="N255" s="129"/>
      <c r="O255" s="130"/>
      <c r="P255" s="128"/>
      <c r="Q255" s="131"/>
      <c r="R255" s="131"/>
      <c r="S255" s="132"/>
      <c r="T255" s="132"/>
    </row>
    <row r="256" spans="2:20" ht="14.45" customHeight="1" x14ac:dyDescent="0.25">
      <c r="B256" s="171">
        <f>B251+1</f>
        <v>30</v>
      </c>
      <c r="C256" s="171" t="s">
        <v>20</v>
      </c>
      <c r="D256" s="171"/>
      <c r="E256" s="172" t="s">
        <v>159</v>
      </c>
      <c r="F256" s="172"/>
      <c r="G256" s="159" t="s">
        <v>3</v>
      </c>
      <c r="H256" s="159"/>
      <c r="I256" s="160"/>
      <c r="J256" s="161"/>
      <c r="K256" s="161"/>
      <c r="L256" s="162"/>
      <c r="M256" s="173" t="s">
        <v>20</v>
      </c>
      <c r="N256" s="173"/>
      <c r="O256" s="159" t="s">
        <v>3</v>
      </c>
      <c r="P256" s="159"/>
      <c r="Q256" s="160"/>
      <c r="R256" s="161"/>
      <c r="S256" s="161"/>
      <c r="T256" s="162"/>
    </row>
    <row r="257" spans="2:20" ht="14.45" customHeight="1" x14ac:dyDescent="0.25">
      <c r="B257" s="171"/>
      <c r="C257" s="171"/>
      <c r="D257" s="171"/>
      <c r="E257" s="163"/>
      <c r="F257" s="164"/>
      <c r="G257" s="159" t="s">
        <v>4</v>
      </c>
      <c r="H257" s="159"/>
      <c r="I257" s="160"/>
      <c r="J257" s="161"/>
      <c r="K257" s="161"/>
      <c r="L257" s="162"/>
      <c r="M257" s="163"/>
      <c r="N257" s="164"/>
      <c r="O257" s="159" t="s">
        <v>4</v>
      </c>
      <c r="P257" s="159"/>
      <c r="Q257" s="160"/>
      <c r="R257" s="161"/>
      <c r="S257" s="161"/>
      <c r="T257" s="162"/>
    </row>
    <row r="258" spans="2:20" ht="14.45" customHeight="1" x14ac:dyDescent="0.25">
      <c r="B258" s="171"/>
      <c r="C258" s="171"/>
      <c r="D258" s="171"/>
      <c r="E258" s="163"/>
      <c r="F258" s="164"/>
      <c r="G258" s="159" t="s">
        <v>4</v>
      </c>
      <c r="H258" s="159"/>
      <c r="I258" s="160"/>
      <c r="J258" s="161"/>
      <c r="K258" s="161"/>
      <c r="L258" s="162"/>
      <c r="M258" s="163"/>
      <c r="N258" s="164"/>
      <c r="O258" s="159" t="s">
        <v>4</v>
      </c>
      <c r="P258" s="159"/>
      <c r="Q258" s="160"/>
      <c r="R258" s="161"/>
      <c r="S258" s="161"/>
      <c r="T258" s="162"/>
    </row>
    <row r="259" spans="2:20" ht="14.45" customHeight="1" x14ac:dyDescent="0.25">
      <c r="B259" s="171"/>
      <c r="C259" s="171"/>
      <c r="D259" s="171"/>
      <c r="E259" s="165"/>
      <c r="F259" s="166"/>
      <c r="G259" s="159" t="s">
        <v>3</v>
      </c>
      <c r="H259" s="159"/>
      <c r="I259" s="167"/>
      <c r="J259" s="168"/>
      <c r="K259" s="168"/>
      <c r="L259" s="169"/>
      <c r="M259" s="165"/>
      <c r="N259" s="166"/>
      <c r="O259" s="159" t="s">
        <v>3</v>
      </c>
      <c r="P259" s="159"/>
      <c r="Q259" s="167"/>
      <c r="R259" s="168"/>
      <c r="S259" s="168"/>
      <c r="T259" s="169"/>
    </row>
    <row r="260" spans="2:20" ht="2.1" customHeight="1" x14ac:dyDescent="0.25">
      <c r="B260" s="48"/>
      <c r="C260" s="123"/>
      <c r="D260" s="123"/>
      <c r="E260" s="123"/>
      <c r="F260" s="124"/>
      <c r="G260" s="125"/>
      <c r="H260" s="123"/>
      <c r="I260" s="126"/>
      <c r="J260" s="126"/>
      <c r="K260" s="127"/>
      <c r="L260" s="126"/>
      <c r="M260" s="128"/>
      <c r="N260" s="129"/>
      <c r="O260" s="130"/>
      <c r="P260" s="128"/>
      <c r="Q260" s="131"/>
      <c r="R260" s="131"/>
      <c r="S260" s="132"/>
      <c r="T260" s="132"/>
    </row>
    <row r="261" spans="2:20" ht="14.45" customHeight="1" x14ac:dyDescent="0.25">
      <c r="B261" s="171">
        <f>B256+1</f>
        <v>31</v>
      </c>
      <c r="C261" s="171" t="s">
        <v>96</v>
      </c>
      <c r="D261" s="171"/>
      <c r="E261" s="170" t="str">
        <f>E256</f>
        <v xml:space="preserve">2 mg </v>
      </c>
      <c r="F261" s="170"/>
      <c r="G261" s="159" t="s">
        <v>3</v>
      </c>
      <c r="H261" s="159"/>
      <c r="I261" s="160"/>
      <c r="J261" s="161"/>
      <c r="K261" s="161"/>
      <c r="L261" s="162"/>
      <c r="M261" s="170" t="str">
        <f>M256</f>
        <v>2 mg</v>
      </c>
      <c r="N261" s="170"/>
      <c r="O261" s="159" t="s">
        <v>3</v>
      </c>
      <c r="P261" s="159"/>
      <c r="Q261" s="160"/>
      <c r="R261" s="161"/>
      <c r="S261" s="161"/>
      <c r="T261" s="162"/>
    </row>
    <row r="262" spans="2:20" ht="14.45" customHeight="1" x14ac:dyDescent="0.25">
      <c r="B262" s="171"/>
      <c r="C262" s="171"/>
      <c r="D262" s="171"/>
      <c r="E262" s="163"/>
      <c r="F262" s="164"/>
      <c r="G262" s="159" t="s">
        <v>4</v>
      </c>
      <c r="H262" s="159"/>
      <c r="I262" s="160"/>
      <c r="J262" s="161"/>
      <c r="K262" s="161"/>
      <c r="L262" s="162"/>
      <c r="M262" s="163"/>
      <c r="N262" s="164"/>
      <c r="O262" s="159" t="s">
        <v>4</v>
      </c>
      <c r="P262" s="159"/>
      <c r="Q262" s="160"/>
      <c r="R262" s="161"/>
      <c r="S262" s="161"/>
      <c r="T262" s="162"/>
    </row>
    <row r="263" spans="2:20" ht="14.45" customHeight="1" x14ac:dyDescent="0.25">
      <c r="B263" s="171"/>
      <c r="C263" s="171"/>
      <c r="D263" s="171"/>
      <c r="E263" s="163"/>
      <c r="F263" s="164"/>
      <c r="G263" s="159" t="s">
        <v>4</v>
      </c>
      <c r="H263" s="159"/>
      <c r="I263" s="160"/>
      <c r="J263" s="161"/>
      <c r="K263" s="161"/>
      <c r="L263" s="162"/>
      <c r="M263" s="163"/>
      <c r="N263" s="164"/>
      <c r="O263" s="159" t="s">
        <v>4</v>
      </c>
      <c r="P263" s="159"/>
      <c r="Q263" s="160"/>
      <c r="R263" s="161"/>
      <c r="S263" s="161"/>
      <c r="T263" s="162"/>
    </row>
    <row r="264" spans="2:20" ht="14.45" customHeight="1" x14ac:dyDescent="0.25">
      <c r="B264" s="174"/>
      <c r="C264" s="174"/>
      <c r="D264" s="174"/>
      <c r="E264" s="163"/>
      <c r="F264" s="164"/>
      <c r="G264" s="170" t="s">
        <v>3</v>
      </c>
      <c r="H264" s="170"/>
      <c r="I264" s="167"/>
      <c r="J264" s="168"/>
      <c r="K264" s="168"/>
      <c r="L264" s="169"/>
      <c r="M264" s="163"/>
      <c r="N264" s="164"/>
      <c r="O264" s="170" t="s">
        <v>3</v>
      </c>
      <c r="P264" s="170"/>
      <c r="Q264" s="167"/>
      <c r="R264" s="168"/>
      <c r="S264" s="168"/>
      <c r="T264" s="169"/>
    </row>
    <row r="265" spans="2:20" ht="2.1" customHeight="1" x14ac:dyDescent="0.25">
      <c r="B265" s="48"/>
      <c r="C265" s="123"/>
      <c r="D265" s="123"/>
      <c r="E265" s="123"/>
      <c r="F265" s="124"/>
      <c r="G265" s="125"/>
      <c r="H265" s="123"/>
      <c r="I265" s="126"/>
      <c r="J265" s="126"/>
      <c r="K265" s="127"/>
      <c r="L265" s="126"/>
      <c r="M265" s="128"/>
      <c r="N265" s="129"/>
      <c r="O265" s="130"/>
      <c r="P265" s="128"/>
      <c r="Q265" s="131"/>
      <c r="R265" s="131"/>
      <c r="S265" s="132"/>
      <c r="T265" s="132"/>
    </row>
    <row r="266" spans="2:20" ht="14.45" customHeight="1" x14ac:dyDescent="0.25">
      <c r="B266" s="171">
        <f>B261+1</f>
        <v>32</v>
      </c>
      <c r="C266" s="171" t="s">
        <v>21</v>
      </c>
      <c r="D266" s="171"/>
      <c r="E266" s="172" t="s">
        <v>21</v>
      </c>
      <c r="F266" s="172"/>
      <c r="G266" s="159" t="s">
        <v>3</v>
      </c>
      <c r="H266" s="159"/>
      <c r="I266" s="160"/>
      <c r="J266" s="161"/>
      <c r="K266" s="161"/>
      <c r="L266" s="162"/>
      <c r="M266" s="173" t="s">
        <v>21</v>
      </c>
      <c r="N266" s="173"/>
      <c r="O266" s="159" t="s">
        <v>3</v>
      </c>
      <c r="P266" s="159"/>
      <c r="Q266" s="160"/>
      <c r="R266" s="161"/>
      <c r="S266" s="161"/>
      <c r="T266" s="162"/>
    </row>
    <row r="267" spans="2:20" ht="14.45" customHeight="1" x14ac:dyDescent="0.25">
      <c r="B267" s="171"/>
      <c r="C267" s="171"/>
      <c r="D267" s="171"/>
      <c r="E267" s="163"/>
      <c r="F267" s="164"/>
      <c r="G267" s="159" t="s">
        <v>4</v>
      </c>
      <c r="H267" s="159"/>
      <c r="I267" s="160"/>
      <c r="J267" s="161"/>
      <c r="K267" s="161"/>
      <c r="L267" s="162"/>
      <c r="M267" s="163"/>
      <c r="N267" s="164"/>
      <c r="O267" s="159" t="s">
        <v>4</v>
      </c>
      <c r="P267" s="159"/>
      <c r="Q267" s="160"/>
      <c r="R267" s="161"/>
      <c r="S267" s="161"/>
      <c r="T267" s="162"/>
    </row>
    <row r="268" spans="2:20" ht="14.45" customHeight="1" x14ac:dyDescent="0.25">
      <c r="B268" s="171"/>
      <c r="C268" s="171"/>
      <c r="D268" s="171"/>
      <c r="E268" s="163"/>
      <c r="F268" s="164"/>
      <c r="G268" s="159" t="s">
        <v>4</v>
      </c>
      <c r="H268" s="159"/>
      <c r="I268" s="160"/>
      <c r="J268" s="161"/>
      <c r="K268" s="161"/>
      <c r="L268" s="162"/>
      <c r="M268" s="163"/>
      <c r="N268" s="164"/>
      <c r="O268" s="159" t="s">
        <v>4</v>
      </c>
      <c r="P268" s="159"/>
      <c r="Q268" s="160"/>
      <c r="R268" s="161"/>
      <c r="S268" s="161"/>
      <c r="T268" s="162"/>
    </row>
    <row r="269" spans="2:20" ht="14.45" customHeight="1" x14ac:dyDescent="0.25">
      <c r="B269" s="171"/>
      <c r="C269" s="171"/>
      <c r="D269" s="171"/>
      <c r="E269" s="165"/>
      <c r="F269" s="166"/>
      <c r="G269" s="159" t="s">
        <v>3</v>
      </c>
      <c r="H269" s="159"/>
      <c r="I269" s="160"/>
      <c r="J269" s="161"/>
      <c r="K269" s="161"/>
      <c r="L269" s="162"/>
      <c r="M269" s="165"/>
      <c r="N269" s="166"/>
      <c r="O269" s="159" t="s">
        <v>3</v>
      </c>
      <c r="P269" s="159"/>
      <c r="Q269" s="160"/>
      <c r="R269" s="161"/>
      <c r="S269" s="161"/>
      <c r="T269" s="162"/>
    </row>
  </sheetData>
  <mergeCells count="1163">
    <mergeCell ref="G188:H188"/>
    <mergeCell ref="E182:F184"/>
    <mergeCell ref="G179:H179"/>
    <mergeCell ref="G182:H182"/>
    <mergeCell ref="G183:H183"/>
    <mergeCell ref="G174:H174"/>
    <mergeCell ref="G177:H177"/>
    <mergeCell ref="G178:H178"/>
    <mergeCell ref="E172:F174"/>
    <mergeCell ref="G169:H169"/>
    <mergeCell ref="G172:H172"/>
    <mergeCell ref="G173:H173"/>
    <mergeCell ref="G164:H164"/>
    <mergeCell ref="G167:H167"/>
    <mergeCell ref="G168:H168"/>
    <mergeCell ref="E162:F164"/>
    <mergeCell ref="G159:H159"/>
    <mergeCell ref="G162:H162"/>
    <mergeCell ref="G163:H163"/>
    <mergeCell ref="G237:H237"/>
    <mergeCell ref="G238:H238"/>
    <mergeCell ref="G231:H231"/>
    <mergeCell ref="G232:H232"/>
    <mergeCell ref="G233:H233"/>
    <mergeCell ref="E232:F234"/>
    <mergeCell ref="G234:H234"/>
    <mergeCell ref="G226:H226"/>
    <mergeCell ref="G227:H227"/>
    <mergeCell ref="G228:H228"/>
    <mergeCell ref="G221:H221"/>
    <mergeCell ref="G222:H222"/>
    <mergeCell ref="G223:H223"/>
    <mergeCell ref="G216:H216"/>
    <mergeCell ref="G217:H217"/>
    <mergeCell ref="G218:H218"/>
    <mergeCell ref="G211:H211"/>
    <mergeCell ref="G212:H212"/>
    <mergeCell ref="G213:H213"/>
    <mergeCell ref="E212:F214"/>
    <mergeCell ref="G214:H214"/>
    <mergeCell ref="H20:L20"/>
    <mergeCell ref="M20:Q20"/>
    <mergeCell ref="R20:V20"/>
    <mergeCell ref="B21:D21"/>
    <mergeCell ref="E21:G21"/>
    <mergeCell ref="H21:L21"/>
    <mergeCell ref="M21:Q21"/>
    <mergeCell ref="R21:V21"/>
    <mergeCell ref="M17:Q17"/>
    <mergeCell ref="R17:V17"/>
    <mergeCell ref="H18:L18"/>
    <mergeCell ref="M18:Q18"/>
    <mergeCell ref="R18:V18"/>
    <mergeCell ref="B19:D19"/>
    <mergeCell ref="E19:G19"/>
    <mergeCell ref="H19:L19"/>
    <mergeCell ref="M19:Q19"/>
    <mergeCell ref="R19:V19"/>
    <mergeCell ref="B17:D18"/>
    <mergeCell ref="E17:G18"/>
    <mergeCell ref="H17:L17"/>
    <mergeCell ref="B20:D20"/>
    <mergeCell ref="E20:G20"/>
    <mergeCell ref="B24:D24"/>
    <mergeCell ref="E24:G24"/>
    <mergeCell ref="H24:L24"/>
    <mergeCell ref="M24:Q24"/>
    <mergeCell ref="R24:V24"/>
    <mergeCell ref="B25:D25"/>
    <mergeCell ref="E25:G25"/>
    <mergeCell ref="H25:L25"/>
    <mergeCell ref="M25:Q25"/>
    <mergeCell ref="R25:V25"/>
    <mergeCell ref="B22:D22"/>
    <mergeCell ref="E22:G22"/>
    <mergeCell ref="H22:L22"/>
    <mergeCell ref="M22:Q22"/>
    <mergeCell ref="R22:V22"/>
    <mergeCell ref="B23:D23"/>
    <mergeCell ref="E23:G23"/>
    <mergeCell ref="H23:L23"/>
    <mergeCell ref="M23:Q23"/>
    <mergeCell ref="R23:V23"/>
    <mergeCell ref="B28:D28"/>
    <mergeCell ref="E28:G28"/>
    <mergeCell ref="H28:L28"/>
    <mergeCell ref="M28:Q28"/>
    <mergeCell ref="R28:V28"/>
    <mergeCell ref="B29:D29"/>
    <mergeCell ref="E29:G29"/>
    <mergeCell ref="H29:L29"/>
    <mergeCell ref="M29:Q29"/>
    <mergeCell ref="R29:V29"/>
    <mergeCell ref="B26:D26"/>
    <mergeCell ref="E26:G26"/>
    <mergeCell ref="H26:L26"/>
    <mergeCell ref="M26:Q26"/>
    <mergeCell ref="R26:V26"/>
    <mergeCell ref="B27:D27"/>
    <mergeCell ref="E27:G27"/>
    <mergeCell ref="H27:L27"/>
    <mergeCell ref="M27:Q27"/>
    <mergeCell ref="R27:V27"/>
    <mergeCell ref="H32:L32"/>
    <mergeCell ref="M32:Q32"/>
    <mergeCell ref="R32:V32"/>
    <mergeCell ref="B33:D33"/>
    <mergeCell ref="E33:G33"/>
    <mergeCell ref="H33:L33"/>
    <mergeCell ref="M33:Q33"/>
    <mergeCell ref="R33:V33"/>
    <mergeCell ref="B30:D30"/>
    <mergeCell ref="E30:G30"/>
    <mergeCell ref="H30:L30"/>
    <mergeCell ref="M30:Q30"/>
    <mergeCell ref="R30:V30"/>
    <mergeCell ref="B31:D31"/>
    <mergeCell ref="E31:G31"/>
    <mergeCell ref="H31:L31"/>
    <mergeCell ref="M31:Q31"/>
    <mergeCell ref="R31:V31"/>
    <mergeCell ref="B32:D32"/>
    <mergeCell ref="E32:G32"/>
    <mergeCell ref="B36:D36"/>
    <mergeCell ref="E36:G36"/>
    <mergeCell ref="H36:L36"/>
    <mergeCell ref="M36:Q36"/>
    <mergeCell ref="R36:V36"/>
    <mergeCell ref="B37:D37"/>
    <mergeCell ref="E37:G37"/>
    <mergeCell ref="H37:L37"/>
    <mergeCell ref="M37:Q37"/>
    <mergeCell ref="R37:V37"/>
    <mergeCell ref="B34:D34"/>
    <mergeCell ref="E34:G34"/>
    <mergeCell ref="H34:L34"/>
    <mergeCell ref="M34:Q34"/>
    <mergeCell ref="R34:V34"/>
    <mergeCell ref="B35:D35"/>
    <mergeCell ref="E35:G35"/>
    <mergeCell ref="H35:L35"/>
    <mergeCell ref="M35:Q35"/>
    <mergeCell ref="R35:V35"/>
    <mergeCell ref="B40:D40"/>
    <mergeCell ref="E40:G40"/>
    <mergeCell ref="H40:L40"/>
    <mergeCell ref="M40:Q40"/>
    <mergeCell ref="R40:V40"/>
    <mergeCell ref="B41:D41"/>
    <mergeCell ref="E41:G41"/>
    <mergeCell ref="H41:L41"/>
    <mergeCell ref="M41:Q41"/>
    <mergeCell ref="R41:V41"/>
    <mergeCell ref="B38:D38"/>
    <mergeCell ref="E38:G38"/>
    <mergeCell ref="H38:L38"/>
    <mergeCell ref="M38:Q38"/>
    <mergeCell ref="R38:V38"/>
    <mergeCell ref="B39:D39"/>
    <mergeCell ref="E39:G39"/>
    <mergeCell ref="H39:L39"/>
    <mergeCell ref="M39:Q39"/>
    <mergeCell ref="R39:V39"/>
    <mergeCell ref="B44:D44"/>
    <mergeCell ref="E44:G44"/>
    <mergeCell ref="H44:L44"/>
    <mergeCell ref="M44:Q44"/>
    <mergeCell ref="R44:V44"/>
    <mergeCell ref="B45:D45"/>
    <mergeCell ref="E45:G45"/>
    <mergeCell ref="H45:L45"/>
    <mergeCell ref="M45:Q45"/>
    <mergeCell ref="R45:V45"/>
    <mergeCell ref="B42:D42"/>
    <mergeCell ref="E42:G42"/>
    <mergeCell ref="H42:L42"/>
    <mergeCell ref="M42:Q42"/>
    <mergeCell ref="R42:V42"/>
    <mergeCell ref="B43:D43"/>
    <mergeCell ref="E43:G43"/>
    <mergeCell ref="H43:L43"/>
    <mergeCell ref="M43:Q43"/>
    <mergeCell ref="R43:V43"/>
    <mergeCell ref="B48:D48"/>
    <mergeCell ref="E48:G48"/>
    <mergeCell ref="H48:L48"/>
    <mergeCell ref="M48:Q48"/>
    <mergeCell ref="R48:V48"/>
    <mergeCell ref="B49:D49"/>
    <mergeCell ref="E49:G49"/>
    <mergeCell ref="H49:L49"/>
    <mergeCell ref="M49:Q49"/>
    <mergeCell ref="R49:V49"/>
    <mergeCell ref="B46:D46"/>
    <mergeCell ref="E46:G46"/>
    <mergeCell ref="H46:L46"/>
    <mergeCell ref="M46:Q46"/>
    <mergeCell ref="R46:V46"/>
    <mergeCell ref="B47:D47"/>
    <mergeCell ref="E47:G47"/>
    <mergeCell ref="H47:L47"/>
    <mergeCell ref="M47:Q47"/>
    <mergeCell ref="R47:V47"/>
    <mergeCell ref="B52:D52"/>
    <mergeCell ref="E52:G52"/>
    <mergeCell ref="H52:L52"/>
    <mergeCell ref="M52:Q52"/>
    <mergeCell ref="R52:V52"/>
    <mergeCell ref="B53:D53"/>
    <mergeCell ref="E53:G53"/>
    <mergeCell ref="H53:L53"/>
    <mergeCell ref="M53:Q53"/>
    <mergeCell ref="R53:V53"/>
    <mergeCell ref="B50:D50"/>
    <mergeCell ref="E50:G50"/>
    <mergeCell ref="H50:L50"/>
    <mergeCell ref="M50:Q50"/>
    <mergeCell ref="R50:V50"/>
    <mergeCell ref="B51:D51"/>
    <mergeCell ref="E51:G51"/>
    <mergeCell ref="H51:L51"/>
    <mergeCell ref="M51:Q51"/>
    <mergeCell ref="R51:V51"/>
    <mergeCell ref="H57:L57"/>
    <mergeCell ref="M57:Q57"/>
    <mergeCell ref="R57:V57"/>
    <mergeCell ref="B58:D58"/>
    <mergeCell ref="E58:G58"/>
    <mergeCell ref="H58:L58"/>
    <mergeCell ref="M58:Q58"/>
    <mergeCell ref="R58:V58"/>
    <mergeCell ref="B54:D54"/>
    <mergeCell ref="E54:G54"/>
    <mergeCell ref="H54:L54"/>
    <mergeCell ref="M54:Q54"/>
    <mergeCell ref="R54:V54"/>
    <mergeCell ref="B56:D57"/>
    <mergeCell ref="E56:G57"/>
    <mergeCell ref="H56:L56"/>
    <mergeCell ref="M56:Q56"/>
    <mergeCell ref="R56:V56"/>
    <mergeCell ref="M61:Q61"/>
    <mergeCell ref="R61:V61"/>
    <mergeCell ref="B62:D62"/>
    <mergeCell ref="E62:G62"/>
    <mergeCell ref="H62:L62"/>
    <mergeCell ref="M62:Q62"/>
    <mergeCell ref="R62:V62"/>
    <mergeCell ref="B59:D59"/>
    <mergeCell ref="E59:G59"/>
    <mergeCell ref="H59:L59"/>
    <mergeCell ref="M59:Q59"/>
    <mergeCell ref="R59:V59"/>
    <mergeCell ref="B60:D60"/>
    <mergeCell ref="E60:G60"/>
    <mergeCell ref="H60:L60"/>
    <mergeCell ref="M60:Q60"/>
    <mergeCell ref="R60:V60"/>
    <mergeCell ref="B61:D61"/>
    <mergeCell ref="E61:G61"/>
    <mergeCell ref="H61:L61"/>
    <mergeCell ref="M65:Q65"/>
    <mergeCell ref="R65:V65"/>
    <mergeCell ref="B66:D66"/>
    <mergeCell ref="E66:G66"/>
    <mergeCell ref="H66:L66"/>
    <mergeCell ref="M66:Q66"/>
    <mergeCell ref="R66:V66"/>
    <mergeCell ref="B63:D63"/>
    <mergeCell ref="E63:G63"/>
    <mergeCell ref="H63:L63"/>
    <mergeCell ref="M63:Q63"/>
    <mergeCell ref="R63:V63"/>
    <mergeCell ref="B64:D64"/>
    <mergeCell ref="E64:G64"/>
    <mergeCell ref="H64:L64"/>
    <mergeCell ref="M64:Q64"/>
    <mergeCell ref="R64:V64"/>
    <mergeCell ref="B65:D65"/>
    <mergeCell ref="E65:G65"/>
    <mergeCell ref="H65:L65"/>
    <mergeCell ref="E71:G71"/>
    <mergeCell ref="H71:L71"/>
    <mergeCell ref="M71:Q71"/>
    <mergeCell ref="R71:V71"/>
    <mergeCell ref="B72:D72"/>
    <mergeCell ref="E72:G72"/>
    <mergeCell ref="H72:L72"/>
    <mergeCell ref="M72:Q72"/>
    <mergeCell ref="R72:V72"/>
    <mergeCell ref="M69:Q69"/>
    <mergeCell ref="R69:V69"/>
    <mergeCell ref="B70:D70"/>
    <mergeCell ref="E70:G70"/>
    <mergeCell ref="H70:L70"/>
    <mergeCell ref="M70:Q70"/>
    <mergeCell ref="R70:V70"/>
    <mergeCell ref="E67:G67"/>
    <mergeCell ref="H67:L67"/>
    <mergeCell ref="M67:Q67"/>
    <mergeCell ref="R67:V67"/>
    <mergeCell ref="B68:D68"/>
    <mergeCell ref="E68:G68"/>
    <mergeCell ref="H68:L68"/>
    <mergeCell ref="M68:Q68"/>
    <mergeCell ref="R68:V68"/>
    <mergeCell ref="B69:D69"/>
    <mergeCell ref="E69:G69"/>
    <mergeCell ref="H69:L69"/>
    <mergeCell ref="B71:D71"/>
    <mergeCell ref="B67:D67"/>
    <mergeCell ref="M75:Q75"/>
    <mergeCell ref="R75:V75"/>
    <mergeCell ref="B76:D76"/>
    <mergeCell ref="E76:G76"/>
    <mergeCell ref="H76:L76"/>
    <mergeCell ref="M76:Q76"/>
    <mergeCell ref="R76:V76"/>
    <mergeCell ref="B73:D73"/>
    <mergeCell ref="E73:G73"/>
    <mergeCell ref="H73:L73"/>
    <mergeCell ref="M73:Q73"/>
    <mergeCell ref="R73:V73"/>
    <mergeCell ref="B74:D74"/>
    <mergeCell ref="E74:G74"/>
    <mergeCell ref="H74:L74"/>
    <mergeCell ref="M74:Q74"/>
    <mergeCell ref="R74:V74"/>
    <mergeCell ref="B75:D75"/>
    <mergeCell ref="E75:G75"/>
    <mergeCell ref="H75:L75"/>
    <mergeCell ref="E81:G81"/>
    <mergeCell ref="H81:L81"/>
    <mergeCell ref="M81:Q81"/>
    <mergeCell ref="R81:V81"/>
    <mergeCell ref="B82:D82"/>
    <mergeCell ref="E82:G82"/>
    <mergeCell ref="H82:L82"/>
    <mergeCell ref="M82:Q82"/>
    <mergeCell ref="R82:V82"/>
    <mergeCell ref="M79:Q79"/>
    <mergeCell ref="R79:V79"/>
    <mergeCell ref="B80:D80"/>
    <mergeCell ref="E80:G80"/>
    <mergeCell ref="H80:L80"/>
    <mergeCell ref="M80:Q80"/>
    <mergeCell ref="R80:V80"/>
    <mergeCell ref="E77:G77"/>
    <mergeCell ref="H77:L77"/>
    <mergeCell ref="M77:Q77"/>
    <mergeCell ref="R77:V77"/>
    <mergeCell ref="B78:D78"/>
    <mergeCell ref="E78:G78"/>
    <mergeCell ref="H78:L78"/>
    <mergeCell ref="M78:Q78"/>
    <mergeCell ref="R78:V78"/>
    <mergeCell ref="B79:D79"/>
    <mergeCell ref="E79:G79"/>
    <mergeCell ref="H79:L79"/>
    <mergeCell ref="B81:D81"/>
    <mergeCell ref="B77:D77"/>
    <mergeCell ref="M85:Q85"/>
    <mergeCell ref="R85:V85"/>
    <mergeCell ref="B86:D86"/>
    <mergeCell ref="E86:G86"/>
    <mergeCell ref="H86:L86"/>
    <mergeCell ref="M86:Q86"/>
    <mergeCell ref="R86:V86"/>
    <mergeCell ref="B83:D83"/>
    <mergeCell ref="E83:G83"/>
    <mergeCell ref="H83:L83"/>
    <mergeCell ref="M83:Q83"/>
    <mergeCell ref="R83:V83"/>
    <mergeCell ref="B84:D84"/>
    <mergeCell ref="E84:G84"/>
    <mergeCell ref="H84:L84"/>
    <mergeCell ref="M84:Q84"/>
    <mergeCell ref="R84:V84"/>
    <mergeCell ref="B85:D85"/>
    <mergeCell ref="E85:G85"/>
    <mergeCell ref="H85:L85"/>
    <mergeCell ref="E91:G91"/>
    <mergeCell ref="H91:L91"/>
    <mergeCell ref="M91:Q91"/>
    <mergeCell ref="R91:V91"/>
    <mergeCell ref="B92:D92"/>
    <mergeCell ref="E92:G92"/>
    <mergeCell ref="H92:L92"/>
    <mergeCell ref="M92:Q92"/>
    <mergeCell ref="R92:V92"/>
    <mergeCell ref="M89:Q89"/>
    <mergeCell ref="R89:V89"/>
    <mergeCell ref="B90:D90"/>
    <mergeCell ref="E90:G90"/>
    <mergeCell ref="H90:L90"/>
    <mergeCell ref="M90:Q90"/>
    <mergeCell ref="R90:V90"/>
    <mergeCell ref="E87:G87"/>
    <mergeCell ref="H87:L87"/>
    <mergeCell ref="M87:Q87"/>
    <mergeCell ref="R87:V87"/>
    <mergeCell ref="B88:D88"/>
    <mergeCell ref="E88:G88"/>
    <mergeCell ref="H88:L88"/>
    <mergeCell ref="M88:Q88"/>
    <mergeCell ref="R88:V88"/>
    <mergeCell ref="B89:D89"/>
    <mergeCell ref="E89:G89"/>
    <mergeCell ref="H89:L89"/>
    <mergeCell ref="B91:D91"/>
    <mergeCell ref="B87:D87"/>
    <mergeCell ref="M95:Q95"/>
    <mergeCell ref="R95:V95"/>
    <mergeCell ref="B96:D96"/>
    <mergeCell ref="E96:G96"/>
    <mergeCell ref="H96:L96"/>
    <mergeCell ref="M96:Q96"/>
    <mergeCell ref="R96:V96"/>
    <mergeCell ref="B93:D93"/>
    <mergeCell ref="E93:G93"/>
    <mergeCell ref="H93:L93"/>
    <mergeCell ref="M93:Q93"/>
    <mergeCell ref="R93:V93"/>
    <mergeCell ref="B94:D94"/>
    <mergeCell ref="E94:G94"/>
    <mergeCell ref="H94:L94"/>
    <mergeCell ref="M94:Q94"/>
    <mergeCell ref="R94:V94"/>
    <mergeCell ref="B95:D95"/>
    <mergeCell ref="E95:G95"/>
    <mergeCell ref="H95:L95"/>
    <mergeCell ref="E101:G101"/>
    <mergeCell ref="H101:L101"/>
    <mergeCell ref="M101:Q101"/>
    <mergeCell ref="R101:V101"/>
    <mergeCell ref="B102:D102"/>
    <mergeCell ref="E102:G102"/>
    <mergeCell ref="H102:L102"/>
    <mergeCell ref="M102:Q102"/>
    <mergeCell ref="R102:V102"/>
    <mergeCell ref="M99:Q99"/>
    <mergeCell ref="R99:V99"/>
    <mergeCell ref="B100:D100"/>
    <mergeCell ref="E100:G100"/>
    <mergeCell ref="H100:L100"/>
    <mergeCell ref="M100:Q100"/>
    <mergeCell ref="R100:V100"/>
    <mergeCell ref="E97:G97"/>
    <mergeCell ref="H97:L97"/>
    <mergeCell ref="M97:Q97"/>
    <mergeCell ref="R97:V97"/>
    <mergeCell ref="B98:D98"/>
    <mergeCell ref="E98:G98"/>
    <mergeCell ref="H98:L98"/>
    <mergeCell ref="M98:Q98"/>
    <mergeCell ref="R98:V98"/>
    <mergeCell ref="B99:D99"/>
    <mergeCell ref="E99:G99"/>
    <mergeCell ref="H99:L99"/>
    <mergeCell ref="B101:D101"/>
    <mergeCell ref="B97:D97"/>
    <mergeCell ref="E107:G107"/>
    <mergeCell ref="H107:L107"/>
    <mergeCell ref="M107:Q107"/>
    <mergeCell ref="R107:V107"/>
    <mergeCell ref="B108:D108"/>
    <mergeCell ref="E108:G108"/>
    <mergeCell ref="H108:L108"/>
    <mergeCell ref="M108:Q108"/>
    <mergeCell ref="R108:V108"/>
    <mergeCell ref="M105:Q105"/>
    <mergeCell ref="R105:V105"/>
    <mergeCell ref="B106:D106"/>
    <mergeCell ref="E106:G106"/>
    <mergeCell ref="H106:L106"/>
    <mergeCell ref="M106:Q106"/>
    <mergeCell ref="R106:V106"/>
    <mergeCell ref="B103:D103"/>
    <mergeCell ref="E103:G103"/>
    <mergeCell ref="H103:L103"/>
    <mergeCell ref="M103:Q103"/>
    <mergeCell ref="R103:V103"/>
    <mergeCell ref="B104:D104"/>
    <mergeCell ref="E104:G104"/>
    <mergeCell ref="H104:L104"/>
    <mergeCell ref="M104:Q104"/>
    <mergeCell ref="R104:V104"/>
    <mergeCell ref="B105:D105"/>
    <mergeCell ref="E105:G105"/>
    <mergeCell ref="H105:L105"/>
    <mergeCell ref="B107:D107"/>
    <mergeCell ref="I112:L112"/>
    <mergeCell ref="M112:N114"/>
    <mergeCell ref="O112:P112"/>
    <mergeCell ref="Q112:T112"/>
    <mergeCell ref="I113:L113"/>
    <mergeCell ref="O113:P113"/>
    <mergeCell ref="Q113:T113"/>
    <mergeCell ref="I114:L114"/>
    <mergeCell ref="O114:P114"/>
    <mergeCell ref="Q114:T114"/>
    <mergeCell ref="O109:P110"/>
    <mergeCell ref="Q109:T110"/>
    <mergeCell ref="B111:B114"/>
    <mergeCell ref="C111:D114"/>
    <mergeCell ref="E111:F111"/>
    <mergeCell ref="I111:L111"/>
    <mergeCell ref="M111:N111"/>
    <mergeCell ref="O111:P111"/>
    <mergeCell ref="Q111:T111"/>
    <mergeCell ref="E112:F114"/>
    <mergeCell ref="B109:B110"/>
    <mergeCell ref="C109:D110"/>
    <mergeCell ref="E109:F110"/>
    <mergeCell ref="G109:H110"/>
    <mergeCell ref="I109:L110"/>
    <mergeCell ref="M109:N110"/>
    <mergeCell ref="G114:H114"/>
    <mergeCell ref="G111:H111"/>
    <mergeCell ref="G113:H113"/>
    <mergeCell ref="G112:H112"/>
    <mergeCell ref="Q116:T116"/>
    <mergeCell ref="E117:F119"/>
    <mergeCell ref="G117:H117"/>
    <mergeCell ref="I117:L117"/>
    <mergeCell ref="M117:N119"/>
    <mergeCell ref="O117:P117"/>
    <mergeCell ref="Q117:T117"/>
    <mergeCell ref="I118:L118"/>
    <mergeCell ref="O118:P118"/>
    <mergeCell ref="Q118:T118"/>
    <mergeCell ref="B116:B119"/>
    <mergeCell ref="C116:D119"/>
    <mergeCell ref="E116:F116"/>
    <mergeCell ref="I116:L116"/>
    <mergeCell ref="M116:N116"/>
    <mergeCell ref="O116:P116"/>
    <mergeCell ref="I119:L119"/>
    <mergeCell ref="O119:P119"/>
    <mergeCell ref="G119:H119"/>
    <mergeCell ref="G116:H116"/>
    <mergeCell ref="G118:H118"/>
    <mergeCell ref="I122:L122"/>
    <mergeCell ref="M122:N124"/>
    <mergeCell ref="O122:P122"/>
    <mergeCell ref="Q122:T122"/>
    <mergeCell ref="G123:H123"/>
    <mergeCell ref="I123:L123"/>
    <mergeCell ref="O123:P123"/>
    <mergeCell ref="Q123:T123"/>
    <mergeCell ref="G124:H124"/>
    <mergeCell ref="I124:L124"/>
    <mergeCell ref="Q119:T119"/>
    <mergeCell ref="B121:B124"/>
    <mergeCell ref="C121:D124"/>
    <mergeCell ref="E121:F121"/>
    <mergeCell ref="I121:L121"/>
    <mergeCell ref="M121:N121"/>
    <mergeCell ref="O121:P121"/>
    <mergeCell ref="Q121:T121"/>
    <mergeCell ref="E122:F124"/>
    <mergeCell ref="G122:H122"/>
    <mergeCell ref="G121:H121"/>
    <mergeCell ref="I127:L127"/>
    <mergeCell ref="M127:N129"/>
    <mergeCell ref="O127:P127"/>
    <mergeCell ref="Q127:T127"/>
    <mergeCell ref="G128:H128"/>
    <mergeCell ref="I128:L128"/>
    <mergeCell ref="O128:P128"/>
    <mergeCell ref="Q128:T128"/>
    <mergeCell ref="G129:H129"/>
    <mergeCell ref="I129:L129"/>
    <mergeCell ref="O124:P124"/>
    <mergeCell ref="Q124:T124"/>
    <mergeCell ref="B126:B129"/>
    <mergeCell ref="C126:D129"/>
    <mergeCell ref="E126:F126"/>
    <mergeCell ref="G126:H126"/>
    <mergeCell ref="I126:L126"/>
    <mergeCell ref="M126:N126"/>
    <mergeCell ref="O126:P126"/>
    <mergeCell ref="Q126:T126"/>
    <mergeCell ref="E127:F129"/>
    <mergeCell ref="G127:H127"/>
    <mergeCell ref="O132:P132"/>
    <mergeCell ref="Q132:T132"/>
    <mergeCell ref="I133:L133"/>
    <mergeCell ref="O133:P133"/>
    <mergeCell ref="Q133:T133"/>
    <mergeCell ref="I134:L134"/>
    <mergeCell ref="O134:P134"/>
    <mergeCell ref="Q134:T134"/>
    <mergeCell ref="O129:P129"/>
    <mergeCell ref="Q129:T129"/>
    <mergeCell ref="B131:B134"/>
    <mergeCell ref="C131:D134"/>
    <mergeCell ref="E131:F131"/>
    <mergeCell ref="I131:L131"/>
    <mergeCell ref="M131:N131"/>
    <mergeCell ref="O131:P131"/>
    <mergeCell ref="Q131:T131"/>
    <mergeCell ref="E132:F134"/>
    <mergeCell ref="G134:H134"/>
    <mergeCell ref="G131:H131"/>
    <mergeCell ref="G132:H132"/>
    <mergeCell ref="G133:H133"/>
    <mergeCell ref="I132:L132"/>
    <mergeCell ref="M132:N134"/>
    <mergeCell ref="O136:P136"/>
    <mergeCell ref="Q136:T136"/>
    <mergeCell ref="E137:F139"/>
    <mergeCell ref="I137:L137"/>
    <mergeCell ref="M137:N139"/>
    <mergeCell ref="O137:P137"/>
    <mergeCell ref="Q137:T137"/>
    <mergeCell ref="I138:L138"/>
    <mergeCell ref="O138:P138"/>
    <mergeCell ref="Q138:T138"/>
    <mergeCell ref="B136:B139"/>
    <mergeCell ref="C136:D139"/>
    <mergeCell ref="E136:F136"/>
    <mergeCell ref="G136:H136"/>
    <mergeCell ref="I136:L136"/>
    <mergeCell ref="M136:N136"/>
    <mergeCell ref="I139:L139"/>
    <mergeCell ref="G139:H139"/>
    <mergeCell ref="G137:H137"/>
    <mergeCell ref="G138:H138"/>
    <mergeCell ref="I142:L142"/>
    <mergeCell ref="M142:N144"/>
    <mergeCell ref="O142:P142"/>
    <mergeCell ref="Q142:T142"/>
    <mergeCell ref="I143:L143"/>
    <mergeCell ref="O143:P143"/>
    <mergeCell ref="Q143:T143"/>
    <mergeCell ref="I144:L144"/>
    <mergeCell ref="O144:P144"/>
    <mergeCell ref="Q144:T144"/>
    <mergeCell ref="O139:P139"/>
    <mergeCell ref="Q139:T139"/>
    <mergeCell ref="B141:B144"/>
    <mergeCell ref="C141:D144"/>
    <mergeCell ref="E141:F141"/>
    <mergeCell ref="G141:H141"/>
    <mergeCell ref="I141:L141"/>
    <mergeCell ref="M141:N141"/>
    <mergeCell ref="O141:P141"/>
    <mergeCell ref="Q141:T141"/>
    <mergeCell ref="G144:H144"/>
    <mergeCell ref="E142:F144"/>
    <mergeCell ref="G142:H142"/>
    <mergeCell ref="G143:H143"/>
    <mergeCell ref="O146:P146"/>
    <mergeCell ref="Q146:T146"/>
    <mergeCell ref="E147:F149"/>
    <mergeCell ref="I147:L147"/>
    <mergeCell ref="M147:N149"/>
    <mergeCell ref="O147:P147"/>
    <mergeCell ref="Q147:T147"/>
    <mergeCell ref="I148:L148"/>
    <mergeCell ref="O148:P148"/>
    <mergeCell ref="Q148:T148"/>
    <mergeCell ref="B146:B149"/>
    <mergeCell ref="C146:D149"/>
    <mergeCell ref="E146:F146"/>
    <mergeCell ref="G146:H146"/>
    <mergeCell ref="I146:L146"/>
    <mergeCell ref="M146:N146"/>
    <mergeCell ref="I149:L149"/>
    <mergeCell ref="G149:H149"/>
    <mergeCell ref="G147:H147"/>
    <mergeCell ref="G148:H148"/>
    <mergeCell ref="I152:L152"/>
    <mergeCell ref="M152:N154"/>
    <mergeCell ref="O152:P152"/>
    <mergeCell ref="Q152:T152"/>
    <mergeCell ref="I153:L153"/>
    <mergeCell ref="O153:P153"/>
    <mergeCell ref="Q153:T153"/>
    <mergeCell ref="I154:L154"/>
    <mergeCell ref="O154:P154"/>
    <mergeCell ref="Q154:T154"/>
    <mergeCell ref="O149:P149"/>
    <mergeCell ref="Q149:T149"/>
    <mergeCell ref="B151:B154"/>
    <mergeCell ref="C151:D154"/>
    <mergeCell ref="E151:F151"/>
    <mergeCell ref="G151:H151"/>
    <mergeCell ref="I151:L151"/>
    <mergeCell ref="M151:N151"/>
    <mergeCell ref="O151:P151"/>
    <mergeCell ref="Q151:T151"/>
    <mergeCell ref="G154:H154"/>
    <mergeCell ref="E152:F154"/>
    <mergeCell ref="G152:H152"/>
    <mergeCell ref="G153:H153"/>
    <mergeCell ref="O156:P156"/>
    <mergeCell ref="Q156:T156"/>
    <mergeCell ref="E157:F159"/>
    <mergeCell ref="I157:L157"/>
    <mergeCell ref="M157:N159"/>
    <mergeCell ref="O157:P157"/>
    <mergeCell ref="Q157:T157"/>
    <mergeCell ref="I158:L158"/>
    <mergeCell ref="O158:P158"/>
    <mergeCell ref="Q158:T158"/>
    <mergeCell ref="B156:B159"/>
    <mergeCell ref="C156:D159"/>
    <mergeCell ref="E156:F156"/>
    <mergeCell ref="G156:H156"/>
    <mergeCell ref="I156:L156"/>
    <mergeCell ref="M156:N156"/>
    <mergeCell ref="I159:L159"/>
    <mergeCell ref="G157:H157"/>
    <mergeCell ref="G158:H158"/>
    <mergeCell ref="I162:L162"/>
    <mergeCell ref="M162:N164"/>
    <mergeCell ref="O162:P162"/>
    <mergeCell ref="Q162:T162"/>
    <mergeCell ref="I163:L163"/>
    <mergeCell ref="O163:P163"/>
    <mergeCell ref="Q163:T163"/>
    <mergeCell ref="I164:L164"/>
    <mergeCell ref="O164:P164"/>
    <mergeCell ref="Q164:T164"/>
    <mergeCell ref="O159:P159"/>
    <mergeCell ref="Q159:T159"/>
    <mergeCell ref="B161:B164"/>
    <mergeCell ref="C161:D164"/>
    <mergeCell ref="E161:F161"/>
    <mergeCell ref="G161:H161"/>
    <mergeCell ref="I161:L161"/>
    <mergeCell ref="M161:N161"/>
    <mergeCell ref="O161:P161"/>
    <mergeCell ref="Q161:T161"/>
    <mergeCell ref="O166:P166"/>
    <mergeCell ref="Q166:T166"/>
    <mergeCell ref="E167:F169"/>
    <mergeCell ref="I167:L167"/>
    <mergeCell ref="M167:N169"/>
    <mergeCell ref="O167:P167"/>
    <mergeCell ref="Q167:T167"/>
    <mergeCell ref="I168:L168"/>
    <mergeCell ref="O168:P168"/>
    <mergeCell ref="Q168:T168"/>
    <mergeCell ref="B166:B169"/>
    <mergeCell ref="C166:D169"/>
    <mergeCell ref="E166:F166"/>
    <mergeCell ref="G166:H166"/>
    <mergeCell ref="I166:L166"/>
    <mergeCell ref="M166:N166"/>
    <mergeCell ref="I169:L169"/>
    <mergeCell ref="I172:L172"/>
    <mergeCell ref="M172:N174"/>
    <mergeCell ref="O172:P172"/>
    <mergeCell ref="Q172:T172"/>
    <mergeCell ref="I173:L173"/>
    <mergeCell ref="O173:P173"/>
    <mergeCell ref="Q173:T173"/>
    <mergeCell ref="I174:L174"/>
    <mergeCell ref="O174:P174"/>
    <mergeCell ref="Q174:T174"/>
    <mergeCell ref="O169:P169"/>
    <mergeCell ref="Q169:T169"/>
    <mergeCell ref="B171:B174"/>
    <mergeCell ref="C171:D174"/>
    <mergeCell ref="E171:F171"/>
    <mergeCell ref="G171:H171"/>
    <mergeCell ref="I171:L171"/>
    <mergeCell ref="M171:N171"/>
    <mergeCell ref="O171:P171"/>
    <mergeCell ref="Q171:T171"/>
    <mergeCell ref="O176:P176"/>
    <mergeCell ref="Q176:T176"/>
    <mergeCell ref="E177:F179"/>
    <mergeCell ref="I177:L177"/>
    <mergeCell ref="M177:N179"/>
    <mergeCell ref="O177:P177"/>
    <mergeCell ref="Q177:T177"/>
    <mergeCell ref="I178:L178"/>
    <mergeCell ref="O178:P178"/>
    <mergeCell ref="Q178:T178"/>
    <mergeCell ref="B176:B179"/>
    <mergeCell ref="C176:D179"/>
    <mergeCell ref="E176:F176"/>
    <mergeCell ref="G176:H176"/>
    <mergeCell ref="I176:L176"/>
    <mergeCell ref="M176:N176"/>
    <mergeCell ref="I179:L179"/>
    <mergeCell ref="I182:L182"/>
    <mergeCell ref="M182:N184"/>
    <mergeCell ref="O182:P182"/>
    <mergeCell ref="Q182:T182"/>
    <mergeCell ref="I183:L183"/>
    <mergeCell ref="O183:P183"/>
    <mergeCell ref="Q183:T183"/>
    <mergeCell ref="I184:L184"/>
    <mergeCell ref="O184:P184"/>
    <mergeCell ref="Q184:T184"/>
    <mergeCell ref="O179:P179"/>
    <mergeCell ref="Q179:T179"/>
    <mergeCell ref="B181:B184"/>
    <mergeCell ref="C181:D184"/>
    <mergeCell ref="E181:F181"/>
    <mergeCell ref="G181:H181"/>
    <mergeCell ref="I181:L181"/>
    <mergeCell ref="M181:N181"/>
    <mergeCell ref="O181:P181"/>
    <mergeCell ref="Q181:T181"/>
    <mergeCell ref="G184:H184"/>
    <mergeCell ref="O189:P189"/>
    <mergeCell ref="Q189:T189"/>
    <mergeCell ref="B191:B194"/>
    <mergeCell ref="C191:D194"/>
    <mergeCell ref="E191:F191"/>
    <mergeCell ref="G191:H191"/>
    <mergeCell ref="I191:L191"/>
    <mergeCell ref="M191:N191"/>
    <mergeCell ref="O191:P191"/>
    <mergeCell ref="Q191:T191"/>
    <mergeCell ref="O186:P186"/>
    <mergeCell ref="Q186:T186"/>
    <mergeCell ref="E187:F189"/>
    <mergeCell ref="I187:L187"/>
    <mergeCell ref="M187:N189"/>
    <mergeCell ref="O187:P187"/>
    <mergeCell ref="Q187:T187"/>
    <mergeCell ref="I188:L188"/>
    <mergeCell ref="O188:P188"/>
    <mergeCell ref="Q188:T188"/>
    <mergeCell ref="B186:B189"/>
    <mergeCell ref="C186:D189"/>
    <mergeCell ref="E186:F186"/>
    <mergeCell ref="G186:H186"/>
    <mergeCell ref="I186:L186"/>
    <mergeCell ref="M186:N186"/>
    <mergeCell ref="I189:L189"/>
    <mergeCell ref="G189:H189"/>
    <mergeCell ref="E192:F194"/>
    <mergeCell ref="G192:H192"/>
    <mergeCell ref="I192:L192"/>
    <mergeCell ref="G187:H187"/>
    <mergeCell ref="Q194:T194"/>
    <mergeCell ref="B196:B199"/>
    <mergeCell ref="C196:D199"/>
    <mergeCell ref="E196:F196"/>
    <mergeCell ref="G196:H196"/>
    <mergeCell ref="I196:L196"/>
    <mergeCell ref="M196:N196"/>
    <mergeCell ref="O196:P196"/>
    <mergeCell ref="Q196:T196"/>
    <mergeCell ref="E197:F199"/>
    <mergeCell ref="M192:N194"/>
    <mergeCell ref="O192:P192"/>
    <mergeCell ref="Q192:T192"/>
    <mergeCell ref="G193:H193"/>
    <mergeCell ref="I193:L193"/>
    <mergeCell ref="O193:P193"/>
    <mergeCell ref="Q193:T193"/>
    <mergeCell ref="G194:H194"/>
    <mergeCell ref="I194:L194"/>
    <mergeCell ref="O194:P194"/>
    <mergeCell ref="G198:H198"/>
    <mergeCell ref="G199:H199"/>
    <mergeCell ref="Q199:T199"/>
    <mergeCell ref="B201:B204"/>
    <mergeCell ref="C201:D204"/>
    <mergeCell ref="E201:F201"/>
    <mergeCell ref="I201:L201"/>
    <mergeCell ref="M201:N201"/>
    <mergeCell ref="O201:P201"/>
    <mergeCell ref="Q201:T201"/>
    <mergeCell ref="E202:F204"/>
    <mergeCell ref="I202:L202"/>
    <mergeCell ref="G197:H197"/>
    <mergeCell ref="I197:L197"/>
    <mergeCell ref="M197:N199"/>
    <mergeCell ref="O197:P197"/>
    <mergeCell ref="Q197:T197"/>
    <mergeCell ref="I198:L198"/>
    <mergeCell ref="O198:P198"/>
    <mergeCell ref="Q198:T198"/>
    <mergeCell ref="I199:L199"/>
    <mergeCell ref="O199:P199"/>
    <mergeCell ref="G201:H201"/>
    <mergeCell ref="G202:H202"/>
    <mergeCell ref="G203:H203"/>
    <mergeCell ref="Q206:T206"/>
    <mergeCell ref="E207:F209"/>
    <mergeCell ref="I207:L207"/>
    <mergeCell ref="M207:N209"/>
    <mergeCell ref="O207:P207"/>
    <mergeCell ref="Q207:T207"/>
    <mergeCell ref="I208:L208"/>
    <mergeCell ref="O208:P208"/>
    <mergeCell ref="Q208:T208"/>
    <mergeCell ref="G209:H209"/>
    <mergeCell ref="G204:H204"/>
    <mergeCell ref="I204:L204"/>
    <mergeCell ref="O204:P204"/>
    <mergeCell ref="Q204:T204"/>
    <mergeCell ref="B206:B209"/>
    <mergeCell ref="C206:D209"/>
    <mergeCell ref="E206:F206"/>
    <mergeCell ref="I206:L206"/>
    <mergeCell ref="M206:N206"/>
    <mergeCell ref="O206:P206"/>
    <mergeCell ref="M202:N204"/>
    <mergeCell ref="O202:P202"/>
    <mergeCell ref="Q202:T202"/>
    <mergeCell ref="I203:L203"/>
    <mergeCell ref="O203:P203"/>
    <mergeCell ref="Q203:T203"/>
    <mergeCell ref="G206:H206"/>
    <mergeCell ref="G207:H207"/>
    <mergeCell ref="G208:H208"/>
    <mergeCell ref="I212:L212"/>
    <mergeCell ref="M212:N214"/>
    <mergeCell ref="O212:P212"/>
    <mergeCell ref="Q212:T212"/>
    <mergeCell ref="I213:L213"/>
    <mergeCell ref="O213:P213"/>
    <mergeCell ref="Q213:T213"/>
    <mergeCell ref="I214:L214"/>
    <mergeCell ref="O214:P214"/>
    <mergeCell ref="Q214:T214"/>
    <mergeCell ref="I209:L209"/>
    <mergeCell ref="O209:P209"/>
    <mergeCell ref="Q209:T209"/>
    <mergeCell ref="B211:B214"/>
    <mergeCell ref="C211:D214"/>
    <mergeCell ref="E211:F211"/>
    <mergeCell ref="I211:L211"/>
    <mergeCell ref="M211:N211"/>
    <mergeCell ref="O211:P211"/>
    <mergeCell ref="Q211:T211"/>
    <mergeCell ref="Q219:T219"/>
    <mergeCell ref="B221:B224"/>
    <mergeCell ref="C221:D224"/>
    <mergeCell ref="E221:F221"/>
    <mergeCell ref="I221:L221"/>
    <mergeCell ref="M221:N221"/>
    <mergeCell ref="O221:P221"/>
    <mergeCell ref="Q221:T221"/>
    <mergeCell ref="E222:F224"/>
    <mergeCell ref="I222:L222"/>
    <mergeCell ref="Q216:T216"/>
    <mergeCell ref="E217:F219"/>
    <mergeCell ref="I217:L217"/>
    <mergeCell ref="M217:N219"/>
    <mergeCell ref="O217:P217"/>
    <mergeCell ref="Q217:T217"/>
    <mergeCell ref="I218:L218"/>
    <mergeCell ref="O218:P218"/>
    <mergeCell ref="Q218:T218"/>
    <mergeCell ref="G219:H219"/>
    <mergeCell ref="B216:B219"/>
    <mergeCell ref="C216:D219"/>
    <mergeCell ref="E216:F216"/>
    <mergeCell ref="I216:L216"/>
    <mergeCell ref="M216:N216"/>
    <mergeCell ref="O216:P216"/>
    <mergeCell ref="I219:L219"/>
    <mergeCell ref="O219:P219"/>
    <mergeCell ref="Q226:T226"/>
    <mergeCell ref="E227:F229"/>
    <mergeCell ref="I227:L227"/>
    <mergeCell ref="M227:N229"/>
    <mergeCell ref="O227:P227"/>
    <mergeCell ref="Q227:T227"/>
    <mergeCell ref="I228:L228"/>
    <mergeCell ref="O228:P228"/>
    <mergeCell ref="Q228:T228"/>
    <mergeCell ref="G229:H229"/>
    <mergeCell ref="G224:H224"/>
    <mergeCell ref="I224:L224"/>
    <mergeCell ref="O224:P224"/>
    <mergeCell ref="Q224:T224"/>
    <mergeCell ref="B226:B229"/>
    <mergeCell ref="C226:D229"/>
    <mergeCell ref="E226:F226"/>
    <mergeCell ref="I226:L226"/>
    <mergeCell ref="M226:N226"/>
    <mergeCell ref="O226:P226"/>
    <mergeCell ref="M222:N224"/>
    <mergeCell ref="O222:P222"/>
    <mergeCell ref="Q222:T222"/>
    <mergeCell ref="I223:L223"/>
    <mergeCell ref="O223:P223"/>
    <mergeCell ref="Q223:T223"/>
    <mergeCell ref="I232:L232"/>
    <mergeCell ref="M232:N234"/>
    <mergeCell ref="O232:P232"/>
    <mergeCell ref="Q232:T232"/>
    <mergeCell ref="I233:L233"/>
    <mergeCell ref="O233:P233"/>
    <mergeCell ref="Q233:T233"/>
    <mergeCell ref="I234:L234"/>
    <mergeCell ref="O234:P234"/>
    <mergeCell ref="Q234:T234"/>
    <mergeCell ref="I229:L229"/>
    <mergeCell ref="O229:P229"/>
    <mergeCell ref="Q229:T229"/>
    <mergeCell ref="B231:B234"/>
    <mergeCell ref="C231:D234"/>
    <mergeCell ref="E231:F231"/>
    <mergeCell ref="I231:L231"/>
    <mergeCell ref="M231:N231"/>
    <mergeCell ref="O231:P231"/>
    <mergeCell ref="Q231:T231"/>
    <mergeCell ref="Q239:T239"/>
    <mergeCell ref="B241:B244"/>
    <mergeCell ref="C241:D244"/>
    <mergeCell ref="E241:F241"/>
    <mergeCell ref="I241:L241"/>
    <mergeCell ref="M241:N241"/>
    <mergeCell ref="O241:P241"/>
    <mergeCell ref="Q241:T241"/>
    <mergeCell ref="E242:F244"/>
    <mergeCell ref="I242:L242"/>
    <mergeCell ref="Q236:T236"/>
    <mergeCell ref="E237:F239"/>
    <mergeCell ref="I237:L237"/>
    <mergeCell ref="M237:N239"/>
    <mergeCell ref="O237:P237"/>
    <mergeCell ref="Q237:T237"/>
    <mergeCell ref="I238:L238"/>
    <mergeCell ref="O238:P238"/>
    <mergeCell ref="Q238:T238"/>
    <mergeCell ref="G239:H239"/>
    <mergeCell ref="B236:B239"/>
    <mergeCell ref="C236:D239"/>
    <mergeCell ref="E236:F236"/>
    <mergeCell ref="I236:L236"/>
    <mergeCell ref="M236:N236"/>
    <mergeCell ref="O236:P236"/>
    <mergeCell ref="I239:L239"/>
    <mergeCell ref="O239:P239"/>
    <mergeCell ref="G241:H241"/>
    <mergeCell ref="G242:H242"/>
    <mergeCell ref="G243:H243"/>
    <mergeCell ref="G236:H236"/>
    <mergeCell ref="Q246:T246"/>
    <mergeCell ref="E247:F249"/>
    <mergeCell ref="I247:L247"/>
    <mergeCell ref="M247:N249"/>
    <mergeCell ref="O247:P247"/>
    <mergeCell ref="Q247:T247"/>
    <mergeCell ref="I248:L248"/>
    <mergeCell ref="O248:P248"/>
    <mergeCell ref="Q248:T248"/>
    <mergeCell ref="G249:H249"/>
    <mergeCell ref="G244:H244"/>
    <mergeCell ref="I244:L244"/>
    <mergeCell ref="O244:P244"/>
    <mergeCell ref="Q244:T244"/>
    <mergeCell ref="B246:B249"/>
    <mergeCell ref="C246:D249"/>
    <mergeCell ref="E246:F246"/>
    <mergeCell ref="I246:L246"/>
    <mergeCell ref="M246:N246"/>
    <mergeCell ref="O246:P246"/>
    <mergeCell ref="M242:N244"/>
    <mergeCell ref="O242:P242"/>
    <mergeCell ref="Q242:T242"/>
    <mergeCell ref="I243:L243"/>
    <mergeCell ref="O243:P243"/>
    <mergeCell ref="Q243:T243"/>
    <mergeCell ref="G246:H246"/>
    <mergeCell ref="G247:H247"/>
    <mergeCell ref="G248:H248"/>
    <mergeCell ref="I252:L252"/>
    <mergeCell ref="M252:N254"/>
    <mergeCell ref="O252:P252"/>
    <mergeCell ref="Q252:T252"/>
    <mergeCell ref="I253:L253"/>
    <mergeCell ref="O253:P253"/>
    <mergeCell ref="Q253:T253"/>
    <mergeCell ref="I254:L254"/>
    <mergeCell ref="O254:P254"/>
    <mergeCell ref="Q254:T254"/>
    <mergeCell ref="I249:L249"/>
    <mergeCell ref="O249:P249"/>
    <mergeCell ref="Q249:T249"/>
    <mergeCell ref="B251:B254"/>
    <mergeCell ref="C251:D254"/>
    <mergeCell ref="E251:F251"/>
    <mergeCell ref="I251:L251"/>
    <mergeCell ref="M251:N251"/>
    <mergeCell ref="O251:P251"/>
    <mergeCell ref="Q251:T251"/>
    <mergeCell ref="G251:H251"/>
    <mergeCell ref="G252:H252"/>
    <mergeCell ref="G253:H253"/>
    <mergeCell ref="E252:F254"/>
    <mergeCell ref="G254:H254"/>
    <mergeCell ref="Q256:T256"/>
    <mergeCell ref="E257:F259"/>
    <mergeCell ref="I257:L257"/>
    <mergeCell ref="M257:N259"/>
    <mergeCell ref="O257:P257"/>
    <mergeCell ref="Q257:T257"/>
    <mergeCell ref="I258:L258"/>
    <mergeCell ref="O258:P258"/>
    <mergeCell ref="Q258:T258"/>
    <mergeCell ref="G259:H259"/>
    <mergeCell ref="B256:B259"/>
    <mergeCell ref="C256:D259"/>
    <mergeCell ref="E256:F256"/>
    <mergeCell ref="I256:L256"/>
    <mergeCell ref="M256:N256"/>
    <mergeCell ref="O256:P256"/>
    <mergeCell ref="I259:L259"/>
    <mergeCell ref="O259:P259"/>
    <mergeCell ref="G256:H256"/>
    <mergeCell ref="G257:H257"/>
    <mergeCell ref="G258:H258"/>
    <mergeCell ref="G262:H262"/>
    <mergeCell ref="I262:L262"/>
    <mergeCell ref="M262:N264"/>
    <mergeCell ref="O262:P262"/>
    <mergeCell ref="Q262:T262"/>
    <mergeCell ref="G263:H263"/>
    <mergeCell ref="I263:L263"/>
    <mergeCell ref="O263:P263"/>
    <mergeCell ref="Q263:T263"/>
    <mergeCell ref="G264:H264"/>
    <mergeCell ref="Q259:T259"/>
    <mergeCell ref="B261:B264"/>
    <mergeCell ref="C261:D264"/>
    <mergeCell ref="E261:F261"/>
    <mergeCell ref="G261:H261"/>
    <mergeCell ref="I261:L261"/>
    <mergeCell ref="M261:N261"/>
    <mergeCell ref="O261:P261"/>
    <mergeCell ref="Q261:T261"/>
    <mergeCell ref="E262:F264"/>
    <mergeCell ref="O269:P269"/>
    <mergeCell ref="Q269:T269"/>
    <mergeCell ref="Q266:T266"/>
    <mergeCell ref="E267:F269"/>
    <mergeCell ref="G267:H267"/>
    <mergeCell ref="I267:L267"/>
    <mergeCell ref="M267:N269"/>
    <mergeCell ref="O267:P267"/>
    <mergeCell ref="Q267:T267"/>
    <mergeCell ref="I268:L268"/>
    <mergeCell ref="O268:P268"/>
    <mergeCell ref="Q268:T268"/>
    <mergeCell ref="I264:L264"/>
    <mergeCell ref="O264:P264"/>
    <mergeCell ref="Q264:T264"/>
    <mergeCell ref="B266:B269"/>
    <mergeCell ref="C266:D269"/>
    <mergeCell ref="E266:F266"/>
    <mergeCell ref="G266:H266"/>
    <mergeCell ref="I266:L266"/>
    <mergeCell ref="M266:N266"/>
    <mergeCell ref="O266:P266"/>
    <mergeCell ref="G268:H268"/>
    <mergeCell ref="G269:H269"/>
    <mergeCell ref="I269:L26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71"/>
  <sheetViews>
    <sheetView topLeftCell="A16" zoomScale="98" zoomScaleNormal="98" workbookViewId="0">
      <selection activeCell="P31" sqref="P31"/>
    </sheetView>
  </sheetViews>
  <sheetFormatPr defaultColWidth="11.5703125" defaultRowHeight="16.5" x14ac:dyDescent="0.2"/>
  <cols>
    <col min="1" max="1" width="2.5703125" style="25" customWidth="1"/>
    <col min="2" max="46" width="2.5703125" style="18" customWidth="1"/>
    <col min="47" max="16384" width="11.5703125" style="18"/>
  </cols>
  <sheetData>
    <row r="1" spans="1:38" s="12" customFormat="1" ht="14.1" customHeight="1" x14ac:dyDescent="0.2">
      <c r="A1" s="11"/>
    </row>
    <row r="2" spans="1:38" s="12" customFormat="1" ht="14.1" customHeight="1" x14ac:dyDescent="0.2">
      <c r="A2" s="11"/>
    </row>
    <row r="3" spans="1:38" s="12" customFormat="1" ht="14.1" customHeight="1" x14ac:dyDescent="0.2">
      <c r="A3" s="11"/>
    </row>
    <row r="4" spans="1:38" s="12" customFormat="1" ht="14.1" customHeight="1" x14ac:dyDescent="0.2">
      <c r="A4" s="11"/>
    </row>
    <row r="5" spans="1:38" s="12" customFormat="1" x14ac:dyDescent="0.2">
      <c r="A5" s="11"/>
      <c r="AB5" s="13" t="e">
        <f>#REF!</f>
        <v>#REF!</v>
      </c>
    </row>
    <row r="6" spans="1:38" s="12" customFormat="1" x14ac:dyDescent="0.2">
      <c r="A6" s="11"/>
      <c r="O6" s="13"/>
      <c r="P6" s="13"/>
      <c r="Q6" s="13"/>
    </row>
    <row r="7" spans="1:38" s="12" customFormat="1" x14ac:dyDescent="0.2">
      <c r="A7" s="11"/>
    </row>
    <row r="8" spans="1:38" s="12" customFormat="1" x14ac:dyDescent="0.2">
      <c r="A8" s="11"/>
    </row>
    <row r="9" spans="1:38" s="89" customFormat="1" x14ac:dyDescent="0.2">
      <c r="A9" s="88"/>
      <c r="AB9" s="109" t="e">
        <f>#REF!</f>
        <v>#REF!</v>
      </c>
    </row>
    <row r="10" spans="1:38" s="12" customFormat="1" x14ac:dyDescent="0.2">
      <c r="A10" s="11"/>
      <c r="O10" s="14"/>
      <c r="P10" s="14"/>
      <c r="Q10" s="14"/>
    </row>
    <row r="11" spans="1:38" s="12" customFormat="1" x14ac:dyDescent="0.2">
      <c r="A11" s="11"/>
    </row>
    <row r="12" spans="1:38" s="12" customFormat="1" x14ac:dyDescent="0.2">
      <c r="A12" s="11"/>
    </row>
    <row r="13" spans="1:38" s="89" customFormat="1" x14ac:dyDescent="0.2">
      <c r="A13" s="88"/>
      <c r="B13" s="140" t="str">
        <f>'CRT-P1'!B13</f>
        <v>XX.XX.XXXX</v>
      </c>
      <c r="C13" s="140"/>
      <c r="D13" s="140"/>
      <c r="E13" s="140"/>
      <c r="F13" s="140"/>
      <c r="L13" s="90"/>
      <c r="M13" s="140" t="e">
        <f>(DATE(YEAR(B13)+3,MONTH(B13),DAY(B13)))</f>
        <v>#VALUE!</v>
      </c>
      <c r="N13" s="140"/>
      <c r="O13" s="140"/>
      <c r="P13" s="140"/>
      <c r="Q13" s="140"/>
      <c r="Z13" s="91">
        <v>1</v>
      </c>
      <c r="AF13" s="91">
        <v>2</v>
      </c>
    </row>
    <row r="14" spans="1:38" s="12" customFormat="1" ht="8.1" customHeight="1" x14ac:dyDescent="0.2">
      <c r="A14" s="11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24"/>
    </row>
    <row r="15" spans="1:38" s="12" customFormat="1" x14ac:dyDescent="0.2">
      <c r="A15" s="15">
        <v>1</v>
      </c>
      <c r="B15" s="13" t="s">
        <v>48</v>
      </c>
      <c r="L15" s="12" t="s">
        <v>0</v>
      </c>
      <c r="N15" s="18" t="e">
        <f>IF(#REF!="","",IF(#REF!="Same",#REF!,#REF!))</f>
        <v>#REF!</v>
      </c>
      <c r="S15" s="17"/>
      <c r="T15" s="17"/>
      <c r="U15" s="17"/>
      <c r="V15" s="18"/>
    </row>
    <row r="16" spans="1:38" s="12" customFormat="1" x14ac:dyDescent="0.2">
      <c r="A16" s="11"/>
      <c r="N16" s="18" t="e">
        <f>IF(#REF!="","",IF(#REF!="Same",#REF!,#REF!))</f>
        <v>#REF!</v>
      </c>
      <c r="S16" s="17"/>
      <c r="T16" s="17"/>
      <c r="U16" s="17"/>
      <c r="V16" s="18"/>
      <c r="W16" s="18"/>
    </row>
    <row r="17" spans="1:38" s="12" customFormat="1" x14ac:dyDescent="0.2">
      <c r="A17" s="11"/>
      <c r="N17" s="18" t="e">
        <f>#REF!</f>
        <v>#REF!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38" s="89" customFormat="1" x14ac:dyDescent="0.2">
      <c r="A18" s="88"/>
      <c r="N18" s="105" t="e">
        <f>IF(#REF!="",#REF!,CONCATENATE(#REF!," - ",TEXT(#REF!,"000 000"),", ",#REF!,", ",#REF!))</f>
        <v>#REF!</v>
      </c>
      <c r="O18" s="12"/>
      <c r="P18" s="12"/>
      <c r="Q18" s="12"/>
      <c r="R18" s="12"/>
      <c r="S18" s="19"/>
      <c r="T18" s="27"/>
      <c r="U18" s="12"/>
      <c r="V18" s="12"/>
      <c r="AG18" s="102"/>
      <c r="AH18" s="102"/>
      <c r="AI18" s="102"/>
      <c r="AJ18" s="102"/>
    </row>
    <row r="19" spans="1:38" s="12" customFormat="1" ht="8.1" customHeight="1" x14ac:dyDescent="0.2">
      <c r="A19" s="11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24"/>
    </row>
    <row r="20" spans="1:38" s="12" customFormat="1" x14ac:dyDescent="0.2">
      <c r="A20" s="11"/>
      <c r="N20" s="12" t="s">
        <v>49</v>
      </c>
      <c r="U20" s="12" t="s">
        <v>0</v>
      </c>
      <c r="V20" s="12" t="e">
        <f>CONCATENATE(#REF!," ,  Dated : ",#REF!)</f>
        <v>#REF!</v>
      </c>
      <c r="W20" s="53"/>
      <c r="X20" s="53"/>
      <c r="Y20" s="53"/>
      <c r="Z20" s="53"/>
      <c r="AA20" s="53"/>
      <c r="AB20" s="53"/>
      <c r="AC20" s="53"/>
      <c r="AD20" s="53"/>
    </row>
    <row r="21" spans="1:38" s="12" customFormat="1" ht="0.2" customHeight="1" x14ac:dyDescent="0.2">
      <c r="A21" s="11"/>
      <c r="V21" s="34"/>
      <c r="W21" s="34"/>
      <c r="X21" s="34"/>
      <c r="Y21" s="34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8" s="12" customFormat="1" hidden="1" x14ac:dyDescent="0.2">
      <c r="A22" s="11"/>
      <c r="N22" s="12" t="s">
        <v>71</v>
      </c>
      <c r="U22" s="12" t="s">
        <v>50</v>
      </c>
      <c r="V22" s="34" t="e">
        <f>CONCATENATE(#REF!,", ",#REF!)</f>
        <v>#REF!</v>
      </c>
      <c r="W22" s="34"/>
      <c r="X22" s="34"/>
      <c r="Y22" s="34"/>
      <c r="Z22" s="34"/>
      <c r="AB22" s="34"/>
      <c r="AJ22" s="20"/>
      <c r="AK22" s="21"/>
    </row>
    <row r="23" spans="1:38" s="12" customFormat="1" x14ac:dyDescent="0.2">
      <c r="A23" s="15">
        <f>A15+1</f>
        <v>2</v>
      </c>
      <c r="B23" s="13" t="s">
        <v>51</v>
      </c>
    </row>
    <row r="24" spans="1:38" s="12" customFormat="1" x14ac:dyDescent="0.2">
      <c r="A24" s="11"/>
      <c r="B24" s="13" t="s">
        <v>52</v>
      </c>
    </row>
    <row r="25" spans="1:38" s="89" customFormat="1" ht="15.6" customHeight="1" x14ac:dyDescent="0.2">
      <c r="A25" s="88"/>
      <c r="B25" s="12" t="s">
        <v>113</v>
      </c>
      <c r="C25" s="12"/>
      <c r="D25" s="12"/>
      <c r="E25" s="12"/>
      <c r="F25" s="12"/>
      <c r="G25" s="12"/>
      <c r="H25" s="12"/>
      <c r="I25" s="12"/>
      <c r="J25" s="12"/>
      <c r="K25" s="12"/>
      <c r="L25" s="12" t="s">
        <v>0</v>
      </c>
      <c r="M25" s="12"/>
      <c r="N25" s="12" t="s">
        <v>53</v>
      </c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</row>
    <row r="26" spans="1:38" s="104" customFormat="1" ht="2.85" customHeight="1" x14ac:dyDescent="0.3">
      <c r="A26" s="103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8" s="89" customFormat="1" x14ac:dyDescent="0.2">
      <c r="A27" s="88"/>
      <c r="B27" s="12" t="s">
        <v>111</v>
      </c>
      <c r="C27" s="12"/>
      <c r="D27" s="12"/>
      <c r="E27" s="12"/>
      <c r="F27" s="12"/>
      <c r="G27" s="12"/>
      <c r="H27" s="12"/>
      <c r="I27" s="12"/>
      <c r="J27" s="12"/>
      <c r="K27" s="12"/>
      <c r="L27" s="12" t="s">
        <v>0</v>
      </c>
      <c r="M27" s="12"/>
      <c r="N27" s="12" t="s">
        <v>112</v>
      </c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</row>
    <row r="28" spans="1:38" s="12" customFormat="1" ht="8.1" customHeight="1" x14ac:dyDescent="0.2">
      <c r="A28" s="11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24"/>
    </row>
    <row r="29" spans="1:38" s="12" customFormat="1" x14ac:dyDescent="0.2">
      <c r="A29" s="11" t="s">
        <v>54</v>
      </c>
      <c r="B29" s="12" t="s">
        <v>107</v>
      </c>
      <c r="L29" s="12" t="s">
        <v>0</v>
      </c>
      <c r="N29" s="52" t="e">
        <f>IF(AND(#REF!=#REF!,#REF!=#REF!),CONCATENATE("(",#REF!*1000," ± ",#REF!*2000,") kg/m³;"))</f>
        <v>#REF!</v>
      </c>
      <c r="P29" s="23"/>
      <c r="U29" s="12" t="s">
        <v>69</v>
      </c>
    </row>
    <row r="30" spans="1:38" s="12" customFormat="1" ht="8.1" customHeight="1" x14ac:dyDescent="0.2">
      <c r="A30" s="11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24"/>
    </row>
    <row r="31" spans="1:38" s="12" customFormat="1" x14ac:dyDescent="0.2">
      <c r="A31" s="11" t="s">
        <v>55</v>
      </c>
      <c r="B31" s="12" t="e">
        <f>#REF!</f>
        <v>#REF!</v>
      </c>
      <c r="L31" s="12" t="s">
        <v>0</v>
      </c>
      <c r="N31" s="12" t="e">
        <f>#REF!</f>
        <v>#REF!</v>
      </c>
      <c r="R31" s="18"/>
    </row>
    <row r="32" spans="1:38" s="12" customFormat="1" ht="8.1" customHeight="1" x14ac:dyDescent="0.2">
      <c r="A32" s="11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24"/>
    </row>
    <row r="33" spans="1:38" s="12" customFormat="1" x14ac:dyDescent="0.2">
      <c r="A33" s="11"/>
      <c r="B33" s="12" t="e">
        <f>#REF!</f>
        <v>#REF!</v>
      </c>
      <c r="L33" s="12" t="s">
        <v>0</v>
      </c>
      <c r="N33" s="12" t="e">
        <f>#REF!</f>
        <v>#REF!</v>
      </c>
    </row>
    <row r="34" spans="1:38" s="12" customFormat="1" ht="8.1" customHeight="1" x14ac:dyDescent="0.2">
      <c r="A34" s="11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24"/>
    </row>
    <row r="35" spans="1:38" s="12" customFormat="1" ht="12.75" customHeight="1" x14ac:dyDescent="0.2">
      <c r="A35" s="11"/>
      <c r="B35" s="16" t="e">
        <f>#REF!</f>
        <v>#REF!</v>
      </c>
      <c r="L35" s="12" t="s">
        <v>0</v>
      </c>
      <c r="N35" s="193" t="e">
        <f>#REF!</f>
        <v>#REF!</v>
      </c>
      <c r="O35" s="139"/>
      <c r="P35" s="139"/>
      <c r="Q35" s="139"/>
      <c r="R35" s="139"/>
      <c r="S35" s="139"/>
    </row>
    <row r="36" spans="1:38" s="10" customFormat="1" hidden="1" x14ac:dyDescent="0.3">
      <c r="A36" s="8"/>
      <c r="R36" s="22"/>
    </row>
    <row r="37" spans="1:38" s="12" customFormat="1" hidden="1" x14ac:dyDescent="0.2">
      <c r="A37" s="11"/>
      <c r="B37" s="12" t="e">
        <f>#REF!</f>
        <v>#REF!</v>
      </c>
      <c r="L37" s="12" t="s">
        <v>0</v>
      </c>
      <c r="N37" s="16" t="e">
        <f>#REF!</f>
        <v>#REF!</v>
      </c>
      <c r="O37" s="16"/>
      <c r="P37" s="16"/>
    </row>
    <row r="38" spans="1:38" s="12" customFormat="1" ht="8.1" customHeight="1" x14ac:dyDescent="0.2">
      <c r="A38" s="11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24"/>
    </row>
    <row r="39" spans="1:38" s="12" customFormat="1" x14ac:dyDescent="0.2">
      <c r="A39" s="15">
        <f>A23+1</f>
        <v>3</v>
      </c>
      <c r="B39" s="13" t="s">
        <v>27</v>
      </c>
      <c r="L39" s="12" t="s">
        <v>0</v>
      </c>
      <c r="N39" s="16" t="s">
        <v>23</v>
      </c>
      <c r="U39" s="12" t="s">
        <v>0</v>
      </c>
      <c r="V39" s="16" t="s">
        <v>56</v>
      </c>
    </row>
    <row r="40" spans="1:38" s="12" customFormat="1" x14ac:dyDescent="0.2">
      <c r="A40" s="11" t="s">
        <v>57</v>
      </c>
      <c r="N40" s="12" t="s">
        <v>24</v>
      </c>
      <c r="U40" s="12" t="s">
        <v>0</v>
      </c>
      <c r="V40" s="12" t="s">
        <v>58</v>
      </c>
    </row>
    <row r="41" spans="1:38" s="12" customFormat="1" ht="12.75" customHeight="1" x14ac:dyDescent="0.2">
      <c r="A41" s="11"/>
      <c r="I41" s="24"/>
      <c r="J41" s="24"/>
      <c r="K41" s="24"/>
      <c r="L41" s="24"/>
      <c r="M41" s="24"/>
      <c r="N41" s="194" t="s">
        <v>72</v>
      </c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29"/>
    </row>
    <row r="42" spans="1:38" s="12" customFormat="1" ht="15" customHeight="1" x14ac:dyDescent="0.2">
      <c r="A42" s="11"/>
      <c r="I42" s="24"/>
      <c r="J42" s="24"/>
      <c r="K42" s="24"/>
      <c r="L42" s="24"/>
      <c r="M42" s="2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29"/>
    </row>
    <row r="43" spans="1:38" s="12" customFormat="1" ht="8.1" customHeight="1" x14ac:dyDescent="0.2">
      <c r="A43" s="11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24"/>
    </row>
    <row r="44" spans="1:38" s="12" customFormat="1" ht="12.75" customHeight="1" x14ac:dyDescent="0.2">
      <c r="A44" s="15">
        <f>A39+1</f>
        <v>4</v>
      </c>
      <c r="B44" s="13" t="s">
        <v>59</v>
      </c>
      <c r="I44" s="24"/>
      <c r="J44" s="24"/>
      <c r="K44" s="24"/>
      <c r="L44" s="12" t="s">
        <v>0</v>
      </c>
      <c r="M44" s="24"/>
      <c r="N44" s="138" t="s">
        <v>97</v>
      </c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29"/>
    </row>
    <row r="45" spans="1:38" s="12" customFormat="1" ht="12.75" customHeight="1" x14ac:dyDescent="0.2">
      <c r="A45" s="11"/>
      <c r="B45" s="13" t="s">
        <v>60</v>
      </c>
      <c r="H45" s="24"/>
      <c r="I45" s="24"/>
      <c r="J45" s="24"/>
      <c r="K45" s="24"/>
      <c r="L45" s="24"/>
      <c r="M45" s="24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29"/>
    </row>
    <row r="46" spans="1:38" s="12" customFormat="1" ht="8.1" customHeight="1" x14ac:dyDescent="0.2">
      <c r="A46" s="11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24"/>
    </row>
    <row r="47" spans="1:38" s="12" customFormat="1" ht="12.75" customHeight="1" x14ac:dyDescent="0.3">
      <c r="A47" s="15">
        <f>A44+1</f>
        <v>5</v>
      </c>
      <c r="B47" s="26" t="s">
        <v>70</v>
      </c>
      <c r="I47" s="24"/>
      <c r="J47" s="24"/>
      <c r="K47" s="24"/>
      <c r="L47" s="12" t="s">
        <v>0</v>
      </c>
      <c r="M47" s="24"/>
      <c r="N47" s="138" t="s">
        <v>68</v>
      </c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35"/>
    </row>
    <row r="48" spans="1:38" s="12" customFormat="1" ht="12.75" customHeight="1" x14ac:dyDescent="0.3">
      <c r="A48" s="11"/>
      <c r="B48" s="13" t="s">
        <v>61</v>
      </c>
      <c r="H48" s="24"/>
      <c r="I48" s="24"/>
      <c r="J48" s="24"/>
      <c r="K48" s="24"/>
      <c r="L48" s="24"/>
      <c r="M48" s="24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35"/>
    </row>
    <row r="49" spans="1:38" s="12" customFormat="1" ht="12.75" customHeight="1" x14ac:dyDescent="0.3">
      <c r="A49" s="11"/>
      <c r="H49" s="24"/>
      <c r="I49" s="24"/>
      <c r="J49" s="24"/>
      <c r="K49" s="24"/>
      <c r="L49" s="24"/>
      <c r="M49" s="24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35"/>
    </row>
    <row r="50" spans="1:38" s="12" customFormat="1" ht="8.1" customHeight="1" x14ac:dyDescent="0.2">
      <c r="A50" s="11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24"/>
    </row>
    <row r="51" spans="1:38" s="12" customFormat="1" ht="12.75" customHeight="1" x14ac:dyDescent="0.2">
      <c r="A51" s="15">
        <f>A47+1</f>
        <v>6</v>
      </c>
      <c r="B51" s="26" t="s">
        <v>41</v>
      </c>
      <c r="I51" s="24"/>
      <c r="J51" s="24"/>
      <c r="K51" s="24"/>
      <c r="L51" s="12" t="s">
        <v>0</v>
      </c>
      <c r="N51" s="138" t="s">
        <v>98</v>
      </c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24"/>
    </row>
    <row r="52" spans="1:38" s="12" customFormat="1" ht="12.75" customHeight="1" x14ac:dyDescent="0.2">
      <c r="A52" s="11"/>
      <c r="B52" s="13" t="s">
        <v>62</v>
      </c>
      <c r="H52" s="24"/>
      <c r="I52" s="24"/>
      <c r="J52" s="24"/>
      <c r="K52" s="24"/>
      <c r="L52" s="24"/>
      <c r="M52" s="24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8"/>
      <c r="AI52" s="138"/>
      <c r="AJ52" s="138"/>
      <c r="AK52" s="138"/>
      <c r="AL52" s="24"/>
    </row>
    <row r="53" spans="1:38" s="12" customFormat="1" ht="12.75" customHeight="1" x14ac:dyDescent="0.2">
      <c r="A53" s="11"/>
      <c r="B53" s="13" t="s">
        <v>63</v>
      </c>
      <c r="H53" s="24"/>
      <c r="I53" s="24"/>
      <c r="J53" s="24"/>
      <c r="K53" s="24"/>
      <c r="L53" s="24"/>
      <c r="M53" s="24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8"/>
      <c r="AI53" s="138"/>
      <c r="AJ53" s="138"/>
      <c r="AK53" s="138"/>
      <c r="AL53" s="24"/>
    </row>
    <row r="54" spans="1:38" s="12" customFormat="1" ht="12.75" customHeight="1" x14ac:dyDescent="0.2">
      <c r="A54" s="11"/>
      <c r="E54" s="24"/>
      <c r="F54" s="24"/>
      <c r="H54" s="24"/>
      <c r="I54" s="24"/>
      <c r="J54" s="24"/>
      <c r="K54" s="24"/>
      <c r="L54" s="24"/>
      <c r="M54" s="24"/>
      <c r="N54" s="138"/>
      <c r="O54" s="138"/>
      <c r="P54" s="138"/>
      <c r="Q54" s="138"/>
      <c r="R54" s="138"/>
      <c r="S54" s="138"/>
      <c r="T54" s="138"/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8"/>
      <c r="AG54" s="138"/>
      <c r="AH54" s="138"/>
      <c r="AI54" s="138"/>
      <c r="AJ54" s="138"/>
      <c r="AK54" s="138"/>
      <c r="AL54" s="24"/>
    </row>
    <row r="55" spans="1:38" s="12" customFormat="1" ht="12.75" customHeight="1" x14ac:dyDescent="0.2">
      <c r="A55" s="11"/>
      <c r="H55" s="24"/>
      <c r="I55" s="24"/>
      <c r="J55" s="24"/>
      <c r="K55" s="24"/>
      <c r="L55" s="24"/>
      <c r="M55" s="24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24"/>
    </row>
    <row r="56" spans="1:38" s="12" customFormat="1" ht="12.75" customHeight="1" x14ac:dyDescent="0.2">
      <c r="A56" s="11"/>
      <c r="N56" s="138"/>
      <c r="O56" s="138"/>
      <c r="P56" s="138"/>
      <c r="Q56" s="138"/>
      <c r="R56" s="138"/>
      <c r="S56" s="138"/>
      <c r="T56" s="138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138"/>
      <c r="AH56" s="138"/>
      <c r="AI56" s="138"/>
      <c r="AJ56" s="138"/>
      <c r="AK56" s="138"/>
      <c r="AL56" s="24"/>
    </row>
    <row r="57" spans="1:38" s="12" customFormat="1" x14ac:dyDescent="0.2">
      <c r="A57" s="11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24"/>
    </row>
    <row r="58" spans="1:38" s="12" customFormat="1" x14ac:dyDescent="0.2">
      <c r="A58" s="11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24"/>
    </row>
    <row r="59" spans="1:38" s="12" customFormat="1" x14ac:dyDescent="0.2">
      <c r="A59" s="11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24"/>
    </row>
    <row r="60" spans="1:38" s="12" customFormat="1" x14ac:dyDescent="0.2">
      <c r="A60" s="11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24"/>
    </row>
    <row r="61" spans="1:38" s="12" customFormat="1" x14ac:dyDescent="0.2">
      <c r="A61" s="11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24"/>
    </row>
    <row r="62" spans="1:38" s="10" customFormat="1" x14ac:dyDescent="0.3">
      <c r="A62" s="8"/>
      <c r="R62" s="22"/>
    </row>
    <row r="63" spans="1:38" s="12" customFormat="1" x14ac:dyDescent="0.2">
      <c r="A63" s="11"/>
    </row>
    <row r="71" spans="12:12" x14ac:dyDescent="0.2">
      <c r="L71" s="18" t="s">
        <v>99</v>
      </c>
    </row>
  </sheetData>
  <mergeCells count="7">
    <mergeCell ref="N44:AK45"/>
    <mergeCell ref="N47:AK49"/>
    <mergeCell ref="N51:AK56"/>
    <mergeCell ref="B13:F13"/>
    <mergeCell ref="M13:Q13"/>
    <mergeCell ref="N35:S35"/>
    <mergeCell ref="N41:AK42"/>
  </mergeCells>
  <printOptions horizontalCentered="1"/>
  <pageMargins left="0.39370078740157483" right="0.19685039370078741" top="0.27559055118110237" bottom="1.9685039370078741" header="0.31496062992125984" footer="0.31496062992125984"/>
  <pageSetup paperSize="5" scale="92" fitToWidth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Y58"/>
  <sheetViews>
    <sheetView zoomScale="91" zoomScaleNormal="91" workbookViewId="0">
      <selection sqref="A1:XFD1048576"/>
    </sheetView>
  </sheetViews>
  <sheetFormatPr defaultColWidth="11.5703125" defaultRowHeight="16.5" x14ac:dyDescent="0.3"/>
  <cols>
    <col min="1" max="1" width="2.5703125" style="33" customWidth="1"/>
    <col min="2" max="38" width="2.5703125" style="22" customWidth="1"/>
    <col min="39" max="45" width="2.7109375" style="22" customWidth="1"/>
    <col min="46" max="16384" width="11.5703125" style="22"/>
  </cols>
  <sheetData>
    <row r="1" spans="1:39" s="10" customFormat="1" x14ac:dyDescent="0.3">
      <c r="A1" s="8"/>
    </row>
    <row r="2" spans="1:39" s="10" customFormat="1" x14ac:dyDescent="0.3">
      <c r="A2" s="8"/>
    </row>
    <row r="3" spans="1:39" s="10" customFormat="1" x14ac:dyDescent="0.3">
      <c r="A3" s="8"/>
    </row>
    <row r="4" spans="1:39" s="10" customFormat="1" x14ac:dyDescent="0.3">
      <c r="A4" s="8"/>
    </row>
    <row r="5" spans="1:39" s="12" customFormat="1" x14ac:dyDescent="0.2">
      <c r="A5" s="11"/>
      <c r="Q5" s="13"/>
      <c r="R5" s="13"/>
      <c r="S5" s="13"/>
      <c r="AC5" s="137" t="str">
        <f>'CRT-P1'!AC5</f>
        <v>A SET OF WEIGHTS</v>
      </c>
      <c r="AD5" s="137"/>
      <c r="AE5" s="137"/>
      <c r="AF5" s="137"/>
      <c r="AG5" s="137"/>
      <c r="AH5" s="137"/>
      <c r="AI5" s="137"/>
      <c r="AJ5" s="137"/>
      <c r="AK5" s="137"/>
      <c r="AL5" s="137"/>
      <c r="AM5" s="137"/>
    </row>
    <row r="6" spans="1:39" s="10" customFormat="1" x14ac:dyDescent="0.3">
      <c r="A6" s="8"/>
    </row>
    <row r="7" spans="1:39" s="10" customFormat="1" x14ac:dyDescent="0.3">
      <c r="A7" s="8"/>
    </row>
    <row r="8" spans="1:39" s="10" customFormat="1" x14ac:dyDescent="0.3">
      <c r="A8" s="8"/>
    </row>
    <row r="9" spans="1:39" s="12" customFormat="1" x14ac:dyDescent="0.2">
      <c r="A9" s="11"/>
      <c r="Q9" s="13"/>
      <c r="R9" s="13"/>
      <c r="S9" s="13"/>
      <c r="AC9" s="137" t="e">
        <f>#REF!</f>
        <v>#REF!</v>
      </c>
      <c r="AD9" s="137"/>
      <c r="AE9" s="137"/>
      <c r="AF9" s="137"/>
      <c r="AG9" s="137"/>
      <c r="AH9" s="137"/>
      <c r="AI9" s="137"/>
      <c r="AJ9" s="137"/>
      <c r="AK9" s="137"/>
      <c r="AL9" s="137"/>
      <c r="AM9" s="137"/>
    </row>
    <row r="10" spans="1:39" s="10" customFormat="1" x14ac:dyDescent="0.3">
      <c r="A10" s="8"/>
    </row>
    <row r="11" spans="1:39" s="10" customFormat="1" x14ac:dyDescent="0.3">
      <c r="A11" s="8"/>
    </row>
    <row r="12" spans="1:39" s="10" customFormat="1" x14ac:dyDescent="0.3">
      <c r="A12" s="8"/>
    </row>
    <row r="13" spans="1:39" s="12" customFormat="1" x14ac:dyDescent="0.2">
      <c r="A13" s="11"/>
      <c r="B13" s="141" t="e">
        <f>#REF!</f>
        <v>#REF!</v>
      </c>
      <c r="C13" s="141"/>
      <c r="D13" s="141"/>
      <c r="E13" s="141"/>
      <c r="F13" s="141"/>
      <c r="L13" s="51"/>
      <c r="M13" s="141" t="e">
        <f>(DATE(YEAR(B13)+3,MONTH(B13),DAY(B13)))</f>
        <v>#REF!</v>
      </c>
      <c r="N13" s="141"/>
      <c r="O13" s="141"/>
      <c r="P13" s="141"/>
      <c r="Q13" s="141"/>
      <c r="Z13" s="13">
        <v>2</v>
      </c>
      <c r="AF13" s="13">
        <v>2</v>
      </c>
    </row>
    <row r="14" spans="1:39" s="10" customFormat="1" x14ac:dyDescent="0.3">
      <c r="A14" s="8"/>
    </row>
    <row r="15" spans="1:39" x14ac:dyDescent="0.3">
      <c r="A15" s="28">
        <f>'[1]Certificate_Page 1'!A53+1</f>
        <v>7</v>
      </c>
      <c r="B15" s="5" t="s">
        <v>42</v>
      </c>
      <c r="C15" s="10"/>
      <c r="D15" s="10"/>
      <c r="E15" s="10" t="s">
        <v>0</v>
      </c>
      <c r="F15" s="10"/>
      <c r="G15" s="10"/>
      <c r="H15" s="150" t="s">
        <v>64</v>
      </c>
      <c r="I15" s="145"/>
      <c r="J15" s="145"/>
      <c r="K15" s="145"/>
      <c r="L15" s="145"/>
      <c r="M15" s="145"/>
      <c r="N15" s="110"/>
      <c r="O15" s="110"/>
      <c r="P15" s="110"/>
      <c r="Q15" s="145" t="s">
        <v>65</v>
      </c>
      <c r="R15" s="145"/>
      <c r="S15" s="145"/>
      <c r="T15" s="145"/>
      <c r="U15" s="145"/>
      <c r="V15" s="79"/>
      <c r="W15" s="79"/>
      <c r="X15" s="79"/>
      <c r="Y15" s="79"/>
      <c r="Z15" s="79"/>
      <c r="AA15" s="145" t="s">
        <v>43</v>
      </c>
      <c r="AB15" s="145"/>
      <c r="AC15" s="145"/>
      <c r="AD15" s="145"/>
      <c r="AE15" s="145"/>
      <c r="AF15" s="80"/>
    </row>
    <row r="16" spans="1:39" x14ac:dyDescent="0.3">
      <c r="A16" s="8"/>
      <c r="B16" s="8"/>
      <c r="C16" s="8"/>
      <c r="D16" s="8"/>
      <c r="E16" s="10"/>
      <c r="F16" s="10"/>
      <c r="G16" s="10"/>
      <c r="H16" s="81"/>
      <c r="I16" s="82"/>
      <c r="J16" s="82"/>
      <c r="K16" s="82"/>
      <c r="L16" s="82"/>
      <c r="M16" s="82"/>
      <c r="N16" s="82"/>
      <c r="O16" s="82"/>
      <c r="P16" s="82"/>
      <c r="Q16" s="153" t="s">
        <v>44</v>
      </c>
      <c r="R16" s="153"/>
      <c r="S16" s="153"/>
      <c r="T16" s="153"/>
      <c r="U16" s="153"/>
      <c r="V16" s="83"/>
      <c r="W16" s="83"/>
      <c r="X16" s="83"/>
      <c r="Y16" s="83"/>
      <c r="Z16" s="83"/>
      <c r="AA16" s="153" t="s">
        <v>44</v>
      </c>
      <c r="AB16" s="153"/>
      <c r="AC16" s="153"/>
      <c r="AD16" s="153"/>
      <c r="AE16" s="153"/>
      <c r="AF16" s="84"/>
    </row>
    <row r="17" spans="1:42" s="64" customFormat="1" ht="12.75" customHeight="1" x14ac:dyDescent="0.2">
      <c r="A17" s="68"/>
      <c r="B17" s="68"/>
      <c r="C17" s="68"/>
      <c r="D17" s="68"/>
      <c r="E17" s="68"/>
      <c r="F17" s="6"/>
      <c r="H17" s="69"/>
      <c r="J17" s="6"/>
      <c r="K17" s="70" t="e">
        <f>#REF!</f>
        <v>#REF!</v>
      </c>
      <c r="M17" s="72"/>
      <c r="N17" s="72"/>
      <c r="O17" s="72"/>
      <c r="P17" s="72"/>
      <c r="Q17" s="148" t="e">
        <f>#REF!</f>
        <v>#REF!</v>
      </c>
      <c r="R17" s="148"/>
      <c r="S17" s="148"/>
      <c r="T17" s="148"/>
      <c r="U17" s="148"/>
      <c r="V17" s="64" t="e">
        <f>IF(OR(Q17&lt;999.9989,Q17&gt;1000.0011),"*","")</f>
        <v>#REF!</v>
      </c>
      <c r="AA17" s="70" t="s">
        <v>45</v>
      </c>
      <c r="AB17" s="149" t="e">
        <f>#REF!</f>
        <v>#REF!</v>
      </c>
      <c r="AC17" s="149"/>
      <c r="AD17" s="149"/>
      <c r="AE17" s="149"/>
      <c r="AF17" s="71"/>
    </row>
    <row r="18" spans="1:42" s="64" customFormat="1" ht="12.75" customHeight="1" x14ac:dyDescent="0.2">
      <c r="A18" s="68"/>
      <c r="B18" s="68"/>
      <c r="C18" s="68"/>
      <c r="D18" s="68"/>
      <c r="E18" s="68"/>
      <c r="F18" s="6"/>
      <c r="H18" s="69"/>
      <c r="J18" s="6"/>
      <c r="K18" s="70" t="e">
        <f>#REF!</f>
        <v>#REF!</v>
      </c>
      <c r="Q18" s="152" t="e">
        <f>#REF!</f>
        <v>#REF!</v>
      </c>
      <c r="R18" s="152"/>
      <c r="S18" s="152"/>
      <c r="T18" s="152"/>
      <c r="U18" s="152"/>
      <c r="V18" s="64" t="e">
        <f>IF(OR(Q18&lt;499.99945,Q18&gt;500.00055),"*","")</f>
        <v>#REF!</v>
      </c>
      <c r="AA18" s="70" t="s">
        <v>45</v>
      </c>
      <c r="AB18" s="151" t="e">
        <f>#REF!</f>
        <v>#REF!</v>
      </c>
      <c r="AC18" s="151"/>
      <c r="AD18" s="151"/>
      <c r="AE18" s="151"/>
      <c r="AF18" s="71"/>
    </row>
    <row r="19" spans="1:42" s="64" customFormat="1" ht="12.75" customHeight="1" x14ac:dyDescent="0.2">
      <c r="A19" s="68"/>
      <c r="B19" s="68"/>
      <c r="C19" s="68"/>
      <c r="D19" s="68"/>
      <c r="E19" s="68"/>
      <c r="F19" s="6"/>
      <c r="H19" s="69"/>
      <c r="J19" s="6"/>
      <c r="K19" s="70" t="e">
        <f>#REF!</f>
        <v>#REF!</v>
      </c>
      <c r="Q19" s="152" t="e">
        <f>#REF!</f>
        <v>#REF!</v>
      </c>
      <c r="R19" s="152"/>
      <c r="S19" s="152"/>
      <c r="T19" s="152"/>
      <c r="U19" s="152"/>
      <c r="V19" s="64" t="e">
        <f>IF(OR(Q19&lt;199.9998,Q19&gt;200.0002),"*","")</f>
        <v>#REF!</v>
      </c>
      <c r="AA19" s="70" t="s">
        <v>45</v>
      </c>
      <c r="AB19" s="151" t="e">
        <f>#REF!</f>
        <v>#REF!</v>
      </c>
      <c r="AC19" s="151"/>
      <c r="AD19" s="151"/>
      <c r="AE19" s="151"/>
      <c r="AF19" s="71"/>
    </row>
    <row r="20" spans="1:42" s="64" customFormat="1" ht="12.75" customHeight="1" x14ac:dyDescent="0.2">
      <c r="A20" s="68"/>
      <c r="B20" s="68"/>
      <c r="C20" s="68"/>
      <c r="D20" s="68"/>
      <c r="E20" s="68"/>
      <c r="F20" s="6"/>
      <c r="H20" s="69"/>
      <c r="J20" s="6"/>
      <c r="K20" s="70" t="e">
        <f>#REF!</f>
        <v>#REF!</v>
      </c>
      <c r="Q20" s="152" t="e">
        <f>#REF!</f>
        <v>#REF!</v>
      </c>
      <c r="R20" s="152"/>
      <c r="S20" s="152"/>
      <c r="T20" s="152"/>
      <c r="U20" s="152"/>
      <c r="V20" s="64" t="e">
        <f>IF(OR(Q20&lt;199.9998,Q20&gt;200.0002),"*","")</f>
        <v>#REF!</v>
      </c>
      <c r="AA20" s="70" t="s">
        <v>45</v>
      </c>
      <c r="AB20" s="151" t="e">
        <f>#REF!</f>
        <v>#REF!</v>
      </c>
      <c r="AC20" s="151"/>
      <c r="AD20" s="151"/>
      <c r="AE20" s="151"/>
      <c r="AF20" s="71"/>
    </row>
    <row r="21" spans="1:42" s="64" customFormat="1" ht="12.75" customHeight="1" x14ac:dyDescent="0.2">
      <c r="A21" s="68"/>
      <c r="B21" s="68"/>
      <c r="C21" s="68"/>
      <c r="D21" s="68"/>
      <c r="E21" s="68"/>
      <c r="F21" s="6"/>
      <c r="H21" s="69"/>
      <c r="J21" s="6"/>
      <c r="K21" s="70" t="e">
        <f>#REF!</f>
        <v>#REF!</v>
      </c>
      <c r="Q21" s="152" t="e">
        <f>#REF!</f>
        <v>#REF!</v>
      </c>
      <c r="R21" s="152"/>
      <c r="S21" s="152"/>
      <c r="T21" s="152"/>
      <c r="U21" s="152"/>
      <c r="V21" s="64" t="e">
        <f>IF(OR(Q21&lt;99.99989,Q21&gt;100.00011),"*","")</f>
        <v>#REF!</v>
      </c>
      <c r="AA21" s="70" t="str">
        <f t="shared" ref="AA21:AA38" si="0">AA20</f>
        <v>±</v>
      </c>
      <c r="AB21" s="151" t="e">
        <f>#REF!</f>
        <v>#REF!</v>
      </c>
      <c r="AC21" s="151"/>
      <c r="AD21" s="151"/>
      <c r="AE21" s="151"/>
      <c r="AF21" s="71"/>
    </row>
    <row r="22" spans="1:42" s="64" customFormat="1" ht="12.75" hidden="1" customHeight="1" x14ac:dyDescent="0.2">
      <c r="A22" s="68"/>
      <c r="B22" s="68"/>
      <c r="C22" s="68"/>
      <c r="D22" s="68"/>
      <c r="E22" s="68"/>
      <c r="F22" s="6"/>
      <c r="H22" s="69"/>
      <c r="J22" s="6"/>
      <c r="K22" s="70" t="e">
        <f>#REF!</f>
        <v>#REF!</v>
      </c>
      <c r="Q22" s="152" t="e">
        <f>#REF!</f>
        <v>#REF!</v>
      </c>
      <c r="R22" s="152"/>
      <c r="S22" s="152"/>
      <c r="T22" s="152"/>
      <c r="U22" s="152"/>
      <c r="V22" s="64" t="e">
        <f>IF(OR(Q22&lt;99.99989,Q22&gt;100.00011),"*","")</f>
        <v>#REF!</v>
      </c>
      <c r="AA22" s="70" t="str">
        <f t="shared" si="0"/>
        <v>±</v>
      </c>
      <c r="AB22" s="151" t="e">
        <f>#REF!</f>
        <v>#REF!</v>
      </c>
      <c r="AC22" s="151"/>
      <c r="AD22" s="151"/>
      <c r="AE22" s="151"/>
      <c r="AF22" s="71"/>
    </row>
    <row r="23" spans="1:42" s="64" customFormat="1" ht="12.75" customHeight="1" x14ac:dyDescent="0.2">
      <c r="A23" s="68"/>
      <c r="B23" s="68"/>
      <c r="C23" s="68"/>
      <c r="D23" s="68"/>
      <c r="E23" s="68"/>
      <c r="F23" s="9"/>
      <c r="H23" s="69"/>
      <c r="J23" s="106"/>
      <c r="K23" s="70" t="e">
        <f>#REF!</f>
        <v>#REF!</v>
      </c>
      <c r="M23" s="74"/>
      <c r="N23" s="74"/>
      <c r="O23" s="74"/>
      <c r="P23" s="74"/>
      <c r="Q23" s="75"/>
      <c r="R23" s="152" t="e">
        <f>#REF!</f>
        <v>#REF!</v>
      </c>
      <c r="S23" s="152"/>
      <c r="T23" s="152"/>
      <c r="U23" s="152"/>
      <c r="V23" s="64" t="e">
        <f>IF(OR(R23&lt;49.99993,R23&gt;50.00007),"*","")</f>
        <v>#REF!</v>
      </c>
      <c r="AA23" s="70" t="str">
        <f>AA21</f>
        <v>±</v>
      </c>
      <c r="AB23" s="151" t="e">
        <f>#REF!</f>
        <v>#REF!</v>
      </c>
      <c r="AC23" s="151"/>
      <c r="AD23" s="151"/>
      <c r="AE23" s="151"/>
      <c r="AF23" s="71"/>
    </row>
    <row r="24" spans="1:42" s="64" customFormat="1" ht="12.75" customHeight="1" x14ac:dyDescent="0.2">
      <c r="A24" s="68"/>
      <c r="B24" s="68"/>
      <c r="C24" s="68"/>
      <c r="D24" s="68"/>
      <c r="E24" s="68"/>
      <c r="F24" s="9"/>
      <c r="H24" s="69"/>
      <c r="J24" s="70"/>
      <c r="K24" s="70" t="e">
        <f>#REF!</f>
        <v>#REF!</v>
      </c>
      <c r="R24" s="154" t="e">
        <f>#REF!</f>
        <v>#REF!</v>
      </c>
      <c r="S24" s="154"/>
      <c r="T24" s="154"/>
      <c r="U24" s="154"/>
      <c r="V24" s="64" t="e">
        <f>IF(OR(R24&lt;19.999945,R24&gt;20.000055),"*","")</f>
        <v>#REF!</v>
      </c>
      <c r="AA24" s="70" t="str">
        <f t="shared" si="0"/>
        <v>±</v>
      </c>
      <c r="AB24" s="155" t="e">
        <f>#REF!</f>
        <v>#REF!</v>
      </c>
      <c r="AC24" s="155"/>
      <c r="AD24" s="155"/>
      <c r="AE24" s="155"/>
      <c r="AF24" s="71"/>
      <c r="AM24" s="73"/>
    </row>
    <row r="25" spans="1:42" s="64" customFormat="1" ht="12.75" customHeight="1" x14ac:dyDescent="0.2">
      <c r="A25" s="68"/>
      <c r="B25" s="68"/>
      <c r="C25" s="68"/>
      <c r="D25" s="68"/>
      <c r="E25" s="68"/>
      <c r="F25" s="6"/>
      <c r="H25" s="69"/>
      <c r="J25" s="70"/>
      <c r="K25" s="70" t="e">
        <f>#REF!</f>
        <v>#REF!</v>
      </c>
      <c r="R25" s="154" t="e">
        <f>#REF!</f>
        <v>#REF!</v>
      </c>
      <c r="S25" s="154"/>
      <c r="T25" s="154"/>
      <c r="U25" s="154"/>
      <c r="V25" s="64" t="e">
        <f>IF(OR(R25&lt;19.999945,R25&gt;20.000055),"*","")</f>
        <v>#REF!</v>
      </c>
      <c r="AA25" s="70" t="str">
        <f t="shared" si="0"/>
        <v>±</v>
      </c>
      <c r="AB25" s="155" t="e">
        <f>#REF!</f>
        <v>#REF!</v>
      </c>
      <c r="AC25" s="155"/>
      <c r="AD25" s="155"/>
      <c r="AE25" s="155"/>
      <c r="AF25" s="71"/>
      <c r="AM25" s="73"/>
    </row>
    <row r="26" spans="1:42" s="64" customFormat="1" ht="12.75" customHeight="1" x14ac:dyDescent="0.2">
      <c r="A26" s="68"/>
      <c r="B26" s="68"/>
      <c r="C26" s="68"/>
      <c r="D26" s="68"/>
      <c r="E26" s="68"/>
      <c r="H26" s="69"/>
      <c r="J26" s="70"/>
      <c r="K26" s="70" t="e">
        <f>#REF!</f>
        <v>#REF!</v>
      </c>
      <c r="R26" s="154" t="e">
        <f>#REF!</f>
        <v>#REF!</v>
      </c>
      <c r="S26" s="154"/>
      <c r="T26" s="154"/>
      <c r="U26" s="154"/>
      <c r="V26" s="64" t="e">
        <f>IF(OR(R26&lt;9.99996,R26&gt;50.00004),"*","")</f>
        <v>#REF!</v>
      </c>
      <c r="AA26" s="70" t="str">
        <f t="shared" si="0"/>
        <v>±</v>
      </c>
      <c r="AB26" s="155" t="e">
        <f>#REF!</f>
        <v>#REF!</v>
      </c>
      <c r="AC26" s="155"/>
      <c r="AD26" s="155"/>
      <c r="AE26" s="155"/>
      <c r="AF26" s="71"/>
      <c r="AM26" s="73"/>
    </row>
    <row r="27" spans="1:42" s="64" customFormat="1" ht="12.75" customHeight="1" x14ac:dyDescent="0.2">
      <c r="A27" s="68"/>
      <c r="B27" s="68"/>
      <c r="C27" s="68"/>
      <c r="D27" s="68"/>
      <c r="E27" s="68"/>
      <c r="F27" s="6"/>
      <c r="H27" s="69"/>
      <c r="J27" s="70"/>
      <c r="K27" s="70" t="e">
        <f>#REF!</f>
        <v>#REF!</v>
      </c>
      <c r="R27" s="154" t="e">
        <f>#REF!</f>
        <v>#REF!</v>
      </c>
      <c r="S27" s="154"/>
      <c r="T27" s="154"/>
      <c r="U27" s="154"/>
      <c r="V27" s="64" t="e">
        <f>IF(OR(R27&lt;4.999966,R27&gt;5.000034),"*","")</f>
        <v>#REF!</v>
      </c>
      <c r="AA27" s="70" t="str">
        <f t="shared" si="0"/>
        <v>±</v>
      </c>
      <c r="AB27" s="155" t="e">
        <f>#REF!</f>
        <v>#REF!</v>
      </c>
      <c r="AC27" s="155"/>
      <c r="AD27" s="155"/>
      <c r="AE27" s="155"/>
      <c r="AF27" s="71"/>
      <c r="AM27" s="73"/>
    </row>
    <row r="28" spans="1:42" s="64" customFormat="1" ht="12.75" customHeight="1" x14ac:dyDescent="0.2">
      <c r="A28" s="68"/>
      <c r="B28" s="68"/>
      <c r="C28" s="68"/>
      <c r="D28" s="68"/>
      <c r="E28" s="68"/>
      <c r="F28" s="6"/>
      <c r="H28" s="69"/>
      <c r="J28" s="106"/>
      <c r="K28" s="70" t="e">
        <f>#REF!</f>
        <v>#REF!</v>
      </c>
      <c r="M28" s="74"/>
      <c r="N28" s="74"/>
      <c r="O28" s="74"/>
      <c r="P28" s="74"/>
      <c r="R28" s="154" t="e">
        <f>#REF!</f>
        <v>#REF!</v>
      </c>
      <c r="S28" s="154"/>
      <c r="T28" s="154"/>
      <c r="U28" s="154"/>
      <c r="V28" s="64" t="e">
        <f>IF(OR(R28&lt;1.999972,R28&gt;2.000028),"*","")</f>
        <v>#REF!</v>
      </c>
      <c r="AA28" s="70" t="str">
        <f t="shared" si="0"/>
        <v>±</v>
      </c>
      <c r="AB28" s="155" t="e">
        <f>#REF!</f>
        <v>#REF!</v>
      </c>
      <c r="AC28" s="155"/>
      <c r="AD28" s="155"/>
      <c r="AE28" s="155"/>
      <c r="AF28" s="71"/>
      <c r="AM28" s="73"/>
    </row>
    <row r="29" spans="1:42" s="64" customFormat="1" ht="12.75" customHeight="1" x14ac:dyDescent="0.2">
      <c r="A29" s="68"/>
      <c r="B29" s="68"/>
      <c r="C29" s="68"/>
      <c r="D29" s="68"/>
      <c r="E29" s="68"/>
      <c r="F29" s="6"/>
      <c r="H29" s="69"/>
      <c r="J29" s="70"/>
      <c r="K29" s="70" t="e">
        <f>#REF!</f>
        <v>#REF!</v>
      </c>
      <c r="R29" s="154" t="e">
        <f>#REF!</f>
        <v>#REF!</v>
      </c>
      <c r="S29" s="154"/>
      <c r="T29" s="154"/>
      <c r="U29" s="154"/>
      <c r="V29" s="64" t="e">
        <f>IF(OR(R29&lt;1.999972,R29&gt;2.000028),"*","")</f>
        <v>#REF!</v>
      </c>
      <c r="AA29" s="70" t="str">
        <f t="shared" si="0"/>
        <v>±</v>
      </c>
      <c r="AB29" s="155" t="e">
        <f>#REF!</f>
        <v>#REF!</v>
      </c>
      <c r="AC29" s="155"/>
      <c r="AD29" s="155"/>
      <c r="AE29" s="155"/>
      <c r="AF29" s="71"/>
    </row>
    <row r="30" spans="1:42" s="64" customFormat="1" ht="12.75" customHeight="1" x14ac:dyDescent="0.2">
      <c r="A30" s="68"/>
      <c r="B30" s="68"/>
      <c r="C30" s="68"/>
      <c r="D30" s="68"/>
      <c r="E30" s="68"/>
      <c r="F30" s="6"/>
      <c r="H30" s="69"/>
      <c r="J30" s="70"/>
      <c r="K30" s="70" t="e">
        <f>#REF!</f>
        <v>#REF!</v>
      </c>
      <c r="R30" s="154" t="e">
        <f>#REF!</f>
        <v>#REF!</v>
      </c>
      <c r="S30" s="154"/>
      <c r="T30" s="154"/>
      <c r="U30" s="154"/>
      <c r="V30" s="64" t="e">
        <f>IF(OR(R30&lt;0.99998,R30&gt;1.00002),"*","")</f>
        <v>#REF!</v>
      </c>
      <c r="AA30" s="70" t="str">
        <f t="shared" si="0"/>
        <v>±</v>
      </c>
      <c r="AB30" s="155" t="e">
        <f>#REF!</f>
        <v>#REF!</v>
      </c>
      <c r="AC30" s="155"/>
      <c r="AD30" s="155"/>
      <c r="AE30" s="155"/>
      <c r="AF30" s="71"/>
    </row>
    <row r="31" spans="1:42" s="64" customFormat="1" ht="12.75" customHeight="1" x14ac:dyDescent="0.25">
      <c r="A31" s="68"/>
      <c r="B31" s="68"/>
      <c r="C31" s="68"/>
      <c r="D31" s="68"/>
      <c r="E31" s="68"/>
      <c r="F31" s="6"/>
      <c r="H31" s="69"/>
      <c r="J31" s="70"/>
      <c r="K31" s="70" t="e">
        <f>#REF!</f>
        <v>#REF!</v>
      </c>
      <c r="R31" s="154" t="e">
        <f>#REF!</f>
        <v>#REF!</v>
      </c>
      <c r="S31" s="154"/>
      <c r="T31" s="154"/>
      <c r="U31" s="154"/>
      <c r="V31" s="64" t="e">
        <f>IF(OR(R31&lt;0.499983,R31&gt;0.500017),"*","")</f>
        <v>#REF!</v>
      </c>
      <c r="AA31" s="70" t="str">
        <f t="shared" si="0"/>
        <v>±</v>
      </c>
      <c r="AB31" s="155" t="e">
        <f>#REF!</f>
        <v>#REF!</v>
      </c>
      <c r="AC31" s="155"/>
      <c r="AD31" s="155"/>
      <c r="AE31" s="155"/>
      <c r="AF31" s="71"/>
      <c r="AO31" s="195">
        <f>COUNTBLANK('CRT-P2'!L25:L25)</f>
        <v>1</v>
      </c>
      <c r="AP31" s="195"/>
    </row>
    <row r="32" spans="1:42" s="64" customFormat="1" ht="12.75" customHeight="1" x14ac:dyDescent="0.2">
      <c r="A32" s="68"/>
      <c r="B32" s="68"/>
      <c r="C32" s="68"/>
      <c r="D32" s="68"/>
      <c r="E32" s="68"/>
      <c r="F32" s="6"/>
      <c r="H32" s="69"/>
      <c r="J32" s="70"/>
      <c r="K32" s="70" t="e">
        <f>#REF!</f>
        <v>#REF!</v>
      </c>
      <c r="R32" s="154" t="e">
        <f>#REF!</f>
        <v>#REF!</v>
      </c>
      <c r="S32" s="154"/>
      <c r="T32" s="154"/>
      <c r="U32" s="154"/>
      <c r="V32" s="64" t="e">
        <f>IF(OR(R32&lt;0.199986,R32&gt;0.200014),"*","")</f>
        <v>#REF!</v>
      </c>
      <c r="AA32" s="70" t="str">
        <f t="shared" si="0"/>
        <v>±</v>
      </c>
      <c r="AB32" s="155" t="e">
        <f>#REF!</f>
        <v>#REF!</v>
      </c>
      <c r="AC32" s="155"/>
      <c r="AD32" s="155"/>
      <c r="AE32" s="155"/>
      <c r="AF32" s="71"/>
    </row>
    <row r="33" spans="1:40" s="64" customFormat="1" ht="12.75" customHeight="1" x14ac:dyDescent="0.2">
      <c r="A33" s="68"/>
      <c r="B33" s="68"/>
      <c r="C33" s="68"/>
      <c r="D33" s="68"/>
      <c r="E33" s="68"/>
      <c r="F33" s="6"/>
      <c r="H33" s="69"/>
      <c r="J33" s="106"/>
      <c r="K33" s="70" t="e">
        <f>#REF!</f>
        <v>#REF!</v>
      </c>
      <c r="M33" s="74"/>
      <c r="N33" s="74"/>
      <c r="O33" s="74"/>
      <c r="P33" s="74"/>
      <c r="R33" s="154" t="e">
        <f>#REF!</f>
        <v>#REF!</v>
      </c>
      <c r="S33" s="154"/>
      <c r="T33" s="154"/>
      <c r="U33" s="154"/>
      <c r="V33" s="64" t="e">
        <f>IF(OR(R33&lt;0.199986,R33&gt;0.200014),"*","")</f>
        <v>#REF!</v>
      </c>
      <c r="AA33" s="70" t="str">
        <f t="shared" si="0"/>
        <v>±</v>
      </c>
      <c r="AB33" s="155" t="e">
        <f>#REF!</f>
        <v>#REF!</v>
      </c>
      <c r="AC33" s="155"/>
      <c r="AD33" s="155"/>
      <c r="AE33" s="155"/>
      <c r="AF33" s="71"/>
    </row>
    <row r="34" spans="1:40" s="64" customFormat="1" ht="12.75" customHeight="1" x14ac:dyDescent="0.2">
      <c r="A34" s="68"/>
      <c r="B34" s="68"/>
      <c r="C34" s="68"/>
      <c r="D34" s="68"/>
      <c r="E34" s="68"/>
      <c r="F34" s="6"/>
      <c r="H34" s="69"/>
      <c r="J34" s="6"/>
      <c r="K34" s="70" t="e">
        <f>#REF!</f>
        <v>#REF!</v>
      </c>
      <c r="R34" s="154" t="e">
        <f>#REF!</f>
        <v>#REF!</v>
      </c>
      <c r="S34" s="154"/>
      <c r="T34" s="154"/>
      <c r="U34" s="154"/>
      <c r="V34" s="64" t="e">
        <f>IF(OR(R34&lt;0.099989,R34&gt;0.100011),"*","")</f>
        <v>#REF!</v>
      </c>
      <c r="AA34" s="70" t="str">
        <f t="shared" si="0"/>
        <v>±</v>
      </c>
      <c r="AB34" s="155" t="e">
        <f>#REF!</f>
        <v>#REF!</v>
      </c>
      <c r="AC34" s="155"/>
      <c r="AD34" s="155"/>
      <c r="AE34" s="155"/>
      <c r="AF34" s="76"/>
    </row>
    <row r="35" spans="1:40" s="64" customFormat="1" ht="12.75" customHeight="1" x14ac:dyDescent="0.2">
      <c r="A35" s="68"/>
      <c r="B35" s="68"/>
      <c r="C35" s="68"/>
      <c r="D35" s="68"/>
      <c r="E35" s="68"/>
      <c r="F35" s="6"/>
      <c r="H35" s="69"/>
      <c r="J35" s="6"/>
      <c r="K35" s="70" t="e">
        <f>#REF!</f>
        <v>#REF!</v>
      </c>
      <c r="R35" s="154" t="e">
        <f>#REF!</f>
        <v>#REF!</v>
      </c>
      <c r="S35" s="154"/>
      <c r="T35" s="154"/>
      <c r="U35" s="154"/>
      <c r="V35" s="64" t="e">
        <f>IF(OR(R35&lt;0.049992,R35&gt;0.050008),"*","")</f>
        <v>#REF!</v>
      </c>
      <c r="AA35" s="70" t="str">
        <f t="shared" si="0"/>
        <v>±</v>
      </c>
      <c r="AB35" s="155" t="e">
        <f>#REF!</f>
        <v>#REF!</v>
      </c>
      <c r="AC35" s="155"/>
      <c r="AD35" s="155"/>
      <c r="AE35" s="155"/>
      <c r="AF35" s="77"/>
    </row>
    <row r="36" spans="1:40" s="64" customFormat="1" ht="12.75" customHeight="1" x14ac:dyDescent="0.2">
      <c r="A36" s="68"/>
      <c r="B36" s="68"/>
      <c r="C36" s="68"/>
      <c r="D36" s="68"/>
      <c r="E36" s="68"/>
      <c r="F36" s="6"/>
      <c r="H36" s="69"/>
      <c r="J36" s="6"/>
      <c r="K36" s="70" t="e">
        <f>#REF!</f>
        <v>#REF!</v>
      </c>
      <c r="R36" s="154" t="e">
        <f>#REF!</f>
        <v>#REF!</v>
      </c>
      <c r="S36" s="154"/>
      <c r="T36" s="154"/>
      <c r="U36" s="154"/>
      <c r="V36" s="64" t="e">
        <f>IF(OR(R36&lt;0.019993,R36&gt;0.020007),"*","")</f>
        <v>#REF!</v>
      </c>
      <c r="AA36" s="70" t="str">
        <f t="shared" si="0"/>
        <v>±</v>
      </c>
      <c r="AB36" s="155" t="e">
        <f>#REF!</f>
        <v>#REF!</v>
      </c>
      <c r="AC36" s="155"/>
      <c r="AD36" s="155"/>
      <c r="AE36" s="155"/>
      <c r="AF36" s="77"/>
    </row>
    <row r="37" spans="1:40" s="64" customFormat="1" ht="12.75" customHeight="1" x14ac:dyDescent="0.2">
      <c r="A37" s="68"/>
      <c r="B37" s="68"/>
      <c r="C37" s="68"/>
      <c r="D37" s="68"/>
      <c r="E37" s="68"/>
      <c r="F37" s="6"/>
      <c r="H37" s="69"/>
      <c r="J37" s="6"/>
      <c r="K37" s="70" t="e">
        <f>#REF!</f>
        <v>#REF!</v>
      </c>
      <c r="R37" s="154" t="e">
        <f>#REF!</f>
        <v>#REF!</v>
      </c>
      <c r="S37" s="154"/>
      <c r="T37" s="154"/>
      <c r="U37" s="154"/>
      <c r="V37" s="64" t="e">
        <f>IF(OR(R37&lt;0.019993,R37&gt;0.020007),"*","")</f>
        <v>#REF!</v>
      </c>
      <c r="AA37" s="70" t="str">
        <f t="shared" si="0"/>
        <v>±</v>
      </c>
      <c r="AB37" s="155" t="e">
        <f>#REF!</f>
        <v>#REF!</v>
      </c>
      <c r="AC37" s="155"/>
      <c r="AD37" s="155"/>
      <c r="AE37" s="155"/>
      <c r="AF37" s="77"/>
      <c r="AM37" s="78"/>
      <c r="AN37" s="78"/>
    </row>
    <row r="38" spans="1:40" s="64" customFormat="1" ht="12.75" customHeight="1" x14ac:dyDescent="0.2">
      <c r="A38" s="68"/>
      <c r="B38" s="68"/>
      <c r="C38" s="68"/>
      <c r="D38" s="68"/>
      <c r="E38" s="68"/>
      <c r="F38" s="6"/>
      <c r="H38" s="69"/>
      <c r="J38" s="106"/>
      <c r="K38" s="70" t="e">
        <f>#REF!</f>
        <v>#REF!</v>
      </c>
      <c r="M38" s="74"/>
      <c r="N38" s="74"/>
      <c r="O38" s="74"/>
      <c r="P38" s="74"/>
      <c r="R38" s="154" t="e">
        <f>#REF!</f>
        <v>#REF!</v>
      </c>
      <c r="S38" s="154"/>
      <c r="T38" s="154"/>
      <c r="U38" s="154"/>
      <c r="V38" s="64" t="e">
        <f>IF(OR(R38&lt;0.009995,R38&gt;0.010005),"*","")</f>
        <v>#REF!</v>
      </c>
      <c r="AA38" s="70" t="str">
        <f t="shared" si="0"/>
        <v>±</v>
      </c>
      <c r="AB38" s="155" t="e">
        <f>#REF!</f>
        <v>#REF!</v>
      </c>
      <c r="AC38" s="155"/>
      <c r="AD38" s="155"/>
      <c r="AE38" s="155"/>
      <c r="AF38" s="77"/>
      <c r="AM38" s="78"/>
      <c r="AN38" s="78"/>
    </row>
    <row r="39" spans="1:40" s="64" customFormat="1" ht="12.75" customHeight="1" x14ac:dyDescent="0.2">
      <c r="A39" s="68"/>
      <c r="B39" s="68"/>
      <c r="C39" s="68"/>
      <c r="D39" s="68"/>
      <c r="E39" s="68"/>
      <c r="F39" s="6"/>
      <c r="H39" s="69"/>
      <c r="J39" s="70"/>
      <c r="K39" s="70" t="e">
        <f>#REF!</f>
        <v>#REF!</v>
      </c>
      <c r="R39" s="154" t="e">
        <f>#REF!</f>
        <v>#REF!</v>
      </c>
      <c r="S39" s="154"/>
      <c r="T39" s="154"/>
      <c r="U39" s="154"/>
      <c r="V39" s="64" t="e">
        <f>IF(OR(R39&lt;0.004997,R39&gt;0.005003),"*","")</f>
        <v>#REF!</v>
      </c>
      <c r="AA39" s="70" t="str">
        <f>AA38</f>
        <v>±</v>
      </c>
      <c r="AB39" s="155" t="e">
        <f>#REF!</f>
        <v>#REF!</v>
      </c>
      <c r="AC39" s="155"/>
      <c r="AD39" s="155"/>
      <c r="AE39" s="155"/>
      <c r="AF39" s="77"/>
      <c r="AM39" s="78"/>
      <c r="AN39" s="78"/>
    </row>
    <row r="40" spans="1:40" s="64" customFormat="1" ht="12.75" customHeight="1" x14ac:dyDescent="0.2">
      <c r="A40" s="68"/>
      <c r="B40" s="68"/>
      <c r="C40" s="68"/>
      <c r="D40" s="68"/>
      <c r="E40" s="68"/>
      <c r="F40" s="6"/>
      <c r="H40" s="69"/>
      <c r="J40" s="70"/>
      <c r="K40" s="70" t="e">
        <f>#REF!</f>
        <v>#REF!</v>
      </c>
      <c r="R40" s="154" t="e">
        <f>#REF!</f>
        <v>#REF!</v>
      </c>
      <c r="S40" s="154"/>
      <c r="T40" s="154"/>
      <c r="U40" s="154"/>
      <c r="V40" s="64" t="e">
        <f>IF(OR(R40&lt;0.001997,R40&gt;0.002003),"*","")</f>
        <v>#REF!</v>
      </c>
      <c r="AA40" s="70" t="str">
        <f t="shared" ref="AA40:AA42" si="1">AA39</f>
        <v>±</v>
      </c>
      <c r="AB40" s="155" t="e">
        <f>#REF!</f>
        <v>#REF!</v>
      </c>
      <c r="AC40" s="155"/>
      <c r="AD40" s="155"/>
      <c r="AE40" s="155"/>
      <c r="AF40" s="77"/>
      <c r="AM40" s="78"/>
      <c r="AN40" s="78"/>
    </row>
    <row r="41" spans="1:40" s="64" customFormat="1" ht="12.75" customHeight="1" x14ac:dyDescent="0.2">
      <c r="A41" s="68"/>
      <c r="B41" s="68"/>
      <c r="C41" s="68"/>
      <c r="D41" s="68"/>
      <c r="E41" s="68"/>
      <c r="F41" s="6"/>
      <c r="H41" s="85"/>
      <c r="I41" s="83"/>
      <c r="J41" s="86"/>
      <c r="K41" s="86" t="e">
        <f>#REF!</f>
        <v>#REF!</v>
      </c>
      <c r="L41" s="83"/>
      <c r="M41" s="83"/>
      <c r="N41" s="83"/>
      <c r="O41" s="83"/>
      <c r="P41" s="83"/>
      <c r="Q41" s="83"/>
      <c r="R41" s="156" t="e">
        <f>#REF!</f>
        <v>#REF!</v>
      </c>
      <c r="S41" s="156"/>
      <c r="T41" s="156"/>
      <c r="U41" s="156"/>
      <c r="V41" s="83" t="e">
        <f>IF(OR(R41&lt;0.001997,R41&gt;0.002003),"*","")</f>
        <v>#REF!</v>
      </c>
      <c r="W41" s="83"/>
      <c r="X41" s="83"/>
      <c r="Y41" s="83"/>
      <c r="Z41" s="83"/>
      <c r="AA41" s="86" t="str">
        <f t="shared" si="1"/>
        <v>±</v>
      </c>
      <c r="AB41" s="157" t="e">
        <f>#REF!</f>
        <v>#REF!</v>
      </c>
      <c r="AC41" s="157"/>
      <c r="AD41" s="157"/>
      <c r="AE41" s="157"/>
      <c r="AF41" s="84"/>
      <c r="AM41" s="78"/>
      <c r="AN41" s="78"/>
    </row>
    <row r="42" spans="1:40" s="64" customFormat="1" ht="12.75" hidden="1" customHeight="1" x14ac:dyDescent="0.2">
      <c r="A42" s="68"/>
      <c r="B42" s="68"/>
      <c r="C42" s="68"/>
      <c r="D42" s="68"/>
      <c r="E42" s="68"/>
      <c r="F42" s="6"/>
      <c r="H42" s="85"/>
      <c r="I42" s="83"/>
      <c r="J42" s="86"/>
      <c r="K42" s="86" t="e">
        <f>#REF!</f>
        <v>#REF!</v>
      </c>
      <c r="L42" s="83"/>
      <c r="M42" s="83"/>
      <c r="N42" s="83"/>
      <c r="O42" s="83"/>
      <c r="P42" s="83"/>
      <c r="Q42" s="83"/>
      <c r="R42" s="156" t="e">
        <f>#REF!</f>
        <v>#REF!</v>
      </c>
      <c r="S42" s="156"/>
      <c r="T42" s="156"/>
      <c r="U42" s="156"/>
      <c r="V42" s="83" t="e">
        <f>IF(OR(R42&lt;0.000997,R42&gt;0.001003),"*","")</f>
        <v>#REF!</v>
      </c>
      <c r="W42" s="83"/>
      <c r="X42" s="83"/>
      <c r="Y42" s="83"/>
      <c r="Z42" s="83"/>
      <c r="AA42" s="86" t="str">
        <f t="shared" si="1"/>
        <v>±</v>
      </c>
      <c r="AB42" s="157" t="e">
        <f>#REF!</f>
        <v>#REF!</v>
      </c>
      <c r="AC42" s="157"/>
      <c r="AD42" s="157"/>
      <c r="AE42" s="157"/>
      <c r="AF42" s="84"/>
      <c r="AM42" s="78"/>
      <c r="AN42" s="78"/>
    </row>
    <row r="43" spans="1:40" s="18" customFormat="1" ht="3" customHeight="1" x14ac:dyDescent="0.2">
      <c r="A43" s="11"/>
      <c r="B43" s="11"/>
      <c r="C43" s="11"/>
      <c r="D43" s="11"/>
      <c r="E43" s="11"/>
      <c r="F43" s="12"/>
    </row>
    <row r="44" spans="1:40" ht="14.1" customHeight="1" x14ac:dyDescent="0.3">
      <c r="B44" s="158" t="s">
        <v>105</v>
      </c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</row>
    <row r="45" spans="1:40" ht="14.1" customHeight="1" x14ac:dyDescent="0.3"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</row>
    <row r="46" spans="1:40" ht="14.1" customHeight="1" x14ac:dyDescent="0.3">
      <c r="A46" s="3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</row>
    <row r="47" spans="1:40" ht="5.85" customHeight="1" x14ac:dyDescent="0.3">
      <c r="A47" s="3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</row>
    <row r="48" spans="1:40" s="18" customFormat="1" ht="14.1" customHeight="1" x14ac:dyDescent="0.2">
      <c r="A48" s="30">
        <f>A15+1</f>
        <v>8</v>
      </c>
      <c r="B48" s="13" t="s">
        <v>46</v>
      </c>
      <c r="C48" s="12"/>
      <c r="D48" s="12"/>
      <c r="E48" s="12"/>
      <c r="F48" s="12"/>
      <c r="I48" s="31"/>
      <c r="J48" s="12" t="s">
        <v>0</v>
      </c>
      <c r="K48" s="62" t="e">
        <f>#REF!</f>
        <v>#REF!</v>
      </c>
      <c r="L48" s="62"/>
      <c r="M48" s="62"/>
      <c r="N48" s="62"/>
      <c r="O48" s="62"/>
      <c r="Q48" s="62"/>
      <c r="R48" s="62"/>
      <c r="S48" s="63"/>
      <c r="T48" s="63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</row>
    <row r="49" spans="1:77" s="18" customFormat="1" ht="5.85" customHeight="1" x14ac:dyDescent="0.2">
      <c r="A49" s="30"/>
      <c r="B49" s="13"/>
      <c r="C49" s="12"/>
      <c r="D49" s="12"/>
      <c r="E49" s="12"/>
      <c r="F49" s="12"/>
      <c r="I49" s="31"/>
      <c r="J49" s="12"/>
      <c r="K49" s="31"/>
      <c r="L49" s="67"/>
      <c r="M49" s="67"/>
      <c r="N49" s="67"/>
      <c r="O49" s="67"/>
      <c r="P49" s="67"/>
      <c r="Q49" s="62"/>
      <c r="R49" s="62"/>
      <c r="S49" s="63"/>
      <c r="T49" s="63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</row>
    <row r="50" spans="1:77" ht="14.1" customHeight="1" x14ac:dyDescent="0.3">
      <c r="A50" s="28">
        <f>A48+1</f>
        <v>9</v>
      </c>
      <c r="B50" s="5" t="s">
        <v>47</v>
      </c>
      <c r="C50" s="10"/>
      <c r="D50" s="10"/>
      <c r="E50" s="10"/>
      <c r="F50" s="10"/>
      <c r="I50" s="29"/>
      <c r="J50" s="10" t="s">
        <v>0</v>
      </c>
      <c r="K50" s="65">
        <v>1</v>
      </c>
      <c r="L50" s="196" t="str">
        <f>IF(COUNTBLANK(V19:V42)=27,AO50,AO51)</f>
        <v xml:space="preserve">Mass value(s) of the weight(s) except that(those) marked with asterisk(*) is(are) within the maximum errors permissible in E₂ accuracy class of weights as per OIML R 111-1 : 2004.   </v>
      </c>
      <c r="M50" s="196"/>
      <c r="N50" s="196"/>
      <c r="O50" s="196"/>
      <c r="P50" s="196"/>
      <c r="Q50" s="196"/>
      <c r="R50" s="196"/>
      <c r="S50" s="196"/>
      <c r="T50" s="196"/>
      <c r="U50" s="196"/>
      <c r="V50" s="196"/>
      <c r="W50" s="196"/>
      <c r="X50" s="196"/>
      <c r="Y50" s="196"/>
      <c r="Z50" s="196"/>
      <c r="AA50" s="196"/>
      <c r="AB50" s="196"/>
      <c r="AC50" s="196"/>
      <c r="AD50" s="196"/>
      <c r="AE50" s="196"/>
      <c r="AF50" s="196"/>
      <c r="AG50" s="196"/>
      <c r="AH50" s="196"/>
      <c r="AI50" s="196"/>
      <c r="AJ50" s="196"/>
      <c r="AK50" s="196"/>
      <c r="AL50" s="196"/>
      <c r="AM50" s="196"/>
      <c r="AO50" s="37" t="s">
        <v>66</v>
      </c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</row>
    <row r="51" spans="1:77" ht="14.1" customHeight="1" x14ac:dyDescent="0.3">
      <c r="A51" s="28"/>
      <c r="B51" s="5"/>
      <c r="C51" s="10"/>
      <c r="D51" s="10"/>
      <c r="E51" s="10"/>
      <c r="F51" s="10"/>
      <c r="I51" s="29"/>
      <c r="J51" s="10"/>
      <c r="K51" s="65"/>
      <c r="L51" s="196"/>
      <c r="M51" s="196"/>
      <c r="N51" s="196"/>
      <c r="O51" s="196"/>
      <c r="P51" s="196"/>
      <c r="Q51" s="196"/>
      <c r="R51" s="196"/>
      <c r="S51" s="196"/>
      <c r="T51" s="196"/>
      <c r="U51" s="196"/>
      <c r="V51" s="196"/>
      <c r="W51" s="196"/>
      <c r="X51" s="196"/>
      <c r="Y51" s="196"/>
      <c r="Z51" s="196"/>
      <c r="AA51" s="196"/>
      <c r="AB51" s="196"/>
      <c r="AC51" s="196"/>
      <c r="AD51" s="196"/>
      <c r="AE51" s="196"/>
      <c r="AF51" s="196"/>
      <c r="AG51" s="196"/>
      <c r="AH51" s="196"/>
      <c r="AI51" s="196"/>
      <c r="AJ51" s="196"/>
      <c r="AK51" s="196"/>
      <c r="AL51" s="196"/>
      <c r="AM51" s="196"/>
      <c r="AO51" s="37" t="s">
        <v>106</v>
      </c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</row>
    <row r="52" spans="1:77" ht="5.85" customHeight="1" x14ac:dyDescent="0.3">
      <c r="A52" s="28"/>
      <c r="B52" s="5"/>
      <c r="C52" s="10"/>
      <c r="D52" s="10"/>
      <c r="E52" s="10"/>
      <c r="F52" s="10"/>
      <c r="I52" s="29"/>
      <c r="J52" s="10"/>
      <c r="K52" s="65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O52" s="37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</row>
    <row r="53" spans="1:77" s="18" customFormat="1" ht="14.1" customHeight="1" x14ac:dyDescent="0.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66">
        <v>2</v>
      </c>
      <c r="L53" s="6" t="s">
        <v>67</v>
      </c>
      <c r="N53" s="6"/>
      <c r="O53" s="6"/>
      <c r="P53" s="6"/>
      <c r="Q53" s="6"/>
      <c r="R53" s="6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</row>
    <row r="54" spans="1:77" s="18" customFormat="1" ht="14.1" customHeight="1" x14ac:dyDescent="0.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32"/>
      <c r="M54" s="12"/>
      <c r="N54" s="12"/>
      <c r="O54" s="12"/>
      <c r="P54" s="12"/>
      <c r="Q54" s="12"/>
      <c r="R54" s="12"/>
    </row>
    <row r="55" spans="1:77" s="18" customFormat="1" ht="14.1" customHeight="1" x14ac:dyDescent="0.2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32"/>
      <c r="M55" s="12"/>
      <c r="N55" s="12"/>
      <c r="O55" s="12"/>
      <c r="P55" s="12"/>
      <c r="Q55" s="12"/>
      <c r="R55" s="12"/>
    </row>
    <row r="56" spans="1:77" s="18" customFormat="1" ht="14.1" customHeight="1" x14ac:dyDescent="0.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32"/>
      <c r="M56" s="12"/>
      <c r="N56" s="12"/>
      <c r="O56" s="12"/>
      <c r="P56" s="12"/>
      <c r="Q56" s="12"/>
      <c r="R56" s="12"/>
    </row>
    <row r="57" spans="1:77" ht="13.5" customHeight="1" x14ac:dyDescent="0.3">
      <c r="A57" s="8"/>
      <c r="B57" s="5"/>
      <c r="C57" s="5"/>
      <c r="D57" s="5"/>
      <c r="E57" s="5"/>
      <c r="F57" s="5"/>
      <c r="G57" s="5"/>
      <c r="H57" s="5"/>
      <c r="I57" s="5"/>
      <c r="J57" s="10"/>
      <c r="K57" s="5"/>
      <c r="L57" s="5"/>
      <c r="M57" s="5"/>
      <c r="N57" s="5"/>
      <c r="O57" s="5"/>
      <c r="P57" s="5"/>
      <c r="Q57" s="5"/>
      <c r="R57" s="5"/>
      <c r="S57" s="5"/>
    </row>
    <row r="58" spans="1:77" ht="13.5" customHeight="1" x14ac:dyDescent="0.3">
      <c r="A58" s="8"/>
      <c r="B58" s="5"/>
      <c r="C58" s="5"/>
      <c r="D58" s="5"/>
      <c r="E58" s="5"/>
      <c r="F58" s="5"/>
      <c r="G58" s="5"/>
      <c r="H58" s="5"/>
      <c r="I58" s="5"/>
      <c r="J58" s="10"/>
      <c r="K58" s="5"/>
    </row>
  </sheetData>
  <mergeCells count="64">
    <mergeCell ref="R42:U42"/>
    <mergeCell ref="AB42:AE42"/>
    <mergeCell ref="B44:AM47"/>
    <mergeCell ref="L50:AM51"/>
    <mergeCell ref="R39:U39"/>
    <mergeCell ref="AB39:AE39"/>
    <mergeCell ref="R40:U40"/>
    <mergeCell ref="AB40:AE40"/>
    <mergeCell ref="R41:U41"/>
    <mergeCell ref="AB41:AE41"/>
    <mergeCell ref="R36:U36"/>
    <mergeCell ref="AB36:AE36"/>
    <mergeCell ref="R37:U37"/>
    <mergeCell ref="AB37:AE37"/>
    <mergeCell ref="R38:U38"/>
    <mergeCell ref="AB38:AE38"/>
    <mergeCell ref="R33:U33"/>
    <mergeCell ref="AB33:AE33"/>
    <mergeCell ref="R34:U34"/>
    <mergeCell ref="AB34:AE34"/>
    <mergeCell ref="R35:U35"/>
    <mergeCell ref="AB35:AE35"/>
    <mergeCell ref="R31:U31"/>
    <mergeCell ref="AB31:AE31"/>
    <mergeCell ref="AO31:AP31"/>
    <mergeCell ref="R32:U32"/>
    <mergeCell ref="AB32:AE32"/>
    <mergeCell ref="R28:U28"/>
    <mergeCell ref="AB28:AE28"/>
    <mergeCell ref="R29:U29"/>
    <mergeCell ref="AB29:AE29"/>
    <mergeCell ref="R30:U30"/>
    <mergeCell ref="AB30:AE30"/>
    <mergeCell ref="R25:U25"/>
    <mergeCell ref="AB25:AE25"/>
    <mergeCell ref="R26:U26"/>
    <mergeCell ref="AB26:AE26"/>
    <mergeCell ref="R27:U27"/>
    <mergeCell ref="AB27:AE27"/>
    <mergeCell ref="Q22:U22"/>
    <mergeCell ref="AB22:AE22"/>
    <mergeCell ref="R23:U23"/>
    <mergeCell ref="AB23:AE23"/>
    <mergeCell ref="R24:U24"/>
    <mergeCell ref="AB24:AE24"/>
    <mergeCell ref="AB19:AE19"/>
    <mergeCell ref="Q20:U20"/>
    <mergeCell ref="AB20:AE20"/>
    <mergeCell ref="Q21:U21"/>
    <mergeCell ref="AB21:AE21"/>
    <mergeCell ref="Q19:U19"/>
    <mergeCell ref="B13:F13"/>
    <mergeCell ref="AC5:AM5"/>
    <mergeCell ref="AC9:AM9"/>
    <mergeCell ref="H15:M15"/>
    <mergeCell ref="Q15:U15"/>
    <mergeCell ref="AA15:AE15"/>
    <mergeCell ref="M13:Q13"/>
    <mergeCell ref="Q16:U16"/>
    <mergeCell ref="AA16:AE16"/>
    <mergeCell ref="Q17:U17"/>
    <mergeCell ref="AB17:AE17"/>
    <mergeCell ref="Q18:U18"/>
    <mergeCell ref="AB18:AE18"/>
  </mergeCells>
  <printOptions horizontalCentered="1"/>
  <pageMargins left="0.39370078740157483" right="0.19685039370078741" top="0.27559055118110237" bottom="1.9685039370078741" header="0.31496062992125984" footer="0.31496062992125984"/>
  <pageSetup paperSize="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226"/>
  <sheetViews>
    <sheetView view="pageBreakPreview" topLeftCell="A22" zoomScale="78" zoomScaleNormal="170" zoomScaleSheetLayoutView="78" workbookViewId="0">
      <selection activeCell="A227" sqref="A34:XFD227"/>
    </sheetView>
  </sheetViews>
  <sheetFormatPr defaultColWidth="9" defaultRowHeight="20.100000000000001" customHeight="1" x14ac:dyDescent="0.25"/>
  <cols>
    <col min="1" max="1" width="9" style="3"/>
    <col min="2" max="3" width="3.7109375" style="3" customWidth="1"/>
    <col min="4" max="4" width="6.140625" style="3" customWidth="1"/>
    <col min="5" max="6" width="4.28515625" style="3" customWidth="1"/>
    <col min="7" max="8" width="3.7109375" style="3" customWidth="1"/>
    <col min="9" max="20" width="4.7109375" style="3" customWidth="1"/>
    <col min="21" max="16384" width="9" style="3"/>
  </cols>
  <sheetData>
    <row r="1" spans="2:20" s="2" customFormat="1" ht="20.100000000000001" customHeight="1" x14ac:dyDescent="0.3">
      <c r="B1" s="7" t="s">
        <v>28</v>
      </c>
      <c r="I1" s="1"/>
    </row>
    <row r="2" spans="2:20" s="2" customFormat="1" ht="20.100000000000001" customHeight="1" x14ac:dyDescent="0.25">
      <c r="B2" s="40" t="s">
        <v>76</v>
      </c>
      <c r="C2" s="41"/>
      <c r="D2" s="40"/>
      <c r="E2" s="42"/>
      <c r="F2" s="40" t="s">
        <v>0</v>
      </c>
      <c r="G2" s="42"/>
      <c r="H2" s="42"/>
      <c r="I2" s="40"/>
      <c r="J2" s="40"/>
      <c r="K2" s="40"/>
      <c r="L2" s="41"/>
      <c r="O2" s="40" t="s">
        <v>1</v>
      </c>
      <c r="Q2" s="40" t="s">
        <v>0</v>
      </c>
    </row>
    <row r="3" spans="2:20" s="2" customFormat="1" ht="20.100000000000001" customHeight="1" x14ac:dyDescent="0.25">
      <c r="B3" s="40" t="s">
        <v>77</v>
      </c>
      <c r="C3" s="42"/>
      <c r="D3" s="40"/>
      <c r="E3" s="42"/>
      <c r="F3" s="40" t="s">
        <v>0</v>
      </c>
      <c r="H3" s="42"/>
      <c r="I3" s="40"/>
      <c r="J3" s="40"/>
      <c r="K3" s="40"/>
      <c r="L3" s="41"/>
      <c r="O3" s="40"/>
      <c r="Q3" s="40"/>
    </row>
    <row r="4" spans="2:20" ht="20.100000000000001" customHeight="1" x14ac:dyDescent="0.25">
      <c r="H4" s="42"/>
      <c r="I4"/>
      <c r="J4"/>
      <c r="K4"/>
      <c r="L4"/>
      <c r="M4" s="40"/>
      <c r="N4"/>
      <c r="O4"/>
      <c r="P4"/>
    </row>
    <row r="5" spans="2:20" ht="20.100000000000001" customHeight="1" x14ac:dyDescent="0.25">
      <c r="B5" s="40"/>
      <c r="C5" s="42"/>
      <c r="D5" s="40"/>
      <c r="E5" s="42"/>
      <c r="F5" s="40"/>
      <c r="G5" s="40"/>
      <c r="H5" s="42"/>
      <c r="I5"/>
      <c r="J5"/>
      <c r="K5"/>
      <c r="L5"/>
      <c r="M5" s="40"/>
      <c r="N5"/>
      <c r="O5"/>
      <c r="P5"/>
    </row>
    <row r="6" spans="2:20" customFormat="1" ht="20.100000000000001" customHeight="1" x14ac:dyDescent="0.25">
      <c r="B6" s="41"/>
      <c r="C6" s="41"/>
      <c r="D6" s="41"/>
      <c r="E6" s="42"/>
      <c r="F6" s="42"/>
      <c r="G6" s="42"/>
      <c r="H6" s="42"/>
      <c r="I6" s="40"/>
      <c r="J6" s="42"/>
      <c r="K6" s="42"/>
      <c r="L6" s="2"/>
      <c r="M6" s="2"/>
      <c r="N6" s="2"/>
      <c r="O6" s="2"/>
      <c r="P6" s="2"/>
    </row>
    <row r="7" spans="2:20" customFormat="1" ht="20.100000000000001" customHeight="1" x14ac:dyDescent="0.2">
      <c r="B7" s="40" t="s">
        <v>78</v>
      </c>
      <c r="C7" s="40"/>
      <c r="D7" s="43"/>
      <c r="E7" s="44"/>
      <c r="F7" s="40"/>
      <c r="G7" s="43"/>
      <c r="H7" s="43"/>
      <c r="I7" s="40"/>
      <c r="J7" s="40"/>
      <c r="K7" s="40"/>
      <c r="L7" s="45"/>
      <c r="M7" s="45"/>
      <c r="N7" s="45"/>
      <c r="O7" s="45"/>
      <c r="P7" s="45"/>
      <c r="Q7" s="43"/>
      <c r="R7" s="43"/>
    </row>
    <row r="8" spans="2:20" customFormat="1" ht="20.100000000000001" customHeight="1" x14ac:dyDescent="0.2">
      <c r="B8" s="40" t="s">
        <v>79</v>
      </c>
      <c r="C8" s="40"/>
      <c r="D8" s="43"/>
      <c r="E8" s="44"/>
      <c r="F8" s="40"/>
      <c r="G8" s="40"/>
      <c r="H8" s="43"/>
      <c r="I8" s="40"/>
      <c r="J8" s="45"/>
      <c r="K8" s="40"/>
      <c r="L8" s="45"/>
      <c r="M8" s="45"/>
      <c r="N8" s="45"/>
      <c r="O8" s="45" t="s">
        <v>80</v>
      </c>
      <c r="P8" s="45"/>
      <c r="Q8" s="43"/>
      <c r="R8" s="43"/>
    </row>
    <row r="9" spans="2:20" customFormat="1" ht="20.100000000000001" customHeight="1" x14ac:dyDescent="0.2">
      <c r="B9" s="40" t="s">
        <v>81</v>
      </c>
      <c r="C9" s="40"/>
      <c r="D9" s="43"/>
      <c r="E9" s="44"/>
      <c r="F9" s="40"/>
      <c r="G9" s="40"/>
      <c r="H9" s="43"/>
      <c r="I9" s="40"/>
      <c r="J9" s="45"/>
      <c r="K9" s="40"/>
      <c r="L9" s="45"/>
      <c r="M9" s="45"/>
      <c r="N9" s="45"/>
      <c r="O9" s="45" t="s">
        <v>82</v>
      </c>
      <c r="P9" s="45"/>
      <c r="Q9" s="43"/>
      <c r="R9" s="43"/>
    </row>
    <row r="10" spans="2:20" customFormat="1" ht="20.100000000000001" customHeight="1" x14ac:dyDescent="0.2">
      <c r="B10" s="45" t="s">
        <v>83</v>
      </c>
      <c r="C10" s="43"/>
      <c r="D10" s="43"/>
      <c r="E10" s="43"/>
      <c r="F10" s="43"/>
      <c r="G10" s="43"/>
      <c r="H10" s="43"/>
      <c r="I10" s="43"/>
      <c r="J10" s="40"/>
      <c r="K10" s="40"/>
      <c r="L10" s="45"/>
      <c r="M10" s="45"/>
      <c r="N10" s="45"/>
      <c r="O10" s="43" t="s">
        <v>84</v>
      </c>
      <c r="P10" s="45"/>
      <c r="Q10" s="43"/>
      <c r="R10" s="43"/>
    </row>
    <row r="11" spans="2:20" customFormat="1" ht="20.100000000000001" customHeight="1" x14ac:dyDescent="0.2">
      <c r="B11" s="45" t="s">
        <v>85</v>
      </c>
      <c r="C11" s="43"/>
      <c r="D11" s="43"/>
      <c r="E11" s="43"/>
      <c r="F11" s="43"/>
      <c r="G11" s="43"/>
      <c r="H11" s="43"/>
      <c r="I11" s="43"/>
      <c r="J11" s="40"/>
      <c r="K11" s="40"/>
      <c r="L11" s="45"/>
      <c r="M11" s="45"/>
      <c r="N11" s="45"/>
      <c r="O11" s="43"/>
      <c r="P11" s="45"/>
      <c r="Q11" s="43"/>
      <c r="R11" s="43"/>
    </row>
    <row r="12" spans="2:20" customFormat="1" ht="20.100000000000001" customHeight="1" x14ac:dyDescent="0.2">
      <c r="B12" s="45" t="s">
        <v>86</v>
      </c>
      <c r="C12" s="43"/>
      <c r="D12" s="43"/>
      <c r="E12" s="43"/>
      <c r="F12" s="43"/>
      <c r="G12" s="43"/>
      <c r="H12" s="43"/>
      <c r="I12" s="43"/>
      <c r="J12" s="40"/>
      <c r="K12" s="40"/>
      <c r="L12" s="45"/>
      <c r="M12" s="45"/>
      <c r="N12" s="45"/>
      <c r="O12" s="43"/>
      <c r="P12" s="45"/>
      <c r="Q12" s="43"/>
      <c r="R12" s="43"/>
    </row>
    <row r="13" spans="2:20" customFormat="1" ht="20.100000000000001" customHeight="1" x14ac:dyDescent="0.2">
      <c r="B13" s="40" t="s">
        <v>87</v>
      </c>
      <c r="C13" s="40"/>
      <c r="D13" s="43"/>
      <c r="E13" s="44"/>
      <c r="F13" s="40"/>
      <c r="G13" s="40"/>
      <c r="H13" s="43"/>
      <c r="I13" s="40"/>
      <c r="J13" s="45"/>
      <c r="K13" s="40"/>
      <c r="L13" s="45"/>
      <c r="M13" s="45"/>
      <c r="N13" s="45"/>
      <c r="O13" s="45"/>
      <c r="P13" s="45"/>
      <c r="Q13" s="43"/>
      <c r="R13" s="43"/>
    </row>
    <row r="14" spans="2:20" customFormat="1" ht="20.100000000000001" customHeight="1" x14ac:dyDescent="0.2">
      <c r="B14" s="46" t="s">
        <v>46</v>
      </c>
      <c r="C14" s="43"/>
      <c r="D14" s="47"/>
      <c r="E14" s="46"/>
      <c r="F14" s="46"/>
      <c r="G14" s="46"/>
      <c r="H14" s="40" t="s">
        <v>0</v>
      </c>
      <c r="I14" s="46"/>
      <c r="J14" s="46"/>
      <c r="K14" s="46"/>
      <c r="L14" s="43"/>
      <c r="M14" s="43"/>
      <c r="N14" s="43"/>
      <c r="O14" s="43"/>
      <c r="P14" s="43"/>
      <c r="Q14" s="43"/>
      <c r="R14" s="43"/>
    </row>
    <row r="15" spans="2:20" customFormat="1" ht="20.100000000000001" customHeight="1" x14ac:dyDescent="0.2">
      <c r="B15" s="225" t="s">
        <v>2</v>
      </c>
      <c r="C15" s="226"/>
      <c r="D15" s="227"/>
      <c r="E15" s="225" t="s">
        <v>22</v>
      </c>
      <c r="F15" s="226"/>
      <c r="G15" s="227"/>
      <c r="H15" s="231" t="s">
        <v>23</v>
      </c>
      <c r="I15" s="232"/>
      <c r="J15" s="232"/>
      <c r="K15" s="233"/>
      <c r="L15" s="231" t="s">
        <v>88</v>
      </c>
      <c r="M15" s="232"/>
      <c r="N15" s="232"/>
      <c r="O15" s="233"/>
      <c r="P15" s="231" t="s">
        <v>25</v>
      </c>
      <c r="Q15" s="232"/>
      <c r="R15" s="232"/>
      <c r="S15" s="232"/>
      <c r="T15" s="233"/>
    </row>
    <row r="16" spans="2:20" customFormat="1" ht="20.100000000000001" customHeight="1" x14ac:dyDescent="0.2">
      <c r="B16" s="228"/>
      <c r="C16" s="229"/>
      <c r="D16" s="230"/>
      <c r="E16" s="228"/>
      <c r="F16" s="229"/>
      <c r="G16" s="230"/>
      <c r="H16" s="234" t="s">
        <v>89</v>
      </c>
      <c r="I16" s="235"/>
      <c r="J16" s="235"/>
      <c r="K16" s="236"/>
      <c r="L16" s="234" t="s">
        <v>90</v>
      </c>
      <c r="M16" s="235"/>
      <c r="N16" s="235"/>
      <c r="O16" s="236"/>
      <c r="P16" s="234" t="s">
        <v>91</v>
      </c>
      <c r="Q16" s="235"/>
      <c r="R16" s="235"/>
      <c r="S16" s="235"/>
      <c r="T16" s="236"/>
    </row>
    <row r="17" spans="2:20" customFormat="1" ht="26.1" customHeight="1" x14ac:dyDescent="0.2">
      <c r="B17" s="215" t="s">
        <v>109</v>
      </c>
      <c r="C17" s="216"/>
      <c r="D17" s="217"/>
      <c r="E17" s="218">
        <v>0.41666666666666669</v>
      </c>
      <c r="F17" s="219"/>
      <c r="G17" s="220"/>
      <c r="H17" s="221"/>
      <c r="I17" s="222"/>
      <c r="J17" s="222"/>
      <c r="K17" s="223"/>
      <c r="L17" s="221"/>
      <c r="M17" s="222"/>
      <c r="N17" s="222"/>
      <c r="O17" s="223"/>
      <c r="P17" s="221"/>
      <c r="Q17" s="222"/>
      <c r="R17" s="222"/>
      <c r="S17" s="222"/>
      <c r="T17" s="223"/>
    </row>
    <row r="18" spans="2:20" customFormat="1" ht="26.1" customHeight="1" x14ac:dyDescent="0.2">
      <c r="B18" s="215"/>
      <c r="C18" s="216"/>
      <c r="D18" s="217"/>
      <c r="E18" s="218">
        <v>0.45833333333333331</v>
      </c>
      <c r="F18" s="219"/>
      <c r="G18" s="220"/>
      <c r="H18" s="221"/>
      <c r="I18" s="222"/>
      <c r="J18" s="222"/>
      <c r="K18" s="223"/>
      <c r="L18" s="221"/>
      <c r="M18" s="222"/>
      <c r="N18" s="222"/>
      <c r="O18" s="223"/>
      <c r="P18" s="221"/>
      <c r="Q18" s="222"/>
      <c r="R18" s="222"/>
      <c r="S18" s="222"/>
      <c r="T18" s="223"/>
    </row>
    <row r="19" spans="2:20" customFormat="1" ht="26.1" customHeight="1" x14ac:dyDescent="0.2">
      <c r="B19" s="215"/>
      <c r="C19" s="216"/>
      <c r="D19" s="217"/>
      <c r="E19" s="218">
        <v>0.5</v>
      </c>
      <c r="F19" s="219"/>
      <c r="G19" s="220"/>
      <c r="H19" s="221"/>
      <c r="I19" s="222"/>
      <c r="J19" s="222"/>
      <c r="K19" s="223"/>
      <c r="L19" s="221"/>
      <c r="M19" s="222"/>
      <c r="N19" s="222"/>
      <c r="O19" s="223"/>
      <c r="P19" s="221"/>
      <c r="Q19" s="222"/>
      <c r="R19" s="222"/>
      <c r="S19" s="222"/>
      <c r="T19" s="223"/>
    </row>
    <row r="20" spans="2:20" customFormat="1" ht="26.1" customHeight="1" x14ac:dyDescent="0.2">
      <c r="B20" s="215"/>
      <c r="C20" s="216"/>
      <c r="D20" s="217"/>
      <c r="E20" s="218">
        <v>4.1666666666666664E-2</v>
      </c>
      <c r="F20" s="219"/>
      <c r="G20" s="220"/>
      <c r="H20" s="221"/>
      <c r="I20" s="222"/>
      <c r="J20" s="222"/>
      <c r="K20" s="223"/>
      <c r="L20" s="221"/>
      <c r="M20" s="222"/>
      <c r="N20" s="222"/>
      <c r="O20" s="223"/>
      <c r="P20" s="221"/>
      <c r="Q20" s="222"/>
      <c r="R20" s="222"/>
      <c r="S20" s="222"/>
      <c r="T20" s="223"/>
    </row>
    <row r="21" spans="2:20" customFormat="1" ht="26.1" customHeight="1" x14ac:dyDescent="0.2">
      <c r="B21" s="215"/>
      <c r="C21" s="216"/>
      <c r="D21" s="217"/>
      <c r="E21" s="218">
        <v>8.3333333333333301E-2</v>
      </c>
      <c r="F21" s="219"/>
      <c r="G21" s="220"/>
      <c r="H21" s="221"/>
      <c r="I21" s="222"/>
      <c r="J21" s="222"/>
      <c r="K21" s="223"/>
      <c r="L21" s="221"/>
      <c r="M21" s="222"/>
      <c r="N21" s="222"/>
      <c r="O21" s="223"/>
      <c r="P21" s="221"/>
      <c r="Q21" s="222"/>
      <c r="R21" s="222"/>
      <c r="S21" s="222"/>
      <c r="T21" s="223"/>
    </row>
    <row r="22" spans="2:20" customFormat="1" ht="26.1" customHeight="1" x14ac:dyDescent="0.2">
      <c r="B22" s="215"/>
      <c r="C22" s="216"/>
      <c r="D22" s="217"/>
      <c r="E22" s="218">
        <v>0.125</v>
      </c>
      <c r="F22" s="219"/>
      <c r="G22" s="220"/>
      <c r="H22" s="221"/>
      <c r="I22" s="222"/>
      <c r="J22" s="222"/>
      <c r="K22" s="223"/>
      <c r="L22" s="221"/>
      <c r="M22" s="222"/>
      <c r="N22" s="222"/>
      <c r="O22" s="223"/>
      <c r="P22" s="221"/>
      <c r="Q22" s="222"/>
      <c r="R22" s="222"/>
      <c r="S22" s="222"/>
      <c r="T22" s="223"/>
    </row>
    <row r="23" spans="2:20" customFormat="1" ht="26.1" customHeight="1" x14ac:dyDescent="0.2">
      <c r="B23" s="215"/>
      <c r="C23" s="216"/>
      <c r="D23" s="217"/>
      <c r="E23" s="218">
        <v>0.16666666666666699</v>
      </c>
      <c r="F23" s="219"/>
      <c r="G23" s="220"/>
      <c r="H23" s="221"/>
      <c r="I23" s="222"/>
      <c r="J23" s="222"/>
      <c r="K23" s="223"/>
      <c r="L23" s="221"/>
      <c r="M23" s="222"/>
      <c r="N23" s="222"/>
      <c r="O23" s="223"/>
      <c r="P23" s="221"/>
      <c r="Q23" s="222"/>
      <c r="R23" s="222"/>
      <c r="S23" s="222"/>
      <c r="T23" s="223"/>
    </row>
    <row r="24" spans="2:20" customFormat="1" ht="26.1" customHeight="1" x14ac:dyDescent="0.2">
      <c r="B24" s="215"/>
      <c r="C24" s="216"/>
      <c r="D24" s="217"/>
      <c r="E24" s="218">
        <v>0.20833333333333301</v>
      </c>
      <c r="F24" s="219"/>
      <c r="G24" s="220"/>
      <c r="H24" s="221"/>
      <c r="I24" s="222"/>
      <c r="J24" s="222"/>
      <c r="K24" s="223"/>
      <c r="L24" s="221"/>
      <c r="M24" s="222"/>
      <c r="N24" s="222"/>
      <c r="O24" s="223"/>
      <c r="P24" s="221"/>
      <c r="Q24" s="222"/>
      <c r="R24" s="222"/>
      <c r="S24" s="222"/>
      <c r="T24" s="223"/>
    </row>
    <row r="25" spans="2:20" customFormat="1" ht="26.1" customHeight="1" x14ac:dyDescent="0.2">
      <c r="B25" s="215"/>
      <c r="C25" s="216"/>
      <c r="D25" s="217"/>
      <c r="E25" s="215"/>
      <c r="F25" s="216"/>
      <c r="G25" s="217"/>
      <c r="H25" s="221"/>
      <c r="I25" s="222"/>
      <c r="J25" s="222"/>
      <c r="K25" s="223"/>
      <c r="L25" s="221"/>
      <c r="M25" s="222"/>
      <c r="N25" s="222"/>
      <c r="O25" s="223"/>
      <c r="P25" s="221"/>
      <c r="Q25" s="222"/>
      <c r="R25" s="222"/>
      <c r="S25" s="222"/>
      <c r="T25" s="223"/>
    </row>
    <row r="26" spans="2:20" customFormat="1" ht="26.1" customHeight="1" x14ac:dyDescent="0.2">
      <c r="B26" s="215" t="s">
        <v>110</v>
      </c>
      <c r="C26" s="216"/>
      <c r="D26" s="217"/>
      <c r="E26" s="218">
        <v>0.41666666666666669</v>
      </c>
      <c r="F26" s="219"/>
      <c r="G26" s="220"/>
      <c r="H26" s="221"/>
      <c r="I26" s="222"/>
      <c r="J26" s="222"/>
      <c r="K26" s="223"/>
      <c r="L26" s="221"/>
      <c r="M26" s="222"/>
      <c r="N26" s="222"/>
      <c r="O26" s="223"/>
      <c r="P26" s="221"/>
      <c r="Q26" s="222"/>
      <c r="R26" s="222"/>
      <c r="S26" s="222"/>
      <c r="T26" s="223"/>
    </row>
    <row r="27" spans="2:20" customFormat="1" ht="26.1" customHeight="1" x14ac:dyDescent="0.2">
      <c r="B27" s="215"/>
      <c r="C27" s="216"/>
      <c r="D27" s="217"/>
      <c r="E27" s="218">
        <v>0.45833333333333331</v>
      </c>
      <c r="F27" s="219"/>
      <c r="G27" s="220"/>
      <c r="H27" s="221"/>
      <c r="I27" s="222"/>
      <c r="J27" s="222"/>
      <c r="K27" s="223"/>
      <c r="L27" s="221"/>
      <c r="M27" s="222"/>
      <c r="N27" s="222"/>
      <c r="O27" s="223"/>
      <c r="P27" s="221"/>
      <c r="Q27" s="222"/>
      <c r="R27" s="222"/>
      <c r="S27" s="222"/>
      <c r="T27" s="223"/>
    </row>
    <row r="28" spans="2:20" customFormat="1" ht="26.1" customHeight="1" x14ac:dyDescent="0.2">
      <c r="B28" s="215"/>
      <c r="C28" s="216"/>
      <c r="D28" s="217"/>
      <c r="E28" s="218">
        <v>0.5</v>
      </c>
      <c r="F28" s="219"/>
      <c r="G28" s="220"/>
      <c r="H28" s="221"/>
      <c r="I28" s="222"/>
      <c r="J28" s="222"/>
      <c r="K28" s="223"/>
      <c r="L28" s="221"/>
      <c r="M28" s="222"/>
      <c r="N28" s="222"/>
      <c r="O28" s="223"/>
      <c r="P28" s="221"/>
      <c r="Q28" s="222"/>
      <c r="R28" s="222"/>
      <c r="S28" s="222"/>
      <c r="T28" s="223"/>
    </row>
    <row r="29" spans="2:20" customFormat="1" ht="26.1" customHeight="1" x14ac:dyDescent="0.2">
      <c r="B29" s="215"/>
      <c r="C29" s="216"/>
      <c r="D29" s="217"/>
      <c r="E29" s="218">
        <v>4.1666666666666664E-2</v>
      </c>
      <c r="F29" s="219"/>
      <c r="G29" s="220"/>
      <c r="H29" s="221"/>
      <c r="I29" s="222"/>
      <c r="J29" s="222"/>
      <c r="K29" s="223"/>
      <c r="L29" s="221"/>
      <c r="M29" s="222"/>
      <c r="N29" s="222"/>
      <c r="O29" s="223"/>
      <c r="P29" s="221"/>
      <c r="Q29" s="222"/>
      <c r="R29" s="222"/>
      <c r="S29" s="222"/>
      <c r="T29" s="223"/>
    </row>
    <row r="30" spans="2:20" customFormat="1" ht="26.1" customHeight="1" x14ac:dyDescent="0.2">
      <c r="B30" s="215"/>
      <c r="C30" s="216"/>
      <c r="D30" s="217"/>
      <c r="E30" s="218">
        <v>8.3333333333333301E-2</v>
      </c>
      <c r="F30" s="219"/>
      <c r="G30" s="220"/>
      <c r="H30" s="221"/>
      <c r="I30" s="222"/>
      <c r="J30" s="222"/>
      <c r="K30" s="223"/>
      <c r="L30" s="221"/>
      <c r="M30" s="222"/>
      <c r="N30" s="222"/>
      <c r="O30" s="223"/>
      <c r="P30" s="221"/>
      <c r="Q30" s="222"/>
      <c r="R30" s="222"/>
      <c r="S30" s="222"/>
      <c r="T30" s="223"/>
    </row>
    <row r="31" spans="2:20" customFormat="1" ht="26.1" customHeight="1" x14ac:dyDescent="0.2">
      <c r="B31" s="215"/>
      <c r="C31" s="216"/>
      <c r="D31" s="217"/>
      <c r="E31" s="218">
        <v>0.125</v>
      </c>
      <c r="F31" s="219"/>
      <c r="G31" s="220"/>
      <c r="H31" s="221"/>
      <c r="I31" s="222"/>
      <c r="J31" s="222"/>
      <c r="K31" s="223"/>
      <c r="L31" s="221"/>
      <c r="M31" s="222"/>
      <c r="N31" s="222"/>
      <c r="O31" s="223"/>
      <c r="P31" s="221"/>
      <c r="Q31" s="222"/>
      <c r="R31" s="222"/>
      <c r="S31" s="222"/>
      <c r="T31" s="223"/>
    </row>
    <row r="32" spans="2:20" customFormat="1" ht="26.1" customHeight="1" x14ac:dyDescent="0.2">
      <c r="B32" s="215"/>
      <c r="C32" s="216"/>
      <c r="D32" s="217"/>
      <c r="E32" s="218">
        <v>0.16666666666666699</v>
      </c>
      <c r="F32" s="219"/>
      <c r="G32" s="220"/>
      <c r="H32" s="221"/>
      <c r="I32" s="222"/>
      <c r="J32" s="222"/>
      <c r="K32" s="223"/>
      <c r="L32" s="221"/>
      <c r="M32" s="222"/>
      <c r="N32" s="222"/>
      <c r="O32" s="223"/>
      <c r="P32" s="221"/>
      <c r="Q32" s="222"/>
      <c r="R32" s="222"/>
      <c r="S32" s="222"/>
      <c r="T32" s="223"/>
    </row>
    <row r="33" spans="2:20" customFormat="1" ht="26.1" customHeight="1" x14ac:dyDescent="0.2">
      <c r="B33" s="215"/>
      <c r="C33" s="216"/>
      <c r="D33" s="217"/>
      <c r="E33" s="218">
        <v>0.20833333333333301</v>
      </c>
      <c r="F33" s="219"/>
      <c r="G33" s="220"/>
      <c r="H33" s="221"/>
      <c r="I33" s="222"/>
      <c r="J33" s="222"/>
      <c r="K33" s="223"/>
      <c r="L33" s="221"/>
      <c r="M33" s="222"/>
      <c r="N33" s="222"/>
      <c r="O33" s="223"/>
      <c r="P33" s="221"/>
      <c r="Q33" s="222"/>
      <c r="R33" s="222"/>
      <c r="S33" s="222"/>
      <c r="T33" s="223"/>
    </row>
    <row r="34" spans="2:20" customFormat="1" ht="26.1" customHeight="1" x14ac:dyDescent="0.2">
      <c r="B34" s="237"/>
      <c r="C34" s="238"/>
      <c r="D34" s="239"/>
      <c r="E34" s="237"/>
      <c r="F34" s="238"/>
      <c r="G34" s="239"/>
      <c r="H34" s="221"/>
      <c r="I34" s="222"/>
      <c r="J34" s="222"/>
      <c r="K34" s="223"/>
      <c r="L34" s="221"/>
      <c r="M34" s="222"/>
      <c r="N34" s="222"/>
      <c r="O34" s="223"/>
      <c r="P34" s="221"/>
      <c r="Q34" s="222"/>
      <c r="R34" s="222"/>
      <c r="S34" s="222"/>
      <c r="T34" s="223"/>
    </row>
    <row r="35" spans="2:20" s="4" customFormat="1" ht="20.100000000000001" hidden="1" customHeight="1" x14ac:dyDescent="0.25">
      <c r="B35" s="224" t="s">
        <v>31</v>
      </c>
      <c r="C35" s="182" t="s">
        <v>29</v>
      </c>
      <c r="D35" s="182"/>
      <c r="E35" s="182" t="s">
        <v>92</v>
      </c>
      <c r="F35" s="182"/>
      <c r="G35" s="182" t="s">
        <v>93</v>
      </c>
      <c r="H35" s="182"/>
      <c r="I35" s="183" t="s">
        <v>30</v>
      </c>
      <c r="J35" s="184"/>
      <c r="K35" s="184"/>
      <c r="L35" s="185"/>
      <c r="M35" s="183" t="s">
        <v>30</v>
      </c>
      <c r="N35" s="184"/>
      <c r="O35" s="184"/>
      <c r="P35" s="185"/>
      <c r="Q35" s="183" t="s">
        <v>30</v>
      </c>
      <c r="R35" s="184"/>
      <c r="S35" s="184"/>
      <c r="T35" s="185"/>
    </row>
    <row r="36" spans="2:20" s="4" customFormat="1" ht="20.100000000000001" hidden="1" customHeight="1" x14ac:dyDescent="0.25">
      <c r="B36" s="224"/>
      <c r="C36" s="182"/>
      <c r="D36" s="182"/>
      <c r="E36" s="182"/>
      <c r="F36" s="182"/>
      <c r="G36" s="182"/>
      <c r="H36" s="182"/>
      <c r="I36" s="186"/>
      <c r="J36" s="187"/>
      <c r="K36" s="187"/>
      <c r="L36" s="188"/>
      <c r="M36" s="186"/>
      <c r="N36" s="187"/>
      <c r="O36" s="187"/>
      <c r="P36" s="188"/>
      <c r="Q36" s="186"/>
      <c r="R36" s="187"/>
      <c r="S36" s="187"/>
      <c r="T36" s="188"/>
    </row>
    <row r="37" spans="2:20" ht="5.0999999999999996" hidden="1" customHeight="1" x14ac:dyDescent="0.25"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50"/>
    </row>
    <row r="38" spans="2:20" ht="20.100000000000001" hidden="1" customHeight="1" x14ac:dyDescent="0.25">
      <c r="B38" s="174">
        <v>1</v>
      </c>
      <c r="C38" s="201" t="s">
        <v>40</v>
      </c>
      <c r="D38" s="202"/>
      <c r="E38" s="213"/>
      <c r="F38" s="214"/>
      <c r="G38" s="209" t="s">
        <v>3</v>
      </c>
      <c r="H38" s="210"/>
      <c r="I38" s="160"/>
      <c r="J38" s="161"/>
      <c r="K38" s="161"/>
      <c r="L38" s="162"/>
      <c r="M38" s="160"/>
      <c r="N38" s="161"/>
      <c r="O38" s="161"/>
      <c r="P38" s="162"/>
      <c r="Q38" s="160"/>
      <c r="R38" s="161"/>
      <c r="S38" s="161"/>
      <c r="T38" s="162"/>
    </row>
    <row r="39" spans="2:20" ht="20.100000000000001" hidden="1" customHeight="1" x14ac:dyDescent="0.25">
      <c r="B39" s="199"/>
      <c r="C39" s="203"/>
      <c r="D39" s="204"/>
      <c r="E39" s="163"/>
      <c r="F39" s="211"/>
      <c r="G39" s="209" t="s">
        <v>4</v>
      </c>
      <c r="H39" s="210"/>
      <c r="I39" s="160"/>
      <c r="J39" s="161"/>
      <c r="K39" s="161"/>
      <c r="L39" s="162"/>
      <c r="M39" s="160"/>
      <c r="N39" s="161"/>
      <c r="O39" s="161"/>
      <c r="P39" s="162"/>
      <c r="Q39" s="160"/>
      <c r="R39" s="161"/>
      <c r="S39" s="161"/>
      <c r="T39" s="162"/>
    </row>
    <row r="40" spans="2:20" ht="20.100000000000001" hidden="1" customHeight="1" x14ac:dyDescent="0.25">
      <c r="B40" s="199"/>
      <c r="C40" s="203"/>
      <c r="D40" s="204"/>
      <c r="E40" s="163"/>
      <c r="F40" s="211"/>
      <c r="G40" s="209" t="s">
        <v>4</v>
      </c>
      <c r="H40" s="210"/>
      <c r="I40" s="160"/>
      <c r="J40" s="161"/>
      <c r="K40" s="161"/>
      <c r="L40" s="162"/>
      <c r="M40" s="160"/>
      <c r="N40" s="161"/>
      <c r="O40" s="161"/>
      <c r="P40" s="162"/>
      <c r="Q40" s="160"/>
      <c r="R40" s="161"/>
      <c r="S40" s="161"/>
      <c r="T40" s="162"/>
    </row>
    <row r="41" spans="2:20" ht="20.100000000000001" hidden="1" customHeight="1" x14ac:dyDescent="0.25">
      <c r="B41" s="200"/>
      <c r="C41" s="205"/>
      <c r="D41" s="206"/>
      <c r="E41" s="165"/>
      <c r="F41" s="212"/>
      <c r="G41" s="209" t="s">
        <v>3</v>
      </c>
      <c r="H41" s="210"/>
      <c r="I41" s="160"/>
      <c r="J41" s="161"/>
      <c r="K41" s="161"/>
      <c r="L41" s="162"/>
      <c r="M41" s="160"/>
      <c r="N41" s="161"/>
      <c r="O41" s="161"/>
      <c r="P41" s="162"/>
      <c r="Q41" s="160"/>
      <c r="R41" s="161"/>
      <c r="S41" s="161"/>
      <c r="T41" s="162"/>
    </row>
    <row r="42" spans="2:20" ht="5.0999999999999996" hidden="1" customHeight="1" x14ac:dyDescent="0.25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50"/>
    </row>
    <row r="43" spans="2:20" ht="20.100000000000001" hidden="1" customHeight="1" x14ac:dyDescent="0.25">
      <c r="B43" s="174">
        <f>B38+1</f>
        <v>2</v>
      </c>
      <c r="C43" s="201" t="s">
        <v>40</v>
      </c>
      <c r="D43" s="202"/>
      <c r="E43" s="213"/>
      <c r="F43" s="214"/>
      <c r="G43" s="209" t="s">
        <v>3</v>
      </c>
      <c r="H43" s="210"/>
      <c r="I43" s="160"/>
      <c r="J43" s="161"/>
      <c r="K43" s="161"/>
      <c r="L43" s="162"/>
      <c r="M43" s="160"/>
      <c r="N43" s="161"/>
      <c r="O43" s="161"/>
      <c r="P43" s="162"/>
      <c r="Q43" s="160"/>
      <c r="R43" s="161"/>
      <c r="S43" s="161"/>
      <c r="T43" s="162"/>
    </row>
    <row r="44" spans="2:20" ht="20.100000000000001" hidden="1" customHeight="1" x14ac:dyDescent="0.25">
      <c r="B44" s="199"/>
      <c r="C44" s="203"/>
      <c r="D44" s="204"/>
      <c r="E44" s="163"/>
      <c r="F44" s="211"/>
      <c r="G44" s="209" t="s">
        <v>4</v>
      </c>
      <c r="H44" s="210"/>
      <c r="I44" s="160"/>
      <c r="J44" s="161"/>
      <c r="K44" s="161"/>
      <c r="L44" s="162"/>
      <c r="M44" s="160"/>
      <c r="N44" s="161"/>
      <c r="O44" s="161"/>
      <c r="P44" s="162"/>
      <c r="Q44" s="160"/>
      <c r="R44" s="161"/>
      <c r="S44" s="161"/>
      <c r="T44" s="162"/>
    </row>
    <row r="45" spans="2:20" ht="20.100000000000001" hidden="1" customHeight="1" x14ac:dyDescent="0.25">
      <c r="B45" s="199"/>
      <c r="C45" s="203"/>
      <c r="D45" s="204"/>
      <c r="E45" s="163"/>
      <c r="F45" s="211"/>
      <c r="G45" s="209" t="s">
        <v>4</v>
      </c>
      <c r="H45" s="210"/>
      <c r="I45" s="160"/>
      <c r="J45" s="161"/>
      <c r="K45" s="161"/>
      <c r="L45" s="162"/>
      <c r="M45" s="160"/>
      <c r="N45" s="161"/>
      <c r="O45" s="161"/>
      <c r="P45" s="162"/>
      <c r="Q45" s="160"/>
      <c r="R45" s="161"/>
      <c r="S45" s="161"/>
      <c r="T45" s="162"/>
    </row>
    <row r="46" spans="2:20" ht="20.100000000000001" hidden="1" customHeight="1" x14ac:dyDescent="0.25">
      <c r="B46" s="200"/>
      <c r="C46" s="205"/>
      <c r="D46" s="206"/>
      <c r="E46" s="165"/>
      <c r="F46" s="212"/>
      <c r="G46" s="209" t="s">
        <v>3</v>
      </c>
      <c r="H46" s="210"/>
      <c r="I46" s="160"/>
      <c r="J46" s="161"/>
      <c r="K46" s="161"/>
      <c r="L46" s="162"/>
      <c r="M46" s="160"/>
      <c r="N46" s="161"/>
      <c r="O46" s="161"/>
      <c r="P46" s="162"/>
      <c r="Q46" s="160"/>
      <c r="R46" s="161"/>
      <c r="S46" s="161"/>
      <c r="T46" s="162"/>
    </row>
    <row r="47" spans="2:20" ht="5.0999999999999996" hidden="1" customHeight="1" x14ac:dyDescent="0.25"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50"/>
    </row>
    <row r="48" spans="2:20" ht="24.95" hidden="1" customHeight="1" x14ac:dyDescent="0.25">
      <c r="B48" s="200">
        <v>1</v>
      </c>
      <c r="C48" s="200" t="s">
        <v>100</v>
      </c>
      <c r="D48" s="200"/>
      <c r="E48" s="180"/>
      <c r="F48" s="180"/>
      <c r="G48" s="175" t="s">
        <v>3</v>
      </c>
      <c r="H48" s="175"/>
      <c r="I48" s="176"/>
      <c r="J48" s="177"/>
      <c r="K48" s="177"/>
      <c r="L48" s="178"/>
      <c r="M48" s="176"/>
      <c r="N48" s="177"/>
      <c r="O48" s="177"/>
      <c r="P48" s="178"/>
      <c r="Q48" s="176"/>
      <c r="R48" s="177"/>
      <c r="S48" s="177"/>
      <c r="T48" s="178"/>
    </row>
    <row r="49" spans="2:20" ht="24.95" hidden="1" customHeight="1" x14ac:dyDescent="0.25">
      <c r="B49" s="171"/>
      <c r="C49" s="171"/>
      <c r="D49" s="171"/>
      <c r="E49" s="163"/>
      <c r="F49" s="164"/>
      <c r="G49" s="159" t="s">
        <v>4</v>
      </c>
      <c r="H49" s="159"/>
      <c r="I49" s="160"/>
      <c r="J49" s="161"/>
      <c r="K49" s="161"/>
      <c r="L49" s="162"/>
      <c r="M49" s="160"/>
      <c r="N49" s="161"/>
      <c r="O49" s="161"/>
      <c r="P49" s="162"/>
      <c r="Q49" s="160"/>
      <c r="R49" s="161"/>
      <c r="S49" s="161"/>
      <c r="T49" s="162"/>
    </row>
    <row r="50" spans="2:20" ht="24.95" hidden="1" customHeight="1" x14ac:dyDescent="0.25">
      <c r="B50" s="171"/>
      <c r="C50" s="171"/>
      <c r="D50" s="171"/>
      <c r="E50" s="163"/>
      <c r="F50" s="164"/>
      <c r="G50" s="159" t="s">
        <v>4</v>
      </c>
      <c r="H50" s="159"/>
      <c r="I50" s="160"/>
      <c r="J50" s="161"/>
      <c r="K50" s="161"/>
      <c r="L50" s="162"/>
      <c r="M50" s="160"/>
      <c r="N50" s="161"/>
      <c r="O50" s="161"/>
      <c r="P50" s="162"/>
      <c r="Q50" s="160"/>
      <c r="R50" s="161"/>
      <c r="S50" s="161"/>
      <c r="T50" s="162"/>
    </row>
    <row r="51" spans="2:20" ht="24.95" hidden="1" customHeight="1" x14ac:dyDescent="0.25">
      <c r="B51" s="171"/>
      <c r="C51" s="171"/>
      <c r="D51" s="171"/>
      <c r="E51" s="165"/>
      <c r="F51" s="166"/>
      <c r="G51" s="159" t="s">
        <v>3</v>
      </c>
      <c r="H51" s="159"/>
      <c r="I51" s="167"/>
      <c r="J51" s="168"/>
      <c r="K51" s="168"/>
      <c r="L51" s="169"/>
      <c r="M51" s="167"/>
      <c r="N51" s="168"/>
      <c r="O51" s="168"/>
      <c r="P51" s="169"/>
      <c r="Q51" s="167"/>
      <c r="R51" s="168"/>
      <c r="S51" s="168"/>
      <c r="T51" s="169"/>
    </row>
    <row r="52" spans="2:20" ht="5.0999999999999996" hidden="1" customHeight="1" x14ac:dyDescent="0.25"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50"/>
    </row>
    <row r="53" spans="2:20" ht="24.95" hidden="1" customHeight="1" x14ac:dyDescent="0.25">
      <c r="B53" s="200">
        <f>B48+1</f>
        <v>2</v>
      </c>
      <c r="C53" s="200" t="s">
        <v>101</v>
      </c>
      <c r="D53" s="200"/>
      <c r="E53" s="180"/>
      <c r="F53" s="180"/>
      <c r="G53" s="175" t="s">
        <v>3</v>
      </c>
      <c r="H53" s="175"/>
      <c r="I53" s="176"/>
      <c r="J53" s="177"/>
      <c r="K53" s="177"/>
      <c r="L53" s="178"/>
      <c r="M53" s="176"/>
      <c r="N53" s="177"/>
      <c r="O53" s="177"/>
      <c r="P53" s="178"/>
      <c r="Q53" s="176"/>
      <c r="R53" s="177"/>
      <c r="S53" s="177"/>
      <c r="T53" s="178"/>
    </row>
    <row r="54" spans="2:20" ht="24.95" hidden="1" customHeight="1" x14ac:dyDescent="0.25">
      <c r="B54" s="171"/>
      <c r="C54" s="171"/>
      <c r="D54" s="171"/>
      <c r="E54" s="163"/>
      <c r="F54" s="164"/>
      <c r="G54" s="159" t="s">
        <v>4</v>
      </c>
      <c r="H54" s="159"/>
      <c r="I54" s="160"/>
      <c r="J54" s="161"/>
      <c r="K54" s="161"/>
      <c r="L54" s="162"/>
      <c r="M54" s="160"/>
      <c r="N54" s="161"/>
      <c r="O54" s="161"/>
      <c r="P54" s="162"/>
      <c r="Q54" s="160"/>
      <c r="R54" s="161"/>
      <c r="S54" s="161"/>
      <c r="T54" s="162"/>
    </row>
    <row r="55" spans="2:20" ht="24.95" hidden="1" customHeight="1" x14ac:dyDescent="0.25">
      <c r="B55" s="171"/>
      <c r="C55" s="171"/>
      <c r="D55" s="171"/>
      <c r="E55" s="163"/>
      <c r="F55" s="164"/>
      <c r="G55" s="159" t="s">
        <v>4</v>
      </c>
      <c r="H55" s="159"/>
      <c r="I55" s="160"/>
      <c r="J55" s="161"/>
      <c r="K55" s="161"/>
      <c r="L55" s="162"/>
      <c r="M55" s="160"/>
      <c r="N55" s="161"/>
      <c r="O55" s="161"/>
      <c r="P55" s="162"/>
      <c r="Q55" s="160"/>
      <c r="R55" s="161"/>
      <c r="S55" s="161"/>
      <c r="T55" s="162"/>
    </row>
    <row r="56" spans="2:20" ht="24.95" hidden="1" customHeight="1" x14ac:dyDescent="0.25">
      <c r="B56" s="171"/>
      <c r="C56" s="171"/>
      <c r="D56" s="171"/>
      <c r="E56" s="165"/>
      <c r="F56" s="166"/>
      <c r="G56" s="159" t="s">
        <v>3</v>
      </c>
      <c r="H56" s="159"/>
      <c r="I56" s="167"/>
      <c r="J56" s="168"/>
      <c r="K56" s="168"/>
      <c r="L56" s="169"/>
      <c r="M56" s="167"/>
      <c r="N56" s="168"/>
      <c r="O56" s="168"/>
      <c r="P56" s="169"/>
      <c r="Q56" s="167"/>
      <c r="R56" s="168"/>
      <c r="S56" s="168"/>
      <c r="T56" s="169"/>
    </row>
    <row r="57" spans="2:20" ht="5.0999999999999996" hidden="1" customHeight="1" x14ac:dyDescent="0.25">
      <c r="B57" s="48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50"/>
    </row>
    <row r="58" spans="2:20" ht="24.95" hidden="1" customHeight="1" x14ac:dyDescent="0.25">
      <c r="B58" s="200">
        <f>B53+1</f>
        <v>3</v>
      </c>
      <c r="C58" s="200" t="s">
        <v>73</v>
      </c>
      <c r="D58" s="200"/>
      <c r="E58" s="180"/>
      <c r="F58" s="180"/>
      <c r="G58" s="175" t="s">
        <v>3</v>
      </c>
      <c r="H58" s="175"/>
      <c r="I58" s="176"/>
      <c r="J58" s="177"/>
      <c r="K58" s="177"/>
      <c r="L58" s="178"/>
      <c r="M58" s="176"/>
      <c r="N58" s="177"/>
      <c r="O58" s="177"/>
      <c r="P58" s="178"/>
      <c r="Q58" s="176"/>
      <c r="R58" s="177"/>
      <c r="S58" s="177"/>
      <c r="T58" s="178"/>
    </row>
    <row r="59" spans="2:20" ht="24.95" hidden="1" customHeight="1" x14ac:dyDescent="0.25">
      <c r="B59" s="171"/>
      <c r="C59" s="171"/>
      <c r="D59" s="171"/>
      <c r="E59" s="163"/>
      <c r="F59" s="164"/>
      <c r="G59" s="159" t="s">
        <v>4</v>
      </c>
      <c r="H59" s="159"/>
      <c r="I59" s="160"/>
      <c r="J59" s="161"/>
      <c r="K59" s="161"/>
      <c r="L59" s="162"/>
      <c r="M59" s="160"/>
      <c r="N59" s="161"/>
      <c r="O59" s="161"/>
      <c r="P59" s="162"/>
      <c r="Q59" s="160"/>
      <c r="R59" s="161"/>
      <c r="S59" s="161"/>
      <c r="T59" s="162"/>
    </row>
    <row r="60" spans="2:20" ht="24.95" hidden="1" customHeight="1" x14ac:dyDescent="0.25">
      <c r="B60" s="171"/>
      <c r="C60" s="171"/>
      <c r="D60" s="171"/>
      <c r="E60" s="163"/>
      <c r="F60" s="164"/>
      <c r="G60" s="159" t="s">
        <v>4</v>
      </c>
      <c r="H60" s="159"/>
      <c r="I60" s="160"/>
      <c r="J60" s="161"/>
      <c r="K60" s="161"/>
      <c r="L60" s="162"/>
      <c r="M60" s="160"/>
      <c r="N60" s="161"/>
      <c r="O60" s="161"/>
      <c r="P60" s="162"/>
      <c r="Q60" s="160"/>
      <c r="R60" s="161"/>
      <c r="S60" s="161"/>
      <c r="T60" s="162"/>
    </row>
    <row r="61" spans="2:20" ht="24.95" hidden="1" customHeight="1" x14ac:dyDescent="0.25">
      <c r="B61" s="171"/>
      <c r="C61" s="171"/>
      <c r="D61" s="171"/>
      <c r="E61" s="165"/>
      <c r="F61" s="166"/>
      <c r="G61" s="159" t="s">
        <v>3</v>
      </c>
      <c r="H61" s="159"/>
      <c r="I61" s="167"/>
      <c r="J61" s="168"/>
      <c r="K61" s="168"/>
      <c r="L61" s="169"/>
      <c r="M61" s="167"/>
      <c r="N61" s="168"/>
      <c r="O61" s="168"/>
      <c r="P61" s="169"/>
      <c r="Q61" s="167"/>
      <c r="R61" s="168"/>
      <c r="S61" s="168"/>
      <c r="T61" s="169"/>
    </row>
    <row r="62" spans="2:20" ht="5.0999999999999996" hidden="1" customHeight="1" x14ac:dyDescent="0.25"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50"/>
    </row>
    <row r="63" spans="2:20" ht="24.95" hidden="1" customHeight="1" x14ac:dyDescent="0.25">
      <c r="B63" s="174">
        <f>B58+1</f>
        <v>4</v>
      </c>
      <c r="C63" s="201" t="s">
        <v>33</v>
      </c>
      <c r="D63" s="202"/>
      <c r="E63" s="213"/>
      <c r="F63" s="214"/>
      <c r="G63" s="209" t="s">
        <v>3</v>
      </c>
      <c r="H63" s="210"/>
      <c r="I63" s="160"/>
      <c r="J63" s="161"/>
      <c r="K63" s="161"/>
      <c r="L63" s="162"/>
      <c r="M63" s="160"/>
      <c r="N63" s="161"/>
      <c r="O63" s="161"/>
      <c r="P63" s="162"/>
      <c r="Q63" s="160"/>
      <c r="R63" s="161"/>
      <c r="S63" s="161"/>
      <c r="T63" s="162"/>
    </row>
    <row r="64" spans="2:20" ht="24.95" hidden="1" customHeight="1" x14ac:dyDescent="0.25">
      <c r="B64" s="199"/>
      <c r="C64" s="203"/>
      <c r="D64" s="204"/>
      <c r="E64" s="163"/>
      <c r="F64" s="211"/>
      <c r="G64" s="209" t="s">
        <v>4</v>
      </c>
      <c r="H64" s="210"/>
      <c r="I64" s="160"/>
      <c r="J64" s="161"/>
      <c r="K64" s="161"/>
      <c r="L64" s="162"/>
      <c r="M64" s="160"/>
      <c r="N64" s="161"/>
      <c r="O64" s="161"/>
      <c r="P64" s="162"/>
      <c r="Q64" s="160"/>
      <c r="R64" s="161"/>
      <c r="S64" s="161"/>
      <c r="T64" s="162"/>
    </row>
    <row r="65" spans="2:20" ht="24.95" hidden="1" customHeight="1" x14ac:dyDescent="0.25">
      <c r="B65" s="199"/>
      <c r="C65" s="203"/>
      <c r="D65" s="204"/>
      <c r="E65" s="163"/>
      <c r="F65" s="211"/>
      <c r="G65" s="209" t="s">
        <v>4</v>
      </c>
      <c r="H65" s="210"/>
      <c r="I65" s="160"/>
      <c r="J65" s="161"/>
      <c r="K65" s="161"/>
      <c r="L65" s="162"/>
      <c r="M65" s="160"/>
      <c r="N65" s="161"/>
      <c r="O65" s="161"/>
      <c r="P65" s="162"/>
      <c r="Q65" s="160"/>
      <c r="R65" s="161"/>
      <c r="S65" s="161"/>
      <c r="T65" s="162"/>
    </row>
    <row r="66" spans="2:20" ht="24.95" hidden="1" customHeight="1" x14ac:dyDescent="0.25">
      <c r="B66" s="200"/>
      <c r="C66" s="205"/>
      <c r="D66" s="206"/>
      <c r="E66" s="165"/>
      <c r="F66" s="212"/>
      <c r="G66" s="209" t="s">
        <v>3</v>
      </c>
      <c r="H66" s="210"/>
      <c r="I66" s="160"/>
      <c r="J66" s="161"/>
      <c r="K66" s="161"/>
      <c r="L66" s="162"/>
      <c r="M66" s="160"/>
      <c r="N66" s="161"/>
      <c r="O66" s="161"/>
      <c r="P66" s="162"/>
      <c r="Q66" s="160"/>
      <c r="R66" s="161"/>
      <c r="S66" s="161"/>
      <c r="T66" s="162"/>
    </row>
    <row r="67" spans="2:20" s="4" customFormat="1" ht="24.95" hidden="1" customHeight="1" x14ac:dyDescent="0.25">
      <c r="B67" s="197" t="s">
        <v>31</v>
      </c>
      <c r="C67" s="183" t="s">
        <v>29</v>
      </c>
      <c r="D67" s="185"/>
      <c r="E67" s="183" t="s">
        <v>92</v>
      </c>
      <c r="F67" s="185"/>
      <c r="G67" s="183" t="s">
        <v>93</v>
      </c>
      <c r="H67" s="185"/>
      <c r="I67" s="183" t="s">
        <v>108</v>
      </c>
      <c r="J67" s="184"/>
      <c r="K67" s="184"/>
      <c r="L67" s="185"/>
      <c r="M67" s="183" t="s">
        <v>108</v>
      </c>
      <c r="N67" s="184"/>
      <c r="O67" s="184"/>
      <c r="P67" s="185"/>
      <c r="Q67" s="183" t="s">
        <v>108</v>
      </c>
      <c r="R67" s="184"/>
      <c r="S67" s="184"/>
      <c r="T67" s="185"/>
    </row>
    <row r="68" spans="2:20" s="4" customFormat="1" ht="24.95" hidden="1" customHeight="1" x14ac:dyDescent="0.25">
      <c r="B68" s="198"/>
      <c r="C68" s="186"/>
      <c r="D68" s="188"/>
      <c r="E68" s="186"/>
      <c r="F68" s="188"/>
      <c r="G68" s="186"/>
      <c r="H68" s="188"/>
      <c r="I68" s="186"/>
      <c r="J68" s="187"/>
      <c r="K68" s="187"/>
      <c r="L68" s="188"/>
      <c r="M68" s="186"/>
      <c r="N68" s="187"/>
      <c r="O68" s="187"/>
      <c r="P68" s="188"/>
      <c r="Q68" s="186"/>
      <c r="R68" s="187"/>
      <c r="S68" s="187"/>
      <c r="T68" s="188"/>
    </row>
    <row r="69" spans="2:20" ht="5.0999999999999996" hidden="1" customHeight="1" x14ac:dyDescent="0.25">
      <c r="B69" s="48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0"/>
    </row>
    <row r="70" spans="2:20" ht="24.95" hidden="1" customHeight="1" x14ac:dyDescent="0.25">
      <c r="B70" s="174">
        <f>B58+1</f>
        <v>4</v>
      </c>
      <c r="C70" s="201" t="s">
        <v>74</v>
      </c>
      <c r="D70" s="202"/>
      <c r="E70" s="213"/>
      <c r="F70" s="214"/>
      <c r="G70" s="209" t="s">
        <v>3</v>
      </c>
      <c r="H70" s="210"/>
      <c r="I70" s="160"/>
      <c r="J70" s="161"/>
      <c r="K70" s="161"/>
      <c r="L70" s="162"/>
      <c r="M70" s="160"/>
      <c r="N70" s="161"/>
      <c r="O70" s="161"/>
      <c r="P70" s="162"/>
      <c r="Q70" s="160"/>
      <c r="R70" s="161"/>
      <c r="S70" s="161"/>
      <c r="T70" s="162"/>
    </row>
    <row r="71" spans="2:20" ht="24.95" hidden="1" customHeight="1" x14ac:dyDescent="0.25">
      <c r="B71" s="199"/>
      <c r="C71" s="203"/>
      <c r="D71" s="204"/>
      <c r="E71" s="163"/>
      <c r="F71" s="211"/>
      <c r="G71" s="209" t="s">
        <v>4</v>
      </c>
      <c r="H71" s="210"/>
      <c r="I71" s="160"/>
      <c r="J71" s="161"/>
      <c r="K71" s="161"/>
      <c r="L71" s="162"/>
      <c r="M71" s="160"/>
      <c r="N71" s="161"/>
      <c r="O71" s="161"/>
      <c r="P71" s="162"/>
      <c r="Q71" s="160"/>
      <c r="R71" s="161"/>
      <c r="S71" s="161"/>
      <c r="T71" s="162"/>
    </row>
    <row r="72" spans="2:20" ht="24.95" hidden="1" customHeight="1" x14ac:dyDescent="0.25">
      <c r="B72" s="199"/>
      <c r="C72" s="203"/>
      <c r="D72" s="204"/>
      <c r="E72" s="163"/>
      <c r="F72" s="211"/>
      <c r="G72" s="209" t="s">
        <v>4</v>
      </c>
      <c r="H72" s="210"/>
      <c r="I72" s="160"/>
      <c r="J72" s="161"/>
      <c r="K72" s="161"/>
      <c r="L72" s="162"/>
      <c r="M72" s="160"/>
      <c r="N72" s="161"/>
      <c r="O72" s="161"/>
      <c r="P72" s="162"/>
      <c r="Q72" s="160"/>
      <c r="R72" s="161"/>
      <c r="S72" s="161"/>
      <c r="T72" s="162"/>
    </row>
    <row r="73" spans="2:20" ht="24.95" hidden="1" customHeight="1" x14ac:dyDescent="0.25">
      <c r="B73" s="200"/>
      <c r="C73" s="205"/>
      <c r="D73" s="206"/>
      <c r="E73" s="165"/>
      <c r="F73" s="212"/>
      <c r="G73" s="209" t="s">
        <v>3</v>
      </c>
      <c r="H73" s="210"/>
      <c r="I73" s="160"/>
      <c r="J73" s="161"/>
      <c r="K73" s="161"/>
      <c r="L73" s="162"/>
      <c r="M73" s="160"/>
      <c r="N73" s="161"/>
      <c r="O73" s="161"/>
      <c r="P73" s="162"/>
      <c r="Q73" s="160"/>
      <c r="R73" s="161"/>
      <c r="S73" s="161"/>
      <c r="T73" s="162"/>
    </row>
    <row r="74" spans="2:20" ht="5.0999999999999996" hidden="1" customHeight="1" x14ac:dyDescent="0.25">
      <c r="B74" s="48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</row>
    <row r="75" spans="2:20" ht="24.95" hidden="1" customHeight="1" x14ac:dyDescent="0.25">
      <c r="B75" s="174">
        <f>B70+1</f>
        <v>5</v>
      </c>
      <c r="C75" s="201" t="s">
        <v>75</v>
      </c>
      <c r="D75" s="202"/>
      <c r="E75" s="207"/>
      <c r="F75" s="208"/>
      <c r="G75" s="209" t="s">
        <v>3</v>
      </c>
      <c r="H75" s="210"/>
      <c r="I75" s="160"/>
      <c r="J75" s="161"/>
      <c r="K75" s="161"/>
      <c r="L75" s="162"/>
      <c r="M75" s="160"/>
      <c r="N75" s="161"/>
      <c r="O75" s="161"/>
      <c r="P75" s="162"/>
      <c r="Q75" s="160"/>
      <c r="R75" s="161"/>
      <c r="S75" s="161"/>
      <c r="T75" s="162"/>
    </row>
    <row r="76" spans="2:20" ht="24.95" hidden="1" customHeight="1" x14ac:dyDescent="0.25">
      <c r="B76" s="199"/>
      <c r="C76" s="203"/>
      <c r="D76" s="204"/>
      <c r="E76" s="163"/>
      <c r="F76" s="211"/>
      <c r="G76" s="209" t="s">
        <v>4</v>
      </c>
      <c r="H76" s="210"/>
      <c r="I76" s="160"/>
      <c r="J76" s="161"/>
      <c r="K76" s="161"/>
      <c r="L76" s="162"/>
      <c r="M76" s="160"/>
      <c r="N76" s="161"/>
      <c r="O76" s="161"/>
      <c r="P76" s="162"/>
      <c r="Q76" s="160"/>
      <c r="R76" s="161"/>
      <c r="S76" s="161"/>
      <c r="T76" s="162"/>
    </row>
    <row r="77" spans="2:20" ht="24.95" hidden="1" customHeight="1" x14ac:dyDescent="0.25">
      <c r="B77" s="199"/>
      <c r="C77" s="203"/>
      <c r="D77" s="204"/>
      <c r="E77" s="163"/>
      <c r="F77" s="211"/>
      <c r="G77" s="209" t="s">
        <v>4</v>
      </c>
      <c r="H77" s="210"/>
      <c r="I77" s="160"/>
      <c r="J77" s="161"/>
      <c r="K77" s="161"/>
      <c r="L77" s="162"/>
      <c r="M77" s="160"/>
      <c r="N77" s="161"/>
      <c r="O77" s="161"/>
      <c r="P77" s="162"/>
      <c r="Q77" s="160"/>
      <c r="R77" s="161"/>
      <c r="S77" s="161"/>
      <c r="T77" s="162"/>
    </row>
    <row r="78" spans="2:20" ht="24.95" hidden="1" customHeight="1" x14ac:dyDescent="0.25">
      <c r="B78" s="200"/>
      <c r="C78" s="205"/>
      <c r="D78" s="206"/>
      <c r="E78" s="165"/>
      <c r="F78" s="212"/>
      <c r="G78" s="209" t="s">
        <v>3</v>
      </c>
      <c r="H78" s="210"/>
      <c r="I78" s="160"/>
      <c r="J78" s="161"/>
      <c r="K78" s="161"/>
      <c r="L78" s="162"/>
      <c r="M78" s="160"/>
      <c r="N78" s="161"/>
      <c r="O78" s="161"/>
      <c r="P78" s="162"/>
      <c r="Q78" s="160"/>
      <c r="R78" s="161"/>
      <c r="S78" s="161"/>
      <c r="T78" s="162"/>
    </row>
    <row r="79" spans="2:20" ht="5.0999999999999996" hidden="1" customHeight="1" x14ac:dyDescent="0.25">
      <c r="B79" s="48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</row>
    <row r="80" spans="2:20" s="4" customFormat="1" ht="20.100000000000001" hidden="1" customHeight="1" x14ac:dyDescent="0.25">
      <c r="B80" s="197" t="s">
        <v>31</v>
      </c>
      <c r="C80" s="183" t="s">
        <v>29</v>
      </c>
      <c r="D80" s="185"/>
      <c r="E80" s="183" t="s">
        <v>92</v>
      </c>
      <c r="F80" s="185"/>
      <c r="G80" s="183" t="s">
        <v>93</v>
      </c>
      <c r="H80" s="185"/>
      <c r="I80" s="183" t="s">
        <v>30</v>
      </c>
      <c r="J80" s="184"/>
      <c r="K80" s="184"/>
      <c r="L80" s="185"/>
      <c r="M80" s="183" t="s">
        <v>30</v>
      </c>
      <c r="N80" s="184"/>
      <c r="O80" s="184"/>
      <c r="P80" s="185"/>
      <c r="Q80" s="183" t="s">
        <v>30</v>
      </c>
      <c r="R80" s="184"/>
      <c r="S80" s="184"/>
      <c r="T80" s="185"/>
    </row>
    <row r="81" spans="2:20" s="4" customFormat="1" ht="20.100000000000001" hidden="1" customHeight="1" x14ac:dyDescent="0.25">
      <c r="B81" s="198"/>
      <c r="C81" s="186"/>
      <c r="D81" s="188"/>
      <c r="E81" s="186"/>
      <c r="F81" s="188"/>
      <c r="G81" s="186"/>
      <c r="H81" s="188"/>
      <c r="I81" s="186"/>
      <c r="J81" s="187"/>
      <c r="K81" s="187"/>
      <c r="L81" s="188"/>
      <c r="M81" s="186"/>
      <c r="N81" s="187"/>
      <c r="O81" s="187"/>
      <c r="P81" s="188"/>
      <c r="Q81" s="186"/>
      <c r="R81" s="187"/>
      <c r="S81" s="187"/>
      <c r="T81" s="188"/>
    </row>
    <row r="82" spans="2:20" ht="5.0999999999999996" hidden="1" customHeight="1" x14ac:dyDescent="0.25">
      <c r="B82" s="48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50"/>
    </row>
    <row r="83" spans="2:20" ht="20.100000000000001" hidden="1" customHeight="1" x14ac:dyDescent="0.25">
      <c r="B83" s="174">
        <v>6</v>
      </c>
      <c r="C83" s="201" t="s">
        <v>5</v>
      </c>
      <c r="D83" s="202"/>
      <c r="E83" s="213"/>
      <c r="F83" s="214"/>
      <c r="G83" s="209" t="s">
        <v>3</v>
      </c>
      <c r="H83" s="210"/>
      <c r="I83" s="160"/>
      <c r="J83" s="161"/>
      <c r="K83" s="161"/>
      <c r="L83" s="162"/>
      <c r="M83" s="160"/>
      <c r="N83" s="161"/>
      <c r="O83" s="161"/>
      <c r="P83" s="162"/>
      <c r="Q83" s="160"/>
      <c r="R83" s="161"/>
      <c r="S83" s="161"/>
      <c r="T83" s="162"/>
    </row>
    <row r="84" spans="2:20" ht="20.100000000000001" hidden="1" customHeight="1" x14ac:dyDescent="0.25">
      <c r="B84" s="199"/>
      <c r="C84" s="203"/>
      <c r="D84" s="204"/>
      <c r="E84" s="163"/>
      <c r="F84" s="211"/>
      <c r="G84" s="209" t="s">
        <v>4</v>
      </c>
      <c r="H84" s="210"/>
      <c r="I84" s="160"/>
      <c r="J84" s="161"/>
      <c r="K84" s="161"/>
      <c r="L84" s="162"/>
      <c r="M84" s="160"/>
      <c r="N84" s="161"/>
      <c r="O84" s="161"/>
      <c r="P84" s="162"/>
      <c r="Q84" s="160"/>
      <c r="R84" s="161"/>
      <c r="S84" s="161"/>
      <c r="T84" s="162"/>
    </row>
    <row r="85" spans="2:20" ht="20.100000000000001" hidden="1" customHeight="1" x14ac:dyDescent="0.25">
      <c r="B85" s="199"/>
      <c r="C85" s="203"/>
      <c r="D85" s="204"/>
      <c r="E85" s="163"/>
      <c r="F85" s="211"/>
      <c r="G85" s="209" t="s">
        <v>4</v>
      </c>
      <c r="H85" s="210"/>
      <c r="I85" s="160"/>
      <c r="J85" s="161"/>
      <c r="K85" s="161"/>
      <c r="L85" s="162"/>
      <c r="M85" s="160"/>
      <c r="N85" s="161"/>
      <c r="O85" s="161"/>
      <c r="P85" s="162"/>
      <c r="Q85" s="160"/>
      <c r="R85" s="161"/>
      <c r="S85" s="161"/>
      <c r="T85" s="162"/>
    </row>
    <row r="86" spans="2:20" ht="20.100000000000001" hidden="1" customHeight="1" x14ac:dyDescent="0.25">
      <c r="B86" s="200"/>
      <c r="C86" s="205"/>
      <c r="D86" s="206"/>
      <c r="E86" s="165"/>
      <c r="F86" s="212"/>
      <c r="G86" s="209" t="s">
        <v>3</v>
      </c>
      <c r="H86" s="210"/>
      <c r="I86" s="160"/>
      <c r="J86" s="161"/>
      <c r="K86" s="161"/>
      <c r="L86" s="162"/>
      <c r="M86" s="160"/>
      <c r="N86" s="161"/>
      <c r="O86" s="161"/>
      <c r="P86" s="162"/>
      <c r="Q86" s="160"/>
      <c r="R86" s="161"/>
      <c r="S86" s="161"/>
      <c r="T86" s="162"/>
    </row>
    <row r="87" spans="2:20" ht="5.0999999999999996" hidden="1" customHeight="1" x14ac:dyDescent="0.25">
      <c r="B87" s="48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50"/>
    </row>
    <row r="88" spans="2:20" ht="20.100000000000001" hidden="1" customHeight="1" x14ac:dyDescent="0.25">
      <c r="B88" s="174">
        <f>B83+1</f>
        <v>7</v>
      </c>
      <c r="C88" s="201" t="s">
        <v>34</v>
      </c>
      <c r="D88" s="202"/>
      <c r="E88" s="207"/>
      <c r="F88" s="208"/>
      <c r="G88" s="209" t="s">
        <v>3</v>
      </c>
      <c r="H88" s="210"/>
      <c r="I88" s="160"/>
      <c r="J88" s="161"/>
      <c r="K88" s="161"/>
      <c r="L88" s="162"/>
      <c r="M88" s="160"/>
      <c r="N88" s="161"/>
      <c r="O88" s="161"/>
      <c r="P88" s="162"/>
      <c r="Q88" s="160"/>
      <c r="R88" s="161"/>
      <c r="S88" s="161"/>
      <c r="T88" s="162"/>
    </row>
    <row r="89" spans="2:20" ht="20.100000000000001" hidden="1" customHeight="1" x14ac:dyDescent="0.25">
      <c r="B89" s="199"/>
      <c r="C89" s="203"/>
      <c r="D89" s="204"/>
      <c r="E89" s="163"/>
      <c r="F89" s="211"/>
      <c r="G89" s="209" t="s">
        <v>4</v>
      </c>
      <c r="H89" s="210"/>
      <c r="I89" s="160"/>
      <c r="J89" s="161"/>
      <c r="K89" s="161"/>
      <c r="L89" s="162"/>
      <c r="M89" s="160"/>
      <c r="N89" s="161"/>
      <c r="O89" s="161"/>
      <c r="P89" s="162"/>
      <c r="Q89" s="160"/>
      <c r="R89" s="161"/>
      <c r="S89" s="161"/>
      <c r="T89" s="162"/>
    </row>
    <row r="90" spans="2:20" ht="20.100000000000001" hidden="1" customHeight="1" x14ac:dyDescent="0.25">
      <c r="B90" s="199"/>
      <c r="C90" s="203"/>
      <c r="D90" s="204"/>
      <c r="E90" s="163"/>
      <c r="F90" s="211"/>
      <c r="G90" s="209" t="s">
        <v>4</v>
      </c>
      <c r="H90" s="210"/>
      <c r="I90" s="160"/>
      <c r="J90" s="161"/>
      <c r="K90" s="161"/>
      <c r="L90" s="162"/>
      <c r="M90" s="160"/>
      <c r="N90" s="161"/>
      <c r="O90" s="161"/>
      <c r="P90" s="162"/>
      <c r="Q90" s="160"/>
      <c r="R90" s="161"/>
      <c r="S90" s="161"/>
      <c r="T90" s="162"/>
    </row>
    <row r="91" spans="2:20" ht="20.100000000000001" hidden="1" customHeight="1" x14ac:dyDescent="0.25">
      <c r="B91" s="200"/>
      <c r="C91" s="205"/>
      <c r="D91" s="206"/>
      <c r="E91" s="165"/>
      <c r="F91" s="212"/>
      <c r="G91" s="209" t="s">
        <v>3</v>
      </c>
      <c r="H91" s="210"/>
      <c r="I91" s="160"/>
      <c r="J91" s="161"/>
      <c r="K91" s="161"/>
      <c r="L91" s="162"/>
      <c r="M91" s="160"/>
      <c r="N91" s="161"/>
      <c r="O91" s="161"/>
      <c r="P91" s="162"/>
      <c r="Q91" s="160"/>
      <c r="R91" s="161"/>
      <c r="S91" s="161"/>
      <c r="T91" s="162"/>
    </row>
    <row r="92" spans="2:20" ht="20.100000000000001" hidden="1" customHeight="1" x14ac:dyDescent="0.25"/>
    <row r="93" spans="2:20" ht="20.100000000000001" hidden="1" customHeight="1" x14ac:dyDescent="0.25"/>
    <row r="94" spans="2:20" s="4" customFormat="1" ht="15.95" hidden="1" customHeight="1" x14ac:dyDescent="0.25">
      <c r="B94" s="197" t="s">
        <v>31</v>
      </c>
      <c r="C94" s="183" t="s">
        <v>29</v>
      </c>
      <c r="D94" s="185"/>
      <c r="E94" s="183" t="s">
        <v>92</v>
      </c>
      <c r="F94" s="185"/>
      <c r="G94" s="183" t="s">
        <v>93</v>
      </c>
      <c r="H94" s="185"/>
      <c r="I94" s="183" t="s">
        <v>30</v>
      </c>
      <c r="J94" s="184"/>
      <c r="K94" s="184"/>
      <c r="L94" s="185"/>
      <c r="M94" s="183" t="s">
        <v>30</v>
      </c>
      <c r="N94" s="184"/>
      <c r="O94" s="184"/>
      <c r="P94" s="185"/>
      <c r="Q94" s="183" t="s">
        <v>30</v>
      </c>
      <c r="R94" s="184"/>
      <c r="S94" s="184"/>
      <c r="T94" s="185"/>
    </row>
    <row r="95" spans="2:20" s="4" customFormat="1" ht="15.95" hidden="1" customHeight="1" x14ac:dyDescent="0.25">
      <c r="B95" s="198"/>
      <c r="C95" s="186"/>
      <c r="D95" s="188"/>
      <c r="E95" s="186"/>
      <c r="F95" s="188"/>
      <c r="G95" s="186"/>
      <c r="H95" s="188"/>
      <c r="I95" s="186"/>
      <c r="J95" s="187"/>
      <c r="K95" s="187"/>
      <c r="L95" s="188"/>
      <c r="M95" s="186"/>
      <c r="N95" s="187"/>
      <c r="O95" s="187"/>
      <c r="P95" s="188"/>
      <c r="Q95" s="186"/>
      <c r="R95" s="187"/>
      <c r="S95" s="187"/>
      <c r="T95" s="188"/>
    </row>
    <row r="96" spans="2:20" ht="5.0999999999999996" hidden="1" customHeight="1" x14ac:dyDescent="0.25">
      <c r="B96" s="48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50"/>
    </row>
    <row r="97" spans="2:20" ht="15.95" hidden="1" customHeight="1" x14ac:dyDescent="0.25">
      <c r="B97" s="174">
        <v>6</v>
      </c>
      <c r="C97" s="201" t="s">
        <v>5</v>
      </c>
      <c r="D97" s="202"/>
      <c r="E97" s="213"/>
      <c r="F97" s="214"/>
      <c r="G97" s="209" t="s">
        <v>3</v>
      </c>
      <c r="H97" s="210"/>
      <c r="I97" s="160"/>
      <c r="J97" s="161"/>
      <c r="K97" s="161"/>
      <c r="L97" s="162"/>
      <c r="M97" s="160"/>
      <c r="N97" s="161"/>
      <c r="O97" s="161"/>
      <c r="P97" s="162"/>
      <c r="Q97" s="160"/>
      <c r="R97" s="161"/>
      <c r="S97" s="161"/>
      <c r="T97" s="162"/>
    </row>
    <row r="98" spans="2:20" ht="15.95" hidden="1" customHeight="1" x14ac:dyDescent="0.25">
      <c r="B98" s="199"/>
      <c r="C98" s="203"/>
      <c r="D98" s="204"/>
      <c r="E98" s="163"/>
      <c r="F98" s="211"/>
      <c r="G98" s="209" t="s">
        <v>4</v>
      </c>
      <c r="H98" s="210"/>
      <c r="I98" s="160"/>
      <c r="J98" s="161"/>
      <c r="K98" s="161"/>
      <c r="L98" s="162"/>
      <c r="M98" s="160"/>
      <c r="N98" s="161"/>
      <c r="O98" s="161"/>
      <c r="P98" s="162"/>
      <c r="Q98" s="160"/>
      <c r="R98" s="161"/>
      <c r="S98" s="161"/>
      <c r="T98" s="162"/>
    </row>
    <row r="99" spans="2:20" ht="15.95" hidden="1" customHeight="1" x14ac:dyDescent="0.25">
      <c r="B99" s="199"/>
      <c r="C99" s="203"/>
      <c r="D99" s="204"/>
      <c r="E99" s="163"/>
      <c r="F99" s="211"/>
      <c r="G99" s="209" t="s">
        <v>4</v>
      </c>
      <c r="H99" s="210"/>
      <c r="I99" s="160"/>
      <c r="J99" s="161"/>
      <c r="K99" s="161"/>
      <c r="L99" s="162"/>
      <c r="M99" s="160"/>
      <c r="N99" s="161"/>
      <c r="O99" s="161"/>
      <c r="P99" s="162"/>
      <c r="Q99" s="160"/>
      <c r="R99" s="161"/>
      <c r="S99" s="161"/>
      <c r="T99" s="162"/>
    </row>
    <row r="100" spans="2:20" ht="15.95" hidden="1" customHeight="1" x14ac:dyDescent="0.25">
      <c r="B100" s="200"/>
      <c r="C100" s="205"/>
      <c r="D100" s="206"/>
      <c r="E100" s="165"/>
      <c r="F100" s="212"/>
      <c r="G100" s="209" t="s">
        <v>3</v>
      </c>
      <c r="H100" s="210"/>
      <c r="I100" s="160"/>
      <c r="J100" s="161"/>
      <c r="K100" s="161"/>
      <c r="L100" s="162"/>
      <c r="M100" s="160"/>
      <c r="N100" s="161"/>
      <c r="O100" s="161"/>
      <c r="P100" s="162"/>
      <c r="Q100" s="160"/>
      <c r="R100" s="161"/>
      <c r="S100" s="161"/>
      <c r="T100" s="162"/>
    </row>
    <row r="101" spans="2:20" ht="5.0999999999999996" hidden="1" customHeight="1" x14ac:dyDescent="0.25">
      <c r="B101" s="48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50"/>
    </row>
    <row r="102" spans="2:20" ht="15.95" hidden="1" customHeight="1" x14ac:dyDescent="0.25">
      <c r="B102" s="174">
        <f>B97+1</f>
        <v>7</v>
      </c>
      <c r="C102" s="201" t="s">
        <v>34</v>
      </c>
      <c r="D102" s="202"/>
      <c r="E102" s="207"/>
      <c r="F102" s="208"/>
      <c r="G102" s="209" t="s">
        <v>3</v>
      </c>
      <c r="H102" s="210"/>
      <c r="I102" s="160"/>
      <c r="J102" s="161"/>
      <c r="K102" s="161"/>
      <c r="L102" s="162"/>
      <c r="M102" s="160"/>
      <c r="N102" s="161"/>
      <c r="O102" s="161"/>
      <c r="P102" s="162"/>
      <c r="Q102" s="160"/>
      <c r="R102" s="161"/>
      <c r="S102" s="161"/>
      <c r="T102" s="162"/>
    </row>
    <row r="103" spans="2:20" ht="15.95" hidden="1" customHeight="1" x14ac:dyDescent="0.25">
      <c r="B103" s="199"/>
      <c r="C103" s="203"/>
      <c r="D103" s="204"/>
      <c r="E103" s="163"/>
      <c r="F103" s="211"/>
      <c r="G103" s="209" t="s">
        <v>4</v>
      </c>
      <c r="H103" s="210"/>
      <c r="I103" s="160"/>
      <c r="J103" s="161"/>
      <c r="K103" s="161"/>
      <c r="L103" s="162"/>
      <c r="M103" s="160"/>
      <c r="N103" s="161"/>
      <c r="O103" s="161"/>
      <c r="P103" s="162"/>
      <c r="Q103" s="160"/>
      <c r="R103" s="161"/>
      <c r="S103" s="161"/>
      <c r="T103" s="162"/>
    </row>
    <row r="104" spans="2:20" ht="15.95" hidden="1" customHeight="1" x14ac:dyDescent="0.25">
      <c r="B104" s="199"/>
      <c r="C104" s="203"/>
      <c r="D104" s="204"/>
      <c r="E104" s="163"/>
      <c r="F104" s="211"/>
      <c r="G104" s="209" t="s">
        <v>4</v>
      </c>
      <c r="H104" s="210"/>
      <c r="I104" s="160"/>
      <c r="J104" s="161"/>
      <c r="K104" s="161"/>
      <c r="L104" s="162"/>
      <c r="M104" s="160"/>
      <c r="N104" s="161"/>
      <c r="O104" s="161"/>
      <c r="P104" s="162"/>
      <c r="Q104" s="160"/>
      <c r="R104" s="161"/>
      <c r="S104" s="161"/>
      <c r="T104" s="162"/>
    </row>
    <row r="105" spans="2:20" ht="15.95" hidden="1" customHeight="1" x14ac:dyDescent="0.25">
      <c r="B105" s="200"/>
      <c r="C105" s="205"/>
      <c r="D105" s="206"/>
      <c r="E105" s="165"/>
      <c r="F105" s="212"/>
      <c r="G105" s="209" t="s">
        <v>3</v>
      </c>
      <c r="H105" s="210"/>
      <c r="I105" s="160"/>
      <c r="J105" s="161"/>
      <c r="K105" s="161"/>
      <c r="L105" s="162"/>
      <c r="M105" s="160"/>
      <c r="N105" s="161"/>
      <c r="O105" s="161"/>
      <c r="P105" s="162"/>
      <c r="Q105" s="160"/>
      <c r="R105" s="161"/>
      <c r="S105" s="161"/>
      <c r="T105" s="162"/>
    </row>
    <row r="106" spans="2:20" ht="5.0999999999999996" hidden="1" customHeight="1" x14ac:dyDescent="0.25">
      <c r="B106" s="48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50"/>
    </row>
    <row r="107" spans="2:20" ht="15.95" hidden="1" customHeight="1" x14ac:dyDescent="0.25">
      <c r="B107" s="174">
        <f>B88+1</f>
        <v>8</v>
      </c>
      <c r="C107" s="201" t="s">
        <v>6</v>
      </c>
      <c r="D107" s="202"/>
      <c r="E107" s="213"/>
      <c r="F107" s="214"/>
      <c r="G107" s="209" t="s">
        <v>3</v>
      </c>
      <c r="H107" s="210"/>
      <c r="I107" s="160"/>
      <c r="J107" s="161"/>
      <c r="K107" s="161"/>
      <c r="L107" s="162"/>
      <c r="M107" s="160"/>
      <c r="N107" s="161"/>
      <c r="O107" s="161"/>
      <c r="P107" s="162"/>
      <c r="Q107" s="160"/>
      <c r="R107" s="161"/>
      <c r="S107" s="161"/>
      <c r="T107" s="162"/>
    </row>
    <row r="108" spans="2:20" ht="15.95" hidden="1" customHeight="1" x14ac:dyDescent="0.25">
      <c r="B108" s="199"/>
      <c r="C108" s="203"/>
      <c r="D108" s="204"/>
      <c r="E108" s="163"/>
      <c r="F108" s="211"/>
      <c r="G108" s="209" t="s">
        <v>4</v>
      </c>
      <c r="H108" s="210"/>
      <c r="I108" s="160"/>
      <c r="J108" s="161"/>
      <c r="K108" s="161"/>
      <c r="L108" s="162"/>
      <c r="M108" s="160"/>
      <c r="N108" s="161"/>
      <c r="O108" s="161"/>
      <c r="P108" s="162"/>
      <c r="Q108" s="160"/>
      <c r="R108" s="161"/>
      <c r="S108" s="161"/>
      <c r="T108" s="162"/>
    </row>
    <row r="109" spans="2:20" ht="15.95" hidden="1" customHeight="1" x14ac:dyDescent="0.25">
      <c r="B109" s="199"/>
      <c r="C109" s="203"/>
      <c r="D109" s="204"/>
      <c r="E109" s="163"/>
      <c r="F109" s="211"/>
      <c r="G109" s="209" t="s">
        <v>4</v>
      </c>
      <c r="H109" s="210"/>
      <c r="I109" s="160"/>
      <c r="J109" s="161"/>
      <c r="K109" s="161"/>
      <c r="L109" s="162"/>
      <c r="M109" s="160"/>
      <c r="N109" s="161"/>
      <c r="O109" s="161"/>
      <c r="P109" s="162"/>
      <c r="Q109" s="160"/>
      <c r="R109" s="161"/>
      <c r="S109" s="161"/>
      <c r="T109" s="162"/>
    </row>
    <row r="110" spans="2:20" ht="15.95" hidden="1" customHeight="1" x14ac:dyDescent="0.25">
      <c r="B110" s="200"/>
      <c r="C110" s="205"/>
      <c r="D110" s="206"/>
      <c r="E110" s="165"/>
      <c r="F110" s="212"/>
      <c r="G110" s="209" t="s">
        <v>3</v>
      </c>
      <c r="H110" s="210"/>
      <c r="I110" s="160"/>
      <c r="J110" s="161"/>
      <c r="K110" s="161"/>
      <c r="L110" s="162"/>
      <c r="M110" s="160"/>
      <c r="N110" s="161"/>
      <c r="O110" s="161"/>
      <c r="P110" s="162"/>
      <c r="Q110" s="160"/>
      <c r="R110" s="161"/>
      <c r="S110" s="161"/>
      <c r="T110" s="162"/>
    </row>
    <row r="111" spans="2:20" ht="15.95" hidden="1" customHeight="1" x14ac:dyDescent="0.25">
      <c r="B111" s="174">
        <f>B107+1</f>
        <v>9</v>
      </c>
      <c r="C111" s="201" t="s">
        <v>32</v>
      </c>
      <c r="D111" s="202"/>
      <c r="E111" s="213"/>
      <c r="F111" s="214"/>
      <c r="G111" s="209" t="s">
        <v>3</v>
      </c>
      <c r="H111" s="210"/>
      <c r="I111" s="160"/>
      <c r="J111" s="161"/>
      <c r="K111" s="161"/>
      <c r="L111" s="162"/>
      <c r="M111" s="160"/>
      <c r="N111" s="161"/>
      <c r="O111" s="161"/>
      <c r="P111" s="162"/>
      <c r="Q111" s="160"/>
      <c r="R111" s="161"/>
      <c r="S111" s="161"/>
      <c r="T111" s="162"/>
    </row>
    <row r="112" spans="2:20" ht="15.95" hidden="1" customHeight="1" x14ac:dyDescent="0.25">
      <c r="B112" s="199"/>
      <c r="C112" s="203"/>
      <c r="D112" s="204"/>
      <c r="E112" s="163"/>
      <c r="F112" s="211"/>
      <c r="G112" s="209" t="s">
        <v>4</v>
      </c>
      <c r="H112" s="210"/>
      <c r="I112" s="160"/>
      <c r="J112" s="161"/>
      <c r="K112" s="161"/>
      <c r="L112" s="162"/>
      <c r="M112" s="160"/>
      <c r="N112" s="161"/>
      <c r="O112" s="161"/>
      <c r="P112" s="162"/>
      <c r="Q112" s="160"/>
      <c r="R112" s="161"/>
      <c r="S112" s="161"/>
      <c r="T112" s="162"/>
    </row>
    <row r="113" spans="2:20" ht="15.95" hidden="1" customHeight="1" x14ac:dyDescent="0.25">
      <c r="B113" s="199"/>
      <c r="C113" s="203"/>
      <c r="D113" s="204"/>
      <c r="E113" s="163"/>
      <c r="F113" s="211"/>
      <c r="G113" s="209" t="s">
        <v>4</v>
      </c>
      <c r="H113" s="210"/>
      <c r="I113" s="160"/>
      <c r="J113" s="161"/>
      <c r="K113" s="161"/>
      <c r="L113" s="162"/>
      <c r="M113" s="160"/>
      <c r="N113" s="161"/>
      <c r="O113" s="161"/>
      <c r="P113" s="162"/>
      <c r="Q113" s="160"/>
      <c r="R113" s="161"/>
      <c r="S113" s="161"/>
      <c r="T113" s="162"/>
    </row>
    <row r="114" spans="2:20" ht="15.95" hidden="1" customHeight="1" x14ac:dyDescent="0.25">
      <c r="B114" s="200"/>
      <c r="C114" s="205"/>
      <c r="D114" s="206"/>
      <c r="E114" s="165"/>
      <c r="F114" s="212"/>
      <c r="G114" s="209" t="s">
        <v>3</v>
      </c>
      <c r="H114" s="210"/>
      <c r="I114" s="160"/>
      <c r="J114" s="161"/>
      <c r="K114" s="161"/>
      <c r="L114" s="162"/>
      <c r="M114" s="160"/>
      <c r="N114" s="161"/>
      <c r="O114" s="161"/>
      <c r="P114" s="162"/>
      <c r="Q114" s="160"/>
      <c r="R114" s="161"/>
      <c r="S114" s="161"/>
      <c r="T114" s="162"/>
    </row>
    <row r="115" spans="2:20" ht="5.0999999999999996" hidden="1" customHeight="1" x14ac:dyDescent="0.25">
      <c r="B115" s="48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50"/>
    </row>
    <row r="116" spans="2:20" ht="15.95" hidden="1" customHeight="1" x14ac:dyDescent="0.25">
      <c r="B116" s="174">
        <f>B107+1</f>
        <v>9</v>
      </c>
      <c r="C116" s="201" t="s">
        <v>7</v>
      </c>
      <c r="D116" s="202"/>
      <c r="E116" s="213"/>
      <c r="F116" s="214"/>
      <c r="G116" s="209" t="s">
        <v>3</v>
      </c>
      <c r="H116" s="210"/>
      <c r="I116" s="160"/>
      <c r="J116" s="161"/>
      <c r="K116" s="161"/>
      <c r="L116" s="162"/>
      <c r="M116" s="160"/>
      <c r="N116" s="161"/>
      <c r="O116" s="161"/>
      <c r="P116" s="162"/>
      <c r="Q116" s="160"/>
      <c r="R116" s="161"/>
      <c r="S116" s="161"/>
      <c r="T116" s="162"/>
    </row>
    <row r="117" spans="2:20" ht="15.95" hidden="1" customHeight="1" x14ac:dyDescent="0.25">
      <c r="B117" s="199"/>
      <c r="C117" s="203"/>
      <c r="D117" s="204"/>
      <c r="E117" s="163"/>
      <c r="F117" s="211"/>
      <c r="G117" s="209" t="s">
        <v>4</v>
      </c>
      <c r="H117" s="210"/>
      <c r="I117" s="160"/>
      <c r="J117" s="161"/>
      <c r="K117" s="161"/>
      <c r="L117" s="162"/>
      <c r="M117" s="160"/>
      <c r="N117" s="161"/>
      <c r="O117" s="161"/>
      <c r="P117" s="162"/>
      <c r="Q117" s="160"/>
      <c r="R117" s="161"/>
      <c r="S117" s="161"/>
      <c r="T117" s="162"/>
    </row>
    <row r="118" spans="2:20" ht="15.95" hidden="1" customHeight="1" x14ac:dyDescent="0.25">
      <c r="B118" s="199"/>
      <c r="C118" s="203"/>
      <c r="D118" s="204"/>
      <c r="E118" s="163"/>
      <c r="F118" s="211"/>
      <c r="G118" s="209" t="s">
        <v>4</v>
      </c>
      <c r="H118" s="210"/>
      <c r="I118" s="160"/>
      <c r="J118" s="161"/>
      <c r="K118" s="161"/>
      <c r="L118" s="162"/>
      <c r="M118" s="160"/>
      <c r="N118" s="161"/>
      <c r="O118" s="161"/>
      <c r="P118" s="162"/>
      <c r="Q118" s="160"/>
      <c r="R118" s="161"/>
      <c r="S118" s="161"/>
      <c r="T118" s="162"/>
    </row>
    <row r="119" spans="2:20" ht="15.95" hidden="1" customHeight="1" x14ac:dyDescent="0.25">
      <c r="B119" s="200"/>
      <c r="C119" s="205"/>
      <c r="D119" s="206"/>
      <c r="E119" s="165"/>
      <c r="F119" s="212"/>
      <c r="G119" s="209" t="s">
        <v>3</v>
      </c>
      <c r="H119" s="210"/>
      <c r="I119" s="160"/>
      <c r="J119" s="161"/>
      <c r="K119" s="161"/>
      <c r="L119" s="162"/>
      <c r="M119" s="160"/>
      <c r="N119" s="161"/>
      <c r="O119" s="161"/>
      <c r="P119" s="162"/>
      <c r="Q119" s="160"/>
      <c r="R119" s="161"/>
      <c r="S119" s="161"/>
      <c r="T119" s="162"/>
    </row>
    <row r="120" spans="2:20" ht="5.0999999999999996" hidden="1" customHeight="1" x14ac:dyDescent="0.25">
      <c r="B120" s="48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50"/>
    </row>
    <row r="121" spans="2:20" ht="15.95" hidden="1" customHeight="1" x14ac:dyDescent="0.25">
      <c r="B121" s="174">
        <f>B116+1</f>
        <v>10</v>
      </c>
      <c r="C121" s="201" t="s">
        <v>8</v>
      </c>
      <c r="D121" s="202"/>
      <c r="E121" s="213"/>
      <c r="F121" s="214"/>
      <c r="G121" s="209" t="s">
        <v>3</v>
      </c>
      <c r="H121" s="210"/>
      <c r="I121" s="160"/>
      <c r="J121" s="161"/>
      <c r="K121" s="161"/>
      <c r="L121" s="162"/>
      <c r="M121" s="160"/>
      <c r="N121" s="161"/>
      <c r="O121" s="161"/>
      <c r="P121" s="162"/>
      <c r="Q121" s="160"/>
      <c r="R121" s="161"/>
      <c r="S121" s="161"/>
      <c r="T121" s="162"/>
    </row>
    <row r="122" spans="2:20" ht="15.95" hidden="1" customHeight="1" x14ac:dyDescent="0.25">
      <c r="B122" s="199"/>
      <c r="C122" s="203"/>
      <c r="D122" s="204"/>
      <c r="E122" s="163"/>
      <c r="F122" s="211"/>
      <c r="G122" s="209" t="s">
        <v>4</v>
      </c>
      <c r="H122" s="210"/>
      <c r="I122" s="160"/>
      <c r="J122" s="161"/>
      <c r="K122" s="161"/>
      <c r="L122" s="162"/>
      <c r="M122" s="160"/>
      <c r="N122" s="161"/>
      <c r="O122" s="161"/>
      <c r="P122" s="162"/>
      <c r="Q122" s="160"/>
      <c r="R122" s="161"/>
      <c r="S122" s="161"/>
      <c r="T122" s="162"/>
    </row>
    <row r="123" spans="2:20" ht="15.95" hidden="1" customHeight="1" x14ac:dyDescent="0.25">
      <c r="B123" s="199"/>
      <c r="C123" s="203"/>
      <c r="D123" s="204"/>
      <c r="E123" s="163"/>
      <c r="F123" s="211"/>
      <c r="G123" s="209" t="s">
        <v>4</v>
      </c>
      <c r="H123" s="210"/>
      <c r="I123" s="160"/>
      <c r="J123" s="161"/>
      <c r="K123" s="161"/>
      <c r="L123" s="162"/>
      <c r="M123" s="160"/>
      <c r="N123" s="161"/>
      <c r="O123" s="161"/>
      <c r="P123" s="162"/>
      <c r="Q123" s="160"/>
      <c r="R123" s="161"/>
      <c r="S123" s="161"/>
      <c r="T123" s="162"/>
    </row>
    <row r="124" spans="2:20" ht="15.95" hidden="1" customHeight="1" x14ac:dyDescent="0.25">
      <c r="B124" s="200"/>
      <c r="C124" s="205"/>
      <c r="D124" s="206"/>
      <c r="E124" s="165"/>
      <c r="F124" s="212"/>
      <c r="G124" s="209" t="s">
        <v>3</v>
      </c>
      <c r="H124" s="210"/>
      <c r="I124" s="160"/>
      <c r="J124" s="161"/>
      <c r="K124" s="161"/>
      <c r="L124" s="162"/>
      <c r="M124" s="160"/>
      <c r="N124" s="161"/>
      <c r="O124" s="161"/>
      <c r="P124" s="162"/>
      <c r="Q124" s="160"/>
      <c r="R124" s="161"/>
      <c r="S124" s="161"/>
      <c r="T124" s="162"/>
    </row>
    <row r="125" spans="2:20" ht="5.0999999999999996" hidden="1" customHeight="1" x14ac:dyDescent="0.25">
      <c r="B125" s="48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50"/>
    </row>
    <row r="126" spans="2:20" ht="15.95" hidden="1" customHeight="1" x14ac:dyDescent="0.25">
      <c r="B126" s="174">
        <f>B121+1</f>
        <v>11</v>
      </c>
      <c r="C126" s="201" t="s">
        <v>35</v>
      </c>
      <c r="D126" s="202"/>
      <c r="E126" s="207"/>
      <c r="F126" s="208"/>
      <c r="G126" s="209" t="s">
        <v>3</v>
      </c>
      <c r="H126" s="210"/>
      <c r="I126" s="160"/>
      <c r="J126" s="161"/>
      <c r="K126" s="161"/>
      <c r="L126" s="162"/>
      <c r="M126" s="160"/>
      <c r="N126" s="161"/>
      <c r="O126" s="161"/>
      <c r="P126" s="162"/>
      <c r="Q126" s="160"/>
      <c r="R126" s="161"/>
      <c r="S126" s="161"/>
      <c r="T126" s="162"/>
    </row>
    <row r="127" spans="2:20" ht="15.95" hidden="1" customHeight="1" x14ac:dyDescent="0.25">
      <c r="B127" s="199"/>
      <c r="C127" s="203"/>
      <c r="D127" s="204"/>
      <c r="E127" s="163"/>
      <c r="F127" s="211"/>
      <c r="G127" s="209" t="s">
        <v>4</v>
      </c>
      <c r="H127" s="210"/>
      <c r="I127" s="160"/>
      <c r="J127" s="161"/>
      <c r="K127" s="161"/>
      <c r="L127" s="162"/>
      <c r="M127" s="160"/>
      <c r="N127" s="161"/>
      <c r="O127" s="161"/>
      <c r="P127" s="162"/>
      <c r="Q127" s="160"/>
      <c r="R127" s="161"/>
      <c r="S127" s="161"/>
      <c r="T127" s="162"/>
    </row>
    <row r="128" spans="2:20" ht="15.95" hidden="1" customHeight="1" x14ac:dyDescent="0.25">
      <c r="B128" s="199"/>
      <c r="C128" s="203"/>
      <c r="D128" s="204"/>
      <c r="E128" s="163"/>
      <c r="F128" s="211"/>
      <c r="G128" s="209" t="s">
        <v>4</v>
      </c>
      <c r="H128" s="210"/>
      <c r="I128" s="160"/>
      <c r="J128" s="161"/>
      <c r="K128" s="161"/>
      <c r="L128" s="162"/>
      <c r="M128" s="160"/>
      <c r="N128" s="161"/>
      <c r="O128" s="161"/>
      <c r="P128" s="162"/>
      <c r="Q128" s="160"/>
      <c r="R128" s="161"/>
      <c r="S128" s="161"/>
      <c r="T128" s="162"/>
    </row>
    <row r="129" spans="2:20" ht="15.95" hidden="1" customHeight="1" x14ac:dyDescent="0.25">
      <c r="B129" s="200"/>
      <c r="C129" s="205"/>
      <c r="D129" s="206"/>
      <c r="E129" s="165"/>
      <c r="F129" s="212"/>
      <c r="G129" s="209" t="s">
        <v>3</v>
      </c>
      <c r="H129" s="210"/>
      <c r="I129" s="160"/>
      <c r="J129" s="161"/>
      <c r="K129" s="161"/>
      <c r="L129" s="162"/>
      <c r="M129" s="160"/>
      <c r="N129" s="161"/>
      <c r="O129" s="161"/>
      <c r="P129" s="162"/>
      <c r="Q129" s="160"/>
      <c r="R129" s="161"/>
      <c r="S129" s="161"/>
      <c r="T129" s="162"/>
    </row>
    <row r="130" spans="2:20" ht="5.0999999999999996" hidden="1" customHeight="1" x14ac:dyDescent="0.25">
      <c r="B130" s="48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50"/>
    </row>
    <row r="131" spans="2:20" ht="15.95" hidden="1" customHeight="1" x14ac:dyDescent="0.25">
      <c r="B131" s="174">
        <f>B126+1</f>
        <v>12</v>
      </c>
      <c r="C131" s="201" t="s">
        <v>9</v>
      </c>
      <c r="D131" s="202"/>
      <c r="E131" s="213"/>
      <c r="F131" s="214"/>
      <c r="G131" s="209" t="s">
        <v>3</v>
      </c>
      <c r="H131" s="210"/>
      <c r="I131" s="160"/>
      <c r="J131" s="161"/>
      <c r="K131" s="161"/>
      <c r="L131" s="162"/>
      <c r="M131" s="160"/>
      <c r="N131" s="161"/>
      <c r="O131" s="161"/>
      <c r="P131" s="162"/>
      <c r="Q131" s="160"/>
      <c r="R131" s="161"/>
      <c r="S131" s="161"/>
      <c r="T131" s="162"/>
    </row>
    <row r="132" spans="2:20" ht="15.95" hidden="1" customHeight="1" x14ac:dyDescent="0.25">
      <c r="B132" s="199"/>
      <c r="C132" s="203"/>
      <c r="D132" s="204"/>
      <c r="E132" s="163"/>
      <c r="F132" s="211"/>
      <c r="G132" s="209" t="s">
        <v>4</v>
      </c>
      <c r="H132" s="210"/>
      <c r="I132" s="160"/>
      <c r="J132" s="161"/>
      <c r="K132" s="161"/>
      <c r="L132" s="162"/>
      <c r="M132" s="160"/>
      <c r="N132" s="161"/>
      <c r="O132" s="161"/>
      <c r="P132" s="162"/>
      <c r="Q132" s="160"/>
      <c r="R132" s="161"/>
      <c r="S132" s="161"/>
      <c r="T132" s="162"/>
    </row>
    <row r="133" spans="2:20" ht="15.95" hidden="1" customHeight="1" x14ac:dyDescent="0.25">
      <c r="B133" s="199"/>
      <c r="C133" s="203"/>
      <c r="D133" s="204"/>
      <c r="E133" s="163"/>
      <c r="F133" s="211"/>
      <c r="G133" s="209" t="s">
        <v>4</v>
      </c>
      <c r="H133" s="210"/>
      <c r="I133" s="160"/>
      <c r="J133" s="161"/>
      <c r="K133" s="161"/>
      <c r="L133" s="162"/>
      <c r="M133" s="160"/>
      <c r="N133" s="161"/>
      <c r="O133" s="161"/>
      <c r="P133" s="162"/>
      <c r="Q133" s="160"/>
      <c r="R133" s="161"/>
      <c r="S133" s="161"/>
      <c r="T133" s="162"/>
    </row>
    <row r="134" spans="2:20" ht="15.95" hidden="1" customHeight="1" x14ac:dyDescent="0.25">
      <c r="B134" s="200"/>
      <c r="C134" s="205"/>
      <c r="D134" s="206"/>
      <c r="E134" s="165"/>
      <c r="F134" s="212"/>
      <c r="G134" s="209" t="s">
        <v>3</v>
      </c>
      <c r="H134" s="210"/>
      <c r="I134" s="160"/>
      <c r="J134" s="161"/>
      <c r="K134" s="161"/>
      <c r="L134" s="162"/>
      <c r="M134" s="160"/>
      <c r="N134" s="161"/>
      <c r="O134" s="161"/>
      <c r="P134" s="162"/>
      <c r="Q134" s="160"/>
      <c r="R134" s="161"/>
      <c r="S134" s="161"/>
      <c r="T134" s="162"/>
    </row>
    <row r="135" spans="2:20" ht="5.0999999999999996" hidden="1" customHeight="1" x14ac:dyDescent="0.25">
      <c r="B135" s="48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50"/>
    </row>
    <row r="136" spans="2:20" ht="15.95" hidden="1" customHeight="1" x14ac:dyDescent="0.25">
      <c r="B136" s="174">
        <f>B131+1</f>
        <v>13</v>
      </c>
      <c r="C136" s="201" t="s">
        <v>10</v>
      </c>
      <c r="D136" s="202"/>
      <c r="E136" s="213"/>
      <c r="F136" s="214"/>
      <c r="G136" s="209" t="s">
        <v>3</v>
      </c>
      <c r="H136" s="210"/>
      <c r="I136" s="160"/>
      <c r="J136" s="161"/>
      <c r="K136" s="161"/>
      <c r="L136" s="162"/>
      <c r="M136" s="160"/>
      <c r="N136" s="161"/>
      <c r="O136" s="161"/>
      <c r="P136" s="162"/>
      <c r="Q136" s="160"/>
      <c r="R136" s="161"/>
      <c r="S136" s="161"/>
      <c r="T136" s="162"/>
    </row>
    <row r="137" spans="2:20" ht="15.95" hidden="1" customHeight="1" x14ac:dyDescent="0.25">
      <c r="B137" s="199"/>
      <c r="C137" s="203"/>
      <c r="D137" s="204"/>
      <c r="E137" s="163"/>
      <c r="F137" s="211"/>
      <c r="G137" s="209" t="s">
        <v>4</v>
      </c>
      <c r="H137" s="210"/>
      <c r="I137" s="160"/>
      <c r="J137" s="161"/>
      <c r="K137" s="161"/>
      <c r="L137" s="162"/>
      <c r="M137" s="160"/>
      <c r="N137" s="161"/>
      <c r="O137" s="161"/>
      <c r="P137" s="162"/>
      <c r="Q137" s="160"/>
      <c r="R137" s="161"/>
      <c r="S137" s="161"/>
      <c r="T137" s="162"/>
    </row>
    <row r="138" spans="2:20" ht="15.95" hidden="1" customHeight="1" x14ac:dyDescent="0.25">
      <c r="B138" s="199"/>
      <c r="C138" s="203"/>
      <c r="D138" s="204"/>
      <c r="E138" s="163"/>
      <c r="F138" s="211"/>
      <c r="G138" s="209" t="s">
        <v>4</v>
      </c>
      <c r="H138" s="210"/>
      <c r="I138" s="160"/>
      <c r="J138" s="161"/>
      <c r="K138" s="161"/>
      <c r="L138" s="162"/>
      <c r="M138" s="160"/>
      <c r="N138" s="161"/>
      <c r="O138" s="161"/>
      <c r="P138" s="162"/>
      <c r="Q138" s="160"/>
      <c r="R138" s="161"/>
      <c r="S138" s="161"/>
      <c r="T138" s="162"/>
    </row>
    <row r="139" spans="2:20" ht="15.95" hidden="1" customHeight="1" x14ac:dyDescent="0.25">
      <c r="B139" s="200"/>
      <c r="C139" s="205"/>
      <c r="D139" s="206"/>
      <c r="E139" s="165"/>
      <c r="F139" s="212"/>
      <c r="G139" s="209" t="s">
        <v>3</v>
      </c>
      <c r="H139" s="210"/>
      <c r="I139" s="160"/>
      <c r="J139" s="161"/>
      <c r="K139" s="161"/>
      <c r="L139" s="162"/>
      <c r="M139" s="160"/>
      <c r="N139" s="161"/>
      <c r="O139" s="161"/>
      <c r="P139" s="162"/>
      <c r="Q139" s="160"/>
      <c r="R139" s="161"/>
      <c r="S139" s="161"/>
      <c r="T139" s="162"/>
    </row>
    <row r="140" spans="2:20" ht="5.0999999999999996" hidden="1" customHeight="1" x14ac:dyDescent="0.25">
      <c r="B140" s="48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50"/>
    </row>
    <row r="141" spans="2:20" ht="15.95" hidden="1" customHeight="1" x14ac:dyDescent="0.25">
      <c r="B141" s="174">
        <f>B136+1</f>
        <v>14</v>
      </c>
      <c r="C141" s="201" t="s">
        <v>11</v>
      </c>
      <c r="D141" s="202"/>
      <c r="E141" s="213"/>
      <c r="F141" s="214"/>
      <c r="G141" s="209" t="s">
        <v>3</v>
      </c>
      <c r="H141" s="210"/>
      <c r="I141" s="160"/>
      <c r="J141" s="161"/>
      <c r="K141" s="161"/>
      <c r="L141" s="162"/>
      <c r="M141" s="160"/>
      <c r="N141" s="161"/>
      <c r="O141" s="161"/>
      <c r="P141" s="162"/>
      <c r="Q141" s="160"/>
      <c r="R141" s="161"/>
      <c r="S141" s="161"/>
      <c r="T141" s="162"/>
    </row>
    <row r="142" spans="2:20" ht="15.95" hidden="1" customHeight="1" x14ac:dyDescent="0.25">
      <c r="B142" s="199"/>
      <c r="C142" s="203"/>
      <c r="D142" s="204"/>
      <c r="E142" s="163"/>
      <c r="F142" s="211"/>
      <c r="G142" s="209" t="s">
        <v>4</v>
      </c>
      <c r="H142" s="210"/>
      <c r="I142" s="160"/>
      <c r="J142" s="161"/>
      <c r="K142" s="161"/>
      <c r="L142" s="162"/>
      <c r="M142" s="160"/>
      <c r="N142" s="161"/>
      <c r="O142" s="161"/>
      <c r="P142" s="162"/>
      <c r="Q142" s="160"/>
      <c r="R142" s="161"/>
      <c r="S142" s="161"/>
      <c r="T142" s="162"/>
    </row>
    <row r="143" spans="2:20" ht="15.95" hidden="1" customHeight="1" x14ac:dyDescent="0.25">
      <c r="B143" s="199"/>
      <c r="C143" s="203"/>
      <c r="D143" s="204"/>
      <c r="E143" s="163"/>
      <c r="F143" s="211"/>
      <c r="G143" s="209" t="s">
        <v>4</v>
      </c>
      <c r="H143" s="210"/>
      <c r="I143" s="160"/>
      <c r="J143" s="161"/>
      <c r="K143" s="161"/>
      <c r="L143" s="162"/>
      <c r="M143" s="160"/>
      <c r="N143" s="161"/>
      <c r="O143" s="161"/>
      <c r="P143" s="162"/>
      <c r="Q143" s="160"/>
      <c r="R143" s="161"/>
      <c r="S143" s="161"/>
      <c r="T143" s="162"/>
    </row>
    <row r="144" spans="2:20" ht="15.95" hidden="1" customHeight="1" x14ac:dyDescent="0.25">
      <c r="B144" s="200"/>
      <c r="C144" s="205"/>
      <c r="D144" s="206"/>
      <c r="E144" s="165"/>
      <c r="F144" s="212"/>
      <c r="G144" s="209" t="s">
        <v>3</v>
      </c>
      <c r="H144" s="210"/>
      <c r="I144" s="160"/>
      <c r="J144" s="161"/>
      <c r="K144" s="161"/>
      <c r="L144" s="162"/>
      <c r="M144" s="160"/>
      <c r="N144" s="161"/>
      <c r="O144" s="161"/>
      <c r="P144" s="162"/>
      <c r="Q144" s="160"/>
      <c r="R144" s="161"/>
      <c r="S144" s="161"/>
      <c r="T144" s="162"/>
    </row>
    <row r="145" spans="2:20" ht="5.0999999999999996" hidden="1" customHeight="1" x14ac:dyDescent="0.25">
      <c r="B145" s="48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50"/>
    </row>
    <row r="146" spans="2:20" ht="15.95" hidden="1" customHeight="1" x14ac:dyDescent="0.25">
      <c r="B146" s="174">
        <f>B141+1</f>
        <v>15</v>
      </c>
      <c r="C146" s="201" t="s">
        <v>36</v>
      </c>
      <c r="D146" s="202"/>
      <c r="E146" s="207"/>
      <c r="F146" s="208"/>
      <c r="G146" s="209" t="s">
        <v>3</v>
      </c>
      <c r="H146" s="210"/>
      <c r="I146" s="160"/>
      <c r="J146" s="161"/>
      <c r="K146" s="161"/>
      <c r="L146" s="162"/>
      <c r="M146" s="160"/>
      <c r="N146" s="161"/>
      <c r="O146" s="161"/>
      <c r="P146" s="162"/>
      <c r="Q146" s="160"/>
      <c r="R146" s="161"/>
      <c r="S146" s="161"/>
      <c r="T146" s="162"/>
    </row>
    <row r="147" spans="2:20" ht="15.95" hidden="1" customHeight="1" x14ac:dyDescent="0.25">
      <c r="B147" s="199"/>
      <c r="C147" s="203"/>
      <c r="D147" s="204"/>
      <c r="E147" s="163"/>
      <c r="F147" s="211"/>
      <c r="G147" s="209" t="s">
        <v>4</v>
      </c>
      <c r="H147" s="210"/>
      <c r="I147" s="160"/>
      <c r="J147" s="161"/>
      <c r="K147" s="161"/>
      <c r="L147" s="162"/>
      <c r="M147" s="160"/>
      <c r="N147" s="161"/>
      <c r="O147" s="161"/>
      <c r="P147" s="162"/>
      <c r="Q147" s="160"/>
      <c r="R147" s="161"/>
      <c r="S147" s="161"/>
      <c r="T147" s="162"/>
    </row>
    <row r="148" spans="2:20" ht="15.95" hidden="1" customHeight="1" x14ac:dyDescent="0.25">
      <c r="B148" s="199"/>
      <c r="C148" s="203"/>
      <c r="D148" s="204"/>
      <c r="E148" s="163"/>
      <c r="F148" s="211"/>
      <c r="G148" s="209" t="s">
        <v>4</v>
      </c>
      <c r="H148" s="210"/>
      <c r="I148" s="160"/>
      <c r="J148" s="161"/>
      <c r="K148" s="161"/>
      <c r="L148" s="162"/>
      <c r="M148" s="160"/>
      <c r="N148" s="161"/>
      <c r="O148" s="161"/>
      <c r="P148" s="162"/>
      <c r="Q148" s="160"/>
      <c r="R148" s="161"/>
      <c r="S148" s="161"/>
      <c r="T148" s="162"/>
    </row>
    <row r="149" spans="2:20" ht="15.95" hidden="1" customHeight="1" x14ac:dyDescent="0.25">
      <c r="B149" s="200"/>
      <c r="C149" s="205"/>
      <c r="D149" s="206"/>
      <c r="E149" s="165"/>
      <c r="F149" s="212"/>
      <c r="G149" s="209" t="s">
        <v>3</v>
      </c>
      <c r="H149" s="210"/>
      <c r="I149" s="160"/>
      <c r="J149" s="161"/>
      <c r="K149" s="161"/>
      <c r="L149" s="162"/>
      <c r="M149" s="160"/>
      <c r="N149" s="161"/>
      <c r="O149" s="161"/>
      <c r="P149" s="162"/>
      <c r="Q149" s="160"/>
      <c r="R149" s="161"/>
      <c r="S149" s="161"/>
      <c r="T149" s="162"/>
    </row>
    <row r="150" spans="2:20" ht="5.0999999999999996" hidden="1" customHeight="1" x14ac:dyDescent="0.25">
      <c r="B150" s="48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50"/>
    </row>
    <row r="151" spans="2:20" ht="15.95" hidden="1" customHeight="1" x14ac:dyDescent="0.25">
      <c r="B151" s="174">
        <f>B146+1</f>
        <v>16</v>
      </c>
      <c r="C151" s="201" t="s">
        <v>12</v>
      </c>
      <c r="D151" s="202"/>
      <c r="E151" s="213"/>
      <c r="F151" s="214"/>
      <c r="G151" s="209" t="s">
        <v>3</v>
      </c>
      <c r="H151" s="210"/>
      <c r="I151" s="160"/>
      <c r="J151" s="161"/>
      <c r="K151" s="161"/>
      <c r="L151" s="162"/>
      <c r="M151" s="160"/>
      <c r="N151" s="161"/>
      <c r="O151" s="161"/>
      <c r="P151" s="162"/>
      <c r="Q151" s="160"/>
      <c r="R151" s="161"/>
      <c r="S151" s="161"/>
      <c r="T151" s="162"/>
    </row>
    <row r="152" spans="2:20" ht="15.95" hidden="1" customHeight="1" x14ac:dyDescent="0.25">
      <c r="B152" s="199"/>
      <c r="C152" s="203"/>
      <c r="D152" s="204"/>
      <c r="E152" s="163"/>
      <c r="F152" s="211"/>
      <c r="G152" s="209" t="s">
        <v>4</v>
      </c>
      <c r="H152" s="210"/>
      <c r="I152" s="160"/>
      <c r="J152" s="161"/>
      <c r="K152" s="161"/>
      <c r="L152" s="162"/>
      <c r="M152" s="160"/>
      <c r="N152" s="161"/>
      <c r="O152" s="161"/>
      <c r="P152" s="162"/>
      <c r="Q152" s="160"/>
      <c r="R152" s="161"/>
      <c r="S152" s="161"/>
      <c r="T152" s="162"/>
    </row>
    <row r="153" spans="2:20" ht="15.95" hidden="1" customHeight="1" x14ac:dyDescent="0.25">
      <c r="B153" s="199"/>
      <c r="C153" s="203"/>
      <c r="D153" s="204"/>
      <c r="E153" s="163"/>
      <c r="F153" s="211"/>
      <c r="G153" s="209" t="s">
        <v>4</v>
      </c>
      <c r="H153" s="210"/>
      <c r="I153" s="160"/>
      <c r="J153" s="161"/>
      <c r="K153" s="161"/>
      <c r="L153" s="162"/>
      <c r="M153" s="160"/>
      <c r="N153" s="161"/>
      <c r="O153" s="161"/>
      <c r="P153" s="162"/>
      <c r="Q153" s="160"/>
      <c r="R153" s="161"/>
      <c r="S153" s="161"/>
      <c r="T153" s="162"/>
    </row>
    <row r="154" spans="2:20" ht="15.95" hidden="1" customHeight="1" x14ac:dyDescent="0.25">
      <c r="B154" s="200"/>
      <c r="C154" s="205"/>
      <c r="D154" s="206"/>
      <c r="E154" s="165"/>
      <c r="F154" s="212"/>
      <c r="G154" s="209" t="s">
        <v>3</v>
      </c>
      <c r="H154" s="210"/>
      <c r="I154" s="160"/>
      <c r="J154" s="161"/>
      <c r="K154" s="161"/>
      <c r="L154" s="162"/>
      <c r="M154" s="160"/>
      <c r="N154" s="161"/>
      <c r="O154" s="161"/>
      <c r="P154" s="162"/>
      <c r="Q154" s="160"/>
      <c r="R154" s="161"/>
      <c r="S154" s="161"/>
      <c r="T154" s="162"/>
    </row>
    <row r="155" spans="2:20" ht="5.0999999999999996" hidden="1" customHeight="1" x14ac:dyDescent="0.25">
      <c r="B155" s="48"/>
      <c r="C155" s="49"/>
      <c r="D155" s="49"/>
      <c r="E155" s="49"/>
      <c r="F155" s="49"/>
      <c r="G155" s="49"/>
      <c r="H155" s="49"/>
      <c r="I155" s="107"/>
      <c r="J155" s="107"/>
      <c r="K155" s="107"/>
      <c r="L155" s="107"/>
      <c r="M155" s="107"/>
      <c r="N155" s="107"/>
      <c r="O155" s="107"/>
      <c r="P155" s="107"/>
      <c r="Q155" s="107"/>
      <c r="R155" s="107"/>
      <c r="S155" s="107"/>
      <c r="T155" s="108"/>
    </row>
    <row r="156" spans="2:20" ht="5.0999999999999996" hidden="1" customHeight="1" x14ac:dyDescent="0.25">
      <c r="B156" s="48"/>
      <c r="C156" s="49"/>
      <c r="D156" s="49"/>
      <c r="E156" s="49"/>
      <c r="F156" s="49"/>
      <c r="G156" s="49"/>
      <c r="H156" s="49"/>
      <c r="I156" s="107"/>
      <c r="J156" s="107"/>
      <c r="K156" s="107"/>
      <c r="L156" s="107"/>
      <c r="M156" s="107"/>
      <c r="N156" s="107"/>
      <c r="O156" s="107"/>
      <c r="P156" s="107"/>
      <c r="Q156" s="107"/>
      <c r="R156" s="107"/>
      <c r="S156" s="107"/>
      <c r="T156" s="108"/>
    </row>
    <row r="157" spans="2:20" ht="15" hidden="1" customHeight="1" x14ac:dyDescent="0.25">
      <c r="B157" s="174">
        <v>17</v>
      </c>
      <c r="C157" s="201" t="s">
        <v>13</v>
      </c>
      <c r="D157" s="202"/>
      <c r="E157" s="213"/>
      <c r="F157" s="214"/>
      <c r="G157" s="209" t="s">
        <v>3</v>
      </c>
      <c r="H157" s="210"/>
      <c r="I157" s="160"/>
      <c r="J157" s="161"/>
      <c r="K157" s="161"/>
      <c r="L157" s="162"/>
      <c r="M157" s="160"/>
      <c r="N157" s="161"/>
      <c r="O157" s="161"/>
      <c r="P157" s="162"/>
      <c r="Q157" s="160"/>
      <c r="R157" s="161"/>
      <c r="S157" s="161"/>
      <c r="T157" s="162"/>
    </row>
    <row r="158" spans="2:20" ht="15" hidden="1" customHeight="1" x14ac:dyDescent="0.25">
      <c r="B158" s="199"/>
      <c r="C158" s="203"/>
      <c r="D158" s="204"/>
      <c r="E158" s="163"/>
      <c r="F158" s="211"/>
      <c r="G158" s="209" t="s">
        <v>4</v>
      </c>
      <c r="H158" s="210"/>
      <c r="I158" s="160"/>
      <c r="J158" s="161"/>
      <c r="K158" s="161"/>
      <c r="L158" s="162"/>
      <c r="M158" s="160"/>
      <c r="N158" s="161"/>
      <c r="O158" s="161"/>
      <c r="P158" s="162"/>
      <c r="Q158" s="160"/>
      <c r="R158" s="161"/>
      <c r="S158" s="161"/>
      <c r="T158" s="162"/>
    </row>
    <row r="159" spans="2:20" ht="15" hidden="1" customHeight="1" x14ac:dyDescent="0.25">
      <c r="B159" s="199"/>
      <c r="C159" s="203"/>
      <c r="D159" s="204"/>
      <c r="E159" s="163"/>
      <c r="F159" s="211"/>
      <c r="G159" s="209" t="s">
        <v>4</v>
      </c>
      <c r="H159" s="210"/>
      <c r="I159" s="160"/>
      <c r="J159" s="161"/>
      <c r="K159" s="161"/>
      <c r="L159" s="162"/>
      <c r="M159" s="160"/>
      <c r="N159" s="161"/>
      <c r="O159" s="161"/>
      <c r="P159" s="162"/>
      <c r="Q159" s="160"/>
      <c r="R159" s="161"/>
      <c r="S159" s="161"/>
      <c r="T159" s="162"/>
    </row>
    <row r="160" spans="2:20" ht="15" hidden="1" customHeight="1" x14ac:dyDescent="0.25">
      <c r="B160" s="200"/>
      <c r="C160" s="205"/>
      <c r="D160" s="206"/>
      <c r="E160" s="165"/>
      <c r="F160" s="212"/>
      <c r="G160" s="209" t="s">
        <v>3</v>
      </c>
      <c r="H160" s="210"/>
      <c r="I160" s="160"/>
      <c r="J160" s="161"/>
      <c r="K160" s="161"/>
      <c r="L160" s="162"/>
      <c r="M160" s="160"/>
      <c r="N160" s="161"/>
      <c r="O160" s="161"/>
      <c r="P160" s="162"/>
      <c r="Q160" s="160"/>
      <c r="R160" s="161"/>
      <c r="S160" s="161"/>
      <c r="T160" s="162"/>
    </row>
    <row r="161" spans="2:20" ht="15" hidden="1" customHeight="1" x14ac:dyDescent="0.25">
      <c r="B161" s="92"/>
      <c r="C161" s="96"/>
      <c r="D161" s="97"/>
      <c r="E161" s="93"/>
      <c r="F161" s="98"/>
      <c r="G161" s="94"/>
      <c r="H161" s="95"/>
      <c r="I161" s="58"/>
      <c r="J161" s="59"/>
      <c r="K161" s="59"/>
      <c r="L161" s="60"/>
      <c r="M161" s="58"/>
      <c r="N161" s="59"/>
      <c r="O161" s="59"/>
      <c r="P161" s="60"/>
      <c r="Q161" s="58"/>
      <c r="R161" s="59"/>
      <c r="S161" s="59"/>
      <c r="T161" s="60"/>
    </row>
    <row r="162" spans="2:20" ht="15" hidden="1" customHeight="1" x14ac:dyDescent="0.25">
      <c r="B162" s="92"/>
      <c r="C162" s="96"/>
      <c r="D162" s="97"/>
      <c r="E162" s="93"/>
      <c r="F162" s="98"/>
      <c r="G162" s="94"/>
      <c r="H162" s="95"/>
      <c r="I162" s="58"/>
      <c r="J162" s="59"/>
      <c r="K162" s="59"/>
      <c r="L162" s="60"/>
      <c r="M162" s="58"/>
      <c r="N162" s="59"/>
      <c r="O162" s="59"/>
      <c r="P162" s="60"/>
      <c r="Q162" s="58"/>
      <c r="R162" s="59"/>
      <c r="S162" s="59"/>
      <c r="T162" s="60"/>
    </row>
    <row r="163" spans="2:20" s="4" customFormat="1" ht="15" hidden="1" customHeight="1" x14ac:dyDescent="0.25">
      <c r="B163" s="197" t="s">
        <v>31</v>
      </c>
      <c r="C163" s="183" t="s">
        <v>29</v>
      </c>
      <c r="D163" s="185"/>
      <c r="E163" s="183" t="s">
        <v>92</v>
      </c>
      <c r="F163" s="185"/>
      <c r="G163" s="183" t="s">
        <v>93</v>
      </c>
      <c r="H163" s="185"/>
      <c r="I163" s="183" t="s">
        <v>30</v>
      </c>
      <c r="J163" s="184"/>
      <c r="K163" s="184"/>
      <c r="L163" s="185"/>
      <c r="M163" s="183" t="s">
        <v>30</v>
      </c>
      <c r="N163" s="184"/>
      <c r="O163" s="184"/>
      <c r="P163" s="185"/>
      <c r="Q163" s="183" t="s">
        <v>30</v>
      </c>
      <c r="R163" s="184"/>
      <c r="S163" s="184"/>
      <c r="T163" s="185"/>
    </row>
    <row r="164" spans="2:20" s="4" customFormat="1" ht="15" hidden="1" customHeight="1" x14ac:dyDescent="0.25">
      <c r="B164" s="198"/>
      <c r="C164" s="186"/>
      <c r="D164" s="188"/>
      <c r="E164" s="186"/>
      <c r="F164" s="188"/>
      <c r="G164" s="186"/>
      <c r="H164" s="188"/>
      <c r="I164" s="186"/>
      <c r="J164" s="187"/>
      <c r="K164" s="187"/>
      <c r="L164" s="188"/>
      <c r="M164" s="186"/>
      <c r="N164" s="187"/>
      <c r="O164" s="187"/>
      <c r="P164" s="188"/>
      <c r="Q164" s="186"/>
      <c r="R164" s="187"/>
      <c r="S164" s="187"/>
      <c r="T164" s="188"/>
    </row>
    <row r="165" spans="2:20" ht="15" hidden="1" customHeight="1" x14ac:dyDescent="0.25">
      <c r="B165" s="48"/>
      <c r="C165" s="49"/>
      <c r="D165" s="49"/>
      <c r="E165" s="49"/>
      <c r="F165" s="49"/>
      <c r="G165" s="49"/>
      <c r="H165" s="49"/>
      <c r="I165" s="107"/>
      <c r="J165" s="107"/>
      <c r="K165" s="107"/>
      <c r="L165" s="107"/>
      <c r="M165" s="107"/>
      <c r="N165" s="107"/>
      <c r="O165" s="107"/>
      <c r="P165" s="107"/>
      <c r="Q165" s="107"/>
      <c r="R165" s="107"/>
      <c r="S165" s="107"/>
      <c r="T165" s="108"/>
    </row>
    <row r="166" spans="2:20" s="4" customFormat="1" ht="17.100000000000001" hidden="1" customHeight="1" x14ac:dyDescent="0.25">
      <c r="B166" s="197" t="s">
        <v>31</v>
      </c>
      <c r="C166" s="183" t="s">
        <v>29</v>
      </c>
      <c r="D166" s="185"/>
      <c r="E166" s="183" t="s">
        <v>92</v>
      </c>
      <c r="F166" s="185"/>
      <c r="G166" s="183" t="s">
        <v>93</v>
      </c>
      <c r="H166" s="185"/>
      <c r="I166" s="183" t="s">
        <v>30</v>
      </c>
      <c r="J166" s="184"/>
      <c r="K166" s="184"/>
      <c r="L166" s="185"/>
      <c r="M166" s="183" t="s">
        <v>30</v>
      </c>
      <c r="N166" s="184"/>
      <c r="O166" s="184"/>
      <c r="P166" s="185"/>
      <c r="Q166" s="183" t="s">
        <v>30</v>
      </c>
      <c r="R166" s="184"/>
      <c r="S166" s="184"/>
      <c r="T166" s="185"/>
    </row>
    <row r="167" spans="2:20" s="4" customFormat="1" ht="17.100000000000001" hidden="1" customHeight="1" x14ac:dyDescent="0.25">
      <c r="B167" s="198"/>
      <c r="C167" s="186"/>
      <c r="D167" s="188"/>
      <c r="E167" s="186"/>
      <c r="F167" s="188"/>
      <c r="G167" s="186"/>
      <c r="H167" s="188"/>
      <c r="I167" s="186"/>
      <c r="J167" s="187"/>
      <c r="K167" s="187"/>
      <c r="L167" s="188"/>
      <c r="M167" s="186"/>
      <c r="N167" s="187"/>
      <c r="O167" s="187"/>
      <c r="P167" s="188"/>
      <c r="Q167" s="186"/>
      <c r="R167" s="187"/>
      <c r="S167" s="187"/>
      <c r="T167" s="188"/>
    </row>
    <row r="168" spans="2:20" ht="15" hidden="1" customHeight="1" x14ac:dyDescent="0.25">
      <c r="B168" s="174">
        <f>B157+1</f>
        <v>18</v>
      </c>
      <c r="C168" s="201" t="s">
        <v>14</v>
      </c>
      <c r="D168" s="202"/>
      <c r="E168" s="213"/>
      <c r="F168" s="214"/>
      <c r="G168" s="209" t="s">
        <v>3</v>
      </c>
      <c r="H168" s="210"/>
      <c r="I168" s="160"/>
      <c r="J168" s="161"/>
      <c r="K168" s="161"/>
      <c r="L168" s="162"/>
      <c r="M168" s="160"/>
      <c r="N168" s="161"/>
      <c r="O168" s="161"/>
      <c r="P168" s="162"/>
      <c r="Q168" s="160"/>
      <c r="R168" s="161"/>
      <c r="S168" s="161"/>
      <c r="T168" s="162"/>
    </row>
    <row r="169" spans="2:20" ht="15" hidden="1" customHeight="1" x14ac:dyDescent="0.25">
      <c r="B169" s="199"/>
      <c r="C169" s="203"/>
      <c r="D169" s="204"/>
      <c r="E169" s="163"/>
      <c r="F169" s="211"/>
      <c r="G169" s="209" t="s">
        <v>4</v>
      </c>
      <c r="H169" s="210"/>
      <c r="I169" s="160"/>
      <c r="J169" s="161"/>
      <c r="K169" s="161"/>
      <c r="L169" s="162"/>
      <c r="M169" s="160"/>
      <c r="N169" s="161"/>
      <c r="O169" s="161"/>
      <c r="P169" s="162"/>
      <c r="Q169" s="160"/>
      <c r="R169" s="161"/>
      <c r="S169" s="161"/>
      <c r="T169" s="162"/>
    </row>
    <row r="170" spans="2:20" ht="15" hidden="1" customHeight="1" x14ac:dyDescent="0.25">
      <c r="B170" s="199"/>
      <c r="C170" s="203"/>
      <c r="D170" s="204"/>
      <c r="E170" s="163"/>
      <c r="F170" s="211"/>
      <c r="G170" s="209" t="s">
        <v>4</v>
      </c>
      <c r="H170" s="210"/>
      <c r="I170" s="160"/>
      <c r="J170" s="161"/>
      <c r="K170" s="161"/>
      <c r="L170" s="162"/>
      <c r="M170" s="160"/>
      <c r="N170" s="161"/>
      <c r="O170" s="161"/>
      <c r="P170" s="162"/>
      <c r="Q170" s="160"/>
      <c r="R170" s="161"/>
      <c r="S170" s="161"/>
      <c r="T170" s="162"/>
    </row>
    <row r="171" spans="2:20" ht="15" hidden="1" customHeight="1" x14ac:dyDescent="0.25">
      <c r="B171" s="200"/>
      <c r="C171" s="205"/>
      <c r="D171" s="206"/>
      <c r="E171" s="165"/>
      <c r="F171" s="212"/>
      <c r="G171" s="209" t="s">
        <v>3</v>
      </c>
      <c r="H171" s="210"/>
      <c r="I171" s="160"/>
      <c r="J171" s="161"/>
      <c r="K171" s="161"/>
      <c r="L171" s="162"/>
      <c r="M171" s="160"/>
      <c r="N171" s="161"/>
      <c r="O171" s="161"/>
      <c r="P171" s="162"/>
      <c r="Q171" s="160"/>
      <c r="R171" s="161"/>
      <c r="S171" s="161"/>
      <c r="T171" s="162"/>
    </row>
    <row r="172" spans="2:20" ht="5.0999999999999996" hidden="1" customHeight="1" x14ac:dyDescent="0.25">
      <c r="B172" s="48"/>
      <c r="C172" s="49"/>
      <c r="D172" s="49"/>
      <c r="E172" s="49"/>
      <c r="F172" s="49"/>
      <c r="G172" s="49"/>
      <c r="H172" s="49"/>
      <c r="I172" s="107"/>
      <c r="J172" s="107"/>
      <c r="K172" s="107"/>
      <c r="L172" s="107"/>
      <c r="M172" s="107"/>
      <c r="N172" s="107"/>
      <c r="O172" s="107"/>
      <c r="P172" s="107"/>
      <c r="Q172" s="107"/>
      <c r="R172" s="107"/>
      <c r="S172" s="107"/>
      <c r="T172" s="108"/>
    </row>
    <row r="173" spans="2:20" ht="15" hidden="1" customHeight="1" x14ac:dyDescent="0.25">
      <c r="B173" s="174">
        <f>B168+1</f>
        <v>19</v>
      </c>
      <c r="C173" s="201" t="s">
        <v>94</v>
      </c>
      <c r="D173" s="202"/>
      <c r="E173" s="207"/>
      <c r="F173" s="208"/>
      <c r="G173" s="209" t="s">
        <v>3</v>
      </c>
      <c r="H173" s="210"/>
      <c r="I173" s="160"/>
      <c r="J173" s="161"/>
      <c r="K173" s="161"/>
      <c r="L173" s="162"/>
      <c r="M173" s="160"/>
      <c r="N173" s="161"/>
      <c r="O173" s="161"/>
      <c r="P173" s="162"/>
      <c r="Q173" s="160"/>
      <c r="R173" s="161"/>
      <c r="S173" s="161"/>
      <c r="T173" s="162"/>
    </row>
    <row r="174" spans="2:20" ht="15" hidden="1" customHeight="1" x14ac:dyDescent="0.25">
      <c r="B174" s="199"/>
      <c r="C174" s="203"/>
      <c r="D174" s="204"/>
      <c r="E174" s="163"/>
      <c r="F174" s="211"/>
      <c r="G174" s="209" t="s">
        <v>4</v>
      </c>
      <c r="H174" s="210"/>
      <c r="I174" s="160"/>
      <c r="J174" s="161"/>
      <c r="K174" s="161"/>
      <c r="L174" s="162"/>
      <c r="M174" s="160"/>
      <c r="N174" s="161"/>
      <c r="O174" s="161"/>
      <c r="P174" s="162"/>
      <c r="Q174" s="160"/>
      <c r="R174" s="161"/>
      <c r="S174" s="161"/>
      <c r="T174" s="162"/>
    </row>
    <row r="175" spans="2:20" ht="15" hidden="1" customHeight="1" x14ac:dyDescent="0.25">
      <c r="B175" s="199"/>
      <c r="C175" s="203"/>
      <c r="D175" s="204"/>
      <c r="E175" s="163"/>
      <c r="F175" s="211"/>
      <c r="G175" s="209" t="s">
        <v>4</v>
      </c>
      <c r="H175" s="210"/>
      <c r="I175" s="160"/>
      <c r="J175" s="161"/>
      <c r="K175" s="161"/>
      <c r="L175" s="162"/>
      <c r="M175" s="160"/>
      <c r="N175" s="161"/>
      <c r="O175" s="161"/>
      <c r="P175" s="162"/>
      <c r="Q175" s="160"/>
      <c r="R175" s="161"/>
      <c r="S175" s="161"/>
      <c r="T175" s="162"/>
    </row>
    <row r="176" spans="2:20" ht="15" hidden="1" customHeight="1" x14ac:dyDescent="0.25">
      <c r="B176" s="200"/>
      <c r="C176" s="205"/>
      <c r="D176" s="206"/>
      <c r="E176" s="165"/>
      <c r="F176" s="212"/>
      <c r="G176" s="209" t="s">
        <v>3</v>
      </c>
      <c r="H176" s="210"/>
      <c r="I176" s="160"/>
      <c r="J176" s="161"/>
      <c r="K176" s="161"/>
      <c r="L176" s="162"/>
      <c r="M176" s="160"/>
      <c r="N176" s="161"/>
      <c r="O176" s="161"/>
      <c r="P176" s="162"/>
      <c r="Q176" s="160"/>
      <c r="R176" s="161"/>
      <c r="S176" s="161"/>
      <c r="T176" s="162"/>
    </row>
    <row r="177" spans="2:20" ht="5.0999999999999996" hidden="1" customHeight="1" x14ac:dyDescent="0.25">
      <c r="B177" s="48"/>
      <c r="C177" s="49"/>
      <c r="D177" s="49"/>
      <c r="E177" s="49"/>
      <c r="F177" s="49"/>
      <c r="G177" s="49"/>
      <c r="H177" s="49"/>
      <c r="I177" s="107"/>
      <c r="J177" s="107"/>
      <c r="K177" s="107"/>
      <c r="L177" s="107"/>
      <c r="M177" s="107"/>
      <c r="N177" s="107"/>
      <c r="O177" s="107"/>
      <c r="P177" s="107"/>
      <c r="Q177" s="107"/>
      <c r="R177" s="107"/>
      <c r="S177" s="107"/>
      <c r="T177" s="108"/>
    </row>
    <row r="178" spans="2:20" ht="15" hidden="1" customHeight="1" x14ac:dyDescent="0.25">
      <c r="B178" s="174">
        <f>B173+1</f>
        <v>20</v>
      </c>
      <c r="C178" s="201" t="s">
        <v>15</v>
      </c>
      <c r="D178" s="202"/>
      <c r="E178" s="213"/>
      <c r="F178" s="214"/>
      <c r="G178" s="209" t="s">
        <v>3</v>
      </c>
      <c r="H178" s="210"/>
      <c r="I178" s="160"/>
      <c r="J178" s="161"/>
      <c r="K178" s="161"/>
      <c r="L178" s="162"/>
      <c r="M178" s="160"/>
      <c r="N178" s="161"/>
      <c r="O178" s="161"/>
      <c r="P178" s="162"/>
      <c r="Q178" s="160"/>
      <c r="R178" s="161"/>
      <c r="S178" s="161"/>
      <c r="T178" s="162"/>
    </row>
    <row r="179" spans="2:20" ht="15" hidden="1" customHeight="1" x14ac:dyDescent="0.25">
      <c r="B179" s="199"/>
      <c r="C179" s="203"/>
      <c r="D179" s="204"/>
      <c r="E179" s="163"/>
      <c r="F179" s="211"/>
      <c r="G179" s="209" t="s">
        <v>4</v>
      </c>
      <c r="H179" s="210"/>
      <c r="I179" s="160"/>
      <c r="J179" s="161"/>
      <c r="K179" s="161"/>
      <c r="L179" s="162"/>
      <c r="M179" s="160"/>
      <c r="N179" s="161"/>
      <c r="O179" s="161"/>
      <c r="P179" s="162"/>
      <c r="Q179" s="160"/>
      <c r="R179" s="161"/>
      <c r="S179" s="161"/>
      <c r="T179" s="162"/>
    </row>
    <row r="180" spans="2:20" ht="15" hidden="1" customHeight="1" x14ac:dyDescent="0.25">
      <c r="B180" s="199"/>
      <c r="C180" s="203"/>
      <c r="D180" s="204"/>
      <c r="E180" s="163"/>
      <c r="F180" s="211"/>
      <c r="G180" s="209" t="s">
        <v>4</v>
      </c>
      <c r="H180" s="210"/>
      <c r="I180" s="160"/>
      <c r="J180" s="161"/>
      <c r="K180" s="161"/>
      <c r="L180" s="162"/>
      <c r="M180" s="160"/>
      <c r="N180" s="161"/>
      <c r="O180" s="161"/>
      <c r="P180" s="162"/>
      <c r="Q180" s="160"/>
      <c r="R180" s="161"/>
      <c r="S180" s="161"/>
      <c r="T180" s="162"/>
    </row>
    <row r="181" spans="2:20" ht="15" hidden="1" customHeight="1" x14ac:dyDescent="0.25">
      <c r="B181" s="200"/>
      <c r="C181" s="205"/>
      <c r="D181" s="206"/>
      <c r="E181" s="165"/>
      <c r="F181" s="212"/>
      <c r="G181" s="209" t="s">
        <v>3</v>
      </c>
      <c r="H181" s="210"/>
      <c r="I181" s="160"/>
      <c r="J181" s="161"/>
      <c r="K181" s="161"/>
      <c r="L181" s="162"/>
      <c r="M181" s="160"/>
      <c r="N181" s="161"/>
      <c r="O181" s="161"/>
      <c r="P181" s="162"/>
      <c r="Q181" s="160"/>
      <c r="R181" s="161"/>
      <c r="S181" s="161"/>
      <c r="T181" s="162"/>
    </row>
    <row r="182" spans="2:20" ht="5.0999999999999996" hidden="1" customHeight="1" x14ac:dyDescent="0.25">
      <c r="B182" s="48"/>
      <c r="C182" s="49"/>
      <c r="D182" s="49"/>
      <c r="E182" s="49"/>
      <c r="F182" s="49"/>
      <c r="G182" s="49"/>
      <c r="H182" s="49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8"/>
    </row>
    <row r="183" spans="2:20" ht="15" hidden="1" customHeight="1" x14ac:dyDescent="0.25">
      <c r="B183" s="174">
        <f>B178+1</f>
        <v>21</v>
      </c>
      <c r="C183" s="201" t="s">
        <v>16</v>
      </c>
      <c r="D183" s="202"/>
      <c r="E183" s="213"/>
      <c r="F183" s="214"/>
      <c r="G183" s="54" t="s">
        <v>3</v>
      </c>
      <c r="H183" s="54"/>
      <c r="I183" s="55"/>
      <c r="J183" s="56"/>
      <c r="K183" s="56"/>
      <c r="L183" s="57"/>
      <c r="M183" s="55"/>
      <c r="N183" s="56"/>
      <c r="O183" s="56"/>
      <c r="P183" s="57"/>
      <c r="Q183" s="55"/>
      <c r="R183" s="56"/>
      <c r="S183" s="56"/>
      <c r="T183" s="57"/>
    </row>
    <row r="184" spans="2:20" ht="15" hidden="1" customHeight="1" x14ac:dyDescent="0.25">
      <c r="B184" s="199"/>
      <c r="C184" s="203"/>
      <c r="D184" s="204"/>
      <c r="E184" s="163"/>
      <c r="F184" s="211"/>
      <c r="G184" s="54" t="s">
        <v>4</v>
      </c>
      <c r="H184" s="54"/>
      <c r="I184" s="55"/>
      <c r="J184" s="56"/>
      <c r="K184" s="56"/>
      <c r="L184" s="57"/>
      <c r="M184" s="55"/>
      <c r="N184" s="56"/>
      <c r="O184" s="56"/>
      <c r="P184" s="57"/>
      <c r="Q184" s="55"/>
      <c r="R184" s="56"/>
      <c r="S184" s="56"/>
      <c r="T184" s="57"/>
    </row>
    <row r="185" spans="2:20" ht="15" hidden="1" customHeight="1" x14ac:dyDescent="0.25">
      <c r="B185" s="199"/>
      <c r="C185" s="203"/>
      <c r="D185" s="204"/>
      <c r="E185" s="163"/>
      <c r="F185" s="211"/>
      <c r="G185" s="54" t="s">
        <v>4</v>
      </c>
      <c r="H185" s="54"/>
      <c r="I185" s="55"/>
      <c r="J185" s="56"/>
      <c r="K185" s="56"/>
      <c r="L185" s="57"/>
      <c r="M185" s="55"/>
      <c r="N185" s="56"/>
      <c r="O185" s="56"/>
      <c r="P185" s="57"/>
      <c r="Q185" s="55"/>
      <c r="R185" s="56"/>
      <c r="S185" s="56"/>
      <c r="T185" s="57"/>
    </row>
    <row r="186" spans="2:20" ht="15" hidden="1" customHeight="1" x14ac:dyDescent="0.25">
      <c r="B186" s="199"/>
      <c r="C186" s="203"/>
      <c r="D186" s="204"/>
      <c r="E186" s="163"/>
      <c r="F186" s="211"/>
      <c r="G186" s="61" t="s">
        <v>3</v>
      </c>
      <c r="H186" s="61"/>
      <c r="I186" s="58"/>
      <c r="J186" s="59"/>
      <c r="K186" s="59"/>
      <c r="L186" s="60"/>
      <c r="M186" s="58"/>
      <c r="N186" s="59"/>
      <c r="O186" s="59"/>
      <c r="P186" s="60"/>
      <c r="Q186" s="58"/>
      <c r="R186" s="59"/>
      <c r="S186" s="59"/>
      <c r="T186" s="60"/>
    </row>
    <row r="187" spans="2:20" ht="15" hidden="1" customHeight="1" x14ac:dyDescent="0.25">
      <c r="B187" s="200"/>
      <c r="C187" s="205"/>
      <c r="D187" s="206"/>
      <c r="E187" s="165"/>
      <c r="F187" s="212"/>
      <c r="G187" s="61"/>
      <c r="H187" s="61"/>
      <c r="I187" s="58"/>
      <c r="J187" s="59"/>
      <c r="K187" s="59"/>
      <c r="L187" s="60"/>
      <c r="M187" s="58"/>
      <c r="N187" s="59"/>
      <c r="O187" s="59"/>
      <c r="P187" s="60"/>
      <c r="Q187" s="58"/>
      <c r="R187" s="59"/>
      <c r="S187" s="59"/>
      <c r="T187" s="60"/>
    </row>
    <row r="188" spans="2:20" ht="5.0999999999999996" hidden="1" customHeight="1" x14ac:dyDescent="0.25">
      <c r="B188" s="48"/>
      <c r="C188" s="49"/>
      <c r="D188" s="49"/>
      <c r="E188" s="49"/>
      <c r="F188" s="49"/>
      <c r="G188" s="49"/>
      <c r="H188" s="49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07"/>
      <c r="T188" s="108"/>
    </row>
    <row r="189" spans="2:20" ht="15" hidden="1" customHeight="1" x14ac:dyDescent="0.25">
      <c r="B189" s="174">
        <f>B183+1</f>
        <v>22</v>
      </c>
      <c r="C189" s="201" t="s">
        <v>17</v>
      </c>
      <c r="D189" s="202"/>
      <c r="E189" s="213"/>
      <c r="F189" s="214"/>
      <c r="G189" s="209" t="s">
        <v>3</v>
      </c>
      <c r="H189" s="210"/>
      <c r="I189" s="160"/>
      <c r="J189" s="161"/>
      <c r="K189" s="161"/>
      <c r="L189" s="162"/>
      <c r="M189" s="160"/>
      <c r="N189" s="161"/>
      <c r="O189" s="161"/>
      <c r="P189" s="162"/>
      <c r="Q189" s="160"/>
      <c r="R189" s="161"/>
      <c r="S189" s="161"/>
      <c r="T189" s="162"/>
    </row>
    <row r="190" spans="2:20" ht="15" hidden="1" customHeight="1" x14ac:dyDescent="0.25">
      <c r="B190" s="199"/>
      <c r="C190" s="203"/>
      <c r="D190" s="204"/>
      <c r="E190" s="163"/>
      <c r="F190" s="211"/>
      <c r="G190" s="209" t="s">
        <v>4</v>
      </c>
      <c r="H190" s="210"/>
      <c r="I190" s="160"/>
      <c r="J190" s="161"/>
      <c r="K190" s="161"/>
      <c r="L190" s="162"/>
      <c r="M190" s="160"/>
      <c r="N190" s="161"/>
      <c r="O190" s="161"/>
      <c r="P190" s="162"/>
      <c r="Q190" s="160"/>
      <c r="R190" s="161"/>
      <c r="S190" s="161"/>
      <c r="T190" s="162"/>
    </row>
    <row r="191" spans="2:20" ht="15" hidden="1" customHeight="1" x14ac:dyDescent="0.25">
      <c r="B191" s="199"/>
      <c r="C191" s="203"/>
      <c r="D191" s="204"/>
      <c r="E191" s="163"/>
      <c r="F191" s="211"/>
      <c r="G191" s="209" t="s">
        <v>4</v>
      </c>
      <c r="H191" s="210"/>
      <c r="I191" s="160"/>
      <c r="J191" s="161"/>
      <c r="K191" s="161"/>
      <c r="L191" s="162"/>
      <c r="M191" s="160"/>
      <c r="N191" s="161"/>
      <c r="O191" s="161"/>
      <c r="P191" s="162"/>
      <c r="Q191" s="160"/>
      <c r="R191" s="161"/>
      <c r="S191" s="161"/>
      <c r="T191" s="162"/>
    </row>
    <row r="192" spans="2:20" ht="15" hidden="1" customHeight="1" x14ac:dyDescent="0.25">
      <c r="B192" s="200"/>
      <c r="C192" s="205"/>
      <c r="D192" s="206"/>
      <c r="E192" s="165"/>
      <c r="F192" s="212"/>
      <c r="G192" s="209" t="s">
        <v>3</v>
      </c>
      <c r="H192" s="210"/>
      <c r="I192" s="160"/>
      <c r="J192" s="161"/>
      <c r="K192" s="161"/>
      <c r="L192" s="162"/>
      <c r="M192" s="160"/>
      <c r="N192" s="161"/>
      <c r="O192" s="161"/>
      <c r="P192" s="162"/>
      <c r="Q192" s="160"/>
      <c r="R192" s="161"/>
      <c r="S192" s="161"/>
      <c r="T192" s="162"/>
    </row>
    <row r="193" spans="2:20" ht="5.0999999999999996" hidden="1" customHeight="1" x14ac:dyDescent="0.25">
      <c r="B193" s="48"/>
      <c r="C193" s="49"/>
      <c r="D193" s="49"/>
      <c r="E193" s="49"/>
      <c r="F193" s="49"/>
      <c r="G193" s="49"/>
      <c r="H193" s="49"/>
      <c r="I193" s="107"/>
      <c r="J193" s="107"/>
      <c r="K193" s="107"/>
      <c r="L193" s="107"/>
      <c r="M193" s="107"/>
      <c r="N193" s="107"/>
      <c r="O193" s="107"/>
      <c r="P193" s="107"/>
      <c r="Q193" s="107"/>
      <c r="R193" s="107"/>
      <c r="S193" s="107"/>
      <c r="T193" s="108"/>
    </row>
    <row r="194" spans="2:20" ht="15" hidden="1" customHeight="1" x14ac:dyDescent="0.25">
      <c r="B194" s="174">
        <f>B189+1</f>
        <v>23</v>
      </c>
      <c r="C194" s="201" t="s">
        <v>95</v>
      </c>
      <c r="D194" s="202"/>
      <c r="E194" s="207"/>
      <c r="F194" s="208"/>
      <c r="G194" s="209" t="s">
        <v>3</v>
      </c>
      <c r="H194" s="210"/>
      <c r="I194" s="160"/>
      <c r="J194" s="161"/>
      <c r="K194" s="161"/>
      <c r="L194" s="162"/>
      <c r="M194" s="160"/>
      <c r="N194" s="161"/>
      <c r="O194" s="161"/>
      <c r="P194" s="162"/>
      <c r="Q194" s="160"/>
      <c r="R194" s="161"/>
      <c r="S194" s="161"/>
      <c r="T194" s="162"/>
    </row>
    <row r="195" spans="2:20" ht="15" hidden="1" customHeight="1" x14ac:dyDescent="0.25">
      <c r="B195" s="199"/>
      <c r="C195" s="203"/>
      <c r="D195" s="204"/>
      <c r="E195" s="163"/>
      <c r="F195" s="211"/>
      <c r="G195" s="209" t="s">
        <v>4</v>
      </c>
      <c r="H195" s="210"/>
      <c r="I195" s="160"/>
      <c r="J195" s="161"/>
      <c r="K195" s="161"/>
      <c r="L195" s="162"/>
      <c r="M195" s="160"/>
      <c r="N195" s="161"/>
      <c r="O195" s="161"/>
      <c r="P195" s="162"/>
      <c r="Q195" s="160"/>
      <c r="R195" s="161"/>
      <c r="S195" s="161"/>
      <c r="T195" s="162"/>
    </row>
    <row r="196" spans="2:20" ht="15" hidden="1" customHeight="1" x14ac:dyDescent="0.25">
      <c r="B196" s="199"/>
      <c r="C196" s="203"/>
      <c r="D196" s="204"/>
      <c r="E196" s="163"/>
      <c r="F196" s="211"/>
      <c r="G196" s="209" t="s">
        <v>4</v>
      </c>
      <c r="H196" s="210"/>
      <c r="I196" s="160"/>
      <c r="J196" s="161"/>
      <c r="K196" s="161"/>
      <c r="L196" s="162"/>
      <c r="M196" s="160"/>
      <c r="N196" s="161"/>
      <c r="O196" s="161"/>
      <c r="P196" s="162"/>
      <c r="Q196" s="160"/>
      <c r="R196" s="161"/>
      <c r="S196" s="161"/>
      <c r="T196" s="162"/>
    </row>
    <row r="197" spans="2:20" ht="15" hidden="1" customHeight="1" x14ac:dyDescent="0.25">
      <c r="B197" s="200"/>
      <c r="C197" s="205"/>
      <c r="D197" s="206"/>
      <c r="E197" s="165"/>
      <c r="F197" s="212"/>
      <c r="G197" s="209" t="s">
        <v>3</v>
      </c>
      <c r="H197" s="210"/>
      <c r="I197" s="160"/>
      <c r="J197" s="161"/>
      <c r="K197" s="161"/>
      <c r="L197" s="162"/>
      <c r="M197" s="160"/>
      <c r="N197" s="161"/>
      <c r="O197" s="161"/>
      <c r="P197" s="162"/>
      <c r="Q197" s="160"/>
      <c r="R197" s="161"/>
      <c r="S197" s="161"/>
      <c r="T197" s="162"/>
    </row>
    <row r="198" spans="2:20" ht="5.0999999999999996" hidden="1" customHeight="1" x14ac:dyDescent="0.25">
      <c r="B198" s="48"/>
      <c r="C198" s="49"/>
      <c r="D198" s="49"/>
      <c r="E198" s="49"/>
      <c r="F198" s="49"/>
      <c r="G198" s="49"/>
      <c r="H198" s="49"/>
      <c r="I198" s="107"/>
      <c r="J198" s="107"/>
      <c r="K198" s="107"/>
      <c r="L198" s="107"/>
      <c r="M198" s="107"/>
      <c r="N198" s="107"/>
      <c r="O198" s="107"/>
      <c r="P198" s="107"/>
      <c r="Q198" s="107"/>
      <c r="R198" s="107"/>
      <c r="S198" s="107"/>
      <c r="T198" s="108"/>
    </row>
    <row r="199" spans="2:20" ht="15" hidden="1" customHeight="1" x14ac:dyDescent="0.25">
      <c r="B199" s="174">
        <f>B194+1</f>
        <v>24</v>
      </c>
      <c r="C199" s="201" t="s">
        <v>18</v>
      </c>
      <c r="D199" s="202"/>
      <c r="E199" s="213"/>
      <c r="F199" s="214"/>
      <c r="G199" s="209" t="s">
        <v>3</v>
      </c>
      <c r="H199" s="210"/>
      <c r="I199" s="160"/>
      <c r="J199" s="161"/>
      <c r="K199" s="161"/>
      <c r="L199" s="162"/>
      <c r="M199" s="160"/>
      <c r="N199" s="161"/>
      <c r="O199" s="161"/>
      <c r="P199" s="162"/>
      <c r="Q199" s="160"/>
      <c r="R199" s="161"/>
      <c r="S199" s="161"/>
      <c r="T199" s="162"/>
    </row>
    <row r="200" spans="2:20" ht="15" hidden="1" customHeight="1" x14ac:dyDescent="0.25">
      <c r="B200" s="199"/>
      <c r="C200" s="203"/>
      <c r="D200" s="204"/>
      <c r="E200" s="163"/>
      <c r="F200" s="211"/>
      <c r="G200" s="209" t="s">
        <v>4</v>
      </c>
      <c r="H200" s="210"/>
      <c r="I200" s="160"/>
      <c r="J200" s="161"/>
      <c r="K200" s="161"/>
      <c r="L200" s="162"/>
      <c r="M200" s="160"/>
      <c r="N200" s="161"/>
      <c r="O200" s="161"/>
      <c r="P200" s="162"/>
      <c r="Q200" s="160"/>
      <c r="R200" s="161"/>
      <c r="S200" s="161"/>
      <c r="T200" s="162"/>
    </row>
    <row r="201" spans="2:20" ht="15" hidden="1" customHeight="1" x14ac:dyDescent="0.25">
      <c r="B201" s="199"/>
      <c r="C201" s="203"/>
      <c r="D201" s="204"/>
      <c r="E201" s="163"/>
      <c r="F201" s="211"/>
      <c r="G201" s="209" t="s">
        <v>4</v>
      </c>
      <c r="H201" s="210"/>
      <c r="I201" s="160"/>
      <c r="J201" s="161"/>
      <c r="K201" s="161"/>
      <c r="L201" s="162"/>
      <c r="M201" s="160"/>
      <c r="N201" s="161"/>
      <c r="O201" s="161"/>
      <c r="P201" s="162"/>
      <c r="Q201" s="160"/>
      <c r="R201" s="161"/>
      <c r="S201" s="161"/>
      <c r="T201" s="162"/>
    </row>
    <row r="202" spans="2:20" ht="15" hidden="1" customHeight="1" x14ac:dyDescent="0.25">
      <c r="B202" s="200"/>
      <c r="C202" s="205"/>
      <c r="D202" s="206"/>
      <c r="E202" s="165"/>
      <c r="F202" s="212"/>
      <c r="G202" s="209" t="s">
        <v>3</v>
      </c>
      <c r="H202" s="210"/>
      <c r="I202" s="160"/>
      <c r="J202" s="161"/>
      <c r="K202" s="161"/>
      <c r="L202" s="162"/>
      <c r="M202" s="160"/>
      <c r="N202" s="161"/>
      <c r="O202" s="161"/>
      <c r="P202" s="162"/>
      <c r="Q202" s="160"/>
      <c r="R202" s="161"/>
      <c r="S202" s="161"/>
      <c r="T202" s="162"/>
    </row>
    <row r="203" spans="2:20" ht="5.0999999999999996" hidden="1" customHeight="1" x14ac:dyDescent="0.25">
      <c r="B203" s="48"/>
      <c r="C203" s="49"/>
      <c r="D203" s="49"/>
      <c r="E203" s="49"/>
      <c r="F203" s="49"/>
      <c r="G203" s="49"/>
      <c r="H203" s="49"/>
      <c r="I203" s="107"/>
      <c r="J203" s="107"/>
      <c r="K203" s="107"/>
      <c r="L203" s="107"/>
      <c r="M203" s="107"/>
      <c r="N203" s="107"/>
      <c r="O203" s="107"/>
      <c r="P203" s="107"/>
      <c r="Q203" s="107"/>
      <c r="R203" s="107"/>
      <c r="S203" s="107"/>
      <c r="T203" s="108"/>
    </row>
    <row r="204" spans="2:20" ht="15" hidden="1" customHeight="1" x14ac:dyDescent="0.25">
      <c r="B204" s="174">
        <f>B199+1</f>
        <v>25</v>
      </c>
      <c r="C204" s="201" t="s">
        <v>19</v>
      </c>
      <c r="D204" s="202"/>
      <c r="E204" s="213"/>
      <c r="F204" s="214"/>
      <c r="G204" s="209" t="s">
        <v>3</v>
      </c>
      <c r="H204" s="210"/>
      <c r="I204" s="160"/>
      <c r="J204" s="161"/>
      <c r="K204" s="161"/>
      <c r="L204" s="162"/>
      <c r="M204" s="160"/>
      <c r="N204" s="161"/>
      <c r="O204" s="161"/>
      <c r="P204" s="162"/>
      <c r="Q204" s="160"/>
      <c r="R204" s="161"/>
      <c r="S204" s="161"/>
      <c r="T204" s="162"/>
    </row>
    <row r="205" spans="2:20" ht="15" hidden="1" customHeight="1" x14ac:dyDescent="0.25">
      <c r="B205" s="199"/>
      <c r="C205" s="203"/>
      <c r="D205" s="204"/>
      <c r="E205" s="163"/>
      <c r="F205" s="211"/>
      <c r="G205" s="209" t="s">
        <v>4</v>
      </c>
      <c r="H205" s="210"/>
      <c r="I205" s="160"/>
      <c r="J205" s="161"/>
      <c r="K205" s="161"/>
      <c r="L205" s="162"/>
      <c r="M205" s="160"/>
      <c r="N205" s="161"/>
      <c r="O205" s="161"/>
      <c r="P205" s="162"/>
      <c r="Q205" s="160"/>
      <c r="R205" s="161"/>
      <c r="S205" s="161"/>
      <c r="T205" s="162"/>
    </row>
    <row r="206" spans="2:20" ht="15" hidden="1" customHeight="1" x14ac:dyDescent="0.25">
      <c r="B206" s="199"/>
      <c r="C206" s="203"/>
      <c r="D206" s="204"/>
      <c r="E206" s="163"/>
      <c r="F206" s="211"/>
      <c r="G206" s="209" t="s">
        <v>4</v>
      </c>
      <c r="H206" s="210"/>
      <c r="I206" s="160"/>
      <c r="J206" s="161"/>
      <c r="K206" s="161"/>
      <c r="L206" s="162"/>
      <c r="M206" s="160"/>
      <c r="N206" s="161"/>
      <c r="O206" s="161"/>
      <c r="P206" s="162"/>
      <c r="Q206" s="160"/>
      <c r="R206" s="161"/>
      <c r="S206" s="161"/>
      <c r="T206" s="162"/>
    </row>
    <row r="207" spans="2:20" ht="15" hidden="1" customHeight="1" x14ac:dyDescent="0.25">
      <c r="B207" s="200"/>
      <c r="C207" s="205"/>
      <c r="D207" s="206"/>
      <c r="E207" s="165"/>
      <c r="F207" s="212"/>
      <c r="G207" s="209" t="s">
        <v>3</v>
      </c>
      <c r="H207" s="210"/>
      <c r="I207" s="160"/>
      <c r="J207" s="161"/>
      <c r="K207" s="161"/>
      <c r="L207" s="162"/>
      <c r="M207" s="160"/>
      <c r="N207" s="161"/>
      <c r="O207" s="161"/>
      <c r="P207" s="162"/>
      <c r="Q207" s="160"/>
      <c r="R207" s="161"/>
      <c r="S207" s="161"/>
      <c r="T207" s="162"/>
    </row>
    <row r="208" spans="2:20" ht="5.0999999999999996" hidden="1" customHeight="1" x14ac:dyDescent="0.25">
      <c r="B208" s="48"/>
      <c r="C208" s="49"/>
      <c r="D208" s="49"/>
      <c r="E208" s="49"/>
      <c r="F208" s="49"/>
      <c r="G208" s="49"/>
      <c r="H208" s="49"/>
      <c r="I208" s="107"/>
      <c r="J208" s="107"/>
      <c r="K208" s="107"/>
      <c r="L208" s="107"/>
      <c r="M208" s="107"/>
      <c r="N208" s="107"/>
      <c r="O208" s="107"/>
      <c r="P208" s="107"/>
      <c r="Q208" s="107"/>
      <c r="R208" s="107"/>
      <c r="S208" s="107"/>
      <c r="T208" s="108"/>
    </row>
    <row r="209" spans="2:20" ht="15" hidden="1" customHeight="1" x14ac:dyDescent="0.25">
      <c r="B209" s="174">
        <f>B204+1</f>
        <v>26</v>
      </c>
      <c r="C209" s="201" t="s">
        <v>20</v>
      </c>
      <c r="D209" s="202"/>
      <c r="E209" s="213"/>
      <c r="F209" s="214"/>
      <c r="G209" s="209" t="s">
        <v>3</v>
      </c>
      <c r="H209" s="210"/>
      <c r="I209" s="160"/>
      <c r="J209" s="161"/>
      <c r="K209" s="161"/>
      <c r="L209" s="162"/>
      <c r="M209" s="160"/>
      <c r="N209" s="161"/>
      <c r="O209" s="161"/>
      <c r="P209" s="162"/>
      <c r="Q209" s="160"/>
      <c r="R209" s="161"/>
      <c r="S209" s="161"/>
      <c r="T209" s="162"/>
    </row>
    <row r="210" spans="2:20" ht="15" hidden="1" customHeight="1" x14ac:dyDescent="0.25">
      <c r="B210" s="199"/>
      <c r="C210" s="203"/>
      <c r="D210" s="204"/>
      <c r="E210" s="163"/>
      <c r="F210" s="211"/>
      <c r="G210" s="209" t="s">
        <v>4</v>
      </c>
      <c r="H210" s="210"/>
      <c r="I210" s="160"/>
      <c r="J210" s="161"/>
      <c r="K210" s="161"/>
      <c r="L210" s="162"/>
      <c r="M210" s="160"/>
      <c r="N210" s="161"/>
      <c r="O210" s="161"/>
      <c r="P210" s="162"/>
      <c r="Q210" s="160"/>
      <c r="R210" s="161"/>
      <c r="S210" s="161"/>
      <c r="T210" s="162"/>
    </row>
    <row r="211" spans="2:20" ht="15" hidden="1" customHeight="1" x14ac:dyDescent="0.25">
      <c r="B211" s="199"/>
      <c r="C211" s="203"/>
      <c r="D211" s="204"/>
      <c r="E211" s="163"/>
      <c r="F211" s="211"/>
      <c r="G211" s="209" t="s">
        <v>4</v>
      </c>
      <c r="H211" s="210"/>
      <c r="I211" s="160"/>
      <c r="J211" s="161"/>
      <c r="K211" s="161"/>
      <c r="L211" s="162"/>
      <c r="M211" s="160"/>
      <c r="N211" s="161"/>
      <c r="O211" s="161"/>
      <c r="P211" s="162"/>
      <c r="Q211" s="160"/>
      <c r="R211" s="161"/>
      <c r="S211" s="161"/>
      <c r="T211" s="162"/>
    </row>
    <row r="212" spans="2:20" ht="15" hidden="1" customHeight="1" x14ac:dyDescent="0.25">
      <c r="B212" s="200"/>
      <c r="C212" s="205"/>
      <c r="D212" s="206"/>
      <c r="E212" s="165"/>
      <c r="F212" s="212"/>
      <c r="G212" s="209" t="s">
        <v>3</v>
      </c>
      <c r="H212" s="210"/>
      <c r="I212" s="160"/>
      <c r="J212" s="161"/>
      <c r="K212" s="161"/>
      <c r="L212" s="162"/>
      <c r="M212" s="160"/>
      <c r="N212" s="161"/>
      <c r="O212" s="161"/>
      <c r="P212" s="162"/>
      <c r="Q212" s="160"/>
      <c r="R212" s="161"/>
      <c r="S212" s="161"/>
      <c r="T212" s="162"/>
    </row>
    <row r="213" spans="2:20" ht="5.0999999999999996" hidden="1" customHeight="1" x14ac:dyDescent="0.25">
      <c r="B213" s="48"/>
      <c r="C213" s="49"/>
      <c r="D213" s="49"/>
      <c r="E213" s="49"/>
      <c r="F213" s="49"/>
      <c r="G213" s="49"/>
      <c r="H213" s="49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8"/>
    </row>
    <row r="214" spans="2:20" ht="15" hidden="1" customHeight="1" x14ac:dyDescent="0.25">
      <c r="B214" s="174">
        <f>B209+1</f>
        <v>27</v>
      </c>
      <c r="C214" s="201" t="s">
        <v>96</v>
      </c>
      <c r="D214" s="202"/>
      <c r="E214" s="207"/>
      <c r="F214" s="208"/>
      <c r="G214" s="209" t="s">
        <v>3</v>
      </c>
      <c r="H214" s="210"/>
      <c r="I214" s="160"/>
      <c r="J214" s="161"/>
      <c r="K214" s="161"/>
      <c r="L214" s="162"/>
      <c r="M214" s="160"/>
      <c r="N214" s="161"/>
      <c r="O214" s="161"/>
      <c r="P214" s="162"/>
      <c r="Q214" s="160"/>
      <c r="R214" s="161"/>
      <c r="S214" s="161"/>
      <c r="T214" s="162"/>
    </row>
    <row r="215" spans="2:20" ht="15" hidden="1" customHeight="1" x14ac:dyDescent="0.25">
      <c r="B215" s="199"/>
      <c r="C215" s="203"/>
      <c r="D215" s="204"/>
      <c r="E215" s="163"/>
      <c r="F215" s="211"/>
      <c r="G215" s="209" t="s">
        <v>4</v>
      </c>
      <c r="H215" s="210"/>
      <c r="I215" s="160"/>
      <c r="J215" s="161"/>
      <c r="K215" s="161"/>
      <c r="L215" s="162"/>
      <c r="M215" s="160"/>
      <c r="N215" s="161"/>
      <c r="O215" s="161"/>
      <c r="P215" s="162"/>
      <c r="Q215" s="160"/>
      <c r="R215" s="161"/>
      <c r="S215" s="161"/>
      <c r="T215" s="162"/>
    </row>
    <row r="216" spans="2:20" ht="15" hidden="1" customHeight="1" x14ac:dyDescent="0.25">
      <c r="B216" s="199"/>
      <c r="C216" s="203"/>
      <c r="D216" s="204"/>
      <c r="E216" s="163"/>
      <c r="F216" s="211"/>
      <c r="G216" s="209" t="s">
        <v>4</v>
      </c>
      <c r="H216" s="210"/>
      <c r="I216" s="160"/>
      <c r="J216" s="161"/>
      <c r="K216" s="161"/>
      <c r="L216" s="162"/>
      <c r="M216" s="160"/>
      <c r="N216" s="161"/>
      <c r="O216" s="161"/>
      <c r="P216" s="162"/>
      <c r="Q216" s="160"/>
      <c r="R216" s="161"/>
      <c r="S216" s="161"/>
      <c r="T216" s="162"/>
    </row>
    <row r="217" spans="2:20" ht="15" hidden="1" customHeight="1" x14ac:dyDescent="0.25">
      <c r="B217" s="200"/>
      <c r="C217" s="205"/>
      <c r="D217" s="206"/>
      <c r="E217" s="165"/>
      <c r="F217" s="212"/>
      <c r="G217" s="209" t="s">
        <v>3</v>
      </c>
      <c r="H217" s="210"/>
      <c r="I217" s="160"/>
      <c r="J217" s="161"/>
      <c r="K217" s="161"/>
      <c r="L217" s="162"/>
      <c r="M217" s="160"/>
      <c r="N217" s="161"/>
      <c r="O217" s="161"/>
      <c r="P217" s="162"/>
      <c r="Q217" s="160"/>
      <c r="R217" s="161"/>
      <c r="S217" s="161"/>
      <c r="T217" s="162"/>
    </row>
    <row r="218" spans="2:20" ht="5.0999999999999996" hidden="1" customHeight="1" x14ac:dyDescent="0.25">
      <c r="B218" s="48"/>
      <c r="C218" s="49"/>
      <c r="D218" s="49"/>
      <c r="E218" s="49"/>
      <c r="F218" s="49"/>
      <c r="G218" s="49"/>
      <c r="H218" s="49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8"/>
    </row>
    <row r="219" spans="2:20" ht="15" hidden="1" customHeight="1" x14ac:dyDescent="0.25">
      <c r="B219" s="174">
        <f>B209+1</f>
        <v>27</v>
      </c>
      <c r="C219" s="201" t="s">
        <v>21</v>
      </c>
      <c r="D219" s="202"/>
      <c r="E219" s="213"/>
      <c r="F219" s="214"/>
      <c r="G219" s="209" t="s">
        <v>3</v>
      </c>
      <c r="H219" s="210"/>
      <c r="I219" s="160"/>
      <c r="J219" s="161"/>
      <c r="K219" s="161"/>
      <c r="L219" s="162"/>
      <c r="M219" s="160"/>
      <c r="N219" s="161"/>
      <c r="O219" s="161"/>
      <c r="P219" s="162"/>
      <c r="Q219" s="160"/>
      <c r="R219" s="161"/>
      <c r="S219" s="161"/>
      <c r="T219" s="162"/>
    </row>
    <row r="220" spans="2:20" ht="15" hidden="1" customHeight="1" x14ac:dyDescent="0.25">
      <c r="B220" s="199"/>
      <c r="C220" s="203"/>
      <c r="D220" s="204"/>
      <c r="E220" s="163"/>
      <c r="F220" s="211"/>
      <c r="G220" s="209" t="s">
        <v>4</v>
      </c>
      <c r="H220" s="210"/>
      <c r="I220" s="160"/>
      <c r="J220" s="161"/>
      <c r="K220" s="161"/>
      <c r="L220" s="162"/>
      <c r="M220" s="160"/>
      <c r="N220" s="161"/>
      <c r="O220" s="161"/>
      <c r="P220" s="162"/>
      <c r="Q220" s="160"/>
      <c r="R220" s="161"/>
      <c r="S220" s="161"/>
      <c r="T220" s="162"/>
    </row>
    <row r="221" spans="2:20" ht="15" hidden="1" customHeight="1" x14ac:dyDescent="0.25">
      <c r="B221" s="199"/>
      <c r="C221" s="203"/>
      <c r="D221" s="204"/>
      <c r="E221" s="163"/>
      <c r="F221" s="211"/>
      <c r="G221" s="209" t="s">
        <v>4</v>
      </c>
      <c r="H221" s="210"/>
      <c r="I221" s="160"/>
      <c r="J221" s="161"/>
      <c r="K221" s="161"/>
      <c r="L221" s="162"/>
      <c r="M221" s="160"/>
      <c r="N221" s="161"/>
      <c r="O221" s="161"/>
      <c r="P221" s="162"/>
      <c r="Q221" s="160"/>
      <c r="R221" s="161"/>
      <c r="S221" s="161"/>
      <c r="T221" s="162"/>
    </row>
    <row r="222" spans="2:20" ht="15" hidden="1" customHeight="1" x14ac:dyDescent="0.25">
      <c r="B222" s="200"/>
      <c r="C222" s="205"/>
      <c r="D222" s="206"/>
      <c r="E222" s="165"/>
      <c r="F222" s="212"/>
      <c r="G222" s="209" t="s">
        <v>3</v>
      </c>
      <c r="H222" s="210"/>
      <c r="I222" s="160"/>
      <c r="J222" s="161"/>
      <c r="K222" s="161"/>
      <c r="L222" s="162"/>
      <c r="M222" s="160"/>
      <c r="N222" s="161"/>
      <c r="O222" s="161"/>
      <c r="P222" s="162"/>
      <c r="Q222" s="160"/>
      <c r="R222" s="161"/>
      <c r="S222" s="161"/>
      <c r="T222" s="162"/>
    </row>
    <row r="223" spans="2:20" ht="20.100000000000001" hidden="1" customHeight="1" x14ac:dyDescent="0.25"/>
    <row r="224" spans="2:20" ht="20.100000000000001" hidden="1" customHeight="1" x14ac:dyDescent="0.25"/>
    <row r="225" ht="20.100000000000001" hidden="1" customHeight="1" x14ac:dyDescent="0.25"/>
    <row r="226" ht="20.100000000000001" hidden="1" customHeight="1" x14ac:dyDescent="0.25"/>
  </sheetData>
  <mergeCells count="804">
    <mergeCell ref="Q43:T43"/>
    <mergeCell ref="M43:P43"/>
    <mergeCell ref="I43:L43"/>
    <mergeCell ref="G43:H43"/>
    <mergeCell ref="E43:F43"/>
    <mergeCell ref="C43:D46"/>
    <mergeCell ref="B43:B46"/>
    <mergeCell ref="C83:D86"/>
    <mergeCell ref="B83:B86"/>
    <mergeCell ref="G46:H46"/>
    <mergeCell ref="Q45:T45"/>
    <mergeCell ref="M45:P45"/>
    <mergeCell ref="I45:L45"/>
    <mergeCell ref="G45:H45"/>
    <mergeCell ref="Q44:T44"/>
    <mergeCell ref="M44:P44"/>
    <mergeCell ref="I44:L44"/>
    <mergeCell ref="G44:H44"/>
    <mergeCell ref="E44:F46"/>
    <mergeCell ref="G85:H85"/>
    <mergeCell ref="Q84:T84"/>
    <mergeCell ref="M84:P84"/>
    <mergeCell ref="I84:L84"/>
    <mergeCell ref="G84:H84"/>
    <mergeCell ref="Q89:T89"/>
    <mergeCell ref="M89:P89"/>
    <mergeCell ref="I89:L89"/>
    <mergeCell ref="G89:H89"/>
    <mergeCell ref="E89:F91"/>
    <mergeCell ref="Q88:T88"/>
    <mergeCell ref="M88:P88"/>
    <mergeCell ref="I88:L88"/>
    <mergeCell ref="G88:H88"/>
    <mergeCell ref="E88:F88"/>
    <mergeCell ref="B34:D34"/>
    <mergeCell ref="E34:G34"/>
    <mergeCell ref="H34:K34"/>
    <mergeCell ref="L34:O34"/>
    <mergeCell ref="P34:T34"/>
    <mergeCell ref="C88:D91"/>
    <mergeCell ref="B88:B91"/>
    <mergeCell ref="Q86:T86"/>
    <mergeCell ref="M86:P86"/>
    <mergeCell ref="I86:L86"/>
    <mergeCell ref="G86:H86"/>
    <mergeCell ref="Q85:T85"/>
    <mergeCell ref="M85:P85"/>
    <mergeCell ref="I85:L85"/>
    <mergeCell ref="E84:F86"/>
    <mergeCell ref="Q83:T83"/>
    <mergeCell ref="M83:P83"/>
    <mergeCell ref="I83:L83"/>
    <mergeCell ref="G83:H83"/>
    <mergeCell ref="E83:F83"/>
    <mergeCell ref="Q90:T90"/>
    <mergeCell ref="M90:P90"/>
    <mergeCell ref="I90:L90"/>
    <mergeCell ref="G90:H90"/>
    <mergeCell ref="B32:D32"/>
    <mergeCell ref="E32:G32"/>
    <mergeCell ref="H32:K32"/>
    <mergeCell ref="L32:O32"/>
    <mergeCell ref="P32:T32"/>
    <mergeCell ref="B33:D33"/>
    <mergeCell ref="E33:G33"/>
    <mergeCell ref="H33:K33"/>
    <mergeCell ref="L33:O33"/>
    <mergeCell ref="P33:T33"/>
    <mergeCell ref="H29:K29"/>
    <mergeCell ref="L29:O29"/>
    <mergeCell ref="P29:T29"/>
    <mergeCell ref="B30:D30"/>
    <mergeCell ref="E30:G30"/>
    <mergeCell ref="H30:K30"/>
    <mergeCell ref="L30:O30"/>
    <mergeCell ref="P30:T30"/>
    <mergeCell ref="B31:D31"/>
    <mergeCell ref="E31:G31"/>
    <mergeCell ref="H31:K31"/>
    <mergeCell ref="L31:O31"/>
    <mergeCell ref="P31:T31"/>
    <mergeCell ref="B80:B81"/>
    <mergeCell ref="C80:D81"/>
    <mergeCell ref="E80:F81"/>
    <mergeCell ref="G80:H81"/>
    <mergeCell ref="I80:L81"/>
    <mergeCell ref="M80:P81"/>
    <mergeCell ref="Q80:T81"/>
    <mergeCell ref="I46:L46"/>
    <mergeCell ref="M46:P46"/>
    <mergeCell ref="Q46:T46"/>
    <mergeCell ref="B63:B66"/>
    <mergeCell ref="C63:D66"/>
    <mergeCell ref="E63:F63"/>
    <mergeCell ref="G63:H63"/>
    <mergeCell ref="I63:L63"/>
    <mergeCell ref="M63:P63"/>
    <mergeCell ref="Q63:T63"/>
    <mergeCell ref="E64:F66"/>
    <mergeCell ref="G64:H64"/>
    <mergeCell ref="I64:L64"/>
    <mergeCell ref="M64:P64"/>
    <mergeCell ref="Q64:T64"/>
    <mergeCell ref="G65:H65"/>
    <mergeCell ref="I65:L65"/>
    <mergeCell ref="M65:P65"/>
    <mergeCell ref="Q65:T65"/>
    <mergeCell ref="G66:H66"/>
    <mergeCell ref="I66:L66"/>
    <mergeCell ref="M66:P66"/>
    <mergeCell ref="Q66:T66"/>
    <mergeCell ref="B58:B61"/>
    <mergeCell ref="E111:F111"/>
    <mergeCell ref="G111:H111"/>
    <mergeCell ref="I111:L111"/>
    <mergeCell ref="M111:P111"/>
    <mergeCell ref="Q111:T111"/>
    <mergeCell ref="G91:H91"/>
    <mergeCell ref="I91:L91"/>
    <mergeCell ref="M91:P91"/>
    <mergeCell ref="Q91:T91"/>
    <mergeCell ref="B107:B110"/>
    <mergeCell ref="C107:D110"/>
    <mergeCell ref="B75:B78"/>
    <mergeCell ref="C75:D78"/>
    <mergeCell ref="E75:F75"/>
    <mergeCell ref="G75:H75"/>
    <mergeCell ref="I75:L75"/>
    <mergeCell ref="M75:P75"/>
    <mergeCell ref="E112:F114"/>
    <mergeCell ref="G112:H112"/>
    <mergeCell ref="I112:L112"/>
    <mergeCell ref="M112:P112"/>
    <mergeCell ref="Q112:T112"/>
    <mergeCell ref="G113:H113"/>
    <mergeCell ref="I113:L113"/>
    <mergeCell ref="M113:P113"/>
    <mergeCell ref="Q113:T113"/>
    <mergeCell ref="G114:H114"/>
    <mergeCell ref="I114:L114"/>
    <mergeCell ref="M114:P114"/>
    <mergeCell ref="Q114:T114"/>
    <mergeCell ref="C183:D187"/>
    <mergeCell ref="E184:F187"/>
    <mergeCell ref="E183:F183"/>
    <mergeCell ref="E107:F107"/>
    <mergeCell ref="G107:H107"/>
    <mergeCell ref="I107:L107"/>
    <mergeCell ref="M107:P107"/>
    <mergeCell ref="Q107:T107"/>
    <mergeCell ref="E108:F110"/>
    <mergeCell ref="G108:H108"/>
    <mergeCell ref="I108:L108"/>
    <mergeCell ref="M108:P108"/>
    <mergeCell ref="Q108:T108"/>
    <mergeCell ref="G109:H109"/>
    <mergeCell ref="I109:L109"/>
    <mergeCell ref="M109:P109"/>
    <mergeCell ref="Q109:T109"/>
    <mergeCell ref="G110:H110"/>
    <mergeCell ref="M110:P110"/>
    <mergeCell ref="Q110:T110"/>
    <mergeCell ref="I144:L144"/>
    <mergeCell ref="M144:P144"/>
    <mergeCell ref="Q144:T144"/>
    <mergeCell ref="Q154:T154"/>
    <mergeCell ref="Q75:T75"/>
    <mergeCell ref="E76:F78"/>
    <mergeCell ref="G76:H76"/>
    <mergeCell ref="I76:L76"/>
    <mergeCell ref="M76:P76"/>
    <mergeCell ref="Q76:T76"/>
    <mergeCell ref="G77:H77"/>
    <mergeCell ref="I77:L77"/>
    <mergeCell ref="M77:P77"/>
    <mergeCell ref="Q77:T77"/>
    <mergeCell ref="G78:H78"/>
    <mergeCell ref="I78:L78"/>
    <mergeCell ref="M78:P78"/>
    <mergeCell ref="Q78:T78"/>
    <mergeCell ref="B70:B73"/>
    <mergeCell ref="C70:D73"/>
    <mergeCell ref="E70:F70"/>
    <mergeCell ref="G70:H70"/>
    <mergeCell ref="I70:L70"/>
    <mergeCell ref="M70:P70"/>
    <mergeCell ref="Q70:T70"/>
    <mergeCell ref="E71:F73"/>
    <mergeCell ref="G71:H71"/>
    <mergeCell ref="I71:L71"/>
    <mergeCell ref="M71:P71"/>
    <mergeCell ref="Q71:T71"/>
    <mergeCell ref="G72:H72"/>
    <mergeCell ref="I72:L72"/>
    <mergeCell ref="M72:P72"/>
    <mergeCell ref="Q72:T72"/>
    <mergeCell ref="G73:H73"/>
    <mergeCell ref="I73:L73"/>
    <mergeCell ref="M73:P73"/>
    <mergeCell ref="Q73:T73"/>
    <mergeCell ref="C67:D68"/>
    <mergeCell ref="E67:F68"/>
    <mergeCell ref="G67:H68"/>
    <mergeCell ref="I67:L68"/>
    <mergeCell ref="M67:P68"/>
    <mergeCell ref="Q67:T68"/>
    <mergeCell ref="B141:B144"/>
    <mergeCell ref="C141:D144"/>
    <mergeCell ref="E141:F141"/>
    <mergeCell ref="G141:H141"/>
    <mergeCell ref="I141:L141"/>
    <mergeCell ref="M141:P141"/>
    <mergeCell ref="Q141:T141"/>
    <mergeCell ref="E142:F144"/>
    <mergeCell ref="G142:H142"/>
    <mergeCell ref="I142:L142"/>
    <mergeCell ref="M142:P142"/>
    <mergeCell ref="Q142:T142"/>
    <mergeCell ref="G143:H143"/>
    <mergeCell ref="I143:L143"/>
    <mergeCell ref="M143:P143"/>
    <mergeCell ref="Q143:T143"/>
    <mergeCell ref="G144:H144"/>
    <mergeCell ref="I110:L110"/>
    <mergeCell ref="B183:B187"/>
    <mergeCell ref="B15:D16"/>
    <mergeCell ref="E15:G16"/>
    <mergeCell ref="H15:K15"/>
    <mergeCell ref="L15:O15"/>
    <mergeCell ref="P15:T15"/>
    <mergeCell ref="H16:K16"/>
    <mergeCell ref="L16:O16"/>
    <mergeCell ref="P16:T16"/>
    <mergeCell ref="B17:D17"/>
    <mergeCell ref="E17:G17"/>
    <mergeCell ref="H17:K17"/>
    <mergeCell ref="L17:O17"/>
    <mergeCell ref="P17:T17"/>
    <mergeCell ref="B18:D18"/>
    <mergeCell ref="E18:G18"/>
    <mergeCell ref="H18:K18"/>
    <mergeCell ref="L18:O18"/>
    <mergeCell ref="P18:T18"/>
    <mergeCell ref="B19:D19"/>
    <mergeCell ref="E19:G19"/>
    <mergeCell ref="H19:K19"/>
    <mergeCell ref="L19:O19"/>
    <mergeCell ref="P19:T19"/>
    <mergeCell ref="B20:D20"/>
    <mergeCell ref="E20:G20"/>
    <mergeCell ref="H20:K20"/>
    <mergeCell ref="L20:O20"/>
    <mergeCell ref="P20:T20"/>
    <mergeCell ref="B21:D21"/>
    <mergeCell ref="E21:G21"/>
    <mergeCell ref="H21:K21"/>
    <mergeCell ref="L21:O21"/>
    <mergeCell ref="P21:T21"/>
    <mergeCell ref="B22:D22"/>
    <mergeCell ref="E22:G22"/>
    <mergeCell ref="H22:K22"/>
    <mergeCell ref="L22:O22"/>
    <mergeCell ref="P22:T22"/>
    <mergeCell ref="B23:D23"/>
    <mergeCell ref="E23:G23"/>
    <mergeCell ref="H23:K23"/>
    <mergeCell ref="L23:O23"/>
    <mergeCell ref="P23:T23"/>
    <mergeCell ref="B24:D24"/>
    <mergeCell ref="E24:G24"/>
    <mergeCell ref="H24:K24"/>
    <mergeCell ref="L24:O24"/>
    <mergeCell ref="P24:T24"/>
    <mergeCell ref="B25:D25"/>
    <mergeCell ref="E25:G25"/>
    <mergeCell ref="H25:K25"/>
    <mergeCell ref="L25:O25"/>
    <mergeCell ref="P25:T25"/>
    <mergeCell ref="B26:D26"/>
    <mergeCell ref="E26:G26"/>
    <mergeCell ref="H26:K26"/>
    <mergeCell ref="L26:O26"/>
    <mergeCell ref="P26:T26"/>
    <mergeCell ref="Q35:T36"/>
    <mergeCell ref="B35:B36"/>
    <mergeCell ref="C35:D36"/>
    <mergeCell ref="E35:F36"/>
    <mergeCell ref="G35:H36"/>
    <mergeCell ref="I35:L36"/>
    <mergeCell ref="M35:P36"/>
    <mergeCell ref="B27:D27"/>
    <mergeCell ref="E27:G27"/>
    <mergeCell ref="H27:K27"/>
    <mergeCell ref="L27:O27"/>
    <mergeCell ref="P27:T27"/>
    <mergeCell ref="B28:D28"/>
    <mergeCell ref="E28:G28"/>
    <mergeCell ref="H28:K28"/>
    <mergeCell ref="L28:O28"/>
    <mergeCell ref="P28:T28"/>
    <mergeCell ref="B29:D29"/>
    <mergeCell ref="E29:G29"/>
    <mergeCell ref="E116:F116"/>
    <mergeCell ref="G116:H116"/>
    <mergeCell ref="I116:L116"/>
    <mergeCell ref="M116:P116"/>
    <mergeCell ref="Q116:T116"/>
    <mergeCell ref="E117:F119"/>
    <mergeCell ref="G117:H117"/>
    <mergeCell ref="I117:L117"/>
    <mergeCell ref="M117:P117"/>
    <mergeCell ref="Q117:T117"/>
    <mergeCell ref="G118:H118"/>
    <mergeCell ref="I118:L118"/>
    <mergeCell ref="M118:P118"/>
    <mergeCell ref="Q118:T118"/>
    <mergeCell ref="G119:H119"/>
    <mergeCell ref="I119:L119"/>
    <mergeCell ref="M119:P119"/>
    <mergeCell ref="Q119:T119"/>
    <mergeCell ref="B111:B114"/>
    <mergeCell ref="C111:D114"/>
    <mergeCell ref="B121:B124"/>
    <mergeCell ref="C121:D124"/>
    <mergeCell ref="E121:F121"/>
    <mergeCell ref="G121:H121"/>
    <mergeCell ref="I121:L121"/>
    <mergeCell ref="M121:P121"/>
    <mergeCell ref="Q121:T121"/>
    <mergeCell ref="E122:F124"/>
    <mergeCell ref="G122:H122"/>
    <mergeCell ref="I122:L122"/>
    <mergeCell ref="M122:P122"/>
    <mergeCell ref="Q122:T122"/>
    <mergeCell ref="G123:H123"/>
    <mergeCell ref="I123:L123"/>
    <mergeCell ref="M123:P123"/>
    <mergeCell ref="Q123:T123"/>
    <mergeCell ref="G124:H124"/>
    <mergeCell ref="I124:L124"/>
    <mergeCell ref="M124:P124"/>
    <mergeCell ref="Q124:T124"/>
    <mergeCell ref="B116:B119"/>
    <mergeCell ref="C116:D119"/>
    <mergeCell ref="B126:B129"/>
    <mergeCell ref="C126:D129"/>
    <mergeCell ref="E126:F126"/>
    <mergeCell ref="G126:H126"/>
    <mergeCell ref="I126:L126"/>
    <mergeCell ref="M126:P126"/>
    <mergeCell ref="Q126:T126"/>
    <mergeCell ref="E127:F129"/>
    <mergeCell ref="G127:H127"/>
    <mergeCell ref="I127:L127"/>
    <mergeCell ref="M127:P127"/>
    <mergeCell ref="Q127:T127"/>
    <mergeCell ref="G128:H128"/>
    <mergeCell ref="I128:L128"/>
    <mergeCell ref="M128:P128"/>
    <mergeCell ref="Q128:T128"/>
    <mergeCell ref="G129:H129"/>
    <mergeCell ref="I129:L129"/>
    <mergeCell ref="M129:P129"/>
    <mergeCell ref="Q129:T129"/>
    <mergeCell ref="B131:B134"/>
    <mergeCell ref="C131:D134"/>
    <mergeCell ref="E131:F131"/>
    <mergeCell ref="G131:H131"/>
    <mergeCell ref="I131:L131"/>
    <mergeCell ref="M131:P131"/>
    <mergeCell ref="Q131:T131"/>
    <mergeCell ref="E132:F134"/>
    <mergeCell ref="G132:H132"/>
    <mergeCell ref="I132:L132"/>
    <mergeCell ref="M132:P132"/>
    <mergeCell ref="Q132:T132"/>
    <mergeCell ref="G133:H133"/>
    <mergeCell ref="I133:L133"/>
    <mergeCell ref="M133:P133"/>
    <mergeCell ref="Q133:T133"/>
    <mergeCell ref="G134:H134"/>
    <mergeCell ref="I134:L134"/>
    <mergeCell ref="M134:P134"/>
    <mergeCell ref="Q134:T134"/>
    <mergeCell ref="B136:B139"/>
    <mergeCell ref="C136:D139"/>
    <mergeCell ref="E136:F136"/>
    <mergeCell ref="G136:H136"/>
    <mergeCell ref="I136:L136"/>
    <mergeCell ref="M136:P136"/>
    <mergeCell ref="Q136:T136"/>
    <mergeCell ref="E137:F139"/>
    <mergeCell ref="G137:H137"/>
    <mergeCell ref="I137:L137"/>
    <mergeCell ref="M137:P137"/>
    <mergeCell ref="Q137:T137"/>
    <mergeCell ref="G138:H138"/>
    <mergeCell ref="I138:L138"/>
    <mergeCell ref="M138:P138"/>
    <mergeCell ref="Q138:T138"/>
    <mergeCell ref="G139:H139"/>
    <mergeCell ref="I139:L139"/>
    <mergeCell ref="M139:P139"/>
    <mergeCell ref="Q139:T139"/>
    <mergeCell ref="B146:B149"/>
    <mergeCell ref="C146:D149"/>
    <mergeCell ref="E146:F146"/>
    <mergeCell ref="G146:H146"/>
    <mergeCell ref="I146:L146"/>
    <mergeCell ref="M146:P146"/>
    <mergeCell ref="Q146:T146"/>
    <mergeCell ref="E147:F149"/>
    <mergeCell ref="G147:H147"/>
    <mergeCell ref="I147:L147"/>
    <mergeCell ref="M147:P147"/>
    <mergeCell ref="Q147:T147"/>
    <mergeCell ref="G148:H148"/>
    <mergeCell ref="I148:L148"/>
    <mergeCell ref="M148:P148"/>
    <mergeCell ref="Q148:T148"/>
    <mergeCell ref="G149:H149"/>
    <mergeCell ref="I149:L149"/>
    <mergeCell ref="M149:P149"/>
    <mergeCell ref="Q149:T149"/>
    <mergeCell ref="B151:B154"/>
    <mergeCell ref="C151:D154"/>
    <mergeCell ref="E151:F151"/>
    <mergeCell ref="G151:H151"/>
    <mergeCell ref="I151:L151"/>
    <mergeCell ref="M151:P151"/>
    <mergeCell ref="G154:H154"/>
    <mergeCell ref="I154:L154"/>
    <mergeCell ref="M154:P154"/>
    <mergeCell ref="Q151:T151"/>
    <mergeCell ref="E152:F154"/>
    <mergeCell ref="G152:H152"/>
    <mergeCell ref="I152:L152"/>
    <mergeCell ref="M152:P152"/>
    <mergeCell ref="Q152:T152"/>
    <mergeCell ref="G153:H153"/>
    <mergeCell ref="I153:L153"/>
    <mergeCell ref="M153:P153"/>
    <mergeCell ref="Q153:T153"/>
    <mergeCell ref="G157:H157"/>
    <mergeCell ref="I157:L157"/>
    <mergeCell ref="M157:P157"/>
    <mergeCell ref="Q157:T157"/>
    <mergeCell ref="E158:F160"/>
    <mergeCell ref="G158:H158"/>
    <mergeCell ref="G160:H160"/>
    <mergeCell ref="I160:L160"/>
    <mergeCell ref="M160:P160"/>
    <mergeCell ref="Q160:T160"/>
    <mergeCell ref="B168:B171"/>
    <mergeCell ref="C168:D171"/>
    <mergeCell ref="E168:F168"/>
    <mergeCell ref="G168:H168"/>
    <mergeCell ref="I168:L168"/>
    <mergeCell ref="M168:P168"/>
    <mergeCell ref="Q168:T168"/>
    <mergeCell ref="E169:F171"/>
    <mergeCell ref="G169:H169"/>
    <mergeCell ref="I169:L169"/>
    <mergeCell ref="M169:P169"/>
    <mergeCell ref="Q169:T169"/>
    <mergeCell ref="G170:H170"/>
    <mergeCell ref="I170:L170"/>
    <mergeCell ref="M170:P170"/>
    <mergeCell ref="Q170:T170"/>
    <mergeCell ref="G171:H171"/>
    <mergeCell ref="I171:L171"/>
    <mergeCell ref="M171:P171"/>
    <mergeCell ref="Q171:T171"/>
    <mergeCell ref="B173:B176"/>
    <mergeCell ref="C173:D176"/>
    <mergeCell ref="E173:F173"/>
    <mergeCell ref="G173:H173"/>
    <mergeCell ref="I173:L173"/>
    <mergeCell ref="M173:P173"/>
    <mergeCell ref="Q173:T173"/>
    <mergeCell ref="E174:F176"/>
    <mergeCell ref="G174:H174"/>
    <mergeCell ref="I174:L174"/>
    <mergeCell ref="M174:P174"/>
    <mergeCell ref="Q174:T174"/>
    <mergeCell ref="G175:H175"/>
    <mergeCell ref="I175:L175"/>
    <mergeCell ref="M175:P175"/>
    <mergeCell ref="Q175:T175"/>
    <mergeCell ref="G176:H176"/>
    <mergeCell ref="I176:L176"/>
    <mergeCell ref="M176:P176"/>
    <mergeCell ref="Q176:T176"/>
    <mergeCell ref="B178:B181"/>
    <mergeCell ref="C178:D181"/>
    <mergeCell ref="E178:F178"/>
    <mergeCell ref="G178:H178"/>
    <mergeCell ref="I178:L178"/>
    <mergeCell ref="M178:P178"/>
    <mergeCell ref="Q178:T178"/>
    <mergeCell ref="E179:F181"/>
    <mergeCell ref="G179:H179"/>
    <mergeCell ref="I179:L179"/>
    <mergeCell ref="M179:P179"/>
    <mergeCell ref="Q179:T179"/>
    <mergeCell ref="G180:H180"/>
    <mergeCell ref="I180:L180"/>
    <mergeCell ref="M180:P180"/>
    <mergeCell ref="Q180:T180"/>
    <mergeCell ref="G181:H181"/>
    <mergeCell ref="I181:L181"/>
    <mergeCell ref="M181:P181"/>
    <mergeCell ref="Q181:T181"/>
    <mergeCell ref="B189:B192"/>
    <mergeCell ref="C189:D192"/>
    <mergeCell ref="E189:F189"/>
    <mergeCell ref="G189:H189"/>
    <mergeCell ref="I189:L189"/>
    <mergeCell ref="M189:P189"/>
    <mergeCell ref="Q189:T189"/>
    <mergeCell ref="E190:F192"/>
    <mergeCell ref="G190:H190"/>
    <mergeCell ref="I190:L190"/>
    <mergeCell ref="M190:P190"/>
    <mergeCell ref="Q190:T190"/>
    <mergeCell ref="G191:H191"/>
    <mergeCell ref="I191:L191"/>
    <mergeCell ref="M191:P191"/>
    <mergeCell ref="Q191:T191"/>
    <mergeCell ref="G192:H192"/>
    <mergeCell ref="I192:L192"/>
    <mergeCell ref="M192:P192"/>
    <mergeCell ref="Q192:T192"/>
    <mergeCell ref="B194:B197"/>
    <mergeCell ref="C194:D197"/>
    <mergeCell ref="E194:F194"/>
    <mergeCell ref="G194:H194"/>
    <mergeCell ref="I194:L194"/>
    <mergeCell ref="M194:P194"/>
    <mergeCell ref="Q194:T194"/>
    <mergeCell ref="E195:F197"/>
    <mergeCell ref="G195:H195"/>
    <mergeCell ref="I195:L195"/>
    <mergeCell ref="M195:P195"/>
    <mergeCell ref="Q195:T195"/>
    <mergeCell ref="G196:H196"/>
    <mergeCell ref="I196:L196"/>
    <mergeCell ref="M196:P196"/>
    <mergeCell ref="Q196:T196"/>
    <mergeCell ref="G197:H197"/>
    <mergeCell ref="I197:L197"/>
    <mergeCell ref="M197:P197"/>
    <mergeCell ref="Q197:T197"/>
    <mergeCell ref="B199:B202"/>
    <mergeCell ref="C199:D202"/>
    <mergeCell ref="E199:F199"/>
    <mergeCell ref="G199:H199"/>
    <mergeCell ref="I199:L199"/>
    <mergeCell ref="M199:P199"/>
    <mergeCell ref="Q199:T199"/>
    <mergeCell ref="E200:F202"/>
    <mergeCell ref="G200:H200"/>
    <mergeCell ref="I200:L200"/>
    <mergeCell ref="M200:P200"/>
    <mergeCell ref="Q200:T200"/>
    <mergeCell ref="G201:H201"/>
    <mergeCell ref="I201:L201"/>
    <mergeCell ref="M201:P201"/>
    <mergeCell ref="Q201:T201"/>
    <mergeCell ref="G202:H202"/>
    <mergeCell ref="I202:L202"/>
    <mergeCell ref="M202:P202"/>
    <mergeCell ref="Q202:T202"/>
    <mergeCell ref="I212:L212"/>
    <mergeCell ref="M212:P212"/>
    <mergeCell ref="Q212:T212"/>
    <mergeCell ref="B204:B207"/>
    <mergeCell ref="C204:D207"/>
    <mergeCell ref="E204:F204"/>
    <mergeCell ref="G204:H204"/>
    <mergeCell ref="I204:L204"/>
    <mergeCell ref="M204:P204"/>
    <mergeCell ref="Q204:T204"/>
    <mergeCell ref="E205:F207"/>
    <mergeCell ref="G205:H205"/>
    <mergeCell ref="I205:L205"/>
    <mergeCell ref="M205:P205"/>
    <mergeCell ref="Q205:T205"/>
    <mergeCell ref="G206:H206"/>
    <mergeCell ref="I206:L206"/>
    <mergeCell ref="M206:P206"/>
    <mergeCell ref="Q206:T206"/>
    <mergeCell ref="G207:H207"/>
    <mergeCell ref="I207:L207"/>
    <mergeCell ref="M207:P207"/>
    <mergeCell ref="Q207:T207"/>
    <mergeCell ref="B67:B68"/>
    <mergeCell ref="B219:B222"/>
    <mergeCell ref="C219:D222"/>
    <mergeCell ref="E219:F219"/>
    <mergeCell ref="G219:H219"/>
    <mergeCell ref="I219:L219"/>
    <mergeCell ref="M219:P219"/>
    <mergeCell ref="Q214:T214"/>
    <mergeCell ref="E215:F217"/>
    <mergeCell ref="G215:H215"/>
    <mergeCell ref="I215:L215"/>
    <mergeCell ref="M215:P215"/>
    <mergeCell ref="Q215:T215"/>
    <mergeCell ref="G216:H216"/>
    <mergeCell ref="I216:L216"/>
    <mergeCell ref="M216:P216"/>
    <mergeCell ref="Q216:T216"/>
    <mergeCell ref="G222:H222"/>
    <mergeCell ref="I222:L222"/>
    <mergeCell ref="M222:P222"/>
    <mergeCell ref="Q222:T222"/>
    <mergeCell ref="Q219:T219"/>
    <mergeCell ref="E220:F222"/>
    <mergeCell ref="G220:H220"/>
    <mergeCell ref="I220:L220"/>
    <mergeCell ref="M220:P220"/>
    <mergeCell ref="Q220:T220"/>
    <mergeCell ref="G221:H221"/>
    <mergeCell ref="I221:L221"/>
    <mergeCell ref="M221:P221"/>
    <mergeCell ref="Q221:T221"/>
    <mergeCell ref="G217:H217"/>
    <mergeCell ref="I217:L217"/>
    <mergeCell ref="M217:P217"/>
    <mergeCell ref="B214:B217"/>
    <mergeCell ref="C214:D217"/>
    <mergeCell ref="E214:F214"/>
    <mergeCell ref="G214:H214"/>
    <mergeCell ref="I214:L214"/>
    <mergeCell ref="M214:P214"/>
    <mergeCell ref="Q217:T217"/>
    <mergeCell ref="B209:B212"/>
    <mergeCell ref="C209:D212"/>
    <mergeCell ref="E209:F209"/>
    <mergeCell ref="G209:H209"/>
    <mergeCell ref="I209:L209"/>
    <mergeCell ref="M209:P209"/>
    <mergeCell ref="Q209:T209"/>
    <mergeCell ref="E210:F212"/>
    <mergeCell ref="G210:H210"/>
    <mergeCell ref="I210:L210"/>
    <mergeCell ref="M210:P210"/>
    <mergeCell ref="Q210:T210"/>
    <mergeCell ref="G211:H211"/>
    <mergeCell ref="I211:L211"/>
    <mergeCell ref="M211:P211"/>
    <mergeCell ref="Q211:T211"/>
    <mergeCell ref="G212:H212"/>
    <mergeCell ref="C58:D61"/>
    <mergeCell ref="E58:F58"/>
    <mergeCell ref="G58:H58"/>
    <mergeCell ref="I58:L58"/>
    <mergeCell ref="M58:P58"/>
    <mergeCell ref="Q58:T58"/>
    <mergeCell ref="E59:F61"/>
    <mergeCell ref="G59:H59"/>
    <mergeCell ref="I59:L59"/>
    <mergeCell ref="M59:P59"/>
    <mergeCell ref="Q59:T59"/>
    <mergeCell ref="G60:H60"/>
    <mergeCell ref="I60:L60"/>
    <mergeCell ref="M60:P60"/>
    <mergeCell ref="Q60:T60"/>
    <mergeCell ref="G61:H61"/>
    <mergeCell ref="I61:L61"/>
    <mergeCell ref="M61:P61"/>
    <mergeCell ref="Q61:T61"/>
    <mergeCell ref="B38:B41"/>
    <mergeCell ref="C38:D41"/>
    <mergeCell ref="E38:F38"/>
    <mergeCell ref="G38:H38"/>
    <mergeCell ref="I38:L38"/>
    <mergeCell ref="M38:P38"/>
    <mergeCell ref="Q38:T38"/>
    <mergeCell ref="E39:F41"/>
    <mergeCell ref="G39:H39"/>
    <mergeCell ref="I39:L39"/>
    <mergeCell ref="M39:P39"/>
    <mergeCell ref="Q39:T39"/>
    <mergeCell ref="G40:H40"/>
    <mergeCell ref="I40:L40"/>
    <mergeCell ref="M40:P40"/>
    <mergeCell ref="Q40:T40"/>
    <mergeCell ref="G41:H41"/>
    <mergeCell ref="I41:L41"/>
    <mergeCell ref="M41:P41"/>
    <mergeCell ref="Q41:T41"/>
    <mergeCell ref="B48:B51"/>
    <mergeCell ref="C48:D51"/>
    <mergeCell ref="E48:F48"/>
    <mergeCell ref="G48:H48"/>
    <mergeCell ref="I48:L48"/>
    <mergeCell ref="M48:P48"/>
    <mergeCell ref="Q48:T48"/>
    <mergeCell ref="E49:F51"/>
    <mergeCell ref="G49:H49"/>
    <mergeCell ref="I49:L49"/>
    <mergeCell ref="M49:P49"/>
    <mergeCell ref="Q49:T49"/>
    <mergeCell ref="G50:H50"/>
    <mergeCell ref="I50:L50"/>
    <mergeCell ref="M50:P50"/>
    <mergeCell ref="Q50:T50"/>
    <mergeCell ref="G51:H51"/>
    <mergeCell ref="I51:L51"/>
    <mergeCell ref="M51:P51"/>
    <mergeCell ref="Q51:T51"/>
    <mergeCell ref="B53:B56"/>
    <mergeCell ref="C53:D56"/>
    <mergeCell ref="E53:F53"/>
    <mergeCell ref="G53:H53"/>
    <mergeCell ref="I53:L53"/>
    <mergeCell ref="M53:P53"/>
    <mergeCell ref="Q53:T53"/>
    <mergeCell ref="E54:F56"/>
    <mergeCell ref="G54:H54"/>
    <mergeCell ref="I54:L54"/>
    <mergeCell ref="M54:P54"/>
    <mergeCell ref="Q54:T54"/>
    <mergeCell ref="G55:H55"/>
    <mergeCell ref="I55:L55"/>
    <mergeCell ref="M55:P55"/>
    <mergeCell ref="Q55:T55"/>
    <mergeCell ref="G56:H56"/>
    <mergeCell ref="I56:L56"/>
    <mergeCell ref="M56:P56"/>
    <mergeCell ref="Q56:T56"/>
    <mergeCell ref="B94:B95"/>
    <mergeCell ref="C94:D95"/>
    <mergeCell ref="E94:F95"/>
    <mergeCell ref="G94:H95"/>
    <mergeCell ref="I94:L95"/>
    <mergeCell ref="M94:P95"/>
    <mergeCell ref="Q94:T95"/>
    <mergeCell ref="B163:B164"/>
    <mergeCell ref="C163:D164"/>
    <mergeCell ref="E163:F164"/>
    <mergeCell ref="G163:H164"/>
    <mergeCell ref="I163:L164"/>
    <mergeCell ref="M163:P164"/>
    <mergeCell ref="Q163:T164"/>
    <mergeCell ref="I158:L158"/>
    <mergeCell ref="M158:P158"/>
    <mergeCell ref="Q158:T158"/>
    <mergeCell ref="G159:H159"/>
    <mergeCell ref="I159:L159"/>
    <mergeCell ref="M159:P159"/>
    <mergeCell ref="Q159:T159"/>
    <mergeCell ref="B157:B160"/>
    <mergeCell ref="C157:D160"/>
    <mergeCell ref="E157:F157"/>
    <mergeCell ref="I105:L105"/>
    <mergeCell ref="M105:P105"/>
    <mergeCell ref="Q105:T105"/>
    <mergeCell ref="B97:B100"/>
    <mergeCell ref="C97:D100"/>
    <mergeCell ref="E97:F97"/>
    <mergeCell ref="G97:H97"/>
    <mergeCell ref="I97:L97"/>
    <mergeCell ref="M97:P97"/>
    <mergeCell ref="Q97:T97"/>
    <mergeCell ref="E98:F100"/>
    <mergeCell ref="G98:H98"/>
    <mergeCell ref="I98:L98"/>
    <mergeCell ref="M98:P98"/>
    <mergeCell ref="Q98:T98"/>
    <mergeCell ref="G99:H99"/>
    <mergeCell ref="I99:L99"/>
    <mergeCell ref="M99:P99"/>
    <mergeCell ref="Q99:T99"/>
    <mergeCell ref="G100:H100"/>
    <mergeCell ref="I100:L100"/>
    <mergeCell ref="M100:P100"/>
    <mergeCell ref="Q100:T100"/>
    <mergeCell ref="B166:B167"/>
    <mergeCell ref="C166:D167"/>
    <mergeCell ref="E166:F167"/>
    <mergeCell ref="G166:H167"/>
    <mergeCell ref="I166:L167"/>
    <mergeCell ref="M166:P167"/>
    <mergeCell ref="Q166:T167"/>
    <mergeCell ref="B102:B105"/>
    <mergeCell ref="C102:D105"/>
    <mergeCell ref="E102:F102"/>
    <mergeCell ref="G102:H102"/>
    <mergeCell ref="I102:L102"/>
    <mergeCell ref="M102:P102"/>
    <mergeCell ref="Q102:T102"/>
    <mergeCell ref="E103:F105"/>
    <mergeCell ref="G103:H103"/>
    <mergeCell ref="I103:L103"/>
    <mergeCell ref="M103:P103"/>
    <mergeCell ref="Q103:T103"/>
    <mergeCell ref="G104:H104"/>
    <mergeCell ref="I104:L104"/>
    <mergeCell ref="M104:P104"/>
    <mergeCell ref="Q104:T104"/>
    <mergeCell ref="G105:H105"/>
  </mergeCells>
  <pageMargins left="0.59055118110236227" right="0.59055118110236227" top="0.59055118110236227" bottom="0.59055118110236227" header="0.31496062992125984" footer="0.31496062992125984"/>
  <pageSetup paperSize="5" scale="91" fitToWidth="0" orientation="portrait" r:id="rId1"/>
  <rowBreaks count="3" manualBreakCount="3">
    <brk id="34" max="16383" man="1"/>
    <brk id="93" max="16383" man="1"/>
    <brk id="16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zoomScale="110" zoomScaleNormal="110" workbookViewId="0">
      <selection activeCell="B18" sqref="B18"/>
    </sheetView>
  </sheetViews>
  <sheetFormatPr defaultColWidth="20.7109375" defaultRowHeight="12.75" x14ac:dyDescent="0.2"/>
  <sheetData>
    <row r="1" spans="1:8" x14ac:dyDescent="0.2">
      <c r="A1" s="99">
        <v>44800.416666666664</v>
      </c>
      <c r="B1" s="99">
        <v>44800.458333333336</v>
      </c>
      <c r="C1" s="99">
        <v>44800.5</v>
      </c>
      <c r="D1" s="99">
        <v>44800.541666666664</v>
      </c>
      <c r="E1" s="99">
        <v>44800.583333333336</v>
      </c>
      <c r="F1" s="99">
        <v>44800.625</v>
      </c>
      <c r="G1" s="99">
        <v>44800.666666666664</v>
      </c>
      <c r="H1" s="99">
        <v>44800.708333333336</v>
      </c>
    </row>
    <row r="2" spans="1:8" x14ac:dyDescent="0.2">
      <c r="A2" s="100">
        <v>23.4</v>
      </c>
      <c r="B2" s="100">
        <v>23.73</v>
      </c>
      <c r="C2" s="100">
        <v>23.63</v>
      </c>
      <c r="D2" s="100">
        <v>23.62</v>
      </c>
      <c r="E2" s="100">
        <v>23.73</v>
      </c>
      <c r="F2" s="100">
        <v>23.8</v>
      </c>
      <c r="G2" s="100">
        <v>23.75</v>
      </c>
      <c r="H2" s="100">
        <v>23.61</v>
      </c>
    </row>
    <row r="3" spans="1:8" x14ac:dyDescent="0.2">
      <c r="A3" s="101">
        <v>59.99</v>
      </c>
      <c r="B3" s="101">
        <v>55.28</v>
      </c>
      <c r="C3" s="101">
        <v>55.43</v>
      </c>
      <c r="D3" s="101">
        <v>55.78</v>
      </c>
      <c r="E3" s="101">
        <v>55.38</v>
      </c>
      <c r="F3" s="101">
        <v>55.12</v>
      </c>
      <c r="G3" s="101">
        <v>54.95</v>
      </c>
      <c r="H3" s="101">
        <v>55.03</v>
      </c>
    </row>
    <row r="4" spans="1:8" x14ac:dyDescent="0.2">
      <c r="A4" s="101">
        <v>974.63109999999995</v>
      </c>
      <c r="B4" s="101">
        <v>974.74289999999996</v>
      </c>
      <c r="C4" s="101">
        <v>974.54579999999999</v>
      </c>
      <c r="D4" s="101">
        <v>974.21439999999996</v>
      </c>
      <c r="E4" s="101">
        <v>973.68799999999999</v>
      </c>
      <c r="F4" s="101">
        <v>972.96519999999998</v>
      </c>
      <c r="G4" s="101">
        <v>972.13509999999997</v>
      </c>
      <c r="H4" s="101">
        <v>971.44920000000002</v>
      </c>
    </row>
    <row r="7" spans="1:8" x14ac:dyDescent="0.2">
      <c r="A7" s="99">
        <v>44802.416666666664</v>
      </c>
      <c r="B7" s="99">
        <v>44802.458333333336</v>
      </c>
      <c r="C7" s="99">
        <v>44802.5</v>
      </c>
      <c r="D7" s="99">
        <v>44802.541666666664</v>
      </c>
      <c r="E7" s="99">
        <v>44802.583333333336</v>
      </c>
      <c r="F7" s="99">
        <v>44802.625</v>
      </c>
      <c r="G7" s="99">
        <v>44802.666666666664</v>
      </c>
      <c r="H7" s="99">
        <v>44802.708333333336</v>
      </c>
    </row>
    <row r="8" spans="1:8" x14ac:dyDescent="0.2">
      <c r="A8">
        <v>23.12</v>
      </c>
      <c r="B8">
        <v>23.23</v>
      </c>
      <c r="C8">
        <v>23.39</v>
      </c>
      <c r="D8">
        <v>23.62</v>
      </c>
      <c r="E8">
        <v>23.71</v>
      </c>
      <c r="F8">
        <v>23.56</v>
      </c>
      <c r="G8">
        <v>23.56</v>
      </c>
      <c r="H8">
        <v>23.6</v>
      </c>
    </row>
    <row r="9" spans="1:8" s="101" customFormat="1" x14ac:dyDescent="0.2">
      <c r="A9" s="101">
        <v>55.52</v>
      </c>
      <c r="B9" s="101">
        <v>56.03</v>
      </c>
      <c r="C9" s="101">
        <v>56.1</v>
      </c>
      <c r="D9" s="101">
        <v>55.96</v>
      </c>
      <c r="E9" s="101">
        <v>55.97</v>
      </c>
      <c r="F9" s="101">
        <v>56.14</v>
      </c>
      <c r="G9" s="101">
        <v>56.34</v>
      </c>
      <c r="H9" s="101">
        <v>56.47</v>
      </c>
    </row>
    <row r="10" spans="1:8" s="101" customFormat="1" x14ac:dyDescent="0.2">
      <c r="A10" s="101">
        <v>979.21040000000005</v>
      </c>
      <c r="B10" s="101">
        <v>979.52459999999996</v>
      </c>
      <c r="C10" s="101">
        <v>979.40359999999998</v>
      </c>
      <c r="D10" s="101">
        <v>979.00620000000004</v>
      </c>
      <c r="E10" s="101">
        <v>978.26990000000001</v>
      </c>
      <c r="F10" s="101">
        <v>977.24969999999996</v>
      </c>
      <c r="G10" s="101">
        <v>976.44010000000003</v>
      </c>
      <c r="H10" s="101">
        <v>975.93119999999999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CRT-P1</vt:lpstr>
      <vt:lpstr>CRT-P2</vt:lpstr>
      <vt:lpstr>Observation Sheet</vt:lpstr>
      <vt:lpstr>CRT-P1-1 kg to 2 mg</vt:lpstr>
      <vt:lpstr>CRT-P2-1 kg to 2 mg</vt:lpstr>
      <vt:lpstr>Sheet1</vt:lpstr>
      <vt:lpstr>Sheet2</vt:lpstr>
      <vt:lpstr>'CRT-P1'!Print_Area</vt:lpstr>
      <vt:lpstr>'CRT-P2'!Print_Area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Dinesh Sharma</cp:lastModifiedBy>
  <cp:lastPrinted>2023-11-28T05:57:39Z</cp:lastPrinted>
  <dcterms:created xsi:type="dcterms:W3CDTF">2013-05-23T10:54:47Z</dcterms:created>
  <dcterms:modified xsi:type="dcterms:W3CDTF">2024-03-19T10:23:21Z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2024-02-08T09:43:42Z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940f28c2-db68-493a-947e-9d1e98d8823a</vt:lpwstr>
  </property>
  <property fmtid="{D5CDD505-2E9C-101B-9397-08002B2CF9AE}" pid="7" name="MSIP_Label_defa4170-0d19-0005-0004-bc88714345d2_ActionId">
    <vt:lpwstr>2a1a1cf4-9c64-43a3-8d44-342b42989b49</vt:lpwstr>
  </property>
  <property fmtid="{D5CDD505-2E9C-101B-9397-08002B2CF9AE}" pid="8" name="MSIP_Label_defa4170-0d19-0005-0004-bc88714345d2_ContentBits">
    <vt:lpwstr>0</vt:lpwstr>
  </property>
</Properties>
</file>