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5" windowWidth="14805" windowHeight="8010" activeTab="2"/>
  </bookViews>
  <sheets>
    <sheet name="Planning Performance" sheetId="1" r:id="rId1"/>
    <sheet name="Quality Performance" sheetId="2" r:id="rId2"/>
    <sheet name="Process Performance" sheetId="3" r:id="rId3"/>
    <sheet name="Productivity" sheetId="4" r:id="rId4"/>
  </sheets>
  <calcPr calcId="145621"/>
</workbook>
</file>

<file path=xl/calcChain.xml><?xml version="1.0" encoding="utf-8"?>
<calcChain xmlns="http://schemas.openxmlformats.org/spreadsheetml/2006/main">
  <c r="C113" i="3" l="1"/>
  <c r="D113" i="3"/>
  <c r="B113" i="3"/>
  <c r="N147" i="2" l="1"/>
  <c r="M147" i="2"/>
  <c r="N136" i="2"/>
  <c r="M136" i="2"/>
  <c r="N125" i="2"/>
  <c r="M125" i="2"/>
  <c r="N114" i="2"/>
  <c r="M114" i="2"/>
  <c r="N103" i="2"/>
  <c r="M103" i="2"/>
  <c r="P89" i="2"/>
  <c r="L16" i="1"/>
  <c r="K32" i="1"/>
  <c r="P32" i="3"/>
  <c r="Q32" i="3"/>
  <c r="B81" i="2"/>
  <c r="D38" i="2"/>
  <c r="D39" i="2"/>
  <c r="D40" i="2"/>
  <c r="D41" i="2"/>
  <c r="D42" i="2"/>
  <c r="D43" i="2"/>
  <c r="D44" i="2"/>
  <c r="D45" i="2"/>
  <c r="D46" i="2"/>
  <c r="D47" i="2"/>
  <c r="C48" i="2"/>
  <c r="E47" i="2"/>
  <c r="E46" i="2"/>
  <c r="E45" i="2"/>
  <c r="E44" i="2"/>
  <c r="E43" i="2"/>
  <c r="E42" i="2"/>
  <c r="E41" i="2"/>
  <c r="E40" i="2"/>
  <c r="E39" i="2"/>
  <c r="E38" i="2"/>
  <c r="J4" i="2"/>
  <c r="J5" i="2"/>
  <c r="J6" i="2"/>
  <c r="J7" i="2"/>
  <c r="J8" i="2"/>
  <c r="J9" i="2"/>
  <c r="J10" i="2"/>
  <c r="J11" i="2"/>
  <c r="J12" i="2"/>
  <c r="J3" i="2"/>
  <c r="H13" i="2"/>
  <c r="I3" i="2"/>
  <c r="I4" i="2"/>
  <c r="I5" i="2"/>
  <c r="I6" i="2"/>
  <c r="I7" i="2"/>
  <c r="I8" i="2"/>
  <c r="I9" i="2"/>
  <c r="I10" i="2"/>
  <c r="I11" i="2"/>
  <c r="I12" i="2"/>
  <c r="C13" i="3"/>
  <c r="B13" i="3"/>
  <c r="C14" i="3"/>
</calcChain>
</file>

<file path=xl/sharedStrings.xml><?xml version="1.0" encoding="utf-8"?>
<sst xmlns="http://schemas.openxmlformats.org/spreadsheetml/2006/main" count="320" uniqueCount="88">
  <si>
    <t>SIZE ESTIMATION ACCURACy</t>
  </si>
  <si>
    <t>SIZE</t>
  </si>
  <si>
    <t>Planned</t>
  </si>
  <si>
    <t>Actual</t>
  </si>
  <si>
    <t xml:space="preserve">Estimated </t>
  </si>
  <si>
    <t>LPI</t>
  </si>
  <si>
    <t>UPI</t>
  </si>
  <si>
    <t>PROBE</t>
  </si>
  <si>
    <t>Size Estimation Accuracy</t>
  </si>
  <si>
    <t>Assignment 2</t>
  </si>
  <si>
    <t>A&amp;M</t>
  </si>
  <si>
    <t>D</t>
  </si>
  <si>
    <t>A 2</t>
  </si>
  <si>
    <t>Total</t>
  </si>
  <si>
    <t>--</t>
  </si>
  <si>
    <t>A 3</t>
  </si>
  <si>
    <t>Assignment 3</t>
  </si>
  <si>
    <t>C</t>
  </si>
  <si>
    <t>A 4</t>
  </si>
  <si>
    <t>A 5</t>
  </si>
  <si>
    <t>Assignment 4</t>
  </si>
  <si>
    <t>A 6</t>
  </si>
  <si>
    <t>A 7</t>
  </si>
  <si>
    <t>Assignment 5</t>
  </si>
  <si>
    <t>Size Estimation Accuracy
Erro</t>
  </si>
  <si>
    <t>Program</t>
  </si>
  <si>
    <t>%</t>
  </si>
  <si>
    <t>Assignment 6</t>
  </si>
  <si>
    <t>B</t>
  </si>
  <si>
    <t>Assignment 7</t>
  </si>
  <si>
    <t>A</t>
  </si>
  <si>
    <t>TIME ESTIMATION ACCURACy</t>
  </si>
  <si>
    <t>Time Estimation Accuracy
Compact</t>
  </si>
  <si>
    <t>Time</t>
  </si>
  <si>
    <t>Time Estimation Error</t>
  </si>
  <si>
    <t>DEFECT TYPES IN CODE AND DESIGN</t>
  </si>
  <si>
    <t>Design</t>
  </si>
  <si>
    <t>Code</t>
  </si>
  <si>
    <t>Frequency</t>
  </si>
  <si>
    <t>Documentation</t>
  </si>
  <si>
    <t>Function</t>
  </si>
  <si>
    <t>Syntax</t>
  </si>
  <si>
    <t>Data</t>
  </si>
  <si>
    <t>Build, Package</t>
  </si>
  <si>
    <t>Interface</t>
  </si>
  <si>
    <t>Assignment</t>
  </si>
  <si>
    <t>Checking</t>
  </si>
  <si>
    <t>System</t>
  </si>
  <si>
    <t>Environment</t>
  </si>
  <si>
    <t>Defect Density</t>
  </si>
  <si>
    <t>A2</t>
  </si>
  <si>
    <t>A3</t>
  </si>
  <si>
    <t>A4</t>
  </si>
  <si>
    <t>A5</t>
  </si>
  <si>
    <t>A6</t>
  </si>
  <si>
    <t>A7</t>
  </si>
  <si>
    <t xml:space="preserve">DEFECTS REMOVED </t>
  </si>
  <si>
    <t>Design Review</t>
  </si>
  <si>
    <t>Code Review</t>
  </si>
  <si>
    <t>Test</t>
  </si>
  <si>
    <t>Total Defects</t>
  </si>
  <si>
    <t>Total count</t>
  </si>
  <si>
    <t>A&amp;M Size</t>
  </si>
  <si>
    <t>INJECTED IN PHASE</t>
  </si>
  <si>
    <t>Defects</t>
  </si>
  <si>
    <t>Plan</t>
  </si>
  <si>
    <t>DLD</t>
  </si>
  <si>
    <t>DLDR</t>
  </si>
  <si>
    <t>CODE</t>
  </si>
  <si>
    <t>CR</t>
  </si>
  <si>
    <t>Compile</t>
  </si>
  <si>
    <t>UT</t>
  </si>
  <si>
    <t>PM</t>
  </si>
  <si>
    <t>Defects per Size</t>
  </si>
  <si>
    <t>Defect-removal rates and leverage vs unit tests</t>
  </si>
  <si>
    <t>Defects/h DLDR</t>
  </si>
  <si>
    <t>Defects/h CR</t>
  </si>
  <si>
    <t>Defects/h UT</t>
  </si>
  <si>
    <t>DRL (DLDR/UT)</t>
  </si>
  <si>
    <t>DRL (CR/UT)</t>
  </si>
  <si>
    <t>Yield</t>
  </si>
  <si>
    <t>DLDR Rate</t>
  </si>
  <si>
    <t>CR Rate</t>
  </si>
  <si>
    <t>A/FR</t>
  </si>
  <si>
    <t>Size Per Unit Hour</t>
  </si>
  <si>
    <t>Defect Fix time</t>
  </si>
  <si>
    <t>Review Rate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</si>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</sst>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164" fontId="0" fillId="0" borderId="0" xfId="0" applyNumberFormat="1"/>
    <xf numFmtId="164" fontId="2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Estimation Accuratcy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'Planning Performance'!$K$2</c:f>
              <c:strCache>
                <c:ptCount val="1"/>
                <c:pt idx="0">
                  <c:v>Planned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'Planning Performance'!$J$3:$J$8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Performance'!$K$3:$K$8</c:f>
              <c:numCache>
                <c:formatCode>0.00</c:formatCode>
                <c:ptCount val="6"/>
                <c:pt idx="0">
                  <c:v>251.97</c:v>
                </c:pt>
                <c:pt idx="1">
                  <c:v>78.41</c:v>
                </c:pt>
                <c:pt idx="2">
                  <c:v>165.91</c:v>
                </c:pt>
                <c:pt idx="3">
                  <c:v>102.31</c:v>
                </c:pt>
                <c:pt idx="4">
                  <c:v>63.06</c:v>
                </c:pt>
                <c:pt idx="5">
                  <c:v>90.14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'Planning Performance'!$L$2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'Planning Performance'!$J$3:$J$8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Performance'!$L$3:$L$8</c:f>
              <c:numCache>
                <c:formatCode>0.00</c:formatCode>
                <c:ptCount val="6"/>
                <c:pt idx="0">
                  <c:v>179</c:v>
                </c:pt>
                <c:pt idx="1">
                  <c:v>62</c:v>
                </c:pt>
                <c:pt idx="2">
                  <c:v>92</c:v>
                </c:pt>
                <c:pt idx="3">
                  <c:v>138</c:v>
                </c:pt>
                <c:pt idx="4">
                  <c:v>83</c:v>
                </c:pt>
                <c:pt idx="5">
                  <c:v>142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'Planning Performance'!$M$2</c:f>
              <c:strCache>
                <c:ptCount val="1"/>
                <c:pt idx="0">
                  <c:v>Estimated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'Planning Performance'!$J$3:$J$8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Performance'!$M$3:$M$8</c:f>
              <c:numCache>
                <c:formatCode>0.00</c:formatCode>
                <c:ptCount val="6"/>
                <c:pt idx="1">
                  <c:v>110.37</c:v>
                </c:pt>
                <c:pt idx="2">
                  <c:v>227.44</c:v>
                </c:pt>
                <c:pt idx="3">
                  <c:v>152.47999999999999</c:v>
                </c:pt>
                <c:pt idx="4">
                  <c:v>38.25</c:v>
                </c:pt>
                <c:pt idx="5">
                  <c:v>88.89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53536"/>
        <c:axId val="108076352"/>
      </c:lineChart>
      <c:catAx>
        <c:axId val="1835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08076352"/>
        <c:crosses val="autoZero"/>
        <c:auto val="1"/>
        <c:lblAlgn val="ctr"/>
        <c:lblOffset val="100"/>
        <c:noMultiLvlLbl val="0"/>
      </c:catAx>
      <c:valAx>
        <c:axId val="10807635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83553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Quality Prediction Accuracy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'Quality Performance'!$C$109</c:f>
              <c:strCache>
                <c:ptCount val="1"/>
                <c:pt idx="0">
                  <c:v>Plan</c:v>
                </c:pt>
              </c:strCache>
            </c:strRef>
          </c:tx>
          <c:invertIfNegative val="0"/>
          <c:cat>
            <c:strRef>
              <c:f>'Quality Performance'!$B$110:$B$114</c:f>
              <c:strCache>
                <c:ptCount val="5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  <c:pt idx="4">
                  <c:v>A7</c:v>
                </c:pt>
              </c:strCache>
            </c:strRef>
          </c:cat>
          <c:val>
            <c:numRef>
              <c:f>'Quality Performance'!$C$110:$C$114</c:f>
              <c:numCache>
                <c:formatCode>0.0</c:formatCode>
                <c:ptCount val="5"/>
                <c:pt idx="0">
                  <c:v>7.1000000000000005</c:v>
                </c:pt>
                <c:pt idx="1">
                  <c:v>15.899999999999999</c:v>
                </c:pt>
                <c:pt idx="2">
                  <c:v>8.1999999999999993</c:v>
                </c:pt>
                <c:pt idx="3">
                  <c:v>4.7999999999999989</c:v>
                </c:pt>
                <c:pt idx="4">
                  <c:v>6.7999999999999989</c:v>
                </c:pt>
              </c:numCache>
            </c:numRef>
          </c:val>
        </c:ser>
        <c:ser>
          <c:idx val="1"/>
          <c:order val="1"/>
          <c:tx>
            <c:strRef>
              <c:f>'Quality Performance'!$D$109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strRef>
              <c:f>'Quality Performance'!$B$110:$B$114</c:f>
              <c:strCache>
                <c:ptCount val="5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  <c:pt idx="4">
                  <c:v>A7</c:v>
                </c:pt>
              </c:strCache>
            </c:strRef>
          </c:cat>
          <c:val>
            <c:numRef>
              <c:f>'Quality Performance'!$D$110:$D$114</c:f>
              <c:numCache>
                <c:formatCode>0.0</c:formatCode>
                <c:ptCount val="5"/>
                <c:pt idx="0">
                  <c:v>6</c:v>
                </c:pt>
                <c:pt idx="1">
                  <c:v>3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769408"/>
        <c:axId val="210340096"/>
      </c:barChart>
      <c:catAx>
        <c:axId val="186769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340096"/>
        <c:crosses val="autoZero"/>
        <c:auto val="1"/>
        <c:lblAlgn val="ctr"/>
        <c:lblOffset val="100"/>
        <c:noMultiLvlLbl val="0"/>
      </c:catAx>
      <c:valAx>
        <c:axId val="21034009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867694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'Quality Performance'!$C$139</c:f>
              <c:strCache>
                <c:ptCount val="1"/>
                <c:pt idx="0">
                  <c:v>Defect Fix time</c:v>
                </c:pt>
              </c:strCache>
            </c:strRef>
          </c:tx>
          <c:invertIfNegative val="0"/>
          <c:cat>
            <c:strRef>
              <c:f>'Quality Performance'!$B$140:$B$145</c:f>
              <c:strCache>
                <c:ptCount val="6"/>
                <c:pt idx="0">
                  <c:v>Function</c:v>
                </c:pt>
                <c:pt idx="1">
                  <c:v>Interface</c:v>
                </c:pt>
                <c:pt idx="2">
                  <c:v>Data</c:v>
                </c:pt>
                <c:pt idx="3">
                  <c:v>Assignment</c:v>
                </c:pt>
                <c:pt idx="4">
                  <c:v>Syntax</c:v>
                </c:pt>
                <c:pt idx="5">
                  <c:v>Checking</c:v>
                </c:pt>
              </c:strCache>
            </c:strRef>
          </c:cat>
          <c:val>
            <c:numRef>
              <c:f>'Quality Performance'!$C$140:$C$145</c:f>
              <c:numCache>
                <c:formatCode>General</c:formatCode>
                <c:ptCount val="6"/>
                <c:pt idx="0">
                  <c:v>1363</c:v>
                </c:pt>
                <c:pt idx="1">
                  <c:v>305</c:v>
                </c:pt>
                <c:pt idx="2">
                  <c:v>297</c:v>
                </c:pt>
                <c:pt idx="3">
                  <c:v>123</c:v>
                </c:pt>
                <c:pt idx="4">
                  <c:v>20</c:v>
                </c:pt>
                <c:pt idx="5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616704"/>
        <c:axId val="65771136"/>
      </c:barChart>
      <c:catAx>
        <c:axId val="60616704"/>
        <c:scaling>
          <c:orientation val="minMax"/>
        </c:scaling>
        <c:delete val="0"/>
        <c:axPos val="b"/>
        <c:majorTickMark val="out"/>
        <c:minorTickMark val="none"/>
        <c:tickLblPos val="nextTo"/>
        <c:crossAx val="65771136"/>
        <c:crosses val="autoZero"/>
        <c:auto val="1"/>
        <c:lblAlgn val="ctr"/>
        <c:lblOffset val="100"/>
        <c:noMultiLvlLbl val="0"/>
      </c:catAx>
      <c:valAx>
        <c:axId val="65771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1670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bg-BG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Removal Rates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Performance'!$B$2</c:f>
              <c:strCache>
                <c:ptCount val="1"/>
                <c:pt idx="0">
                  <c:v>Defects/h DLDR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'Process Performance'!$A$3:$A$7</c:f>
              <c:strCache>
                <c:ptCount val="5"/>
                <c:pt idx="0">
                  <c:v>A 3</c:v>
                </c:pt>
                <c:pt idx="1">
                  <c:v>A 4</c:v>
                </c:pt>
                <c:pt idx="2">
                  <c:v>A 5</c:v>
                </c:pt>
                <c:pt idx="3">
                  <c:v>A 6</c:v>
                </c:pt>
                <c:pt idx="4">
                  <c:v>A 7</c:v>
                </c:pt>
              </c:strCache>
            </c:strRef>
          </c:cat>
          <c:val>
            <c:numRef>
              <c:f>'Process Performance'!$B$3:$B$7</c:f>
              <c:numCache>
                <c:formatCode>0.00</c:formatCode>
                <c:ptCount val="5"/>
                <c:pt idx="0">
                  <c:v>3</c:v>
                </c:pt>
                <c:pt idx="1">
                  <c:v>1.6</c:v>
                </c:pt>
                <c:pt idx="2">
                  <c:v>0.9</c:v>
                </c:pt>
                <c:pt idx="3">
                  <c:v>0.8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 Performance'!$C$2</c:f>
              <c:strCache>
                <c:ptCount val="1"/>
                <c:pt idx="0">
                  <c:v>Defects/h CR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'Process Performance'!$A$3:$A$7</c:f>
              <c:strCache>
                <c:ptCount val="5"/>
                <c:pt idx="0">
                  <c:v>A 3</c:v>
                </c:pt>
                <c:pt idx="1">
                  <c:v>A 4</c:v>
                </c:pt>
                <c:pt idx="2">
                  <c:v>A 5</c:v>
                </c:pt>
                <c:pt idx="3">
                  <c:v>A 6</c:v>
                </c:pt>
                <c:pt idx="4">
                  <c:v>A 7</c:v>
                </c:pt>
              </c:strCache>
            </c:strRef>
          </c:cat>
          <c:val>
            <c:numRef>
              <c:f>'Process Performance'!$C$3:$C$7</c:f>
              <c:numCache>
                <c:formatCode>0.00</c:formatCode>
                <c:ptCount val="5"/>
                <c:pt idx="0">
                  <c:v>2.1</c:v>
                </c:pt>
                <c:pt idx="1">
                  <c:v>1.3</c:v>
                </c:pt>
                <c:pt idx="2">
                  <c:v>0.9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'Process Performance'!$D$2</c:f>
              <c:strCache>
                <c:ptCount val="1"/>
                <c:pt idx="0">
                  <c:v>Defects/h UT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'Process Performance'!$A$3:$A$7</c:f>
              <c:strCache>
                <c:ptCount val="5"/>
                <c:pt idx="0">
                  <c:v>A 3</c:v>
                </c:pt>
                <c:pt idx="1">
                  <c:v>A 4</c:v>
                </c:pt>
                <c:pt idx="2">
                  <c:v>A 5</c:v>
                </c:pt>
                <c:pt idx="3">
                  <c:v>A 6</c:v>
                </c:pt>
                <c:pt idx="4">
                  <c:v>A 7</c:v>
                </c:pt>
              </c:strCache>
            </c:strRef>
          </c:cat>
          <c:val>
            <c:numRef>
              <c:f>'Process Performance'!$D$3:$D$7</c:f>
              <c:numCache>
                <c:formatCode>0.00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0.7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71456"/>
        <c:axId val="210342400"/>
      </c:lineChart>
      <c:catAx>
        <c:axId val="1867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342400"/>
        <c:crosses val="autoZero"/>
        <c:auto val="1"/>
        <c:lblAlgn val="ctr"/>
        <c:lblOffset val="100"/>
        <c:noMultiLvlLbl val="0"/>
      </c:catAx>
      <c:valAx>
        <c:axId val="2103424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771456"/>
        <c:crosses val="autoZero"/>
        <c:crossBetween val="between"/>
        <c:majorUnit val="0.30000000000000004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 b="1"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Leverage vs</a:t>
            </a:r>
            <a:r>
              <a:rPr lang="en-US" baseline="0"/>
              <a:t> 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Performance'!$B$9</c:f>
              <c:strCache>
                <c:ptCount val="1"/>
                <c:pt idx="0">
                  <c:v>DRL (DLDR/UT)</c:v>
                </c:pt>
              </c:strCache>
            </c:strRef>
          </c:tx>
          <c:spPr>
            <a:ln w="31750" cap="rnd">
              <a:solidFill>
                <a:schemeClr val="accent1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'Process Performance'!$A$10:$A$14</c:f>
              <c:strCache>
                <c:ptCount val="5"/>
                <c:pt idx="0">
                  <c:v>A 3</c:v>
                </c:pt>
                <c:pt idx="1">
                  <c:v>A 4</c:v>
                </c:pt>
                <c:pt idx="2">
                  <c:v>A 5</c:v>
                </c:pt>
                <c:pt idx="3">
                  <c:v>A 6</c:v>
                </c:pt>
                <c:pt idx="4">
                  <c:v>A 7</c:v>
                </c:pt>
              </c:strCache>
            </c:strRef>
          </c:cat>
          <c:val>
            <c:numRef>
              <c:f>'Process Performance'!$B$10:$B$14</c:f>
              <c:numCache>
                <c:formatCode>0.00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1.3</c:v>
                </c:pt>
                <c:pt idx="3">
                  <c:v>0.64864864864864868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 Performance'!$C$9</c:f>
              <c:strCache>
                <c:ptCount val="1"/>
                <c:pt idx="0">
                  <c:v>DRL (CR/UT)</c:v>
                </c:pt>
              </c:strCache>
            </c:strRef>
          </c:tx>
          <c:spPr>
            <a:ln w="31750" cap="rnd">
              <a:solidFill>
                <a:schemeClr val="accent2">
                  <a:alpha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'Process Performance'!$A$10:$A$14</c:f>
              <c:strCache>
                <c:ptCount val="5"/>
                <c:pt idx="0">
                  <c:v>A 3</c:v>
                </c:pt>
                <c:pt idx="1">
                  <c:v>A 4</c:v>
                </c:pt>
                <c:pt idx="2">
                  <c:v>A 5</c:v>
                </c:pt>
                <c:pt idx="3">
                  <c:v>A 6</c:v>
                </c:pt>
                <c:pt idx="4">
                  <c:v>A 7</c:v>
                </c:pt>
              </c:strCache>
            </c:strRef>
          </c:cat>
          <c:val>
            <c:numRef>
              <c:f>'Process Performance'!$C$10:$C$14</c:f>
              <c:numCache>
                <c:formatCode>0.00</c:formatCode>
                <c:ptCount val="5"/>
                <c:pt idx="0">
                  <c:v>1.1000000000000001</c:v>
                </c:pt>
                <c:pt idx="1">
                  <c:v>1.3</c:v>
                </c:pt>
                <c:pt idx="2">
                  <c:v>1.3</c:v>
                </c:pt>
                <c:pt idx="3">
                  <c:v>1.6216216216216215</c:v>
                </c:pt>
                <c:pt idx="4">
                  <c:v>0.81081081081081074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7776"/>
        <c:axId val="210344704"/>
      </c:lineChart>
      <c:catAx>
        <c:axId val="2098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344704"/>
        <c:crosses val="autoZero"/>
        <c:auto val="1"/>
        <c:lblAlgn val="ctr"/>
        <c:lblOffset val="100"/>
        <c:noMultiLvlLbl val="0"/>
      </c:catAx>
      <c:valAx>
        <c:axId val="2103447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9867776"/>
        <c:crosses val="autoZero"/>
        <c:crossBetween val="between"/>
        <c:majorUnit val="0.30000000000000004"/>
        <c:minorUnit val="0.2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DLDR Rate vs Yield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Performance'!$C$51:$D$51</c:f>
              <c:strCache>
                <c:ptCount val="1"/>
                <c:pt idx="0">
                  <c:v>DLDR Rate Yield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alpha val="95000"/>
                  </a:schemeClr>
                </a:solidFill>
                <a:round/>
              </a:ln>
              <a:effectLst/>
            </c:spPr>
          </c:marker>
          <c:xVal>
            <c:numRef>
              <c:f>'Process Performance'!$C$52:$C$56</c:f>
              <c:numCache>
                <c:formatCode>General</c:formatCode>
                <c:ptCount val="5"/>
                <c:pt idx="0">
                  <c:v>93</c:v>
                </c:pt>
                <c:pt idx="1">
                  <c:v>144.38</c:v>
                </c:pt>
                <c:pt idx="2">
                  <c:v>64.39</c:v>
                </c:pt>
                <c:pt idx="3">
                  <c:v>34.869999999999997</c:v>
                </c:pt>
                <c:pt idx="4">
                  <c:v>61.49</c:v>
                </c:pt>
              </c:numCache>
            </c:numRef>
          </c:xVal>
          <c:yVal>
            <c:numRef>
              <c:f>'Process Performance'!$D$52:$D$56</c:f>
              <c:numCache>
                <c:formatCode>General</c:formatCode>
                <c:ptCount val="5"/>
                <c:pt idx="0">
                  <c:v>66.67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6736"/>
        <c:axId val="210757312"/>
      </c:scatterChart>
      <c:valAx>
        <c:axId val="2107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DLDR Review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757312"/>
        <c:crosses val="autoZero"/>
        <c:crossBetween val="midCat"/>
      </c:valAx>
      <c:valAx>
        <c:axId val="2107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75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CR Rate vs Yield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Performance'!$A$58:$B$58</c:f>
              <c:strCache>
                <c:ptCount val="1"/>
                <c:pt idx="0">
                  <c:v>CR Rate Yield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Performance'!$A$59:$A$63</c:f>
              <c:numCache>
                <c:formatCode>General</c:formatCode>
                <c:ptCount val="5"/>
                <c:pt idx="0">
                  <c:v>43.76</c:v>
                </c:pt>
                <c:pt idx="1">
                  <c:v>112.99</c:v>
                </c:pt>
                <c:pt idx="2">
                  <c:v>32.57</c:v>
                </c:pt>
                <c:pt idx="3">
                  <c:v>168.81</c:v>
                </c:pt>
                <c:pt idx="4">
                  <c:v>136.75</c:v>
                </c:pt>
              </c:numCache>
            </c:numRef>
          </c:xVal>
          <c:yVal>
            <c:numRef>
              <c:f>'Process Performance'!$B$59:$B$63</c:f>
              <c:numCache>
                <c:formatCode>General</c:formatCode>
                <c:ptCount val="5"/>
                <c:pt idx="0">
                  <c:v>75</c:v>
                </c:pt>
                <c:pt idx="1">
                  <c:v>50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59040"/>
        <c:axId val="210759616"/>
      </c:scatterChart>
      <c:valAx>
        <c:axId val="21075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CR Review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759616"/>
        <c:crosses val="autoZero"/>
        <c:crossBetween val="midCat"/>
      </c:valAx>
      <c:valAx>
        <c:axId val="21075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Yoeld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75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Yield vs DLDR Rate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Performance'!$C$51</c:f>
              <c:strCache>
                <c:ptCount val="1"/>
                <c:pt idx="0">
                  <c:v>DLDR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Performance'!$D$52:$D$56</c:f>
              <c:numCache>
                <c:formatCode>General</c:formatCode>
                <c:ptCount val="5"/>
                <c:pt idx="0">
                  <c:v>66.67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0</c:v>
                </c:pt>
              </c:numCache>
            </c:numRef>
          </c:xVal>
          <c:yVal>
            <c:numRef>
              <c:f>'Process Performance'!$C$52:$C$56</c:f>
              <c:numCache>
                <c:formatCode>General</c:formatCode>
                <c:ptCount val="5"/>
                <c:pt idx="0">
                  <c:v>93</c:v>
                </c:pt>
                <c:pt idx="1">
                  <c:v>144.38</c:v>
                </c:pt>
                <c:pt idx="2">
                  <c:v>64.39</c:v>
                </c:pt>
                <c:pt idx="3">
                  <c:v>34.869999999999997</c:v>
                </c:pt>
                <c:pt idx="4">
                  <c:v>61.49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1344"/>
        <c:axId val="210761920"/>
      </c:scatterChart>
      <c:valAx>
        <c:axId val="21076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Yield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761920"/>
        <c:crosses val="autoZero"/>
        <c:crossBetween val="midCat"/>
      </c:valAx>
      <c:valAx>
        <c:axId val="21076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kern="1200" baseline="0">
                    <a:solidFill>
                      <a:srgbClr val="44546A"/>
                    </a:solidFill>
                    <a:latin typeface="+mn-lt"/>
                    <a:ea typeface="+mn-ea"/>
                    <a:cs typeface="+mn-cs"/>
                  </a:rPr>
                  <a:t>DLDR Review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7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Yield vs A/FR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Performance'!$B$76</c:f>
              <c:strCache>
                <c:ptCount val="1"/>
                <c:pt idx="0">
                  <c:v>Yield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Performance'!$A$77:$A$79</c:f>
              <c:numCache>
                <c:formatCode>General</c:formatCode>
                <c:ptCount val="3"/>
                <c:pt idx="0">
                  <c:v>4.3600000000000003</c:v>
                </c:pt>
                <c:pt idx="1">
                  <c:v>5.62</c:v>
                </c:pt>
                <c:pt idx="2">
                  <c:v>7.95</c:v>
                </c:pt>
              </c:numCache>
            </c:numRef>
          </c:xVal>
          <c:yVal>
            <c:numRef>
              <c:f>'Process Performance'!$B$77:$B$79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477056"/>
        <c:axId val="210477632"/>
      </c:scatterChart>
      <c:valAx>
        <c:axId val="21047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A/FR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477632"/>
        <c:crosses val="autoZero"/>
        <c:crossBetween val="midCat"/>
      </c:valAx>
      <c:valAx>
        <c:axId val="210477632"/>
        <c:scaling>
          <c:orientation val="minMax"/>
          <c:max val="12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Yield</a:t>
                </a:r>
                <a:r>
                  <a:rPr lang="en-US" baseline="0"/>
                  <a:t> %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47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Review Rates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'Process Performance'!$B$107</c:f>
              <c:strCache>
                <c:ptCount val="1"/>
                <c:pt idx="0">
                  <c:v>DLDR</c:v>
                </c:pt>
              </c:strCache>
            </c:strRef>
          </c:tx>
          <c:marker>
            <c:symbol val="none"/>
          </c:marker>
          <c:cat>
            <c:strRef>
              <c:f>'Process Performance'!$A$108:$A$112</c:f>
              <c:strCache>
                <c:ptCount val="5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  <c:pt idx="4">
                  <c:v>A7</c:v>
                </c:pt>
              </c:strCache>
            </c:strRef>
          </c:cat>
          <c:val>
            <c:numRef>
              <c:f>'Process Performance'!$B$108:$B$112</c:f>
              <c:numCache>
                <c:formatCode>General</c:formatCode>
                <c:ptCount val="5"/>
                <c:pt idx="0">
                  <c:v>93</c:v>
                </c:pt>
                <c:pt idx="1">
                  <c:v>144</c:v>
                </c:pt>
                <c:pt idx="2">
                  <c:v>64</c:v>
                </c:pt>
                <c:pt idx="3">
                  <c:v>35</c:v>
                </c:pt>
                <c:pt idx="4">
                  <c:v>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'Process Performance'!$C$107</c:f>
              <c:strCache>
                <c:ptCount val="1"/>
                <c:pt idx="0">
                  <c:v>CR</c:v>
                </c:pt>
              </c:strCache>
            </c:strRef>
          </c:tx>
          <c:marker>
            <c:symbol val="none"/>
          </c:marker>
          <c:cat>
            <c:strRef>
              <c:f>'Process Performance'!$A$108:$A$112</c:f>
              <c:strCache>
                <c:ptCount val="5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  <c:pt idx="4">
                  <c:v>A7</c:v>
                </c:pt>
              </c:strCache>
            </c:strRef>
          </c:cat>
          <c:val>
            <c:numRef>
              <c:f>'Process Performance'!$C$108:$C$112</c:f>
              <c:numCache>
                <c:formatCode>General</c:formatCode>
                <c:ptCount val="5"/>
                <c:pt idx="0">
                  <c:v>44</c:v>
                </c:pt>
                <c:pt idx="1">
                  <c:v>123</c:v>
                </c:pt>
                <c:pt idx="2">
                  <c:v>33</c:v>
                </c:pt>
                <c:pt idx="3">
                  <c:v>169</c:v>
                </c:pt>
                <c:pt idx="4">
                  <c:v>138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'Process Performance'!$D$107</c:f>
              <c:strCache>
                <c:ptCount val="1"/>
                <c:pt idx="0">
                  <c:v>Both</c:v>
                </c:pt>
              </c:strCache>
            </c:strRef>
          </c:tx>
          <c:marker>
            <c:symbol val="none"/>
          </c:marker>
          <c:cat>
            <c:strRef>
              <c:f>'Process Performance'!$A$108:$A$112</c:f>
              <c:strCache>
                <c:ptCount val="5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  <c:pt idx="4">
                  <c:v>A7</c:v>
                </c:pt>
              </c:strCache>
            </c:strRef>
          </c:cat>
          <c:val>
            <c:numRef>
              <c:f>'Process Performance'!$D$108:$D$112</c:f>
              <c:numCache>
                <c:formatCode>General</c:formatCode>
                <c:ptCount val="5"/>
                <c:pt idx="0">
                  <c:v>30</c:v>
                </c:pt>
                <c:pt idx="1">
                  <c:v>66</c:v>
                </c:pt>
                <c:pt idx="2">
                  <c:v>22</c:v>
                </c:pt>
                <c:pt idx="3">
                  <c:v>29</c:v>
                </c:pt>
                <c:pt idx="4">
                  <c:v>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19776"/>
        <c:axId val="183642368"/>
      </c:lineChart>
      <c:catAx>
        <c:axId val="606197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3642368"/>
        <c:crosses val="autoZero"/>
        <c:auto val="1"/>
        <c:lblAlgn val="ctr"/>
        <c:lblOffset val="100"/>
        <c:noMultiLvlLbl val="0"/>
      </c:catAx>
      <c:valAx>
        <c:axId val="183642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1977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b="1"/>
            </a:pPr>
            <a:endParaRPr lang="bg-BG"/>
          </a:p>
        </c:txPr>
      </c:dTable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Productivity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Productivity!$B$1</c:f>
              <c:strCache>
                <c:ptCount val="1"/>
                <c:pt idx="0">
                  <c:v>Size Per Unit Hour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Productivity!$A$2:$A$7</c:f>
              <c:strCache>
                <c:ptCount val="6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</c:strCache>
            </c:strRef>
          </c:cat>
          <c:val>
            <c:numRef>
              <c:f>Productivity!$B$2:$B$7</c:f>
              <c:numCache>
                <c:formatCode>0.00</c:formatCode>
                <c:ptCount val="6"/>
                <c:pt idx="0">
                  <c:v>5.98</c:v>
                </c:pt>
                <c:pt idx="1">
                  <c:v>4.93</c:v>
                </c:pt>
                <c:pt idx="2">
                  <c:v>15.75</c:v>
                </c:pt>
                <c:pt idx="3">
                  <c:v>5.98</c:v>
                </c:pt>
                <c:pt idx="4">
                  <c:v>11.65</c:v>
                </c:pt>
                <c:pt idx="5">
                  <c:v>11.39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770944"/>
        <c:axId val="210479360"/>
      </c:lineChart>
      <c:catAx>
        <c:axId val="18677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479360"/>
        <c:crosses val="autoZero"/>
        <c:auto val="1"/>
        <c:lblAlgn val="ctr"/>
        <c:lblOffset val="100"/>
        <c:noMultiLvlLbl val="0"/>
      </c:catAx>
      <c:valAx>
        <c:axId val="21047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770944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3175" cap="flat" cmpd="sng" algn="ctr">
            <a:solidFill>
              <a:srgbClr val="595959">
                <a:alpha val="31373"/>
              </a:srgbClr>
            </a:solidFill>
            <a:prstDash val="solid"/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bg1">
            <a:lumMod val="85000"/>
            <a:shade val="30000"/>
            <a:satMod val="115000"/>
          </a:schemeClr>
        </a:gs>
        <a:gs pos="50000">
          <a:schemeClr val="bg1">
            <a:lumMod val="85000"/>
            <a:shade val="67500"/>
            <a:satMod val="115000"/>
          </a:schemeClr>
        </a:gs>
        <a:gs pos="100000">
          <a:schemeClr val="bg1">
            <a:lumMod val="85000"/>
            <a:shade val="100000"/>
            <a:satMod val="115000"/>
          </a:schemeClr>
        </a:gs>
      </a:gsLst>
      <a:path path="circle">
        <a:fillToRect l="100000" b="100000"/>
      </a:path>
      <a:tileRect t="-100000" r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Estimation Accuracy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414814152018876"/>
          <c:y val="0.20894813850004784"/>
          <c:w val="0.79130840192360219"/>
          <c:h val="0.50541314593727027"/>
        </c:manualLayout>
      </c:layout>
      <c:lineChart>
        <c:grouping val="standard"/>
        <c:varyColors val="0"/>
        <c:ser>
          <c:idx val="0"/>
          <c:order val="0"/>
          <c:tx>
            <c:strRef>
              <c:f>'Planning Performance'!$K$17</c:f>
              <c:strCache>
                <c:ptCount val="1"/>
                <c:pt idx="0">
                  <c:v>Planned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'Planning Performance'!$J$18:$J$23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Performance'!$K$18:$K$23</c:f>
              <c:numCache>
                <c:formatCode>0.00</c:formatCode>
                <c:ptCount val="6"/>
                <c:pt idx="0">
                  <c:v>2000</c:v>
                </c:pt>
                <c:pt idx="1">
                  <c:v>760</c:v>
                </c:pt>
                <c:pt idx="2">
                  <c:v>1756.9</c:v>
                </c:pt>
                <c:pt idx="3">
                  <c:v>891.77</c:v>
                </c:pt>
                <c:pt idx="4">
                  <c:v>274.07</c:v>
                </c:pt>
                <c:pt idx="5">
                  <c:v>875.37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'Planning Performance'!$L$17</c:f>
              <c:strCache>
                <c:ptCount val="1"/>
                <c:pt idx="0">
                  <c:v>Actual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strRef>
              <c:f>'Planning Performance'!$J$18:$J$23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Performance'!$L$18:$L$23</c:f>
              <c:numCache>
                <c:formatCode>0.00</c:formatCode>
                <c:ptCount val="6"/>
                <c:pt idx="0">
                  <c:v>1797</c:v>
                </c:pt>
                <c:pt idx="1">
                  <c:v>755</c:v>
                </c:pt>
                <c:pt idx="2">
                  <c:v>351</c:v>
                </c:pt>
                <c:pt idx="3">
                  <c:v>1387</c:v>
                </c:pt>
                <c:pt idx="4">
                  <c:v>428</c:v>
                </c:pt>
                <c:pt idx="5">
                  <c:v>748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'Planning Performance'!$M$17</c:f>
              <c:strCache>
                <c:ptCount val="1"/>
                <c:pt idx="0">
                  <c:v>Estimated 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strRef>
              <c:f>'Planning Performance'!$J$18:$J$23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Performance'!$M$18:$M$23</c:f>
              <c:numCache>
                <c:formatCode>General</c:formatCode>
                <c:ptCount val="6"/>
                <c:pt idx="0">
                  <c:v>2000</c:v>
                </c:pt>
                <c:pt idx="1">
                  <c:v>787.14</c:v>
                </c:pt>
                <c:pt idx="2">
                  <c:v>1756.86</c:v>
                </c:pt>
                <c:pt idx="3">
                  <c:v>891.77</c:v>
                </c:pt>
                <c:pt idx="4" formatCode="0.00">
                  <c:v>274.07</c:v>
                </c:pt>
                <c:pt idx="5">
                  <c:v>875.37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7584"/>
        <c:axId val="182355648"/>
      </c:lineChart>
      <c:catAx>
        <c:axId val="20966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2355648"/>
        <c:crosses val="autoZero"/>
        <c:auto val="1"/>
        <c:lblAlgn val="ctr"/>
        <c:lblOffset val="100"/>
        <c:noMultiLvlLbl val="0"/>
      </c:catAx>
      <c:valAx>
        <c:axId val="1823556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2096675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Estimation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'Planning Performance'!$K$10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'Planning Performance'!$J$11:$J$16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Performance'!$K$11:$K$16</c:f>
              <c:numCache>
                <c:formatCode>0.00</c:formatCode>
                <c:ptCount val="6"/>
                <c:pt idx="0">
                  <c:v>-29.96</c:v>
                </c:pt>
                <c:pt idx="1">
                  <c:v>-29.93</c:v>
                </c:pt>
                <c:pt idx="2">
                  <c:v>-44.55</c:v>
                </c:pt>
                <c:pt idx="3">
                  <c:v>34.880000000000003</c:v>
                </c:pt>
                <c:pt idx="4">
                  <c:v>31.62</c:v>
                </c:pt>
                <c:pt idx="5">
                  <c:v>57.54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8096"/>
        <c:axId val="182357952"/>
      </c:lineChart>
      <c:catAx>
        <c:axId val="2096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2357952"/>
        <c:crosses val="autoZero"/>
        <c:auto val="1"/>
        <c:lblAlgn val="ctr"/>
        <c:lblOffset val="100"/>
        <c:noMultiLvlLbl val="0"/>
      </c:catAx>
      <c:valAx>
        <c:axId val="182357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9668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Estimation Error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'Planning Performance'!$K$25</c:f>
              <c:strCache>
                <c:ptCount val="1"/>
                <c:pt idx="0">
                  <c:v>%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'Planning Performance'!$J$26:$J$31</c:f>
              <c:strCache>
                <c:ptCount val="6"/>
                <c:pt idx="0">
                  <c:v>A 2</c:v>
                </c:pt>
                <c:pt idx="1">
                  <c:v>A 3</c:v>
                </c:pt>
                <c:pt idx="2">
                  <c:v>A 4</c:v>
                </c:pt>
                <c:pt idx="3">
                  <c:v>A 5</c:v>
                </c:pt>
                <c:pt idx="4">
                  <c:v>A 6</c:v>
                </c:pt>
                <c:pt idx="5">
                  <c:v>A 7</c:v>
                </c:pt>
              </c:strCache>
            </c:strRef>
          </c:cat>
          <c:val>
            <c:numRef>
              <c:f>'Planning Performance'!$K$26:$K$31</c:f>
              <c:numCache>
                <c:formatCode>0.00</c:formatCode>
                <c:ptCount val="6"/>
                <c:pt idx="0">
                  <c:v>-10.15</c:v>
                </c:pt>
                <c:pt idx="1">
                  <c:v>-0.66</c:v>
                </c:pt>
                <c:pt idx="2">
                  <c:v>-80.05</c:v>
                </c:pt>
                <c:pt idx="3">
                  <c:v>55.49</c:v>
                </c:pt>
                <c:pt idx="4">
                  <c:v>56.06</c:v>
                </c:pt>
                <c:pt idx="5">
                  <c:v>-14.53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7072"/>
        <c:axId val="182359680"/>
      </c:lineChart>
      <c:catAx>
        <c:axId val="209667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2359680"/>
        <c:crosses val="autoZero"/>
        <c:auto val="1"/>
        <c:lblAlgn val="ctr"/>
        <c:lblOffset val="100"/>
        <c:noMultiLvlLbl val="0"/>
      </c:catAx>
      <c:valAx>
        <c:axId val="1823596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0966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Defect Types - Design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'Quality Performance'!$L$3:$L$12</c:f>
              <c:strCache>
                <c:ptCount val="10"/>
                <c:pt idx="0">
                  <c:v>Function</c:v>
                </c:pt>
                <c:pt idx="1">
                  <c:v>Data</c:v>
                </c:pt>
                <c:pt idx="2">
                  <c:v>Interface</c:v>
                </c:pt>
                <c:pt idx="3">
                  <c:v>Documentation</c:v>
                </c:pt>
                <c:pt idx="4">
                  <c:v>Syntax</c:v>
                </c:pt>
                <c:pt idx="5">
                  <c:v>Build, Package</c:v>
                </c:pt>
                <c:pt idx="6">
                  <c:v>Assignment</c:v>
                </c:pt>
                <c:pt idx="7">
                  <c:v>Checking</c:v>
                </c:pt>
                <c:pt idx="8">
                  <c:v>System</c:v>
                </c:pt>
                <c:pt idx="9">
                  <c:v>Environment</c:v>
                </c:pt>
              </c:strCache>
            </c:strRef>
          </c:cat>
          <c:val>
            <c:numRef>
              <c:f>'Quality Performance'!$M$3:$M$12</c:f>
              <c:numCache>
                <c:formatCode>0.00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923264"/>
        <c:axId val="182361408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'Quality Performance'!$L$3:$L$12</c:f>
              <c:strCache>
                <c:ptCount val="10"/>
                <c:pt idx="0">
                  <c:v>Function</c:v>
                </c:pt>
                <c:pt idx="1">
                  <c:v>Data</c:v>
                </c:pt>
                <c:pt idx="2">
                  <c:v>Interface</c:v>
                </c:pt>
                <c:pt idx="3">
                  <c:v>Documentation</c:v>
                </c:pt>
                <c:pt idx="4">
                  <c:v>Syntax</c:v>
                </c:pt>
                <c:pt idx="5">
                  <c:v>Build, Package</c:v>
                </c:pt>
                <c:pt idx="6">
                  <c:v>Assignment</c:v>
                </c:pt>
                <c:pt idx="7">
                  <c:v>Checking</c:v>
                </c:pt>
                <c:pt idx="8">
                  <c:v>System</c:v>
                </c:pt>
                <c:pt idx="9">
                  <c:v>Environment</c:v>
                </c:pt>
              </c:strCache>
            </c:strRef>
          </c:cat>
          <c:val>
            <c:numRef>
              <c:f>'Quality Performance'!$N$3:$N$12</c:f>
              <c:numCache>
                <c:formatCode>0.00</c:formatCode>
                <c:ptCount val="10"/>
                <c:pt idx="0">
                  <c:v>50</c:v>
                </c:pt>
                <c:pt idx="1">
                  <c:v>83.333333333333329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29568"/>
        <c:axId val="210116608"/>
      </c:lineChart>
      <c:catAx>
        <c:axId val="17492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2361408"/>
        <c:crosses val="autoZero"/>
        <c:auto val="1"/>
        <c:lblAlgn val="ctr"/>
        <c:lblOffset val="100"/>
        <c:noMultiLvlLbl val="0"/>
      </c:catAx>
      <c:valAx>
        <c:axId val="18236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4923264"/>
        <c:crosses val="autoZero"/>
        <c:crossBetween val="between"/>
      </c:valAx>
      <c:valAx>
        <c:axId val="210116608"/>
        <c:scaling>
          <c:orientation val="minMax"/>
          <c:max val="100"/>
        </c:scaling>
        <c:delete val="0"/>
        <c:axPos val="r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029568"/>
        <c:crosses val="max"/>
        <c:crossBetween val="between"/>
      </c:valAx>
      <c:catAx>
        <c:axId val="210029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11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Defect Types - Design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'Quality Performance'!$L$3:$L$12</c:f>
              <c:strCache>
                <c:ptCount val="10"/>
                <c:pt idx="0">
                  <c:v>Function</c:v>
                </c:pt>
                <c:pt idx="1">
                  <c:v>Data</c:v>
                </c:pt>
                <c:pt idx="2">
                  <c:v>Interface</c:v>
                </c:pt>
                <c:pt idx="3">
                  <c:v>Documentation</c:v>
                </c:pt>
                <c:pt idx="4">
                  <c:v>Syntax</c:v>
                </c:pt>
                <c:pt idx="5">
                  <c:v>Build, Package</c:v>
                </c:pt>
                <c:pt idx="6">
                  <c:v>Assignment</c:v>
                </c:pt>
                <c:pt idx="7">
                  <c:v>Checking</c:v>
                </c:pt>
                <c:pt idx="8">
                  <c:v>System</c:v>
                </c:pt>
                <c:pt idx="9">
                  <c:v>Environment</c:v>
                </c:pt>
              </c:strCache>
            </c:strRef>
          </c:cat>
          <c:val>
            <c:numRef>
              <c:f>'Quality Performance'!$M$3:$M$12</c:f>
              <c:numCache>
                <c:formatCode>0.00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86675200"/>
        <c:axId val="210118336"/>
      </c:barChart>
      <c:lineChart>
        <c:grouping val="standard"/>
        <c:varyColors val="0"/>
        <c:ser>
          <c:idx val="1"/>
          <c:order val="1"/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marker>
          <c:cat>
            <c:strRef>
              <c:f>'Quality Performance'!$L$3:$L$12</c:f>
              <c:strCache>
                <c:ptCount val="10"/>
                <c:pt idx="0">
                  <c:v>Function</c:v>
                </c:pt>
                <c:pt idx="1">
                  <c:v>Data</c:v>
                </c:pt>
                <c:pt idx="2">
                  <c:v>Interface</c:v>
                </c:pt>
                <c:pt idx="3">
                  <c:v>Documentation</c:v>
                </c:pt>
                <c:pt idx="4">
                  <c:v>Syntax</c:v>
                </c:pt>
                <c:pt idx="5">
                  <c:v>Build, Package</c:v>
                </c:pt>
                <c:pt idx="6">
                  <c:v>Assignment</c:v>
                </c:pt>
                <c:pt idx="7">
                  <c:v>Checking</c:v>
                </c:pt>
                <c:pt idx="8">
                  <c:v>System</c:v>
                </c:pt>
                <c:pt idx="9">
                  <c:v>Environment</c:v>
                </c:pt>
              </c:strCache>
            </c:strRef>
          </c:cat>
          <c:val>
            <c:numRef>
              <c:f>'Quality Performance'!$N$3:$N$12</c:f>
              <c:numCache>
                <c:formatCode>0.00</c:formatCode>
                <c:ptCount val="10"/>
                <c:pt idx="0">
                  <c:v>50</c:v>
                </c:pt>
                <c:pt idx="1">
                  <c:v>83.333333333333329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0080"/>
        <c:axId val="210118912"/>
      </c:lineChart>
      <c:catAx>
        <c:axId val="1866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118336"/>
        <c:crosses val="autoZero"/>
        <c:auto val="1"/>
        <c:lblAlgn val="ctr"/>
        <c:lblOffset val="100"/>
        <c:noMultiLvlLbl val="0"/>
      </c:catAx>
      <c:valAx>
        <c:axId val="210118336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675200"/>
        <c:crosses val="autoZero"/>
        <c:crossBetween val="between"/>
      </c:valAx>
      <c:valAx>
        <c:axId val="210118912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030080"/>
        <c:crosses val="max"/>
        <c:crossBetween val="between"/>
      </c:valAx>
      <c:catAx>
        <c:axId val="210030080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210118912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Defect Types - Code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cat>
            <c:strRef>
              <c:f>'Quality Performance'!$B$51:$B$60</c:f>
              <c:strCache>
                <c:ptCount val="10"/>
                <c:pt idx="0">
                  <c:v>Function</c:v>
                </c:pt>
                <c:pt idx="1">
                  <c:v>Assignment</c:v>
                </c:pt>
                <c:pt idx="2">
                  <c:v>Interface</c:v>
                </c:pt>
                <c:pt idx="3">
                  <c:v>Syntax</c:v>
                </c:pt>
                <c:pt idx="4">
                  <c:v>Checking</c:v>
                </c:pt>
                <c:pt idx="5">
                  <c:v>Documentation</c:v>
                </c:pt>
                <c:pt idx="6">
                  <c:v>Build, Package</c:v>
                </c:pt>
                <c:pt idx="7">
                  <c:v>Data</c:v>
                </c:pt>
                <c:pt idx="8">
                  <c:v>System</c:v>
                </c:pt>
                <c:pt idx="9">
                  <c:v>Environment</c:v>
                </c:pt>
              </c:strCache>
            </c:strRef>
          </c:cat>
          <c:val>
            <c:numRef>
              <c:f>'Quality Performance'!$C$51:$C$60</c:f>
              <c:numCache>
                <c:formatCode>0.00</c:formatCode>
                <c:ptCount val="10"/>
                <c:pt idx="0">
                  <c:v>16</c:v>
                </c:pt>
                <c:pt idx="1">
                  <c:v>5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"/>
        <c:axId val="186676736"/>
        <c:axId val="210120640"/>
      </c:barChart>
      <c:lineChart>
        <c:grouping val="standard"/>
        <c:varyColors val="0"/>
        <c:ser>
          <c:idx val="1"/>
          <c:order val="1"/>
          <c:spPr>
            <a:ln w="28575" cap="rnd"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6"/>
            <c:spPr>
              <a:gradFill>
                <a:gsLst>
                  <a:gs pos="0">
                    <a:schemeClr val="accent2"/>
                  </a:gs>
                  <a:gs pos="100000">
                    <a:schemeClr val="accent2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</c:marker>
          <c:cat>
            <c:strRef>
              <c:f>'Quality Performance'!$B$51:$B$60</c:f>
              <c:strCache>
                <c:ptCount val="10"/>
                <c:pt idx="0">
                  <c:v>Function</c:v>
                </c:pt>
                <c:pt idx="1">
                  <c:v>Assignment</c:v>
                </c:pt>
                <c:pt idx="2">
                  <c:v>Interface</c:v>
                </c:pt>
                <c:pt idx="3">
                  <c:v>Syntax</c:v>
                </c:pt>
                <c:pt idx="4">
                  <c:v>Checking</c:v>
                </c:pt>
                <c:pt idx="5">
                  <c:v>Documentation</c:v>
                </c:pt>
                <c:pt idx="6">
                  <c:v>Build, Package</c:v>
                </c:pt>
                <c:pt idx="7">
                  <c:v>Data</c:v>
                </c:pt>
                <c:pt idx="8">
                  <c:v>System</c:v>
                </c:pt>
                <c:pt idx="9">
                  <c:v>Environment</c:v>
                </c:pt>
              </c:strCache>
            </c:strRef>
          </c:cat>
          <c:val>
            <c:numRef>
              <c:f>'Quality Performance'!$D$51:$D$60</c:f>
              <c:numCache>
                <c:formatCode>0.00</c:formatCode>
                <c:ptCount val="10"/>
                <c:pt idx="0">
                  <c:v>59.25925925925926</c:v>
                </c:pt>
                <c:pt idx="1">
                  <c:v>77.777777777777771</c:v>
                </c:pt>
                <c:pt idx="2">
                  <c:v>92.592592592592595</c:v>
                </c:pt>
                <c:pt idx="3">
                  <c:v>96.296296296296291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78272"/>
        <c:axId val="210121216"/>
      </c:lineChart>
      <c:catAx>
        <c:axId val="186676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120640"/>
        <c:crosses val="autoZero"/>
        <c:auto val="1"/>
        <c:lblAlgn val="ctr"/>
        <c:lblOffset val="100"/>
        <c:noMultiLvlLbl val="0"/>
      </c:catAx>
      <c:valAx>
        <c:axId val="210120640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676736"/>
        <c:crosses val="autoZero"/>
        <c:crossBetween val="between"/>
      </c:valAx>
      <c:valAx>
        <c:axId val="210121216"/>
        <c:scaling>
          <c:orientation val="minMax"/>
          <c:max val="100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86678272"/>
        <c:crosses val="max"/>
        <c:crossBetween val="between"/>
      </c:valAx>
      <c:catAx>
        <c:axId val="18667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012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Defects Density - Removed in Reviews</a:t>
            </a:r>
          </a:p>
        </c:rich>
      </c:tx>
      <c:layout>
        <c:manualLayout>
          <c:xMode val="edge"/>
          <c:yMode val="edge"/>
          <c:x val="0.28492968453059675"/>
          <c:y val="1.7985611510791366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756593852222291"/>
          <c:y val="0.20929917483336166"/>
          <c:w val="0.82155672673184954"/>
          <c:h val="0.5939707192564232"/>
        </c:manualLayout>
      </c:layout>
      <c:lineChart>
        <c:grouping val="standard"/>
        <c:varyColors val="0"/>
        <c:ser>
          <c:idx val="0"/>
          <c:order val="0"/>
          <c:tx>
            <c:strRef>
              <c:f>'Quality Performance'!$B$64</c:f>
              <c:strCache>
                <c:ptCount val="1"/>
                <c:pt idx="0">
                  <c:v>Design Review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'Quality Performance'!$A$65:$A$70</c:f>
              <c:strCache>
                <c:ptCount val="6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</c:strCache>
            </c:strRef>
          </c:cat>
          <c:val>
            <c:numRef>
              <c:f>'Quality Performance'!$B$65:$B$70</c:f>
              <c:numCache>
                <c:formatCode>0.00</c:formatCode>
                <c:ptCount val="6"/>
                <c:pt idx="0">
                  <c:v>0</c:v>
                </c:pt>
                <c:pt idx="1">
                  <c:v>32.26</c:v>
                </c:pt>
                <c:pt idx="2">
                  <c:v>10.97</c:v>
                </c:pt>
                <c:pt idx="3">
                  <c:v>14.5</c:v>
                </c:pt>
                <c:pt idx="4">
                  <c:v>24.1</c:v>
                </c:pt>
                <c:pt idx="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'Quality Performance'!$C$64</c:f>
              <c:strCache>
                <c:ptCount val="1"/>
                <c:pt idx="0">
                  <c:v>Code Review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'Quality Performance'!$A$65:$A$70</c:f>
              <c:strCache>
                <c:ptCount val="6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</c:strCache>
            </c:strRef>
          </c:cat>
          <c:val>
            <c:numRef>
              <c:f>'Quality Performance'!$C$65:$C$70</c:f>
              <c:numCache>
                <c:formatCode>0.00</c:formatCode>
                <c:ptCount val="6"/>
                <c:pt idx="0">
                  <c:v>0</c:v>
                </c:pt>
                <c:pt idx="1">
                  <c:v>48.39</c:v>
                </c:pt>
                <c:pt idx="2">
                  <c:v>10.87</c:v>
                </c:pt>
                <c:pt idx="3">
                  <c:v>28.99</c:v>
                </c:pt>
                <c:pt idx="4">
                  <c:v>12.05</c:v>
                </c:pt>
                <c:pt idx="5">
                  <c:v>7.04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'Quality Performance'!$D$64</c:f>
              <c:strCache>
                <c:ptCount val="1"/>
                <c:pt idx="0">
                  <c:v>Test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'Quality Performance'!$A$65:$A$70</c:f>
              <c:strCache>
                <c:ptCount val="6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</c:strCache>
            </c:strRef>
          </c:cat>
          <c:val>
            <c:numRef>
              <c:f>'Quality Performance'!$D$65:$D$70</c:f>
              <c:numCache>
                <c:formatCode>0.00</c:formatCode>
                <c:ptCount val="6"/>
                <c:pt idx="0">
                  <c:v>100.56</c:v>
                </c:pt>
                <c:pt idx="1">
                  <c:v>16.13</c:v>
                </c:pt>
                <c:pt idx="2">
                  <c:v>10.87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74960640"/>
        <c:axId val="210122944"/>
      </c:lineChart>
      <c:catAx>
        <c:axId val="1749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122944"/>
        <c:crosses val="autoZero"/>
        <c:auto val="1"/>
        <c:lblAlgn val="ctr"/>
        <c:lblOffset val="100"/>
        <c:noMultiLvlLbl val="0"/>
      </c:catAx>
      <c:valAx>
        <c:axId val="21012294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174960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bg-BG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Defects Density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7594394030342619"/>
          <c:y val="0.11082078380886799"/>
          <c:w val="0.80537145581017622"/>
          <c:h val="0.76179780046505596"/>
        </c:manualLayout>
      </c:layout>
      <c:lineChart>
        <c:grouping val="standard"/>
        <c:varyColors val="0"/>
        <c:ser>
          <c:idx val="0"/>
          <c:order val="0"/>
          <c:tx>
            <c:strRef>
              <c:f>'Quality Performance'!$B$73</c:f>
              <c:strCache>
                <c:ptCount val="1"/>
                <c:pt idx="0">
                  <c:v>Total Defects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strRef>
              <c:f>'Quality Performance'!$A$74:$A$79</c:f>
              <c:strCache>
                <c:ptCount val="6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  <c:pt idx="5">
                  <c:v>A7</c:v>
                </c:pt>
              </c:strCache>
            </c:strRef>
          </c:cat>
          <c:val>
            <c:numRef>
              <c:f>'Quality Performance'!$B$74:$B$79</c:f>
              <c:numCache>
                <c:formatCode>General</c:formatCode>
                <c:ptCount val="6"/>
                <c:pt idx="0">
                  <c:v>100.56</c:v>
                </c:pt>
                <c:pt idx="1">
                  <c:v>96.77</c:v>
                </c:pt>
                <c:pt idx="2">
                  <c:v>32.61</c:v>
                </c:pt>
                <c:pt idx="3">
                  <c:v>50.73</c:v>
                </c:pt>
                <c:pt idx="4">
                  <c:v>36.14</c:v>
                </c:pt>
                <c:pt idx="5">
                  <c:v>7.04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677248"/>
        <c:axId val="210338368"/>
      </c:lineChart>
      <c:catAx>
        <c:axId val="18667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  <c:crossAx val="210338368"/>
        <c:crosses val="autoZero"/>
        <c:auto val="1"/>
        <c:lblAlgn val="ctr"/>
        <c:lblOffset val="100"/>
        <c:noMultiLvlLbl val="0"/>
      </c:catAx>
      <c:valAx>
        <c:axId val="2103383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6677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35000"/>
                <a:lumOff val="6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bg-BG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b="1"/>
      </a:pPr>
      <a:endParaRPr lang="bg-B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0</xdr:row>
      <xdr:rowOff>171450</xdr:rowOff>
    </xdr:from>
    <xdr:to>
      <xdr:col>23</xdr:col>
      <xdr:colOff>114300</xdr:colOff>
      <xdr:row>26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333375</xdr:colOff>
      <xdr:row>1</xdr:row>
      <xdr:rowOff>0</xdr:rowOff>
    </xdr:from>
    <xdr:to>
      <xdr:col>33</xdr:col>
      <xdr:colOff>57150</xdr:colOff>
      <xdr:row>26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533400</xdr:colOff>
      <xdr:row>32</xdr:row>
      <xdr:rowOff>9525</xdr:rowOff>
    </xdr:from>
    <xdr:to>
      <xdr:col>13</xdr:col>
      <xdr:colOff>28575</xdr:colOff>
      <xdr:row>53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304800</xdr:colOff>
      <xdr:row>32</xdr:row>
      <xdr:rowOff>19050</xdr:rowOff>
    </xdr:from>
    <xdr:to>
      <xdr:col>23</xdr:col>
      <xdr:colOff>390525</xdr:colOff>
      <xdr:row>54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13</xdr:row>
      <xdr:rowOff>133350</xdr:rowOff>
    </xdr:from>
    <xdr:to>
      <xdr:col>14</xdr:col>
      <xdr:colOff>504825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123825</xdr:colOff>
      <xdr:row>11</xdr:row>
      <xdr:rowOff>171450</xdr:rowOff>
    </xdr:from>
    <xdr:to>
      <xdr:col>25</xdr:col>
      <xdr:colOff>19050</xdr:colOff>
      <xdr:row>33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37</xdr:row>
      <xdr:rowOff>0</xdr:rowOff>
    </xdr:from>
    <xdr:to>
      <xdr:col>15</xdr:col>
      <xdr:colOff>266700</xdr:colOff>
      <xdr:row>56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59</xdr:row>
      <xdr:rowOff>95250</xdr:rowOff>
    </xdr:from>
    <xdr:to>
      <xdr:col>16</xdr:col>
      <xdr:colOff>238125</xdr:colOff>
      <xdr:row>82</xdr:row>
      <xdr:rowOff>123825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84</xdr:row>
      <xdr:rowOff>38100</xdr:rowOff>
    </xdr:from>
    <xdr:to>
      <xdr:col>9</xdr:col>
      <xdr:colOff>95250</xdr:colOff>
      <xdr:row>106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600075</xdr:colOff>
      <xdr:row>115</xdr:row>
      <xdr:rowOff>171450</xdr:rowOff>
    </xdr:from>
    <xdr:to>
      <xdr:col>9</xdr:col>
      <xdr:colOff>314325</xdr:colOff>
      <xdr:row>134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409575</xdr:colOff>
      <xdr:row>136</xdr:row>
      <xdr:rowOff>147636</xdr:rowOff>
    </xdr:from>
    <xdr:to>
      <xdr:col>12</xdr:col>
      <xdr:colOff>161925</xdr:colOff>
      <xdr:row>152</xdr:row>
      <xdr:rowOff>171449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0</xdr:row>
      <xdr:rowOff>28575</xdr:rowOff>
    </xdr:from>
    <xdr:to>
      <xdr:col>18</xdr:col>
      <xdr:colOff>66675</xdr:colOff>
      <xdr:row>22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24</xdr:row>
      <xdr:rowOff>66675</xdr:rowOff>
    </xdr:from>
    <xdr:to>
      <xdr:col>8</xdr:col>
      <xdr:colOff>600075</xdr:colOff>
      <xdr:row>46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49</xdr:row>
      <xdr:rowOff>47625</xdr:rowOff>
    </xdr:from>
    <xdr:to>
      <xdr:col>14</xdr:col>
      <xdr:colOff>114300</xdr:colOff>
      <xdr:row>71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72</xdr:row>
      <xdr:rowOff>104775</xdr:rowOff>
    </xdr:from>
    <xdr:to>
      <xdr:col>21</xdr:col>
      <xdr:colOff>495300</xdr:colOff>
      <xdr:row>94</xdr:row>
      <xdr:rowOff>28575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9525</xdr:colOff>
      <xdr:row>49</xdr:row>
      <xdr:rowOff>9525</xdr:rowOff>
    </xdr:from>
    <xdr:to>
      <xdr:col>25</xdr:col>
      <xdr:colOff>209550</xdr:colOff>
      <xdr:row>71</xdr:row>
      <xdr:rowOff>9525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142875</xdr:colOff>
      <xdr:row>82</xdr:row>
      <xdr:rowOff>76200</xdr:rowOff>
    </xdr:from>
    <xdr:to>
      <xdr:col>10</xdr:col>
      <xdr:colOff>0</xdr:colOff>
      <xdr:row>101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638734</xdr:colOff>
      <xdr:row>93</xdr:row>
      <xdr:rowOff>158001</xdr:rowOff>
    </xdr:from>
    <xdr:to>
      <xdr:col>18</xdr:col>
      <xdr:colOff>78441</xdr:colOff>
      <xdr:row>118</xdr:row>
      <xdr:rowOff>78441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180975</xdr:rowOff>
    </xdr:from>
    <xdr:to>
      <xdr:col>12</xdr:col>
      <xdr:colOff>247650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3" zoomScale="85" zoomScaleNormal="85" workbookViewId="0">
      <selection activeCell="J18" sqref="J18:J23"/>
    </sheetView>
  </sheetViews>
  <sheetFormatPr defaultRowHeight="15" x14ac:dyDescent="0.25"/>
  <cols>
    <col min="1" max="1" width="15.28515625" customWidth="1"/>
    <col min="3" max="3" width="9.140625" style="1"/>
    <col min="5" max="5" width="11.140625" customWidth="1"/>
    <col min="10" max="10" width="24.28515625" customWidth="1"/>
  </cols>
  <sheetData>
    <row r="1" spans="1:13" x14ac:dyDescent="0.25">
      <c r="A1" s="2" t="s">
        <v>0</v>
      </c>
    </row>
    <row r="2" spans="1:13" x14ac:dyDescent="0.25"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J2" s="5" t="s">
        <v>8</v>
      </c>
      <c r="K2" s="2" t="s">
        <v>2</v>
      </c>
      <c r="L2" s="2" t="s">
        <v>3</v>
      </c>
      <c r="M2" s="2" t="s">
        <v>4</v>
      </c>
    </row>
    <row r="3" spans="1:13" x14ac:dyDescent="0.25">
      <c r="A3" t="s">
        <v>9</v>
      </c>
      <c r="B3" t="s">
        <v>10</v>
      </c>
      <c r="C3" s="1">
        <v>251.97</v>
      </c>
      <c r="D3" s="1">
        <v>179</v>
      </c>
      <c r="H3" s="4" t="s">
        <v>11</v>
      </c>
      <c r="J3" t="s">
        <v>12</v>
      </c>
      <c r="K3" s="1">
        <v>251.97</v>
      </c>
      <c r="L3" s="1">
        <v>179</v>
      </c>
    </row>
    <row r="4" spans="1:13" x14ac:dyDescent="0.25">
      <c r="B4" t="s">
        <v>13</v>
      </c>
      <c r="C4" s="1">
        <v>251.97</v>
      </c>
      <c r="D4" s="1">
        <v>179</v>
      </c>
      <c r="E4" s="1" t="s">
        <v>14</v>
      </c>
      <c r="F4" s="1" t="s">
        <v>14</v>
      </c>
      <c r="G4" s="1" t="s">
        <v>14</v>
      </c>
      <c r="H4" s="2"/>
      <c r="J4" t="s">
        <v>15</v>
      </c>
      <c r="K4" s="1">
        <v>78.41</v>
      </c>
      <c r="L4" s="1">
        <v>62</v>
      </c>
      <c r="M4" s="1">
        <v>110.37</v>
      </c>
    </row>
    <row r="5" spans="1:13" x14ac:dyDescent="0.25">
      <c r="A5" t="s">
        <v>16</v>
      </c>
      <c r="B5" t="s">
        <v>10</v>
      </c>
      <c r="C5" s="1">
        <v>78.41</v>
      </c>
      <c r="D5" s="1">
        <v>62</v>
      </c>
      <c r="H5" s="2" t="s">
        <v>17</v>
      </c>
      <c r="J5" t="s">
        <v>18</v>
      </c>
      <c r="K5" s="1">
        <v>165.91</v>
      </c>
      <c r="L5" s="1">
        <v>92</v>
      </c>
      <c r="M5" s="1">
        <v>227.44</v>
      </c>
    </row>
    <row r="6" spans="1:13" x14ac:dyDescent="0.25">
      <c r="B6" t="s">
        <v>13</v>
      </c>
      <c r="C6" s="1">
        <v>113.41</v>
      </c>
      <c r="D6" s="1">
        <v>115</v>
      </c>
      <c r="E6" s="1">
        <v>110.37</v>
      </c>
      <c r="F6" t="s">
        <v>14</v>
      </c>
      <c r="G6" t="s">
        <v>14</v>
      </c>
      <c r="H6" s="2"/>
      <c r="J6" t="s">
        <v>19</v>
      </c>
      <c r="K6" s="1">
        <v>102.31</v>
      </c>
      <c r="L6" s="1">
        <v>138</v>
      </c>
      <c r="M6" s="1">
        <v>152.47999999999999</v>
      </c>
    </row>
    <row r="7" spans="1:13" x14ac:dyDescent="0.25">
      <c r="A7" t="s">
        <v>20</v>
      </c>
      <c r="B7" t="s">
        <v>10</v>
      </c>
      <c r="C7" s="1">
        <v>165.91</v>
      </c>
      <c r="D7" s="1">
        <v>92</v>
      </c>
      <c r="H7" s="2" t="s">
        <v>17</v>
      </c>
      <c r="J7" t="s">
        <v>21</v>
      </c>
      <c r="K7" s="1">
        <v>63.06</v>
      </c>
      <c r="L7" s="1">
        <v>83</v>
      </c>
      <c r="M7" s="1">
        <v>38.25</v>
      </c>
    </row>
    <row r="8" spans="1:13" x14ac:dyDescent="0.25">
      <c r="B8" t="s">
        <v>13</v>
      </c>
      <c r="C8" s="1">
        <v>230.91</v>
      </c>
      <c r="D8" s="1">
        <v>170</v>
      </c>
      <c r="E8" s="1">
        <v>227.44</v>
      </c>
      <c r="F8" t="s">
        <v>14</v>
      </c>
      <c r="G8" t="s">
        <v>14</v>
      </c>
      <c r="H8" s="2"/>
      <c r="J8" t="s">
        <v>22</v>
      </c>
      <c r="K8" s="1">
        <v>90.14</v>
      </c>
      <c r="L8" s="1">
        <v>142</v>
      </c>
      <c r="M8" s="1">
        <v>88.89</v>
      </c>
    </row>
    <row r="9" spans="1:13" ht="30" x14ac:dyDescent="0.25">
      <c r="A9" t="s">
        <v>23</v>
      </c>
      <c r="B9" t="s">
        <v>10</v>
      </c>
      <c r="C9" s="1">
        <v>102.31</v>
      </c>
      <c r="D9" s="1">
        <v>138</v>
      </c>
      <c r="H9" s="2" t="s">
        <v>17</v>
      </c>
      <c r="J9" s="5" t="s">
        <v>24</v>
      </c>
    </row>
    <row r="10" spans="1:13" x14ac:dyDescent="0.25">
      <c r="B10" t="s">
        <v>13</v>
      </c>
      <c r="C10" s="1">
        <v>118.31</v>
      </c>
      <c r="D10" s="1">
        <v>150</v>
      </c>
      <c r="E10" s="1">
        <v>152.47999999999999</v>
      </c>
      <c r="F10" t="s">
        <v>14</v>
      </c>
      <c r="G10" t="s">
        <v>14</v>
      </c>
      <c r="H10" s="2"/>
      <c r="J10" t="s">
        <v>25</v>
      </c>
      <c r="K10" t="s">
        <v>26</v>
      </c>
    </row>
    <row r="11" spans="1:13" x14ac:dyDescent="0.25">
      <c r="A11" t="s">
        <v>27</v>
      </c>
      <c r="B11" t="s">
        <v>10</v>
      </c>
      <c r="C11" s="1">
        <v>63.06</v>
      </c>
      <c r="D11" s="1">
        <v>83</v>
      </c>
      <c r="H11" s="2" t="s">
        <v>28</v>
      </c>
      <c r="J11" t="s">
        <v>12</v>
      </c>
      <c r="K11" s="1">
        <v>-29.96</v>
      </c>
      <c r="L11" s="1"/>
    </row>
    <row r="12" spans="1:13" x14ac:dyDescent="0.25">
      <c r="B12" t="s">
        <v>13</v>
      </c>
      <c r="C12" s="1">
        <v>146.06</v>
      </c>
      <c r="D12" s="1">
        <v>151</v>
      </c>
      <c r="E12" s="1">
        <v>38.25</v>
      </c>
      <c r="F12" s="4">
        <v>0</v>
      </c>
      <c r="G12" s="4">
        <v>138.77000000000001</v>
      </c>
      <c r="H12" s="2"/>
      <c r="J12" t="s">
        <v>15</v>
      </c>
      <c r="K12" s="1">
        <v>-29.93</v>
      </c>
    </row>
    <row r="13" spans="1:13" x14ac:dyDescent="0.25">
      <c r="A13" t="s">
        <v>29</v>
      </c>
      <c r="B13" t="s">
        <v>10</v>
      </c>
      <c r="C13" s="1">
        <v>90.14</v>
      </c>
      <c r="D13" s="1">
        <v>142</v>
      </c>
      <c r="F13" s="2"/>
      <c r="G13" s="2"/>
      <c r="H13" s="2" t="s">
        <v>30</v>
      </c>
      <c r="J13" t="s">
        <v>18</v>
      </c>
      <c r="K13" s="1">
        <v>-44.55</v>
      </c>
    </row>
    <row r="14" spans="1:13" x14ac:dyDescent="0.25">
      <c r="B14" t="s">
        <v>13</v>
      </c>
      <c r="C14" s="1">
        <v>257.14</v>
      </c>
      <c r="D14" s="1">
        <v>281</v>
      </c>
      <c r="E14" s="1">
        <v>88.89</v>
      </c>
      <c r="F14" s="4">
        <v>37.32</v>
      </c>
      <c r="G14" s="4">
        <v>142.94999999999999</v>
      </c>
      <c r="J14" t="s">
        <v>19</v>
      </c>
      <c r="K14" s="1">
        <v>34.880000000000003</v>
      </c>
    </row>
    <row r="15" spans="1:13" x14ac:dyDescent="0.25">
      <c r="J15" t="s">
        <v>21</v>
      </c>
      <c r="K15" s="1">
        <v>31.62</v>
      </c>
    </row>
    <row r="16" spans="1:13" x14ac:dyDescent="0.25">
      <c r="A16" s="2" t="s">
        <v>31</v>
      </c>
      <c r="J16" t="s">
        <v>22</v>
      </c>
      <c r="K16" s="1">
        <v>57.54</v>
      </c>
      <c r="L16" s="1">
        <f>AVERAGE(K11:K16)</f>
        <v>3.2666666666666671</v>
      </c>
    </row>
    <row r="17" spans="1:13" ht="30" x14ac:dyDescent="0.25"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J17" s="5" t="s">
        <v>32</v>
      </c>
      <c r="K17" s="2" t="s">
        <v>2</v>
      </c>
      <c r="L17" s="2" t="s">
        <v>3</v>
      </c>
      <c r="M17" s="2" t="s">
        <v>4</v>
      </c>
    </row>
    <row r="18" spans="1:13" x14ac:dyDescent="0.25">
      <c r="A18" t="s">
        <v>9</v>
      </c>
      <c r="B18" s="3" t="s">
        <v>33</v>
      </c>
      <c r="C18" s="1">
        <v>2000</v>
      </c>
      <c r="D18" s="1">
        <v>1797</v>
      </c>
      <c r="E18">
        <v>2000</v>
      </c>
      <c r="F18" t="s">
        <v>14</v>
      </c>
      <c r="G18" t="s">
        <v>14</v>
      </c>
      <c r="H18" s="1" t="s">
        <v>11</v>
      </c>
      <c r="J18" t="s">
        <v>12</v>
      </c>
      <c r="K18" s="1">
        <v>2000</v>
      </c>
      <c r="L18" s="1">
        <v>1797</v>
      </c>
      <c r="M18">
        <v>2000</v>
      </c>
    </row>
    <row r="19" spans="1:13" x14ac:dyDescent="0.25">
      <c r="D19" s="1"/>
      <c r="E19" s="1"/>
      <c r="F19" s="1"/>
      <c r="G19" s="1"/>
      <c r="J19" t="s">
        <v>15</v>
      </c>
      <c r="K19" s="1">
        <v>760</v>
      </c>
      <c r="L19" s="1">
        <v>755</v>
      </c>
      <c r="M19">
        <v>787.14</v>
      </c>
    </row>
    <row r="20" spans="1:13" x14ac:dyDescent="0.25">
      <c r="A20" t="s">
        <v>16</v>
      </c>
      <c r="B20" s="3" t="s">
        <v>33</v>
      </c>
      <c r="C20" s="1">
        <v>760</v>
      </c>
      <c r="D20" s="1">
        <v>755</v>
      </c>
      <c r="E20">
        <v>787.14</v>
      </c>
      <c r="H20" t="s">
        <v>17</v>
      </c>
      <c r="J20" t="s">
        <v>18</v>
      </c>
      <c r="K20" s="1">
        <v>1756.9</v>
      </c>
      <c r="L20" s="1">
        <v>351</v>
      </c>
      <c r="M20">
        <v>1756.86</v>
      </c>
    </row>
    <row r="21" spans="1:13" x14ac:dyDescent="0.25">
      <c r="D21" s="1"/>
      <c r="E21" s="1"/>
      <c r="J21" t="s">
        <v>19</v>
      </c>
      <c r="K21" s="1">
        <v>891.77</v>
      </c>
      <c r="L21" s="1">
        <v>1387</v>
      </c>
      <c r="M21">
        <v>891.77</v>
      </c>
    </row>
    <row r="22" spans="1:13" x14ac:dyDescent="0.25">
      <c r="A22" t="s">
        <v>20</v>
      </c>
      <c r="B22" s="3" t="s">
        <v>33</v>
      </c>
      <c r="C22" s="1">
        <v>1756.9</v>
      </c>
      <c r="D22" s="1">
        <v>351</v>
      </c>
      <c r="E22">
        <v>1756.86</v>
      </c>
      <c r="H22" t="s">
        <v>17</v>
      </c>
      <c r="J22" t="s">
        <v>21</v>
      </c>
      <c r="K22" s="1">
        <v>274.07</v>
      </c>
      <c r="L22" s="1">
        <v>428</v>
      </c>
      <c r="M22" s="1">
        <v>274.07</v>
      </c>
    </row>
    <row r="23" spans="1:13" x14ac:dyDescent="0.25">
      <c r="D23" s="1"/>
      <c r="E23" s="1"/>
      <c r="J23" t="s">
        <v>22</v>
      </c>
      <c r="K23" s="1">
        <v>875.37</v>
      </c>
      <c r="L23" s="1">
        <v>748</v>
      </c>
      <c r="M23">
        <v>875.37</v>
      </c>
    </row>
    <row r="24" spans="1:13" x14ac:dyDescent="0.25">
      <c r="A24" t="s">
        <v>23</v>
      </c>
      <c r="B24" s="3" t="s">
        <v>33</v>
      </c>
      <c r="C24" s="1">
        <v>891.77</v>
      </c>
      <c r="D24" s="1">
        <v>1387</v>
      </c>
      <c r="E24">
        <v>891.77</v>
      </c>
      <c r="H24" t="s">
        <v>17</v>
      </c>
      <c r="J24" s="2" t="s">
        <v>34</v>
      </c>
    </row>
    <row r="25" spans="1:13" x14ac:dyDescent="0.25">
      <c r="D25" s="1"/>
      <c r="E25" s="1"/>
      <c r="J25" t="s">
        <v>25</v>
      </c>
      <c r="K25" t="s">
        <v>26</v>
      </c>
    </row>
    <row r="26" spans="1:13" x14ac:dyDescent="0.25">
      <c r="A26" t="s">
        <v>27</v>
      </c>
      <c r="B26" s="3" t="s">
        <v>33</v>
      </c>
      <c r="C26" s="1">
        <v>274.07</v>
      </c>
      <c r="D26" s="1">
        <v>428</v>
      </c>
      <c r="E26" s="1">
        <v>274.07</v>
      </c>
      <c r="H26" t="s">
        <v>17</v>
      </c>
      <c r="J26" t="s">
        <v>12</v>
      </c>
      <c r="K26" s="1">
        <v>-10.15</v>
      </c>
    </row>
    <row r="27" spans="1:13" x14ac:dyDescent="0.25">
      <c r="D27" s="1"/>
      <c r="E27" s="1"/>
      <c r="F27" s="1"/>
      <c r="G27" s="1"/>
      <c r="J27" t="s">
        <v>15</v>
      </c>
      <c r="K27" s="1">
        <v>-0.66</v>
      </c>
    </row>
    <row r="28" spans="1:13" x14ac:dyDescent="0.25">
      <c r="A28" t="s">
        <v>29</v>
      </c>
      <c r="C28" s="1">
        <v>875.37</v>
      </c>
      <c r="D28" s="1">
        <v>748</v>
      </c>
      <c r="E28">
        <v>875.37</v>
      </c>
      <c r="F28">
        <v>287.12</v>
      </c>
      <c r="G28">
        <v>1426.61</v>
      </c>
      <c r="H28" t="s">
        <v>28</v>
      </c>
      <c r="J28" t="s">
        <v>18</v>
      </c>
      <c r="K28" s="1">
        <v>-80.05</v>
      </c>
    </row>
    <row r="29" spans="1:13" x14ac:dyDescent="0.25">
      <c r="D29" s="1"/>
      <c r="E29" s="1"/>
      <c r="F29" s="1"/>
      <c r="G29" s="1"/>
      <c r="J29" t="s">
        <v>19</v>
      </c>
      <c r="K29" s="1">
        <v>55.49</v>
      </c>
    </row>
    <row r="30" spans="1:13" x14ac:dyDescent="0.25">
      <c r="J30" t="s">
        <v>21</v>
      </c>
      <c r="K30" s="1">
        <v>56.06</v>
      </c>
    </row>
    <row r="31" spans="1:13" x14ac:dyDescent="0.25">
      <c r="J31" t="s">
        <v>22</v>
      </c>
      <c r="K31" s="1">
        <v>-14.53</v>
      </c>
    </row>
    <row r="32" spans="1:13" x14ac:dyDescent="0.25">
      <c r="K32" s="1">
        <f>AVERAGE(K26:K31)</f>
        <v>1.0266666666666675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7"/>
  <sheetViews>
    <sheetView topLeftCell="A55" zoomScaleNormal="100" workbookViewId="0">
      <selection activeCell="B139" sqref="B139:C145"/>
    </sheetView>
  </sheetViews>
  <sheetFormatPr defaultRowHeight="15" x14ac:dyDescent="0.25"/>
  <cols>
    <col min="2" max="2" width="13.7109375" bestFit="1" customWidth="1"/>
    <col min="3" max="3" width="11.5703125" bestFit="1" customWidth="1"/>
  </cols>
  <sheetData>
    <row r="1" spans="1:14" x14ac:dyDescent="0.25">
      <c r="A1" s="2" t="s">
        <v>35</v>
      </c>
      <c r="B1" s="2"/>
      <c r="C1" s="1"/>
    </row>
    <row r="2" spans="1:14" x14ac:dyDescent="0.25">
      <c r="C2" s="1" t="s">
        <v>36</v>
      </c>
      <c r="D2" t="s">
        <v>37</v>
      </c>
      <c r="H2" t="s">
        <v>38</v>
      </c>
      <c r="J2" t="s">
        <v>26</v>
      </c>
      <c r="M2" t="s">
        <v>38</v>
      </c>
      <c r="N2" t="s">
        <v>26</v>
      </c>
    </row>
    <row r="3" spans="1:14" x14ac:dyDescent="0.25">
      <c r="A3">
        <v>10</v>
      </c>
      <c r="B3" t="s">
        <v>39</v>
      </c>
      <c r="C3" s="1">
        <v>0</v>
      </c>
      <c r="D3" s="1">
        <v>0</v>
      </c>
      <c r="F3">
        <v>80</v>
      </c>
      <c r="G3" t="s">
        <v>40</v>
      </c>
      <c r="H3" s="1">
        <v>9</v>
      </c>
      <c r="I3" s="1">
        <f>H3</f>
        <v>9</v>
      </c>
      <c r="J3" s="1">
        <f>H3*100/18</f>
        <v>50</v>
      </c>
      <c r="L3" t="s">
        <v>40</v>
      </c>
      <c r="M3" s="1">
        <v>9</v>
      </c>
      <c r="N3" s="1">
        <v>50</v>
      </c>
    </row>
    <row r="4" spans="1:14" x14ac:dyDescent="0.25">
      <c r="A4">
        <v>20</v>
      </c>
      <c r="B4" t="s">
        <v>41</v>
      </c>
      <c r="C4" s="1">
        <v>0</v>
      </c>
      <c r="D4" s="1">
        <v>1</v>
      </c>
      <c r="F4">
        <v>70</v>
      </c>
      <c r="G4" t="s">
        <v>42</v>
      </c>
      <c r="H4" s="1">
        <v>6</v>
      </c>
      <c r="I4" s="1">
        <f>I3+H4</f>
        <v>15</v>
      </c>
      <c r="J4" s="1">
        <f t="shared" ref="J4:J12" si="0">H4*100/18</f>
        <v>33.333333333333336</v>
      </c>
      <c r="L4" t="s">
        <v>42</v>
      </c>
      <c r="M4" s="1">
        <v>6</v>
      </c>
      <c r="N4" s="1">
        <v>83.333333333333329</v>
      </c>
    </row>
    <row r="5" spans="1:14" x14ac:dyDescent="0.25">
      <c r="A5">
        <v>30</v>
      </c>
      <c r="B5" t="s">
        <v>43</v>
      </c>
      <c r="C5" s="1">
        <v>0</v>
      </c>
      <c r="D5" s="1">
        <v>0</v>
      </c>
      <c r="F5">
        <v>50</v>
      </c>
      <c r="G5" t="s">
        <v>44</v>
      </c>
      <c r="H5" s="1">
        <v>3</v>
      </c>
      <c r="I5" s="1">
        <f t="shared" ref="I5:I12" si="1">I4+H5</f>
        <v>18</v>
      </c>
      <c r="J5" s="1">
        <f t="shared" si="0"/>
        <v>16.666666666666668</v>
      </c>
      <c r="L5" t="s">
        <v>44</v>
      </c>
      <c r="M5" s="1">
        <v>3</v>
      </c>
      <c r="N5" s="1">
        <v>100</v>
      </c>
    </row>
    <row r="6" spans="1:14" x14ac:dyDescent="0.25">
      <c r="A6">
        <v>40</v>
      </c>
      <c r="B6" t="s">
        <v>45</v>
      </c>
      <c r="C6" s="1">
        <v>0</v>
      </c>
      <c r="D6" s="1">
        <v>5</v>
      </c>
      <c r="F6">
        <v>10</v>
      </c>
      <c r="G6" t="s">
        <v>39</v>
      </c>
      <c r="H6" s="1">
        <v>0</v>
      </c>
      <c r="I6" s="1">
        <f t="shared" si="1"/>
        <v>18</v>
      </c>
      <c r="J6" s="1">
        <f t="shared" si="0"/>
        <v>0</v>
      </c>
      <c r="L6" t="s">
        <v>39</v>
      </c>
      <c r="M6" s="1">
        <v>0</v>
      </c>
      <c r="N6" s="1">
        <v>100</v>
      </c>
    </row>
    <row r="7" spans="1:14" x14ac:dyDescent="0.25">
      <c r="A7">
        <v>50</v>
      </c>
      <c r="B7" t="s">
        <v>44</v>
      </c>
      <c r="C7" s="1">
        <v>3</v>
      </c>
      <c r="D7" s="1">
        <v>4</v>
      </c>
      <c r="F7">
        <v>20</v>
      </c>
      <c r="G7" t="s">
        <v>41</v>
      </c>
      <c r="H7" s="1">
        <v>0</v>
      </c>
      <c r="I7" s="1">
        <f t="shared" si="1"/>
        <v>18</v>
      </c>
      <c r="J7" s="1">
        <f t="shared" si="0"/>
        <v>0</v>
      </c>
      <c r="L7" t="s">
        <v>41</v>
      </c>
      <c r="M7" s="1">
        <v>0</v>
      </c>
      <c r="N7" s="1">
        <v>100</v>
      </c>
    </row>
    <row r="8" spans="1:14" x14ac:dyDescent="0.25">
      <c r="A8">
        <v>60</v>
      </c>
      <c r="B8" t="s">
        <v>46</v>
      </c>
      <c r="C8" s="1">
        <v>0</v>
      </c>
      <c r="D8" s="1">
        <v>1</v>
      </c>
      <c r="F8">
        <v>30</v>
      </c>
      <c r="G8" t="s">
        <v>43</v>
      </c>
      <c r="H8" s="1">
        <v>0</v>
      </c>
      <c r="I8" s="1">
        <f t="shared" si="1"/>
        <v>18</v>
      </c>
      <c r="J8" s="1">
        <f t="shared" si="0"/>
        <v>0</v>
      </c>
      <c r="L8" t="s">
        <v>43</v>
      </c>
      <c r="M8" s="1">
        <v>0</v>
      </c>
      <c r="N8" s="1">
        <v>100</v>
      </c>
    </row>
    <row r="9" spans="1:14" x14ac:dyDescent="0.25">
      <c r="A9">
        <v>70</v>
      </c>
      <c r="B9" t="s">
        <v>42</v>
      </c>
      <c r="C9" s="1">
        <v>6</v>
      </c>
      <c r="D9" s="1">
        <v>0</v>
      </c>
      <c r="F9">
        <v>40</v>
      </c>
      <c r="G9" t="s">
        <v>45</v>
      </c>
      <c r="H9" s="1">
        <v>0</v>
      </c>
      <c r="I9" s="1">
        <f t="shared" si="1"/>
        <v>18</v>
      </c>
      <c r="J9" s="1">
        <f t="shared" si="0"/>
        <v>0</v>
      </c>
      <c r="L9" t="s">
        <v>45</v>
      </c>
      <c r="M9" s="1">
        <v>0</v>
      </c>
      <c r="N9" s="1">
        <v>100</v>
      </c>
    </row>
    <row r="10" spans="1:14" x14ac:dyDescent="0.25">
      <c r="A10">
        <v>80</v>
      </c>
      <c r="B10" t="s">
        <v>40</v>
      </c>
      <c r="C10" s="1">
        <v>9</v>
      </c>
      <c r="D10" s="1">
        <v>16</v>
      </c>
      <c r="F10">
        <v>60</v>
      </c>
      <c r="G10" t="s">
        <v>46</v>
      </c>
      <c r="H10" s="1">
        <v>0</v>
      </c>
      <c r="I10" s="1">
        <f t="shared" si="1"/>
        <v>18</v>
      </c>
      <c r="J10" s="1">
        <f t="shared" si="0"/>
        <v>0</v>
      </c>
      <c r="L10" t="s">
        <v>46</v>
      </c>
      <c r="M10" s="1">
        <v>0</v>
      </c>
      <c r="N10" s="1">
        <v>100</v>
      </c>
    </row>
    <row r="11" spans="1:14" x14ac:dyDescent="0.25">
      <c r="A11">
        <v>90</v>
      </c>
      <c r="B11" t="s">
        <v>47</v>
      </c>
      <c r="C11" s="1">
        <v>0</v>
      </c>
      <c r="D11" s="1">
        <v>0</v>
      </c>
      <c r="F11">
        <v>90</v>
      </c>
      <c r="G11" t="s">
        <v>47</v>
      </c>
      <c r="H11" s="1">
        <v>0</v>
      </c>
      <c r="I11" s="1">
        <f t="shared" si="1"/>
        <v>18</v>
      </c>
      <c r="J11" s="1">
        <f t="shared" si="0"/>
        <v>0</v>
      </c>
      <c r="L11" t="s">
        <v>47</v>
      </c>
      <c r="M11" s="1">
        <v>0</v>
      </c>
      <c r="N11" s="1">
        <v>100</v>
      </c>
    </row>
    <row r="12" spans="1:14" x14ac:dyDescent="0.25">
      <c r="A12">
        <v>100</v>
      </c>
      <c r="B12" t="s">
        <v>48</v>
      </c>
      <c r="C12" s="1">
        <v>0</v>
      </c>
      <c r="D12" s="1">
        <v>0</v>
      </c>
      <c r="F12">
        <v>100</v>
      </c>
      <c r="G12" t="s">
        <v>48</v>
      </c>
      <c r="H12" s="1">
        <v>0</v>
      </c>
      <c r="I12" s="1">
        <f t="shared" si="1"/>
        <v>18</v>
      </c>
      <c r="J12" s="1">
        <f t="shared" si="0"/>
        <v>0</v>
      </c>
      <c r="L12" t="s">
        <v>48</v>
      </c>
      <c r="M12" s="1">
        <v>0</v>
      </c>
      <c r="N12" s="1">
        <v>100</v>
      </c>
    </row>
    <row r="13" spans="1:14" x14ac:dyDescent="0.25">
      <c r="G13" t="s">
        <v>13</v>
      </c>
      <c r="H13" s="1">
        <f>SUM(H3:H12)</f>
        <v>18</v>
      </c>
    </row>
    <row r="16" spans="1:14" x14ac:dyDescent="0.25">
      <c r="A16" s="2" t="s">
        <v>49</v>
      </c>
    </row>
    <row r="17" spans="1:14" x14ac:dyDescent="0.25">
      <c r="B17" t="s">
        <v>36</v>
      </c>
      <c r="C17" t="s">
        <v>37</v>
      </c>
    </row>
    <row r="18" spans="1:14" x14ac:dyDescent="0.25">
      <c r="A18" t="s">
        <v>50</v>
      </c>
      <c r="B18">
        <v>27.93</v>
      </c>
      <c r="C18">
        <v>67.040000000000006</v>
      </c>
    </row>
    <row r="19" spans="1:14" x14ac:dyDescent="0.25">
      <c r="A19" t="s">
        <v>51</v>
      </c>
      <c r="B19">
        <v>48.39</v>
      </c>
      <c r="C19">
        <v>48.38</v>
      </c>
    </row>
    <row r="20" spans="1:14" x14ac:dyDescent="0.25">
      <c r="A20" t="s">
        <v>52</v>
      </c>
      <c r="B20">
        <v>10.87</v>
      </c>
      <c r="C20">
        <v>21.74</v>
      </c>
      <c r="L20" s="1"/>
      <c r="M20" s="1"/>
      <c r="N20" s="1"/>
    </row>
    <row r="21" spans="1:14" x14ac:dyDescent="0.25">
      <c r="A21" t="s">
        <v>53</v>
      </c>
      <c r="B21">
        <v>14.49</v>
      </c>
      <c r="C21">
        <v>28.99</v>
      </c>
      <c r="L21" s="1"/>
      <c r="M21" s="1"/>
      <c r="N21" s="1"/>
    </row>
    <row r="22" spans="1:14" x14ac:dyDescent="0.25">
      <c r="A22" t="s">
        <v>54</v>
      </c>
      <c r="B22">
        <v>24.1</v>
      </c>
      <c r="C22">
        <v>12.05</v>
      </c>
      <c r="L22" s="1"/>
      <c r="M22" s="1"/>
      <c r="N22" s="1"/>
    </row>
    <row r="23" spans="1:14" x14ac:dyDescent="0.25">
      <c r="A23" t="s">
        <v>55</v>
      </c>
      <c r="B23">
        <v>0</v>
      </c>
      <c r="C23">
        <v>7.04</v>
      </c>
      <c r="L23" s="1"/>
      <c r="M23" s="1"/>
      <c r="N23" s="1"/>
    </row>
    <row r="24" spans="1:14" x14ac:dyDescent="0.25">
      <c r="L24" s="1"/>
      <c r="M24" s="1"/>
      <c r="N24" s="1"/>
    </row>
    <row r="25" spans="1:14" x14ac:dyDescent="0.25">
      <c r="L25" s="1"/>
      <c r="M25" s="1"/>
      <c r="N25" s="1"/>
    </row>
    <row r="26" spans="1:14" x14ac:dyDescent="0.25">
      <c r="L26" s="1"/>
      <c r="M26" s="1"/>
      <c r="N26" s="1"/>
    </row>
    <row r="27" spans="1:14" x14ac:dyDescent="0.25">
      <c r="L27" s="1"/>
      <c r="M27" s="1"/>
      <c r="N27" s="1"/>
    </row>
    <row r="28" spans="1:14" x14ac:dyDescent="0.25">
      <c r="L28" s="1"/>
      <c r="M28" s="1"/>
      <c r="N28" s="1"/>
    </row>
    <row r="29" spans="1:14" x14ac:dyDescent="0.25">
      <c r="L29" s="1"/>
      <c r="M29" s="1"/>
      <c r="N29" s="1"/>
    </row>
    <row r="38" spans="1:5" x14ac:dyDescent="0.25">
      <c r="A38">
        <v>80</v>
      </c>
      <c r="B38" t="s">
        <v>40</v>
      </c>
      <c r="C38" s="1">
        <v>16</v>
      </c>
      <c r="D38" s="1">
        <f>C38</f>
        <v>16</v>
      </c>
      <c r="E38" s="1">
        <f>D38*100/C48</f>
        <v>59.25925925925926</v>
      </c>
    </row>
    <row r="39" spans="1:5" x14ac:dyDescent="0.25">
      <c r="A39">
        <v>40</v>
      </c>
      <c r="B39" t="s">
        <v>45</v>
      </c>
      <c r="C39" s="1">
        <v>5</v>
      </c>
      <c r="D39" s="1">
        <f>D38+C39</f>
        <v>21</v>
      </c>
      <c r="E39" s="1">
        <f>D39*100/C48</f>
        <v>77.777777777777771</v>
      </c>
    </row>
    <row r="40" spans="1:5" x14ac:dyDescent="0.25">
      <c r="A40">
        <v>50</v>
      </c>
      <c r="B40" t="s">
        <v>44</v>
      </c>
      <c r="C40" s="1">
        <v>4</v>
      </c>
      <c r="D40" s="1">
        <f t="shared" ref="D40:D47" si="2">D39+C40</f>
        <v>25</v>
      </c>
      <c r="E40" s="1">
        <f>D40*100/C48</f>
        <v>92.592592592592595</v>
      </c>
    </row>
    <row r="41" spans="1:5" x14ac:dyDescent="0.25">
      <c r="A41">
        <v>20</v>
      </c>
      <c r="B41" t="s">
        <v>41</v>
      </c>
      <c r="C41" s="1">
        <v>1</v>
      </c>
      <c r="D41" s="1">
        <f t="shared" si="2"/>
        <v>26</v>
      </c>
      <c r="E41" s="1">
        <f>D41*100/C48</f>
        <v>96.296296296296291</v>
      </c>
    </row>
    <row r="42" spans="1:5" x14ac:dyDescent="0.25">
      <c r="A42">
        <v>60</v>
      </c>
      <c r="B42" t="s">
        <v>46</v>
      </c>
      <c r="C42" s="1">
        <v>1</v>
      </c>
      <c r="D42" s="1">
        <f t="shared" si="2"/>
        <v>27</v>
      </c>
      <c r="E42" s="1">
        <f>D42*100/C48</f>
        <v>100</v>
      </c>
    </row>
    <row r="43" spans="1:5" x14ac:dyDescent="0.25">
      <c r="A43">
        <v>10</v>
      </c>
      <c r="B43" t="s">
        <v>39</v>
      </c>
      <c r="C43" s="1">
        <v>0</v>
      </c>
      <c r="D43" s="1">
        <f t="shared" si="2"/>
        <v>27</v>
      </c>
      <c r="E43" s="1">
        <f>D43*100/C48</f>
        <v>100</v>
      </c>
    </row>
    <row r="44" spans="1:5" x14ac:dyDescent="0.25">
      <c r="A44">
        <v>30</v>
      </c>
      <c r="B44" t="s">
        <v>43</v>
      </c>
      <c r="C44" s="1">
        <v>0</v>
      </c>
      <c r="D44" s="1">
        <f t="shared" si="2"/>
        <v>27</v>
      </c>
      <c r="E44" s="1">
        <f>D44*100/C48</f>
        <v>100</v>
      </c>
    </row>
    <row r="45" spans="1:5" x14ac:dyDescent="0.25">
      <c r="A45">
        <v>70</v>
      </c>
      <c r="B45" t="s">
        <v>42</v>
      </c>
      <c r="C45" s="1">
        <v>0</v>
      </c>
      <c r="D45" s="1">
        <f t="shared" si="2"/>
        <v>27</v>
      </c>
      <c r="E45" s="1">
        <f>D45*100/C48</f>
        <v>100</v>
      </c>
    </row>
    <row r="46" spans="1:5" x14ac:dyDescent="0.25">
      <c r="A46">
        <v>90</v>
      </c>
      <c r="B46" t="s">
        <v>47</v>
      </c>
      <c r="C46" s="1">
        <v>0</v>
      </c>
      <c r="D46" s="1">
        <f t="shared" si="2"/>
        <v>27</v>
      </c>
      <c r="E46" s="1">
        <f>D46*100/C48</f>
        <v>100</v>
      </c>
    </row>
    <row r="47" spans="1:5" x14ac:dyDescent="0.25">
      <c r="A47">
        <v>100</v>
      </c>
      <c r="B47" t="s">
        <v>48</v>
      </c>
      <c r="C47" s="1">
        <v>0</v>
      </c>
      <c r="D47" s="1">
        <f t="shared" si="2"/>
        <v>27</v>
      </c>
      <c r="E47" s="1">
        <f>D47*100/C48</f>
        <v>100</v>
      </c>
    </row>
    <row r="48" spans="1:5" x14ac:dyDescent="0.25">
      <c r="B48" t="s">
        <v>13</v>
      </c>
      <c r="C48" s="1">
        <f>SUM(C38:C47)</f>
        <v>27</v>
      </c>
    </row>
    <row r="51" spans="1:4" x14ac:dyDescent="0.25">
      <c r="B51" t="s">
        <v>40</v>
      </c>
      <c r="C51" s="1">
        <v>16</v>
      </c>
      <c r="D51" s="1">
        <v>59.25925925925926</v>
      </c>
    </row>
    <row r="52" spans="1:4" x14ac:dyDescent="0.25">
      <c r="B52" t="s">
        <v>45</v>
      </c>
      <c r="C52" s="1">
        <v>5</v>
      </c>
      <c r="D52" s="1">
        <v>77.777777777777771</v>
      </c>
    </row>
    <row r="53" spans="1:4" x14ac:dyDescent="0.25">
      <c r="B53" t="s">
        <v>44</v>
      </c>
      <c r="C53" s="1">
        <v>4</v>
      </c>
      <c r="D53" s="1">
        <v>92.592592592592595</v>
      </c>
    </row>
    <row r="54" spans="1:4" x14ac:dyDescent="0.25">
      <c r="B54" t="s">
        <v>41</v>
      </c>
      <c r="C54" s="1">
        <v>1</v>
      </c>
      <c r="D54" s="1">
        <v>96.296296296296291</v>
      </c>
    </row>
    <row r="55" spans="1:4" x14ac:dyDescent="0.25">
      <c r="B55" t="s">
        <v>46</v>
      </c>
      <c r="C55" s="1">
        <v>1</v>
      </c>
      <c r="D55" s="1">
        <v>100</v>
      </c>
    </row>
    <row r="56" spans="1:4" x14ac:dyDescent="0.25">
      <c r="B56" t="s">
        <v>39</v>
      </c>
      <c r="C56" s="1">
        <v>0</v>
      </c>
      <c r="D56" s="1">
        <v>100</v>
      </c>
    </row>
    <row r="57" spans="1:4" x14ac:dyDescent="0.25">
      <c r="B57" t="s">
        <v>43</v>
      </c>
      <c r="C57" s="1">
        <v>0</v>
      </c>
      <c r="D57" s="1">
        <v>100</v>
      </c>
    </row>
    <row r="58" spans="1:4" x14ac:dyDescent="0.25">
      <c r="B58" t="s">
        <v>42</v>
      </c>
      <c r="C58" s="1">
        <v>0</v>
      </c>
      <c r="D58" s="1">
        <v>100</v>
      </c>
    </row>
    <row r="59" spans="1:4" x14ac:dyDescent="0.25">
      <c r="B59" t="s">
        <v>47</v>
      </c>
      <c r="C59" s="1">
        <v>0</v>
      </c>
      <c r="D59" s="1">
        <v>100</v>
      </c>
    </row>
    <row r="60" spans="1:4" x14ac:dyDescent="0.25">
      <c r="B60" t="s">
        <v>48</v>
      </c>
      <c r="C60" s="1">
        <v>0</v>
      </c>
      <c r="D60" s="1">
        <v>100</v>
      </c>
    </row>
    <row r="63" spans="1:4" x14ac:dyDescent="0.25">
      <c r="A63" s="2" t="s">
        <v>56</v>
      </c>
    </row>
    <row r="64" spans="1:4" x14ac:dyDescent="0.25">
      <c r="B64" t="s">
        <v>57</v>
      </c>
      <c r="C64" t="s">
        <v>58</v>
      </c>
      <c r="D64" t="s">
        <v>59</v>
      </c>
    </row>
    <row r="65" spans="1:4" x14ac:dyDescent="0.25">
      <c r="A65" t="s">
        <v>50</v>
      </c>
      <c r="B65" s="1">
        <v>0</v>
      </c>
      <c r="C65" s="1">
        <v>0</v>
      </c>
      <c r="D65" s="1">
        <v>100.56</v>
      </c>
    </row>
    <row r="66" spans="1:4" x14ac:dyDescent="0.25">
      <c r="A66" t="s">
        <v>51</v>
      </c>
      <c r="B66" s="1">
        <v>32.26</v>
      </c>
      <c r="C66" s="1">
        <v>48.39</v>
      </c>
      <c r="D66" s="1">
        <v>16.13</v>
      </c>
    </row>
    <row r="67" spans="1:4" x14ac:dyDescent="0.25">
      <c r="A67" t="s">
        <v>52</v>
      </c>
      <c r="B67" s="1">
        <v>10.97</v>
      </c>
      <c r="C67" s="1">
        <v>10.87</v>
      </c>
      <c r="D67" s="1">
        <v>10.87</v>
      </c>
    </row>
    <row r="68" spans="1:4" x14ac:dyDescent="0.25">
      <c r="A68" t="s">
        <v>53</v>
      </c>
      <c r="B68" s="1">
        <v>14.5</v>
      </c>
      <c r="C68" s="1">
        <v>28.99</v>
      </c>
      <c r="D68" s="1">
        <v>7.25</v>
      </c>
    </row>
    <row r="69" spans="1:4" x14ac:dyDescent="0.25">
      <c r="A69" t="s">
        <v>54</v>
      </c>
      <c r="B69" s="1">
        <v>24.1</v>
      </c>
      <c r="C69" s="1">
        <v>12.05</v>
      </c>
      <c r="D69" s="1">
        <v>0</v>
      </c>
    </row>
    <row r="70" spans="1:4" x14ac:dyDescent="0.25">
      <c r="A70" t="s">
        <v>55</v>
      </c>
      <c r="B70" s="1">
        <v>0</v>
      </c>
      <c r="C70" s="1">
        <v>7.04</v>
      </c>
      <c r="D70" s="1">
        <v>0</v>
      </c>
    </row>
    <row r="73" spans="1:4" x14ac:dyDescent="0.25">
      <c r="B73" s="2" t="s">
        <v>60</v>
      </c>
    </row>
    <row r="74" spans="1:4" x14ac:dyDescent="0.25">
      <c r="A74" t="s">
        <v>50</v>
      </c>
      <c r="B74">
        <v>100.56</v>
      </c>
    </row>
    <row r="75" spans="1:4" x14ac:dyDescent="0.25">
      <c r="A75" t="s">
        <v>51</v>
      </c>
      <c r="B75">
        <v>96.77</v>
      </c>
    </row>
    <row r="76" spans="1:4" x14ac:dyDescent="0.25">
      <c r="A76" t="s">
        <v>52</v>
      </c>
      <c r="B76">
        <v>32.61</v>
      </c>
    </row>
    <row r="77" spans="1:4" x14ac:dyDescent="0.25">
      <c r="A77" t="s">
        <v>53</v>
      </c>
      <c r="B77">
        <v>50.73</v>
      </c>
    </row>
    <row r="78" spans="1:4" x14ac:dyDescent="0.25">
      <c r="A78" t="s">
        <v>54</v>
      </c>
      <c r="B78">
        <v>36.14</v>
      </c>
    </row>
    <row r="79" spans="1:4" x14ac:dyDescent="0.25">
      <c r="A79" t="s">
        <v>55</v>
      </c>
      <c r="B79">
        <v>7.04</v>
      </c>
    </row>
    <row r="81" spans="2:16" x14ac:dyDescent="0.25">
      <c r="B81">
        <f>AVERAGE(B74:B79)</f>
        <v>53.975000000000001</v>
      </c>
    </row>
    <row r="85" spans="2:16" x14ac:dyDescent="0.25">
      <c r="M85" t="s">
        <v>61</v>
      </c>
      <c r="N85" t="s">
        <v>62</v>
      </c>
    </row>
    <row r="86" spans="2:16" x14ac:dyDescent="0.25">
      <c r="L86" t="s">
        <v>50</v>
      </c>
      <c r="M86">
        <v>18</v>
      </c>
      <c r="N86">
        <v>179</v>
      </c>
      <c r="O86">
        <v>36</v>
      </c>
    </row>
    <row r="87" spans="2:16" x14ac:dyDescent="0.25">
      <c r="L87" t="s">
        <v>51</v>
      </c>
      <c r="M87">
        <v>6</v>
      </c>
      <c r="N87">
        <v>62</v>
      </c>
      <c r="O87">
        <v>11</v>
      </c>
    </row>
    <row r="88" spans="2:16" x14ac:dyDescent="0.25">
      <c r="L88" t="s">
        <v>52</v>
      </c>
      <c r="M88">
        <v>3</v>
      </c>
      <c r="N88">
        <v>92</v>
      </c>
    </row>
    <row r="89" spans="2:16" x14ac:dyDescent="0.25">
      <c r="L89" t="s">
        <v>53</v>
      </c>
      <c r="M89">
        <v>7</v>
      </c>
      <c r="N89">
        <v>138</v>
      </c>
      <c r="P89">
        <f>O86/O87</f>
        <v>3.2727272727272729</v>
      </c>
    </row>
    <row r="90" spans="2:16" x14ac:dyDescent="0.25">
      <c r="L90" t="s">
        <v>54</v>
      </c>
      <c r="M90">
        <v>3</v>
      </c>
      <c r="N90">
        <v>83</v>
      </c>
    </row>
    <row r="91" spans="2:16" x14ac:dyDescent="0.25">
      <c r="L91" t="s">
        <v>55</v>
      </c>
      <c r="M91">
        <v>1</v>
      </c>
      <c r="N91">
        <v>142</v>
      </c>
    </row>
    <row r="93" spans="2:16" x14ac:dyDescent="0.25">
      <c r="L93" t="s">
        <v>63</v>
      </c>
    </row>
    <row r="94" spans="2:16" x14ac:dyDescent="0.25">
      <c r="K94" t="s">
        <v>51</v>
      </c>
      <c r="L94" t="s">
        <v>64</v>
      </c>
      <c r="M94" t="s">
        <v>65</v>
      </c>
      <c r="N94" t="s">
        <v>3</v>
      </c>
    </row>
    <row r="95" spans="2:16" x14ac:dyDescent="0.25">
      <c r="L95" t="s">
        <v>65</v>
      </c>
      <c r="M95" s="6">
        <v>0</v>
      </c>
      <c r="N95" s="6">
        <v>0</v>
      </c>
    </row>
    <row r="96" spans="2:16" x14ac:dyDescent="0.25">
      <c r="L96" t="s">
        <v>66</v>
      </c>
      <c r="M96" s="6">
        <v>2.6</v>
      </c>
      <c r="N96" s="6">
        <v>3</v>
      </c>
    </row>
    <row r="97" spans="2:14" x14ac:dyDescent="0.25">
      <c r="L97" t="s">
        <v>67</v>
      </c>
      <c r="M97" s="6">
        <v>0</v>
      </c>
      <c r="N97" s="6">
        <v>0</v>
      </c>
    </row>
    <row r="98" spans="2:14" x14ac:dyDescent="0.25">
      <c r="L98" t="s">
        <v>68</v>
      </c>
      <c r="M98" s="6">
        <v>4.2</v>
      </c>
      <c r="N98" s="6">
        <v>3</v>
      </c>
    </row>
    <row r="99" spans="2:14" x14ac:dyDescent="0.25">
      <c r="L99" t="s">
        <v>69</v>
      </c>
      <c r="M99" s="6">
        <v>0</v>
      </c>
      <c r="N99" s="6">
        <v>0</v>
      </c>
    </row>
    <row r="100" spans="2:14" x14ac:dyDescent="0.25">
      <c r="L100" t="s">
        <v>70</v>
      </c>
      <c r="M100" s="6">
        <v>0.3</v>
      </c>
      <c r="N100" s="6">
        <v>0</v>
      </c>
    </row>
    <row r="101" spans="2:14" x14ac:dyDescent="0.25">
      <c r="L101" t="s">
        <v>71</v>
      </c>
      <c r="M101" s="6">
        <v>0</v>
      </c>
      <c r="N101" s="6">
        <v>0</v>
      </c>
    </row>
    <row r="102" spans="2:14" x14ac:dyDescent="0.25">
      <c r="L102" t="s">
        <v>72</v>
      </c>
      <c r="M102" s="6">
        <v>0</v>
      </c>
      <c r="N102" s="6">
        <v>0</v>
      </c>
    </row>
    <row r="103" spans="2:14" x14ac:dyDescent="0.25">
      <c r="L103" t="s">
        <v>13</v>
      </c>
      <c r="M103" s="7">
        <f>SUM(M95:M102)</f>
        <v>7.1000000000000005</v>
      </c>
      <c r="N103" s="7">
        <f>SUM(N95:N102)</f>
        <v>6</v>
      </c>
    </row>
    <row r="105" spans="2:14" x14ac:dyDescent="0.25">
      <c r="K105" t="s">
        <v>52</v>
      </c>
      <c r="L105" t="s">
        <v>64</v>
      </c>
      <c r="M105" t="s">
        <v>65</v>
      </c>
      <c r="N105" t="s">
        <v>3</v>
      </c>
    </row>
    <row r="106" spans="2:14" x14ac:dyDescent="0.25">
      <c r="L106" t="s">
        <v>65</v>
      </c>
      <c r="M106" s="6">
        <v>0</v>
      </c>
      <c r="N106" s="6">
        <v>0</v>
      </c>
    </row>
    <row r="107" spans="2:14" x14ac:dyDescent="0.25">
      <c r="L107" t="s">
        <v>66</v>
      </c>
      <c r="M107" s="6">
        <v>6.3</v>
      </c>
      <c r="N107" s="6">
        <v>1</v>
      </c>
    </row>
    <row r="108" spans="2:14" x14ac:dyDescent="0.25">
      <c r="L108" t="s">
        <v>67</v>
      </c>
      <c r="M108" s="6">
        <v>0</v>
      </c>
      <c r="N108" s="6">
        <v>0</v>
      </c>
    </row>
    <row r="109" spans="2:14" x14ac:dyDescent="0.25">
      <c r="B109" t="s">
        <v>73</v>
      </c>
      <c r="C109" t="s">
        <v>65</v>
      </c>
      <c r="D109" t="s">
        <v>3</v>
      </c>
      <c r="L109" t="s">
        <v>68</v>
      </c>
      <c r="M109" s="6">
        <v>9.1</v>
      </c>
      <c r="N109" s="6">
        <v>2</v>
      </c>
    </row>
    <row r="110" spans="2:14" x14ac:dyDescent="0.25">
      <c r="B110" t="s">
        <v>51</v>
      </c>
      <c r="C110" s="6">
        <v>7.1000000000000005</v>
      </c>
      <c r="D110" s="6">
        <v>6</v>
      </c>
      <c r="L110" t="s">
        <v>69</v>
      </c>
      <c r="M110" s="6">
        <v>0</v>
      </c>
      <c r="N110" s="6">
        <v>0</v>
      </c>
    </row>
    <row r="111" spans="2:14" x14ac:dyDescent="0.25">
      <c r="B111" t="s">
        <v>52</v>
      </c>
      <c r="C111" s="6">
        <v>15.899999999999999</v>
      </c>
      <c r="D111" s="6">
        <v>3</v>
      </c>
      <c r="L111" t="s">
        <v>70</v>
      </c>
      <c r="M111" s="6">
        <v>0.5</v>
      </c>
      <c r="N111" s="6">
        <v>0</v>
      </c>
    </row>
    <row r="112" spans="2:14" x14ac:dyDescent="0.25">
      <c r="B112" t="s">
        <v>53</v>
      </c>
      <c r="C112" s="6">
        <v>8.1999999999999993</v>
      </c>
      <c r="D112" s="6">
        <v>7</v>
      </c>
      <c r="L112" t="s">
        <v>71</v>
      </c>
      <c r="M112" s="6">
        <v>0</v>
      </c>
      <c r="N112" s="6">
        <v>0</v>
      </c>
    </row>
    <row r="113" spans="2:14" x14ac:dyDescent="0.25">
      <c r="B113" t="s">
        <v>54</v>
      </c>
      <c r="C113" s="6">
        <v>4.7999999999999989</v>
      </c>
      <c r="D113" s="6">
        <v>3</v>
      </c>
      <c r="L113" t="s">
        <v>72</v>
      </c>
      <c r="M113" s="6">
        <v>0</v>
      </c>
      <c r="N113" s="6">
        <v>0</v>
      </c>
    </row>
    <row r="114" spans="2:14" x14ac:dyDescent="0.25">
      <c r="B114" t="s">
        <v>55</v>
      </c>
      <c r="C114" s="8">
        <v>6.7999999999999989</v>
      </c>
      <c r="D114" s="8">
        <v>1</v>
      </c>
      <c r="L114" t="s">
        <v>13</v>
      </c>
      <c r="M114" s="7">
        <f>SUM(M106:M113)</f>
        <v>15.899999999999999</v>
      </c>
      <c r="N114" s="7">
        <f>SUM(N106:N113)</f>
        <v>3</v>
      </c>
    </row>
    <row r="116" spans="2:14" x14ac:dyDescent="0.25">
      <c r="K116" t="s">
        <v>53</v>
      </c>
      <c r="L116" t="s">
        <v>64</v>
      </c>
      <c r="M116" t="s">
        <v>65</v>
      </c>
      <c r="N116" t="s">
        <v>3</v>
      </c>
    </row>
    <row r="117" spans="2:14" x14ac:dyDescent="0.25">
      <c r="L117" t="s">
        <v>65</v>
      </c>
      <c r="M117" s="6">
        <v>0</v>
      </c>
      <c r="N117" s="6">
        <v>0</v>
      </c>
    </row>
    <row r="118" spans="2:14" x14ac:dyDescent="0.25">
      <c r="L118" t="s">
        <v>66</v>
      </c>
      <c r="M118" s="6">
        <v>3.2</v>
      </c>
      <c r="N118" s="6">
        <v>0</v>
      </c>
    </row>
    <row r="119" spans="2:14" x14ac:dyDescent="0.25">
      <c r="L119" t="s">
        <v>67</v>
      </c>
      <c r="M119" s="6">
        <v>0</v>
      </c>
      <c r="N119" s="6">
        <v>2</v>
      </c>
    </row>
    <row r="120" spans="2:14" x14ac:dyDescent="0.25">
      <c r="L120" t="s">
        <v>68</v>
      </c>
      <c r="M120" s="6">
        <v>4.8</v>
      </c>
      <c r="N120" s="6">
        <v>0</v>
      </c>
    </row>
    <row r="121" spans="2:14" x14ac:dyDescent="0.25">
      <c r="L121" t="s">
        <v>69</v>
      </c>
      <c r="M121" s="6">
        <v>0</v>
      </c>
      <c r="N121" s="6">
        <v>4</v>
      </c>
    </row>
    <row r="122" spans="2:14" x14ac:dyDescent="0.25">
      <c r="L122" t="s">
        <v>70</v>
      </c>
      <c r="M122" s="6">
        <v>0.2</v>
      </c>
      <c r="N122" s="6">
        <v>0</v>
      </c>
    </row>
    <row r="123" spans="2:14" x14ac:dyDescent="0.25">
      <c r="L123" t="s">
        <v>71</v>
      </c>
      <c r="M123" s="6">
        <v>0</v>
      </c>
      <c r="N123" s="6">
        <v>1</v>
      </c>
    </row>
    <row r="124" spans="2:14" x14ac:dyDescent="0.25">
      <c r="L124" t="s">
        <v>72</v>
      </c>
      <c r="M124" s="6">
        <v>0</v>
      </c>
      <c r="N124" s="6">
        <v>0</v>
      </c>
    </row>
    <row r="125" spans="2:14" x14ac:dyDescent="0.25">
      <c r="L125" t="s">
        <v>13</v>
      </c>
      <c r="M125" s="7">
        <f>SUM(M117:M124)</f>
        <v>8.1999999999999993</v>
      </c>
      <c r="N125" s="7">
        <f>SUM(N117:N124)</f>
        <v>7</v>
      </c>
    </row>
    <row r="127" spans="2:14" x14ac:dyDescent="0.25">
      <c r="K127" t="s">
        <v>54</v>
      </c>
      <c r="L127" t="s">
        <v>64</v>
      </c>
      <c r="M127" t="s">
        <v>65</v>
      </c>
      <c r="N127" t="s">
        <v>3</v>
      </c>
    </row>
    <row r="128" spans="2:14" x14ac:dyDescent="0.25">
      <c r="L128" t="s">
        <v>65</v>
      </c>
      <c r="M128" s="6">
        <v>0</v>
      </c>
      <c r="N128" s="6">
        <v>0</v>
      </c>
    </row>
    <row r="129" spans="1:14" x14ac:dyDescent="0.25">
      <c r="L129" t="s">
        <v>66</v>
      </c>
      <c r="M129" s="6">
        <v>1.8</v>
      </c>
      <c r="N129" s="6">
        <v>2</v>
      </c>
    </row>
    <row r="130" spans="1:14" x14ac:dyDescent="0.25">
      <c r="L130" t="s">
        <v>67</v>
      </c>
      <c r="M130" s="6">
        <v>0</v>
      </c>
      <c r="N130" s="6">
        <v>0</v>
      </c>
    </row>
    <row r="131" spans="1:14" x14ac:dyDescent="0.25">
      <c r="L131" t="s">
        <v>68</v>
      </c>
      <c r="M131" s="6">
        <v>2.8</v>
      </c>
      <c r="N131" s="6">
        <v>1</v>
      </c>
    </row>
    <row r="132" spans="1:14" x14ac:dyDescent="0.25">
      <c r="L132" t="s">
        <v>69</v>
      </c>
      <c r="M132" s="6">
        <v>0</v>
      </c>
      <c r="N132" s="6">
        <v>0</v>
      </c>
    </row>
    <row r="133" spans="1:14" x14ac:dyDescent="0.25">
      <c r="L133" t="s">
        <v>70</v>
      </c>
      <c r="M133" s="6">
        <v>0.1</v>
      </c>
      <c r="N133" s="6">
        <v>0</v>
      </c>
    </row>
    <row r="134" spans="1:14" x14ac:dyDescent="0.25">
      <c r="L134" t="s">
        <v>71</v>
      </c>
      <c r="M134" s="6">
        <v>0.1</v>
      </c>
      <c r="N134" s="6">
        <v>0</v>
      </c>
    </row>
    <row r="135" spans="1:14" x14ac:dyDescent="0.25">
      <c r="L135" t="s">
        <v>72</v>
      </c>
      <c r="M135" s="6">
        <v>0</v>
      </c>
      <c r="N135" s="6">
        <v>0</v>
      </c>
    </row>
    <row r="136" spans="1:14" x14ac:dyDescent="0.25">
      <c r="L136" t="s">
        <v>13</v>
      </c>
      <c r="M136" s="7">
        <f>SUM(M128:M135)</f>
        <v>4.7999999999999989</v>
      </c>
      <c r="N136" s="7">
        <f>SUM(N128:N135)</f>
        <v>3</v>
      </c>
    </row>
    <row r="138" spans="1:14" x14ac:dyDescent="0.25">
      <c r="K138" t="s">
        <v>55</v>
      </c>
      <c r="L138" t="s">
        <v>64</v>
      </c>
      <c r="M138" t="s">
        <v>65</v>
      </c>
      <c r="N138" t="s">
        <v>3</v>
      </c>
    </row>
    <row r="139" spans="1:14" x14ac:dyDescent="0.25">
      <c r="C139" t="s">
        <v>85</v>
      </c>
      <c r="L139" t="s">
        <v>65</v>
      </c>
      <c r="M139" s="6">
        <v>0</v>
      </c>
      <c r="N139" s="6">
        <v>0</v>
      </c>
    </row>
    <row r="140" spans="1:14" x14ac:dyDescent="0.25">
      <c r="A140">
        <v>80</v>
      </c>
      <c r="B140" t="s">
        <v>40</v>
      </c>
      <c r="C140">
        <v>1363</v>
      </c>
      <c r="L140" t="s">
        <v>66</v>
      </c>
      <c r="M140" s="6">
        <v>2.7</v>
      </c>
      <c r="N140" s="6">
        <v>0</v>
      </c>
    </row>
    <row r="141" spans="1:14" x14ac:dyDescent="0.25">
      <c r="A141">
        <v>50</v>
      </c>
      <c r="B141" t="s">
        <v>44</v>
      </c>
      <c r="C141">
        <v>305</v>
      </c>
      <c r="L141" t="s">
        <v>67</v>
      </c>
      <c r="M141" s="6">
        <v>0</v>
      </c>
      <c r="N141" s="6">
        <v>0</v>
      </c>
    </row>
    <row r="142" spans="1:14" x14ac:dyDescent="0.25">
      <c r="A142">
        <v>70</v>
      </c>
      <c r="B142" t="s">
        <v>42</v>
      </c>
      <c r="C142">
        <v>297</v>
      </c>
      <c r="L142" t="s">
        <v>68</v>
      </c>
      <c r="M142" s="6">
        <v>3.9</v>
      </c>
      <c r="N142" s="6">
        <v>1</v>
      </c>
    </row>
    <row r="143" spans="1:14" x14ac:dyDescent="0.25">
      <c r="A143">
        <v>40</v>
      </c>
      <c r="B143" t="s">
        <v>45</v>
      </c>
      <c r="C143">
        <v>123</v>
      </c>
      <c r="L143" t="s">
        <v>69</v>
      </c>
      <c r="M143" s="6">
        <v>0</v>
      </c>
      <c r="N143" s="6">
        <v>0</v>
      </c>
    </row>
    <row r="144" spans="1:14" x14ac:dyDescent="0.25">
      <c r="A144">
        <v>20</v>
      </c>
      <c r="B144" t="s">
        <v>41</v>
      </c>
      <c r="C144">
        <v>20</v>
      </c>
      <c r="L144" t="s">
        <v>70</v>
      </c>
      <c r="M144" s="6">
        <v>0.1</v>
      </c>
      <c r="N144" s="6">
        <v>0</v>
      </c>
    </row>
    <row r="145" spans="1:14" x14ac:dyDescent="0.25">
      <c r="A145">
        <v>60</v>
      </c>
      <c r="B145" t="s">
        <v>46</v>
      </c>
      <c r="C145">
        <v>10</v>
      </c>
      <c r="L145" t="s">
        <v>71</v>
      </c>
      <c r="M145" s="6">
        <v>0.1</v>
      </c>
      <c r="N145" s="6">
        <v>0</v>
      </c>
    </row>
    <row r="146" spans="1:14" x14ac:dyDescent="0.25">
      <c r="L146" t="s">
        <v>72</v>
      </c>
      <c r="M146" s="6">
        <v>0</v>
      </c>
      <c r="N146" s="6">
        <v>0</v>
      </c>
    </row>
    <row r="147" spans="1:14" x14ac:dyDescent="0.25">
      <c r="L147" t="s">
        <v>13</v>
      </c>
      <c r="M147" s="7">
        <f>SUM(M139:M146)</f>
        <v>6.7999999999999989</v>
      </c>
      <c r="N147" s="7">
        <f>SUM(N139:N146)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3"/>
  <sheetViews>
    <sheetView tabSelected="1" topLeftCell="A46" zoomScale="85" zoomScaleNormal="85" workbookViewId="0">
      <selection activeCell="A58" sqref="A58:B63"/>
    </sheetView>
  </sheetViews>
  <sheetFormatPr defaultRowHeight="15" x14ac:dyDescent="0.25"/>
  <cols>
    <col min="1" max="1" width="11.7109375" customWidth="1"/>
    <col min="2" max="2" width="13.28515625" bestFit="1" customWidth="1"/>
    <col min="3" max="4" width="11.7109375" bestFit="1" customWidth="1"/>
    <col min="5" max="5" width="13.42578125" bestFit="1" customWidth="1"/>
    <col min="6" max="6" width="11.140625" bestFit="1" customWidth="1"/>
    <col min="13" max="13" width="4" bestFit="1" customWidth="1"/>
    <col min="15" max="15" width="4" bestFit="1" customWidth="1"/>
  </cols>
  <sheetData>
    <row r="1" spans="1:9" x14ac:dyDescent="0.25">
      <c r="A1" t="s">
        <v>74</v>
      </c>
    </row>
    <row r="2" spans="1:9" x14ac:dyDescent="0.25">
      <c r="B2" t="s">
        <v>75</v>
      </c>
      <c r="C2" t="s">
        <v>76</v>
      </c>
      <c r="D2" t="s">
        <v>77</v>
      </c>
      <c r="E2" t="s">
        <v>78</v>
      </c>
      <c r="F2" t="s">
        <v>79</v>
      </c>
    </row>
    <row r="3" spans="1:9" x14ac:dyDescent="0.25">
      <c r="A3" t="s">
        <v>15</v>
      </c>
      <c r="B3" s="1">
        <v>3</v>
      </c>
      <c r="C3" s="1">
        <v>2.1</v>
      </c>
      <c r="D3" s="1">
        <v>2</v>
      </c>
      <c r="E3" s="1">
        <v>1.5</v>
      </c>
      <c r="F3" s="1">
        <v>1.1000000000000001</v>
      </c>
    </row>
    <row r="4" spans="1:9" x14ac:dyDescent="0.25">
      <c r="A4" t="s">
        <v>18</v>
      </c>
      <c r="B4" s="1">
        <v>1.6</v>
      </c>
      <c r="C4" s="1">
        <v>1.3</v>
      </c>
      <c r="D4" s="1">
        <v>1</v>
      </c>
      <c r="E4" s="1">
        <v>1.5</v>
      </c>
      <c r="F4" s="1">
        <v>1.3</v>
      </c>
      <c r="H4" s="1"/>
      <c r="I4" s="1"/>
    </row>
    <row r="5" spans="1:9" x14ac:dyDescent="0.25">
      <c r="A5" t="s">
        <v>19</v>
      </c>
      <c r="B5" s="1">
        <v>0.9</v>
      </c>
      <c r="C5" s="1">
        <v>0.9</v>
      </c>
      <c r="D5" s="1">
        <v>0.7</v>
      </c>
      <c r="E5" s="1">
        <v>1.3</v>
      </c>
      <c r="F5" s="1">
        <v>1.3</v>
      </c>
      <c r="H5" s="1"/>
      <c r="I5" s="1"/>
    </row>
    <row r="6" spans="1:9" x14ac:dyDescent="0.25">
      <c r="A6" t="s">
        <v>21</v>
      </c>
      <c r="B6" s="1">
        <v>0.8</v>
      </c>
      <c r="C6" s="1">
        <v>2</v>
      </c>
      <c r="D6" s="1">
        <v>0</v>
      </c>
      <c r="E6" s="1">
        <v>0</v>
      </c>
      <c r="F6" s="1">
        <v>0</v>
      </c>
      <c r="H6" s="1"/>
      <c r="I6" s="1"/>
    </row>
    <row r="7" spans="1:9" x14ac:dyDescent="0.25">
      <c r="A7" t="s">
        <v>22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H7" s="1"/>
      <c r="I7" s="1"/>
    </row>
    <row r="8" spans="1:9" x14ac:dyDescent="0.25">
      <c r="B8" s="1"/>
      <c r="C8" s="1"/>
      <c r="D8" s="1"/>
      <c r="E8" s="1"/>
      <c r="F8" s="1"/>
      <c r="H8" s="1"/>
      <c r="I8" s="1"/>
    </row>
    <row r="9" spans="1:9" x14ac:dyDescent="0.25">
      <c r="B9" t="s">
        <v>78</v>
      </c>
      <c r="C9" t="s">
        <v>79</v>
      </c>
      <c r="H9" s="1"/>
      <c r="I9" s="1"/>
    </row>
    <row r="10" spans="1:9" x14ac:dyDescent="0.25">
      <c r="A10" t="s">
        <v>15</v>
      </c>
      <c r="B10" s="1">
        <v>1.5</v>
      </c>
      <c r="C10" s="1">
        <v>1.1000000000000001</v>
      </c>
      <c r="H10" s="1"/>
      <c r="I10" s="1"/>
    </row>
    <row r="11" spans="1:9" x14ac:dyDescent="0.25">
      <c r="A11" t="s">
        <v>18</v>
      </c>
      <c r="B11" s="1">
        <v>1.5</v>
      </c>
      <c r="C11" s="1">
        <v>1.3</v>
      </c>
    </row>
    <row r="12" spans="1:9" x14ac:dyDescent="0.25">
      <c r="A12" t="s">
        <v>19</v>
      </c>
      <c r="B12" s="1">
        <v>1.3</v>
      </c>
      <c r="C12" s="1">
        <v>1.3</v>
      </c>
    </row>
    <row r="13" spans="1:9" x14ac:dyDescent="0.25">
      <c r="A13" t="s">
        <v>21</v>
      </c>
      <c r="B13" s="1">
        <f>B6/Q32</f>
        <v>0.64864864864864868</v>
      </c>
      <c r="C13" s="1">
        <f>C6/Q32</f>
        <v>1.6216216216216215</v>
      </c>
    </row>
    <row r="14" spans="1:9" x14ac:dyDescent="0.25">
      <c r="A14" t="s">
        <v>22</v>
      </c>
      <c r="B14" s="1">
        <v>0</v>
      </c>
      <c r="C14" s="1">
        <f>C7/Q32</f>
        <v>0.81081081081081074</v>
      </c>
    </row>
    <row r="29" spans="16:17" x14ac:dyDescent="0.25">
      <c r="P29">
        <v>2</v>
      </c>
    </row>
    <row r="30" spans="16:17" x14ac:dyDescent="0.25">
      <c r="P30">
        <v>1</v>
      </c>
    </row>
    <row r="31" spans="16:17" x14ac:dyDescent="0.25">
      <c r="P31">
        <v>0.7</v>
      </c>
    </row>
    <row r="32" spans="16:17" x14ac:dyDescent="0.25">
      <c r="P32">
        <f>SUM(P29:P31)</f>
        <v>3.7</v>
      </c>
      <c r="Q32">
        <f>P32/3</f>
        <v>1.2333333333333334</v>
      </c>
    </row>
    <row r="51" spans="1:4" x14ac:dyDescent="0.25">
      <c r="C51" t="s">
        <v>81</v>
      </c>
      <c r="D51" t="s">
        <v>80</v>
      </c>
    </row>
    <row r="52" spans="1:4" x14ac:dyDescent="0.25">
      <c r="C52">
        <v>93</v>
      </c>
      <c r="D52">
        <v>66.67</v>
      </c>
    </row>
    <row r="53" spans="1:4" x14ac:dyDescent="0.25">
      <c r="C53">
        <v>144.38</v>
      </c>
      <c r="D53">
        <v>100</v>
      </c>
    </row>
    <row r="54" spans="1:4" x14ac:dyDescent="0.25">
      <c r="C54">
        <v>64.39</v>
      </c>
      <c r="D54">
        <v>100</v>
      </c>
    </row>
    <row r="55" spans="1:4" x14ac:dyDescent="0.25">
      <c r="C55">
        <v>34.869999999999997</v>
      </c>
      <c r="D55">
        <v>100</v>
      </c>
    </row>
    <row r="56" spans="1:4" x14ac:dyDescent="0.25">
      <c r="C56">
        <v>61.49</v>
      </c>
      <c r="D56">
        <v>0</v>
      </c>
    </row>
    <row r="58" spans="1:4" x14ac:dyDescent="0.25">
      <c r="A58" t="s">
        <v>82</v>
      </c>
      <c r="B58" t="s">
        <v>80</v>
      </c>
    </row>
    <row r="59" spans="1:4" x14ac:dyDescent="0.25">
      <c r="A59">
        <v>43.76</v>
      </c>
      <c r="B59">
        <v>75</v>
      </c>
    </row>
    <row r="60" spans="1:4" x14ac:dyDescent="0.25">
      <c r="A60">
        <v>112.99</v>
      </c>
      <c r="B60">
        <v>50</v>
      </c>
    </row>
    <row r="61" spans="1:4" x14ac:dyDescent="0.25">
      <c r="A61">
        <v>32.57</v>
      </c>
      <c r="B61">
        <v>100</v>
      </c>
    </row>
    <row r="62" spans="1:4" x14ac:dyDescent="0.25">
      <c r="A62">
        <v>168.81</v>
      </c>
      <c r="B62">
        <v>100</v>
      </c>
    </row>
    <row r="63" spans="1:4" x14ac:dyDescent="0.25">
      <c r="A63">
        <v>136.75</v>
      </c>
      <c r="B63">
        <v>100</v>
      </c>
    </row>
    <row r="76" spans="1:2" x14ac:dyDescent="0.25">
      <c r="A76" t="s">
        <v>83</v>
      </c>
      <c r="B76" t="s">
        <v>80</v>
      </c>
    </row>
    <row r="77" spans="1:2" x14ac:dyDescent="0.25">
      <c r="A77">
        <v>4.3600000000000003</v>
      </c>
      <c r="B77">
        <v>100</v>
      </c>
    </row>
    <row r="78" spans="1:2" x14ac:dyDescent="0.25">
      <c r="A78">
        <v>5.62</v>
      </c>
      <c r="B78">
        <v>100</v>
      </c>
    </row>
    <row r="79" spans="1:2" x14ac:dyDescent="0.25">
      <c r="A79">
        <v>7.95</v>
      </c>
      <c r="B79">
        <v>100</v>
      </c>
    </row>
    <row r="107" spans="1:4" x14ac:dyDescent="0.25">
      <c r="A107" t="s">
        <v>86</v>
      </c>
      <c r="B107" t="s">
        <v>67</v>
      </c>
      <c r="C107" t="s">
        <v>69</v>
      </c>
      <c r="D107" t="s">
        <v>87</v>
      </c>
    </row>
    <row r="108" spans="1:4" x14ac:dyDescent="0.25">
      <c r="A108" t="s">
        <v>51</v>
      </c>
      <c r="B108">
        <v>93</v>
      </c>
      <c r="C108">
        <v>44</v>
      </c>
      <c r="D108">
        <v>30</v>
      </c>
    </row>
    <row r="109" spans="1:4" x14ac:dyDescent="0.25">
      <c r="A109" t="s">
        <v>52</v>
      </c>
      <c r="B109">
        <v>144</v>
      </c>
      <c r="C109">
        <v>123</v>
      </c>
      <c r="D109">
        <v>66</v>
      </c>
    </row>
    <row r="110" spans="1:4" x14ac:dyDescent="0.25">
      <c r="A110" t="s">
        <v>53</v>
      </c>
      <c r="B110">
        <v>64</v>
      </c>
      <c r="C110">
        <v>33</v>
      </c>
      <c r="D110">
        <v>22</v>
      </c>
    </row>
    <row r="111" spans="1:4" x14ac:dyDescent="0.25">
      <c r="A111" t="s">
        <v>54</v>
      </c>
      <c r="B111">
        <v>35</v>
      </c>
      <c r="C111">
        <v>169</v>
      </c>
      <c r="D111">
        <v>29</v>
      </c>
    </row>
    <row r="112" spans="1:4" x14ac:dyDescent="0.25">
      <c r="A112" t="s">
        <v>55</v>
      </c>
      <c r="B112">
        <v>62</v>
      </c>
      <c r="C112">
        <v>138</v>
      </c>
      <c r="D112">
        <v>42</v>
      </c>
    </row>
    <row r="113" spans="2:4" x14ac:dyDescent="0.25">
      <c r="B113">
        <f>AVERAGE(B108:B112)</f>
        <v>79.599999999999994</v>
      </c>
      <c r="C113">
        <f t="shared" ref="C113:D113" si="0">AVERAGE(C108:C112)</f>
        <v>101.4</v>
      </c>
      <c r="D113">
        <f t="shared" si="0"/>
        <v>37.799999999999997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/>
  </sheetViews>
  <sheetFormatPr defaultRowHeight="15" x14ac:dyDescent="0.25"/>
  <cols>
    <col min="2" max="2" width="14.28515625" customWidth="1"/>
  </cols>
  <sheetData>
    <row r="1" spans="1:3" x14ac:dyDescent="0.25">
      <c r="A1" t="s">
        <v>25</v>
      </c>
      <c r="B1" t="s">
        <v>84</v>
      </c>
    </row>
    <row r="2" spans="1:3" x14ac:dyDescent="0.25">
      <c r="A2" t="s">
        <v>50</v>
      </c>
      <c r="B2" s="1">
        <v>5.98</v>
      </c>
      <c r="C2" s="1"/>
    </row>
    <row r="3" spans="1:3" x14ac:dyDescent="0.25">
      <c r="A3" t="s">
        <v>51</v>
      </c>
      <c r="B3" s="1">
        <v>4.93</v>
      </c>
      <c r="C3" s="1"/>
    </row>
    <row r="4" spans="1:3" x14ac:dyDescent="0.25">
      <c r="A4" t="s">
        <v>52</v>
      </c>
      <c r="B4" s="1">
        <v>15.75</v>
      </c>
      <c r="C4" s="1"/>
    </row>
    <row r="5" spans="1:3" x14ac:dyDescent="0.25">
      <c r="A5" t="s">
        <v>53</v>
      </c>
      <c r="B5" s="1">
        <v>5.98</v>
      </c>
      <c r="C5" s="1"/>
    </row>
    <row r="6" spans="1:3" x14ac:dyDescent="0.25">
      <c r="A6" t="s">
        <v>54</v>
      </c>
      <c r="B6" s="1">
        <v>11.65</v>
      </c>
      <c r="C6" s="1"/>
    </row>
    <row r="7" spans="1:3" x14ac:dyDescent="0.25">
      <c r="A7" t="s">
        <v>55</v>
      </c>
      <c r="B7" s="1">
        <v>11.39</v>
      </c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Planning Performance</vt:lpstr>
      <vt:lpstr>Quality Performance</vt:lpstr>
      <vt:lpstr>Process Performance</vt:lpstr>
      <vt:lpstr>Productivity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Hristina Koleva</dc:creator>
  <cp:lastModifiedBy>Hristina Koleva</cp:lastModifiedBy>
  <dcterms:created xsi:type="dcterms:W3CDTF">2006-09-16T00:00:00Z</dcterms:created>
  <dcterms:modified xsi:type="dcterms:W3CDTF">2014-02-18T11:09:36Z</dcterms:modified>
</cp:coreProperties>
</file>