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thik/Desktop/"/>
    </mc:Choice>
  </mc:AlternateContent>
  <xr:revisionPtr revIDLastSave="0" documentId="13_ncr:1_{5D9494F4-161B-B144-AAE4-8AFA4E46E148}" xr6:coauthVersionLast="47" xr6:coauthVersionMax="47" xr10:uidLastSave="{00000000-0000-0000-0000-000000000000}"/>
  <bookViews>
    <workbookView xWindow="0" yWindow="500" windowWidth="28800" windowHeight="16280" xr2:uid="{A8E5A01D-4B13-427F-BD70-C986EC6D8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32" i="1"/>
  <c r="E31" i="1"/>
  <c r="E25" i="1"/>
  <c r="E24" i="1"/>
  <c r="E18" i="1"/>
  <c r="E17" i="1"/>
  <c r="E16" i="1"/>
  <c r="H5" i="1"/>
  <c r="E6" i="1"/>
  <c r="E8" i="1"/>
  <c r="B27" i="1"/>
  <c r="B25" i="1"/>
  <c r="B24" i="1"/>
  <c r="B23" i="1"/>
  <c r="B20" i="1"/>
  <c r="E33" i="1" l="1"/>
  <c r="E26" i="1"/>
  <c r="B26" i="1"/>
  <c r="B28" i="1"/>
  <c r="B29" i="1" s="1"/>
  <c r="B21" i="1"/>
</calcChain>
</file>

<file path=xl/sharedStrings.xml><?xml version="1.0" encoding="utf-8"?>
<sst xmlns="http://schemas.openxmlformats.org/spreadsheetml/2006/main" count="53" uniqueCount="46">
  <si>
    <t>Hulu (with adds)</t>
  </si>
  <si>
    <t>Hulu (without adds)</t>
  </si>
  <si>
    <t>Netflix (Basic)</t>
  </si>
  <si>
    <t>Netflix  (standard)</t>
  </si>
  <si>
    <t>Netflix  (4K)</t>
  </si>
  <si>
    <r>
      <t xml:space="preserve">Netflix(standard) + </t>
    </r>
    <r>
      <rPr>
        <b/>
        <i/>
        <sz val="11"/>
        <color theme="1"/>
        <rFont val="Calibri"/>
        <family val="2"/>
        <scheme val="minor"/>
      </rPr>
      <t>fubTV</t>
    </r>
    <r>
      <rPr>
        <b/>
        <sz val="11"/>
        <color theme="1"/>
        <rFont val="Calibri"/>
        <family val="2"/>
        <scheme val="minor"/>
      </rPr>
      <t>(pro)</t>
    </r>
  </si>
  <si>
    <t>Netflix Revenue 2021</t>
  </si>
  <si>
    <t>Netflix subscribers</t>
  </si>
  <si>
    <t>rev per subscriber per yr</t>
  </si>
  <si>
    <t>rev per subscriber per month</t>
  </si>
  <si>
    <t>90% Netflix don't adopt fuboTV</t>
  </si>
  <si>
    <t>10% adopt Netflix + fuboTV</t>
  </si>
  <si>
    <t>Netflix subscribers 2022</t>
  </si>
  <si>
    <t>Revenue from 90% only Netflix</t>
  </si>
  <si>
    <t>Revenue from 10% Netflix + fubo</t>
  </si>
  <si>
    <t>Total revenue projection 2023</t>
  </si>
  <si>
    <t>% change in revenue</t>
  </si>
  <si>
    <t>Revenue Per subsciber Netflix _ Fubo TV</t>
  </si>
  <si>
    <t>Case 1</t>
  </si>
  <si>
    <t>Netflix + FuboTv 1%</t>
  </si>
  <si>
    <t>REVENUE PROJECTION</t>
  </si>
  <si>
    <t>fuboTV (pro) (138 channels - 100+ sporting events - Cloud DVR - 1000 hours of space )</t>
  </si>
  <si>
    <t>fuboTV (Elite) (49 more channels than pro)</t>
  </si>
  <si>
    <t>fuboTV (ultimate) (49 more channels than elite)</t>
  </si>
  <si>
    <t>Hulu + Live TV (plus 75+ live TV channels)</t>
  </si>
  <si>
    <t>Hulu No Ads + Live TV (plus 75+ live TV channels)</t>
  </si>
  <si>
    <t>Cost Projection</t>
  </si>
  <si>
    <t>COST PROJECTION</t>
  </si>
  <si>
    <t>Fubo TV Operating expense</t>
  </si>
  <si>
    <t>Assuming Netflix Acquires more live streaming content and distrubution rights (3X as much as Fubo Tv)</t>
  </si>
  <si>
    <t xml:space="preserve"> Subscriber related expense (Fixed Expense)</t>
  </si>
  <si>
    <t>Tech &amp; Dev, Broadcasting, Transmission, etc (Variable Expense)</t>
  </si>
  <si>
    <t>Fubo Subscriber count</t>
  </si>
  <si>
    <t>Variable cost/user</t>
  </si>
  <si>
    <t>ACQUISITION COST FOR FUBO TV</t>
  </si>
  <si>
    <t>Fubo TV Outstanding Shares</t>
  </si>
  <si>
    <t>Share price</t>
  </si>
  <si>
    <t xml:space="preserve">Acquisition Premium </t>
  </si>
  <si>
    <t>Acquisition Cost fo Fubo TV</t>
  </si>
  <si>
    <t>GROSS PROFIT PROJECTION PROJECTION</t>
  </si>
  <si>
    <t>Rev Projection for 1% conversation</t>
  </si>
  <si>
    <t>Gross Profit/Loss</t>
  </si>
  <si>
    <t>Netflix + FuboTv 5%</t>
  </si>
  <si>
    <t>Case 2</t>
  </si>
  <si>
    <t>Case 3</t>
  </si>
  <si>
    <t>NETFLIX, FUBO TV, HULU SUBSCRIPTION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</si>
</sst>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64" fontId="0" fillId="0" borderId="0" xfId="2" applyFont="1"/>
    <xf numFmtId="164" fontId="0" fillId="0" borderId="0" xfId="2" applyFont="1" applyAlignment="1">
      <alignment horizontal="left"/>
    </xf>
    <xf numFmtId="0" fontId="0" fillId="0" borderId="3" xfId="0" applyBorder="1"/>
    <xf numFmtId="0" fontId="0" fillId="0" borderId="4" xfId="0" applyBorder="1"/>
    <xf numFmtId="43" fontId="0" fillId="0" borderId="4" xfId="0" applyNumberFormat="1" applyBorder="1"/>
    <xf numFmtId="168" fontId="0" fillId="0" borderId="4" xfId="0" applyNumberFormat="1" applyBorder="1"/>
    <xf numFmtId="1" fontId="0" fillId="0" borderId="3" xfId="0" applyNumberFormat="1" applyBorder="1"/>
    <xf numFmtId="168" fontId="0" fillId="0" borderId="4" xfId="2" applyNumberFormat="1" applyFont="1" applyBorder="1"/>
    <xf numFmtId="164" fontId="0" fillId="0" borderId="4" xfId="2" applyFont="1" applyBorder="1"/>
    <xf numFmtId="0" fontId="0" fillId="0" borderId="5" xfId="0" applyBorder="1"/>
    <xf numFmtId="168" fontId="0" fillId="0" borderId="6" xfId="0" applyNumberFormat="1" applyBorder="1"/>
    <xf numFmtId="43" fontId="0" fillId="0" borderId="4" xfId="1" applyFont="1" applyBorder="1"/>
    <xf numFmtId="165" fontId="0" fillId="0" borderId="4" xfId="1" applyNumberFormat="1" applyFont="1" applyBorder="1"/>
    <xf numFmtId="166" fontId="0" fillId="0" borderId="4" xfId="2" applyNumberFormat="1" applyFont="1" applyBorder="1"/>
    <xf numFmtId="165" fontId="0" fillId="0" borderId="4" xfId="0" applyNumberFormat="1" applyBorder="1"/>
    <xf numFmtId="0" fontId="2" fillId="4" borderId="7" xfId="0" applyFont="1" applyFill="1" applyBorder="1"/>
    <xf numFmtId="166" fontId="2" fillId="4" borderId="8" xfId="0" applyNumberFormat="1" applyFont="1" applyFill="1" applyBorder="1"/>
    <xf numFmtId="0" fontId="2" fillId="4" borderId="9" xfId="0" applyFont="1" applyFill="1" applyBorder="1"/>
    <xf numFmtId="167" fontId="2" fillId="4" borderId="10" xfId="3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0" fontId="4" fillId="2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0" borderId="3" xfId="0" applyFont="1" applyBorder="1"/>
    <xf numFmtId="168" fontId="2" fillId="0" borderId="4" xfId="1" applyNumberFormat="1" applyFont="1" applyBorder="1"/>
    <xf numFmtId="1" fontId="0" fillId="0" borderId="4" xfId="0" applyNumberFormat="1" applyBorder="1"/>
    <xf numFmtId="44" fontId="0" fillId="0" borderId="6" xfId="2" applyNumberFormat="1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3" fontId="8" fillId="0" borderId="4" xfId="1" applyFont="1" applyBorder="1"/>
    <xf numFmtId="0" fontId="0" fillId="0" borderId="11" xfId="0" applyBorder="1" applyAlignment="1">
      <alignment vertical="center" wrapText="1"/>
    </xf>
    <xf numFmtId="164" fontId="0" fillId="0" borderId="12" xfId="2" applyFont="1" applyBorder="1"/>
    <xf numFmtId="0" fontId="0" fillId="0" borderId="11" xfId="0" applyBorder="1"/>
    <xf numFmtId="168" fontId="0" fillId="0" borderId="12" xfId="0" applyNumberFormat="1" applyBorder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A5A8-6069-48ED-AC79-ADE60A76C71A}">
  <dimension ref="A1:H33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44.1640625" customWidth="1"/>
    <col min="2" max="2" width="18.83203125" bestFit="1" customWidth="1"/>
    <col min="3" max="3" width="15.5" customWidth="1"/>
    <col min="4" max="4" width="49" bestFit="1" customWidth="1"/>
    <col min="5" max="5" width="18.83203125" bestFit="1" customWidth="1"/>
    <col min="6" max="6" width="13.33203125" customWidth="1"/>
    <col min="7" max="7" width="22.33203125" bestFit="1" customWidth="1"/>
    <col min="8" max="8" width="26.5" customWidth="1"/>
  </cols>
  <sheetData>
    <row r="1" spans="1:8" ht="21" x14ac:dyDescent="0.25">
      <c r="A1" s="33" t="s">
        <v>45</v>
      </c>
      <c r="B1" s="34"/>
      <c r="D1" s="35" t="s">
        <v>27</v>
      </c>
      <c r="E1" s="36"/>
      <c r="G1" s="35" t="s">
        <v>34</v>
      </c>
      <c r="H1" s="36"/>
    </row>
    <row r="2" spans="1:8" x14ac:dyDescent="0.2">
      <c r="A2" s="4" t="s">
        <v>2</v>
      </c>
      <c r="B2" s="5">
        <v>9.99</v>
      </c>
      <c r="C2" s="3"/>
      <c r="D2" s="29" t="s">
        <v>28</v>
      </c>
      <c r="E2" s="30">
        <v>850000000</v>
      </c>
      <c r="G2" s="4" t="s">
        <v>35</v>
      </c>
      <c r="H2" s="5">
        <v>185300000</v>
      </c>
    </row>
    <row r="3" spans="1:8" x14ac:dyDescent="0.2">
      <c r="A3" s="21" t="s">
        <v>3</v>
      </c>
      <c r="B3" s="22">
        <v>15.49</v>
      </c>
      <c r="D3" s="4" t="s">
        <v>30</v>
      </c>
      <c r="E3" s="7">
        <v>600000000</v>
      </c>
      <c r="G3" s="4" t="s">
        <v>36</v>
      </c>
      <c r="H3" s="7">
        <v>3.96</v>
      </c>
    </row>
    <row r="4" spans="1:8" x14ac:dyDescent="0.2">
      <c r="A4" s="21" t="s">
        <v>4</v>
      </c>
      <c r="B4" s="22">
        <v>19.989999999999998</v>
      </c>
      <c r="D4" s="4" t="s">
        <v>31</v>
      </c>
      <c r="E4" s="7">
        <v>250000000</v>
      </c>
      <c r="G4" s="4" t="s">
        <v>37</v>
      </c>
      <c r="H4" s="5">
        <v>1.2</v>
      </c>
    </row>
    <row r="5" spans="1:8" ht="16" thickBot="1" x14ac:dyDescent="0.25">
      <c r="A5" s="4"/>
      <c r="B5" s="5"/>
      <c r="D5" s="4" t="s">
        <v>32</v>
      </c>
      <c r="E5" s="31">
        <v>760000</v>
      </c>
      <c r="G5" s="11" t="s">
        <v>38</v>
      </c>
      <c r="H5" s="32">
        <f>H4*H3*H2</f>
        <v>880545600</v>
      </c>
    </row>
    <row r="6" spans="1:8" ht="33" thickBot="1" x14ac:dyDescent="0.25">
      <c r="A6" s="23" t="s">
        <v>21</v>
      </c>
      <c r="B6" s="22">
        <v>69.989999999999995</v>
      </c>
      <c r="C6" s="1"/>
      <c r="D6" s="40" t="s">
        <v>33</v>
      </c>
      <c r="E6" s="41">
        <f>E4/E5</f>
        <v>328.94736842105266</v>
      </c>
    </row>
    <row r="7" spans="1:8" ht="17" thickBot="1" x14ac:dyDescent="0.25">
      <c r="A7" s="24" t="s">
        <v>22</v>
      </c>
      <c r="B7" s="5">
        <v>79.989999999999995</v>
      </c>
      <c r="D7" s="4"/>
      <c r="E7" s="5"/>
    </row>
    <row r="8" spans="1:8" ht="33" thickBot="1" x14ac:dyDescent="0.25">
      <c r="A8" s="24" t="s">
        <v>23</v>
      </c>
      <c r="B8" s="5">
        <v>99.99</v>
      </c>
      <c r="D8" s="38" t="s">
        <v>29</v>
      </c>
      <c r="E8" s="39">
        <f>E3*3</f>
        <v>1800000000</v>
      </c>
    </row>
    <row r="9" spans="1:8" x14ac:dyDescent="0.2">
      <c r="A9" s="24"/>
      <c r="B9" s="5"/>
      <c r="E9" s="2"/>
    </row>
    <row r="10" spans="1:8" ht="16" x14ac:dyDescent="0.2">
      <c r="A10" s="25" t="s">
        <v>0</v>
      </c>
      <c r="B10" s="5">
        <v>6.99</v>
      </c>
    </row>
    <row r="11" spans="1:8" ht="16" x14ac:dyDescent="0.2">
      <c r="A11" s="25" t="s">
        <v>1</v>
      </c>
      <c r="B11" s="5">
        <v>12.99</v>
      </c>
    </row>
    <row r="12" spans="1:8" ht="17" thickBot="1" x14ac:dyDescent="0.25">
      <c r="A12" s="25" t="s">
        <v>24</v>
      </c>
      <c r="B12" s="5">
        <v>69.989999999999995</v>
      </c>
    </row>
    <row r="13" spans="1:8" ht="21" x14ac:dyDescent="0.25">
      <c r="A13" s="26" t="s">
        <v>25</v>
      </c>
      <c r="B13" s="5">
        <v>75.989999999999995</v>
      </c>
      <c r="D13" s="33" t="s">
        <v>39</v>
      </c>
      <c r="E13" s="34"/>
    </row>
    <row r="14" spans="1:8" x14ac:dyDescent="0.2">
      <c r="A14" s="4"/>
      <c r="B14" s="5"/>
      <c r="D14" s="4"/>
      <c r="E14" s="5"/>
    </row>
    <row r="15" spans="1:8" ht="16" thickBot="1" x14ac:dyDescent="0.25">
      <c r="A15" s="27" t="s">
        <v>5</v>
      </c>
      <c r="B15" s="28">
        <v>75.989999999999995</v>
      </c>
      <c r="D15" s="4" t="s">
        <v>18</v>
      </c>
      <c r="E15" s="5"/>
    </row>
    <row r="16" spans="1:8" ht="16" thickBot="1" x14ac:dyDescent="0.25">
      <c r="D16" s="4" t="s">
        <v>19</v>
      </c>
      <c r="E16" s="6">
        <f>0.01*B19</f>
        <v>2200000</v>
      </c>
    </row>
    <row r="17" spans="1:5" ht="21" x14ac:dyDescent="0.25">
      <c r="A17" s="33" t="s">
        <v>20</v>
      </c>
      <c r="B17" s="34"/>
      <c r="D17" s="4" t="s">
        <v>40</v>
      </c>
      <c r="E17" s="7">
        <f>E16*B25</f>
        <v>2006135999.9999998</v>
      </c>
    </row>
    <row r="18" spans="1:5" x14ac:dyDescent="0.2">
      <c r="A18" s="4" t="s">
        <v>6</v>
      </c>
      <c r="B18" s="10">
        <v>30000000000</v>
      </c>
      <c r="D18" s="8" t="s">
        <v>26</v>
      </c>
      <c r="E18" s="9">
        <f>E6*E16+E8+H5</f>
        <v>3404229810.5263157</v>
      </c>
    </row>
    <row r="19" spans="1:5" x14ac:dyDescent="0.2">
      <c r="A19" s="4" t="s">
        <v>7</v>
      </c>
      <c r="B19" s="13">
        <v>220000000</v>
      </c>
      <c r="D19" s="4" t="s">
        <v>41</v>
      </c>
      <c r="E19" s="37">
        <f>E17-E18</f>
        <v>-1398093810.5263159</v>
      </c>
    </row>
    <row r="20" spans="1:5" x14ac:dyDescent="0.2">
      <c r="A20" s="4" t="s">
        <v>8</v>
      </c>
      <c r="B20" s="10">
        <f>B18/B19</f>
        <v>136.36363636363637</v>
      </c>
      <c r="D20" s="8"/>
      <c r="E20" s="10"/>
    </row>
    <row r="21" spans="1:5" x14ac:dyDescent="0.2">
      <c r="A21" s="4" t="s">
        <v>9</v>
      </c>
      <c r="B21" s="10">
        <f>B20/12</f>
        <v>11.363636363636365</v>
      </c>
      <c r="D21" s="4"/>
      <c r="E21" s="10"/>
    </row>
    <row r="22" spans="1:5" x14ac:dyDescent="0.2">
      <c r="A22" s="4" t="s">
        <v>12</v>
      </c>
      <c r="B22" s="14">
        <v>220000000</v>
      </c>
      <c r="D22" s="4" t="s">
        <v>43</v>
      </c>
      <c r="E22" s="5"/>
    </row>
    <row r="23" spans="1:5" x14ac:dyDescent="0.2">
      <c r="A23" s="4" t="s">
        <v>10</v>
      </c>
      <c r="B23" s="14">
        <f>0.9*(222000000)</f>
        <v>199800000</v>
      </c>
      <c r="D23" s="4" t="s">
        <v>42</v>
      </c>
      <c r="E23" s="6">
        <v>11000000</v>
      </c>
    </row>
    <row r="24" spans="1:5" x14ac:dyDescent="0.2">
      <c r="A24" s="4" t="s">
        <v>11</v>
      </c>
      <c r="B24" s="14">
        <f>0.1*B22</f>
        <v>22000000</v>
      </c>
      <c r="D24" s="4" t="s">
        <v>40</v>
      </c>
      <c r="E24" s="7">
        <f>B25*E23</f>
        <v>10030679999.999998</v>
      </c>
    </row>
    <row r="25" spans="1:5" x14ac:dyDescent="0.2">
      <c r="A25" s="4" t="s">
        <v>17</v>
      </c>
      <c r="B25" s="5">
        <f>B15*12</f>
        <v>911.87999999999988</v>
      </c>
      <c r="D25" s="8" t="s">
        <v>26</v>
      </c>
      <c r="E25" s="9">
        <f>E8+E6*E23+H5</f>
        <v>6298966652.6315794</v>
      </c>
    </row>
    <row r="26" spans="1:5" x14ac:dyDescent="0.2">
      <c r="A26" s="4" t="s">
        <v>13</v>
      </c>
      <c r="B26" s="15">
        <f>B23*B20</f>
        <v>27245454545.454548</v>
      </c>
      <c r="D26" s="4" t="s">
        <v>41</v>
      </c>
      <c r="E26" s="7">
        <f>E24-E25</f>
        <v>3731713347.3684187</v>
      </c>
    </row>
    <row r="27" spans="1:5" x14ac:dyDescent="0.2">
      <c r="A27" s="4" t="s">
        <v>14</v>
      </c>
      <c r="B27" s="16">
        <f>B24*(B25)</f>
        <v>20061359999.999996</v>
      </c>
      <c r="D27" s="4"/>
      <c r="E27" s="5"/>
    </row>
    <row r="28" spans="1:5" x14ac:dyDescent="0.2">
      <c r="A28" s="17" t="s">
        <v>15</v>
      </c>
      <c r="B28" s="18">
        <f>SUM(B26:B27)</f>
        <v>47306814545.454544</v>
      </c>
      <c r="D28" s="4"/>
      <c r="E28" s="5"/>
    </row>
    <row r="29" spans="1:5" ht="16" thickBot="1" x14ac:dyDescent="0.25">
      <c r="A29" s="19" t="s">
        <v>16</v>
      </c>
      <c r="B29" s="20">
        <f>(B28-B18)/B18</f>
        <v>0.57689381818181817</v>
      </c>
      <c r="D29" s="4" t="s">
        <v>44</v>
      </c>
      <c r="E29" s="5"/>
    </row>
    <row r="30" spans="1:5" x14ac:dyDescent="0.2">
      <c r="D30" s="4" t="s">
        <v>42</v>
      </c>
      <c r="E30" s="6">
        <v>22000000</v>
      </c>
    </row>
    <row r="31" spans="1:5" x14ac:dyDescent="0.2">
      <c r="D31" s="4" t="s">
        <v>40</v>
      </c>
      <c r="E31" s="7">
        <f>E30*B25</f>
        <v>20061359999.999996</v>
      </c>
    </row>
    <row r="32" spans="1:5" x14ac:dyDescent="0.2">
      <c r="D32" s="8" t="s">
        <v>26</v>
      </c>
      <c r="E32" s="9">
        <f>E8+E6*E30+H5</f>
        <v>9917387705.2631588</v>
      </c>
    </row>
    <row r="33" spans="4:5" ht="16" thickBot="1" x14ac:dyDescent="0.25">
      <c r="D33" s="11" t="s">
        <v>41</v>
      </c>
      <c r="E33" s="12">
        <f>E31-E32</f>
        <v>10143972294.736837</v>
      </c>
    </row>
  </sheetData>
  <mergeCells count="5">
    <mergeCell ref="A1:B1"/>
    <mergeCell ref="D1:E1"/>
    <mergeCell ref="G1:H1"/>
    <mergeCell ref="D13:E13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Kraus</dc:creator>
  <cp:lastModifiedBy>Microsoft Office User</cp:lastModifiedBy>
  <dcterms:created xsi:type="dcterms:W3CDTF">2022-09-22T01:34:59Z</dcterms:created>
  <dcterms:modified xsi:type="dcterms:W3CDTF">2022-09-29T15:56:10Z</dcterms:modified>
</cp:coreProperties>
</file>