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260" windowHeight="12648"/>
  </bookViews>
  <sheets>
    <sheet name="1970" sheetId="2" r:id="rId1"/>
    <sheet name="1975" sheetId="1" r:id="rId2"/>
    <sheet name="Observations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5" i="1" l="1"/>
  <c r="F165" i="2"/>
  <c r="C26" i="3"/>
  <c r="B28" i="3"/>
  <c r="C28" i="3"/>
  <c r="E184" i="1"/>
  <c r="F183" i="2"/>
  <c r="F171" i="2" l="1"/>
  <c r="E164" i="1"/>
  <c r="F182" i="2"/>
  <c r="E183" i="1"/>
  <c r="C3" i="3" l="1"/>
  <c r="C5" i="3"/>
  <c r="C6" i="3"/>
  <c r="C7" i="3"/>
  <c r="C8" i="3"/>
  <c r="C9" i="3"/>
  <c r="C10" i="3"/>
  <c r="C12" i="3"/>
  <c r="C13" i="3"/>
  <c r="C14" i="3"/>
  <c r="C15" i="3"/>
  <c r="C16" i="3"/>
  <c r="C18" i="3"/>
  <c r="C19" i="3"/>
  <c r="C22" i="3"/>
  <c r="C23" i="3"/>
  <c r="B3" i="3"/>
  <c r="B5" i="3"/>
  <c r="B6" i="3"/>
  <c r="B7" i="3"/>
  <c r="B8" i="3"/>
  <c r="B9" i="3"/>
  <c r="B10" i="3"/>
  <c r="B12" i="3"/>
  <c r="B13" i="3"/>
  <c r="B14" i="3"/>
  <c r="B15" i="3"/>
  <c r="B16" i="3"/>
  <c r="B18" i="3"/>
  <c r="B19" i="3"/>
  <c r="B22" i="3"/>
  <c r="B23" i="3"/>
  <c r="B26" i="3"/>
  <c r="E181" i="1"/>
  <c r="E180" i="1"/>
  <c r="E178" i="1"/>
  <c r="E177" i="1"/>
  <c r="E174" i="1"/>
  <c r="E173" i="1"/>
  <c r="E172" i="1"/>
  <c r="E171" i="1"/>
  <c r="E170" i="1"/>
  <c r="E168" i="1"/>
  <c r="E167" i="1"/>
  <c r="E166" i="1"/>
  <c r="E163" i="1"/>
  <c r="F180" i="2"/>
  <c r="F179" i="2"/>
  <c r="F177" i="2"/>
  <c r="F176" i="2"/>
  <c r="F174" i="2"/>
  <c r="F173" i="2"/>
  <c r="F172" i="2"/>
  <c r="F170" i="2"/>
  <c r="F168" i="2"/>
  <c r="F167" i="2"/>
  <c r="F166" i="2"/>
  <c r="F164" i="2"/>
  <c r="F163" i="2"/>
  <c r="D159" i="2" l="1"/>
  <c r="E3" i="2" l="1"/>
  <c r="D159" i="1"/>
  <c r="E4" i="2" l="1"/>
  <c r="E3" i="1"/>
  <c r="G158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" i="2"/>
  <c r="H3" i="2" s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  <c r="F159" i="2"/>
  <c r="F159" i="1"/>
  <c r="H4" i="2" l="1"/>
  <c r="E5" i="2"/>
  <c r="H5" i="2"/>
  <c r="H3" i="1"/>
  <c r="E4" i="1"/>
  <c r="H4" i="1" s="1"/>
  <c r="E6" i="2" l="1"/>
  <c r="H6" i="2"/>
  <c r="E5" i="1"/>
  <c r="H5" i="1"/>
  <c r="E7" i="2" l="1"/>
  <c r="H7" i="2"/>
  <c r="E6" i="1"/>
  <c r="H6" i="1"/>
  <c r="E8" i="2" l="1"/>
  <c r="H8" i="2" s="1"/>
  <c r="E7" i="1"/>
  <c r="H7" i="1"/>
  <c r="E9" i="2" l="1"/>
  <c r="H9" i="2"/>
  <c r="E8" i="1"/>
  <c r="H8" i="1"/>
  <c r="E10" i="2" l="1"/>
  <c r="E9" i="1"/>
  <c r="H9" i="1"/>
  <c r="E11" i="2" l="1"/>
  <c r="H11" i="2"/>
  <c r="H10" i="2"/>
  <c r="E10" i="1"/>
  <c r="E12" i="2" l="1"/>
  <c r="H12" i="2"/>
  <c r="E11" i="1"/>
  <c r="H10" i="1"/>
  <c r="E13" i="2" l="1"/>
  <c r="H13" i="2"/>
  <c r="E12" i="1"/>
  <c r="H12" i="1"/>
  <c r="H11" i="1"/>
  <c r="E14" i="2" l="1"/>
  <c r="H14" i="2"/>
  <c r="E13" i="1"/>
  <c r="H13" i="1"/>
  <c r="E15" i="2" l="1"/>
  <c r="E14" i="1"/>
  <c r="H14" i="1"/>
  <c r="E16" i="2" l="1"/>
  <c r="H15" i="2"/>
  <c r="E15" i="1"/>
  <c r="H15" i="1"/>
  <c r="E17" i="2" l="1"/>
  <c r="H17" i="2"/>
  <c r="H16" i="2"/>
  <c r="E16" i="1"/>
  <c r="H16" i="1"/>
  <c r="E18" i="2" l="1"/>
  <c r="H18" i="2"/>
  <c r="E17" i="1"/>
  <c r="H17" i="1"/>
  <c r="E19" i="2" l="1"/>
  <c r="H19" i="2"/>
  <c r="E18" i="1"/>
  <c r="H18" i="1"/>
  <c r="E20" i="2" l="1"/>
  <c r="H20" i="2"/>
  <c r="E19" i="1"/>
  <c r="H19" i="1"/>
  <c r="E21" i="2" l="1"/>
  <c r="H21" i="2"/>
  <c r="E20" i="1"/>
  <c r="H20" i="1"/>
  <c r="E22" i="2" l="1"/>
  <c r="H22" i="2"/>
  <c r="E21" i="1"/>
  <c r="H21" i="1"/>
  <c r="E23" i="2" l="1"/>
  <c r="H23" i="2"/>
  <c r="E22" i="1"/>
  <c r="E24" i="2" l="1"/>
  <c r="H24" i="2"/>
  <c r="E23" i="1"/>
  <c r="H23" i="1"/>
  <c r="H22" i="1"/>
  <c r="E25" i="2" l="1"/>
  <c r="H25" i="2"/>
  <c r="E24" i="1"/>
  <c r="H24" i="1"/>
  <c r="E26" i="2" l="1"/>
  <c r="H26" i="2"/>
  <c r="E25" i="1"/>
  <c r="H25" i="1"/>
  <c r="E27" i="2" l="1"/>
  <c r="H27" i="2"/>
  <c r="E26" i="1"/>
  <c r="H26" i="1"/>
  <c r="E28" i="2" l="1"/>
  <c r="H28" i="2"/>
  <c r="E27" i="1"/>
  <c r="H27" i="1"/>
  <c r="E29" i="2" l="1"/>
  <c r="H29" i="2"/>
  <c r="E28" i="1"/>
  <c r="H28" i="1"/>
  <c r="E30" i="2" l="1"/>
  <c r="H30" i="2"/>
  <c r="E29" i="1"/>
  <c r="H29" i="1"/>
  <c r="E31" i="2" l="1"/>
  <c r="H31" i="2" s="1"/>
  <c r="E30" i="1"/>
  <c r="H30" i="1"/>
  <c r="E32" i="2" l="1"/>
  <c r="H32" i="2" s="1"/>
  <c r="E31" i="1"/>
  <c r="H31" i="1"/>
  <c r="E33" i="2" l="1"/>
  <c r="H33" i="2"/>
  <c r="E32" i="1"/>
  <c r="H32" i="1" s="1"/>
  <c r="E34" i="2" l="1"/>
  <c r="E33" i="1"/>
  <c r="H33" i="1"/>
  <c r="E35" i="2" l="1"/>
  <c r="H35" i="2"/>
  <c r="H34" i="2"/>
  <c r="E34" i="1"/>
  <c r="H34" i="1"/>
  <c r="E36" i="2" l="1"/>
  <c r="E35" i="1"/>
  <c r="H35" i="1"/>
  <c r="E37" i="2" l="1"/>
  <c r="H36" i="2"/>
  <c r="E36" i="1"/>
  <c r="H36" i="1"/>
  <c r="E38" i="2" l="1"/>
  <c r="H38" i="2"/>
  <c r="H37" i="2"/>
  <c r="E37" i="1"/>
  <c r="H37" i="1"/>
  <c r="E39" i="2" l="1"/>
  <c r="E38" i="1"/>
  <c r="H38" i="1"/>
  <c r="E40" i="2" l="1"/>
  <c r="H39" i="2"/>
  <c r="E39" i="1"/>
  <c r="H39" i="1"/>
  <c r="E41" i="2" l="1"/>
  <c r="H40" i="2"/>
  <c r="E40" i="1"/>
  <c r="H40" i="1"/>
  <c r="E42" i="2" l="1"/>
  <c r="H42" i="2"/>
  <c r="H41" i="2"/>
  <c r="E41" i="1"/>
  <c r="H41" i="1"/>
  <c r="E43" i="2" l="1"/>
  <c r="E42" i="1"/>
  <c r="H42" i="1"/>
  <c r="E44" i="2" l="1"/>
  <c r="H44" i="2"/>
  <c r="H43" i="2"/>
  <c r="E43" i="1"/>
  <c r="H43" i="1"/>
  <c r="E45" i="2" l="1"/>
  <c r="E44" i="1"/>
  <c r="H44" i="1"/>
  <c r="E46" i="2" l="1"/>
  <c r="H46" i="2" s="1"/>
  <c r="H45" i="2"/>
  <c r="E45" i="1"/>
  <c r="H45" i="1" s="1"/>
  <c r="E47" i="2" l="1"/>
  <c r="E46" i="1"/>
  <c r="H46" i="1"/>
  <c r="E48" i="2" l="1"/>
  <c r="H48" i="2"/>
  <c r="H47" i="2"/>
  <c r="E47" i="1"/>
  <c r="H47" i="1"/>
  <c r="E49" i="2" l="1"/>
  <c r="E48" i="1"/>
  <c r="H48" i="1"/>
  <c r="E50" i="2" l="1"/>
  <c r="H49" i="2"/>
  <c r="E49" i="1"/>
  <c r="H49" i="1"/>
  <c r="E51" i="2" l="1"/>
  <c r="H50" i="2"/>
  <c r="E50" i="1"/>
  <c r="E52" i="2" l="1"/>
  <c r="H51" i="2"/>
  <c r="E51" i="1"/>
  <c r="H51" i="1"/>
  <c r="H50" i="1"/>
  <c r="E53" i="2" l="1"/>
  <c r="H52" i="2"/>
  <c r="E52" i="1"/>
  <c r="H52" i="1"/>
  <c r="E54" i="2" l="1"/>
  <c r="H54" i="2"/>
  <c r="H53" i="2"/>
  <c r="E53" i="1"/>
  <c r="H53" i="1" s="1"/>
  <c r="E55" i="2" l="1"/>
  <c r="E54" i="1"/>
  <c r="H54" i="1"/>
  <c r="E56" i="2" l="1"/>
  <c r="H56" i="2" s="1"/>
  <c r="H55" i="2"/>
  <c r="E55" i="1"/>
  <c r="H55" i="1"/>
  <c r="E57" i="2" l="1"/>
  <c r="H57" i="2" s="1"/>
  <c r="E56" i="1"/>
  <c r="H56" i="1"/>
  <c r="E58" i="2" l="1"/>
  <c r="E57" i="1"/>
  <c r="E59" i="2" l="1"/>
  <c r="H58" i="2"/>
  <c r="E58" i="1"/>
  <c r="H58" i="1"/>
  <c r="H57" i="1"/>
  <c r="E60" i="2" l="1"/>
  <c r="H59" i="2"/>
  <c r="E59" i="1"/>
  <c r="H59" i="1"/>
  <c r="E61" i="2" l="1"/>
  <c r="H61" i="2"/>
  <c r="H60" i="2"/>
  <c r="E60" i="1"/>
  <c r="H60" i="1"/>
  <c r="E62" i="2" l="1"/>
  <c r="H62" i="2"/>
  <c r="E61" i="1"/>
  <c r="H61" i="1"/>
  <c r="E63" i="2" l="1"/>
  <c r="H63" i="2"/>
  <c r="E62" i="1"/>
  <c r="H62" i="1" s="1"/>
  <c r="E64" i="2" l="1"/>
  <c r="H64" i="2"/>
  <c r="E63" i="1"/>
  <c r="E65" i="2" l="1"/>
  <c r="H65" i="2"/>
  <c r="E64" i="1"/>
  <c r="H63" i="1"/>
  <c r="E66" i="2" l="1"/>
  <c r="H66" i="2"/>
  <c r="E65" i="1"/>
  <c r="H64" i="1"/>
  <c r="E67" i="2" l="1"/>
  <c r="H67" i="2"/>
  <c r="E66" i="1"/>
  <c r="H65" i="1"/>
  <c r="E68" i="2" l="1"/>
  <c r="H68" i="2"/>
  <c r="E67" i="1"/>
  <c r="H66" i="1"/>
  <c r="E69" i="2" l="1"/>
  <c r="H69" i="2"/>
  <c r="E68" i="1"/>
  <c r="H67" i="1"/>
  <c r="E70" i="2" l="1"/>
  <c r="H70" i="2"/>
  <c r="E69" i="1"/>
  <c r="H68" i="1"/>
  <c r="E71" i="2" l="1"/>
  <c r="H71" i="2"/>
  <c r="E70" i="1"/>
  <c r="H69" i="1"/>
  <c r="E72" i="2" l="1"/>
  <c r="H72" i="2"/>
  <c r="E71" i="1"/>
  <c r="H70" i="1"/>
  <c r="E73" i="2" l="1"/>
  <c r="H73" i="2"/>
  <c r="E72" i="1"/>
  <c r="H71" i="1"/>
  <c r="E74" i="2" l="1"/>
  <c r="H74" i="2"/>
  <c r="E73" i="1"/>
  <c r="H73" i="1"/>
  <c r="H72" i="1"/>
  <c r="E75" i="2" l="1"/>
  <c r="H75" i="2"/>
  <c r="E74" i="1"/>
  <c r="H74" i="1"/>
  <c r="E76" i="2" l="1"/>
  <c r="H76" i="2"/>
  <c r="E75" i="1"/>
  <c r="H75" i="1"/>
  <c r="E77" i="2" l="1"/>
  <c r="H77" i="2"/>
  <c r="E76" i="1"/>
  <c r="H76" i="1"/>
  <c r="E78" i="2" l="1"/>
  <c r="H78" i="2"/>
  <c r="E77" i="1"/>
  <c r="H77" i="1"/>
  <c r="E79" i="2" l="1"/>
  <c r="H79" i="2"/>
  <c r="E78" i="1"/>
  <c r="H78" i="1"/>
  <c r="E80" i="2" l="1"/>
  <c r="H80" i="2"/>
  <c r="E79" i="1"/>
  <c r="H79" i="1"/>
  <c r="E81" i="2" l="1"/>
  <c r="H81" i="2"/>
  <c r="E80" i="1"/>
  <c r="H80" i="1"/>
  <c r="E82" i="2" l="1"/>
  <c r="H82" i="2"/>
  <c r="E81" i="1"/>
  <c r="H81" i="1"/>
  <c r="E83" i="2" l="1"/>
  <c r="H83" i="2"/>
  <c r="E82" i="1"/>
  <c r="H82" i="1"/>
  <c r="E84" i="2" l="1"/>
  <c r="H84" i="2"/>
  <c r="E83" i="1"/>
  <c r="H83" i="1"/>
  <c r="E85" i="2" l="1"/>
  <c r="H85" i="2"/>
  <c r="E84" i="1"/>
  <c r="H84" i="1"/>
  <c r="E86" i="2" l="1"/>
  <c r="H86" i="2"/>
  <c r="E85" i="1"/>
  <c r="H85" i="1"/>
  <c r="E87" i="2" l="1"/>
  <c r="H87" i="2"/>
  <c r="E86" i="1"/>
  <c r="H86" i="1"/>
  <c r="E88" i="2" l="1"/>
  <c r="E87" i="1"/>
  <c r="H87" i="1"/>
  <c r="E89" i="2" l="1"/>
  <c r="H89" i="2"/>
  <c r="H88" i="2"/>
  <c r="E88" i="1"/>
  <c r="E90" i="2" l="1"/>
  <c r="H90" i="2"/>
  <c r="E89" i="1"/>
  <c r="H88" i="1"/>
  <c r="E91" i="2" l="1"/>
  <c r="H91" i="2"/>
  <c r="E90" i="1"/>
  <c r="H89" i="1"/>
  <c r="E92" i="2" l="1"/>
  <c r="H92" i="2"/>
  <c r="E91" i="1"/>
  <c r="H90" i="1"/>
  <c r="E93" i="2" l="1"/>
  <c r="H93" i="2"/>
  <c r="E92" i="1"/>
  <c r="H91" i="1"/>
  <c r="E94" i="2" l="1"/>
  <c r="H94" i="2"/>
  <c r="E93" i="1"/>
  <c r="H92" i="1"/>
  <c r="E95" i="2" l="1"/>
  <c r="H95" i="2"/>
  <c r="E94" i="1"/>
  <c r="H93" i="1"/>
  <c r="E96" i="2" l="1"/>
  <c r="H96" i="2"/>
  <c r="E95" i="1"/>
  <c r="H95" i="1"/>
  <c r="H94" i="1"/>
  <c r="E97" i="2" l="1"/>
  <c r="H97" i="2"/>
  <c r="E96" i="1"/>
  <c r="H96" i="1"/>
  <c r="E98" i="2" l="1"/>
  <c r="H98" i="2"/>
  <c r="E97" i="1"/>
  <c r="H97" i="1"/>
  <c r="E99" i="2" l="1"/>
  <c r="H99" i="2"/>
  <c r="E98" i="1"/>
  <c r="H98" i="1"/>
  <c r="E100" i="2" l="1"/>
  <c r="H100" i="2"/>
  <c r="E99" i="1"/>
  <c r="H99" i="1"/>
  <c r="E101" i="2" l="1"/>
  <c r="H101" i="2"/>
  <c r="E100" i="1"/>
  <c r="E102" i="2" l="1"/>
  <c r="H102" i="2"/>
  <c r="E101" i="1"/>
  <c r="H100" i="1"/>
  <c r="E103" i="2" l="1"/>
  <c r="H103" i="2"/>
  <c r="E102" i="1"/>
  <c r="H102" i="1"/>
  <c r="H101" i="1"/>
  <c r="E104" i="2" l="1"/>
  <c r="H104" i="2"/>
  <c r="E103" i="1"/>
  <c r="H103" i="1"/>
  <c r="E105" i="2" l="1"/>
  <c r="H105" i="2"/>
  <c r="E104" i="1"/>
  <c r="H104" i="1"/>
  <c r="E106" i="2" l="1"/>
  <c r="H106" i="2"/>
  <c r="E105" i="1"/>
  <c r="H105" i="1"/>
  <c r="E107" i="2" l="1"/>
  <c r="H107" i="2"/>
  <c r="E106" i="1"/>
  <c r="H106" i="1"/>
  <c r="E108" i="2" l="1"/>
  <c r="H108" i="2"/>
  <c r="E107" i="1"/>
  <c r="H107" i="1"/>
  <c r="E109" i="2" l="1"/>
  <c r="H109" i="2"/>
  <c r="E108" i="1"/>
  <c r="E110" i="2" l="1"/>
  <c r="H110" i="2"/>
  <c r="E109" i="1"/>
  <c r="H109" i="1"/>
  <c r="H108" i="1"/>
  <c r="E111" i="2" l="1"/>
  <c r="H111" i="2"/>
  <c r="E110" i="1"/>
  <c r="H110" i="1"/>
  <c r="E112" i="2" l="1"/>
  <c r="H112" i="2"/>
  <c r="E111" i="1"/>
  <c r="H111" i="1"/>
  <c r="E113" i="2" l="1"/>
  <c r="H113" i="2"/>
  <c r="E112" i="1"/>
  <c r="H112" i="1"/>
  <c r="E114" i="2" l="1"/>
  <c r="H114" i="2"/>
  <c r="E113" i="1"/>
  <c r="H113" i="1"/>
  <c r="E115" i="2" l="1"/>
  <c r="H115" i="2"/>
  <c r="E114" i="1"/>
  <c r="H114" i="1"/>
  <c r="E116" i="2" l="1"/>
  <c r="H116" i="2"/>
  <c r="E115" i="1"/>
  <c r="H115" i="1"/>
  <c r="E117" i="2" l="1"/>
  <c r="H117" i="2"/>
  <c r="E116" i="1"/>
  <c r="H116" i="1"/>
  <c r="E118" i="2" l="1"/>
  <c r="H118" i="2"/>
  <c r="E117" i="1"/>
  <c r="H117" i="1"/>
  <c r="E119" i="2" l="1"/>
  <c r="H119" i="2"/>
  <c r="E118" i="1"/>
  <c r="H118" i="1"/>
  <c r="E120" i="2" l="1"/>
  <c r="H120" i="2"/>
  <c r="E119" i="1"/>
  <c r="H119" i="1"/>
  <c r="E121" i="2" l="1"/>
  <c r="H121" i="2"/>
  <c r="E120" i="1"/>
  <c r="E122" i="2" l="1"/>
  <c r="H122" i="2"/>
  <c r="E121" i="1"/>
  <c r="H120" i="1"/>
  <c r="E123" i="2" l="1"/>
  <c r="H123" i="2"/>
  <c r="E122" i="1"/>
  <c r="H122" i="1"/>
  <c r="H121" i="1"/>
  <c r="E124" i="2" l="1"/>
  <c r="H124" i="2"/>
  <c r="E123" i="1"/>
  <c r="E125" i="2" l="1"/>
  <c r="H125" i="2"/>
  <c r="E124" i="1"/>
  <c r="H124" i="1"/>
  <c r="H123" i="1"/>
  <c r="E126" i="2" l="1"/>
  <c r="H126" i="2" s="1"/>
  <c r="E125" i="1"/>
  <c r="H125" i="1"/>
  <c r="E127" i="2" l="1"/>
  <c r="H127" i="2"/>
  <c r="E126" i="1"/>
  <c r="H126" i="1"/>
  <c r="E128" i="2" l="1"/>
  <c r="H128" i="2"/>
  <c r="E127" i="1"/>
  <c r="H127" i="1"/>
  <c r="E129" i="2" l="1"/>
  <c r="H129" i="2"/>
  <c r="E128" i="1"/>
  <c r="H128" i="1"/>
  <c r="E130" i="2" l="1"/>
  <c r="H130" i="2"/>
  <c r="E129" i="1"/>
  <c r="H129" i="1"/>
  <c r="E131" i="2" l="1"/>
  <c r="H131" i="2"/>
  <c r="E130" i="1"/>
  <c r="H130" i="1"/>
  <c r="E132" i="2" l="1"/>
  <c r="H132" i="2"/>
  <c r="E131" i="1"/>
  <c r="H131" i="1"/>
  <c r="E133" i="2" l="1"/>
  <c r="H133" i="2"/>
  <c r="E132" i="1"/>
  <c r="H132" i="1"/>
  <c r="E134" i="2" l="1"/>
  <c r="H134" i="2"/>
  <c r="E133" i="1"/>
  <c r="H133" i="1"/>
  <c r="E135" i="2" l="1"/>
  <c r="H135" i="2"/>
  <c r="E134" i="1"/>
  <c r="H134" i="1"/>
  <c r="E136" i="2" l="1"/>
  <c r="H136" i="2"/>
  <c r="E135" i="1"/>
  <c r="H135" i="1"/>
  <c r="E137" i="2" l="1"/>
  <c r="H137" i="2"/>
  <c r="E136" i="1"/>
  <c r="H136" i="1"/>
  <c r="E138" i="2" l="1"/>
  <c r="H138" i="2"/>
  <c r="E137" i="1"/>
  <c r="H137" i="1"/>
  <c r="E139" i="2" l="1"/>
  <c r="H139" i="2"/>
  <c r="E138" i="1"/>
  <c r="H138" i="1"/>
  <c r="E140" i="2" l="1"/>
  <c r="H140" i="2"/>
  <c r="E139" i="1"/>
  <c r="H139" i="1"/>
  <c r="E141" i="2" l="1"/>
  <c r="H141" i="2"/>
  <c r="E140" i="1"/>
  <c r="H140" i="1"/>
  <c r="E142" i="2" l="1"/>
  <c r="H142" i="2"/>
  <c r="E141" i="1"/>
  <c r="H141" i="1"/>
  <c r="E143" i="2" l="1"/>
  <c r="H143" i="2"/>
  <c r="E142" i="1"/>
  <c r="H142" i="1"/>
  <c r="E144" i="2" l="1"/>
  <c r="H144" i="2"/>
  <c r="E143" i="1"/>
  <c r="H143" i="1"/>
  <c r="E145" i="2" l="1"/>
  <c r="H145" i="2"/>
  <c r="E144" i="1"/>
  <c r="H144" i="1"/>
  <c r="E146" i="2" l="1"/>
  <c r="H146" i="2"/>
  <c r="E145" i="1"/>
  <c r="H145" i="1"/>
  <c r="E147" i="2" l="1"/>
  <c r="H147" i="2"/>
  <c r="E146" i="1"/>
  <c r="H146" i="1"/>
  <c r="E148" i="2" l="1"/>
  <c r="H148" i="2"/>
  <c r="E147" i="1"/>
  <c r="H147" i="1"/>
  <c r="E149" i="2" l="1"/>
  <c r="H149" i="2"/>
  <c r="E148" i="1"/>
  <c r="H148" i="1"/>
  <c r="E150" i="2" l="1"/>
  <c r="H150" i="2"/>
  <c r="E149" i="1"/>
  <c r="H149" i="1"/>
  <c r="E151" i="2" l="1"/>
  <c r="H151" i="2"/>
  <c r="E150" i="1"/>
  <c r="H150" i="1"/>
  <c r="E152" i="2" l="1"/>
  <c r="H152" i="2"/>
  <c r="E151" i="1"/>
  <c r="H151" i="1"/>
  <c r="E153" i="2" l="1"/>
  <c r="H153" i="2"/>
  <c r="E152" i="1"/>
  <c r="H152" i="1"/>
  <c r="E154" i="2" l="1"/>
  <c r="H154" i="2"/>
  <c r="E153" i="1"/>
  <c r="H153" i="1"/>
  <c r="E155" i="2" l="1"/>
  <c r="H155" i="2"/>
  <c r="E154" i="1"/>
  <c r="H154" i="1"/>
  <c r="E156" i="2" l="1"/>
  <c r="H156" i="2"/>
  <c r="E155" i="1"/>
  <c r="H155" i="1"/>
  <c r="E157" i="2" l="1"/>
  <c r="H157" i="2"/>
  <c r="E156" i="1"/>
  <c r="H156" i="1"/>
  <c r="E158" i="2" l="1"/>
  <c r="H158" i="2"/>
  <c r="H159" i="2" s="1"/>
  <c r="E157" i="1"/>
  <c r="H157" i="1"/>
  <c r="E158" i="1" l="1"/>
  <c r="H158" i="1"/>
  <c r="H159" i="1" s="1"/>
</calcChain>
</file>

<file path=xl/sharedStrings.xml><?xml version="1.0" encoding="utf-8"?>
<sst xmlns="http://schemas.openxmlformats.org/spreadsheetml/2006/main" count="404" uniqueCount="211">
  <si>
    <t>Country</t>
  </si>
  <si>
    <t>Per-Capita_Real_GDP</t>
  </si>
  <si>
    <t>Aruba</t>
  </si>
  <si>
    <t>Angola</t>
  </si>
  <si>
    <t>Anguilla</t>
  </si>
  <si>
    <t>Albania</t>
  </si>
  <si>
    <t>United Arab Emirates</t>
  </si>
  <si>
    <t>Argentina</t>
  </si>
  <si>
    <t>Antigua and Barbuda</t>
  </si>
  <si>
    <t>Australia</t>
  </si>
  <si>
    <t>Austria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</si>
  <si>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</si>
  <si>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</si>
  <si>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</si>
  <si>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</si>
  <si>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</si>
  <si>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</si>
  <si>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</si>
  <si>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</si>
  <si>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Belize</t>
  </si>
  <si>
    <t>Bermuda</t>
  </si>
  <si>
    <t>Bolivia (Plurinational State of)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</si>
  <si>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</si>
  <si>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</si>
  <si>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</si>
  <si>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</si>
  <si>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</si>
  <si>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</si>
  <si>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</si>
  <si>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</si>
  <si>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</si>
  <si>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</si>
  <si>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Côte d'Ivoire</t>
  </si>
  <si>
    <t>Cameroon</t>
  </si>
  <si>
    <t>D.R. of the Congo</t>
  </si>
  <si>
    <t>Congo</t>
  </si>
  <si>
    <t>Colombia</t>
  </si>
  <si>
    <t>Comoros</t>
  </si>
  <si>
    <t>Cabo Verde</t>
  </si>
  <si>
    <t>Costa Rica</t>
  </si>
  <si>
    <t>Cayman Islands</t>
  </si>
  <si>
    <t>Cyprus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</si>
  <si>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</si>
  <si>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</si>
  <si>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</si>
  <si>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</si>
  <si>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</si>
  <si>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</si>
  <si>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</si>
  <si>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</si>
  <si>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Spain</t>
  </si>
  <si>
    <t>Ethiopia</t>
  </si>
  <si>
    <t>Finland</t>
  </si>
  <si>
    <t>Fiji</t>
  </si>
  <si>
    <t>France</t>
  </si>
  <si>
    <t>Gabon</t>
  </si>
  <si>
    <t>United Kingdom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</si>
  <si>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</si>
  <si>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</si>
  <si>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</si>
  <si>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</si>
  <si>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</si>
  <si>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</si>
  <si>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</si>
  <si>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</si>
  <si>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China, Hong Kong SAR</t>
  </si>
  <si>
    <t>Honduras</t>
  </si>
  <si>
    <t>Haiti</t>
  </si>
  <si>
    <t>Hungary</t>
  </si>
  <si>
    <t>Indonesia</t>
  </si>
  <si>
    <t>India</t>
  </si>
  <si>
    <t>Ireland</t>
  </si>
  <si>
    <t>Iran (Islamic Republic of)</t>
  </si>
  <si>
    <t>Iraq</t>
  </si>
  <si>
    <t>Iceland</t>
  </si>
  <si>
    <t>Israel</t>
  </si>
  <si>
    <t>Italy</t>
  </si>
  <si>
    <t>Jamaica</t>
  </si>
  <si>
    <t>Jordan</t>
  </si>
  <si>
    <t>Japan</t>
  </si>
  <si>
    <t>Kenya</t>
  </si>
  <si>
    <t>Cambodia</t>
  </si>
  <si>
    <t>Saint Kitts and Nevis</t>
  </si>
  <si>
    <t>Republic of Korea</t>
  </si>
  <si>
    <t>Kuwait</t>
  </si>
  <si>
    <t>Lao People's DR</t>
  </si>
  <si>
    <t>Lebanon</t>
  </si>
  <si>
    <t>Liberia</t>
  </si>
  <si>
    <t>Saint Lucia</t>
  </si>
  <si>
    <t>Sri Lanka</t>
  </si>
  <si>
    <t>Lesotho</t>
  </si>
  <si>
    <t>Luxembourg</t>
  </si>
  <si>
    <t>China, Macao SAR</t>
  </si>
  <si>
    <t>Morocco</t>
  </si>
  <si>
    <t>Madagascar</t>
  </si>
  <si>
    <t>Maldives</t>
  </si>
  <si>
    <t>Mexico</t>
  </si>
  <si>
    <t>Mali</t>
  </si>
  <si>
    <t>Malta</t>
  </si>
  <si>
    <t>Myanmar</t>
  </si>
  <si>
    <t>Mongolia</t>
  </si>
  <si>
    <t>Mozambique</t>
  </si>
  <si>
    <t>Mauritania</t>
  </si>
  <si>
    <t>Montserrat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</si>
  <si>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</si>
  <si>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</si>
  <si>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</si>
  <si>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</si>
  <si>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</si>
  <si>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</si>
  <si>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</si>
  <si>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</si>
  <si>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</si>
  <si>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</si>
  <si>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</si>
  <si>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</si>
  <si>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</si>
  <si>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</si>
  <si>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</si>
  <si>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</si>
  <si>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Poland</t>
  </si>
  <si>
    <t>Portugal</t>
  </si>
  <si>
    <t>Paraguay</t>
  </si>
  <si>
    <t>State of Palestine</t>
  </si>
  <si>
    <t>Qatar</t>
  </si>
  <si>
    <t>Romania</t>
  </si>
  <si>
    <t>Rwanda</t>
  </si>
  <si>
    <t>Saudi Arabia</t>
  </si>
  <si>
    <t>Sudan</t>
  </si>
  <si>
    <t>Senegal</t>
  </si>
  <si>
    <t>Singapore</t>
  </si>
  <si>
    <t>Sierra Leone</t>
  </si>
  <si>
    <t>El Salvador</t>
  </si>
  <si>
    <t>Sao Tome and Principe</t>
  </si>
  <si>
    <t>Suriname</t>
  </si>
  <si>
    <t>Sweden</t>
  </si>
  <si>
    <t>Eswatini</t>
  </si>
  <si>
    <t>Seychelles</t>
  </si>
  <si>
    <t>Syrian Arab Republic</t>
  </si>
  <si>
    <t>Turks and Caicos Islands</t>
  </si>
  <si>
    <t>Chad</t>
  </si>
  <si>
    <t>Togo</t>
  </si>
  <si>
    <t>Thailand</t>
  </si>
  <si>
    <t>Trinidad and Tobago</t>
  </si>
  <si>
    <t>Tunisia</t>
  </si>
  <si>
    <t>Turkey</t>
  </si>
  <si>
    <t>Taiwan</t>
  </si>
  <si>
    <t>U.R. of Tanzania: Mainland</t>
  </si>
  <si>
    <t>Uganda</t>
  </si>
  <si>
    <t>Uruguay</t>
  </si>
  <si>
    <t>United States</t>
  </si>
  <si>
    <t>St. Vincent and the Grenadines</t>
  </si>
  <si>
    <t>Venezuela (Bolivarian Republic of)</t>
  </si>
  <si>
    <t>British Virgin Islands</t>
  </si>
  <si>
    <t>Viet Nam</t>
  </si>
  <si>
    <t>South Africa</t>
  </si>
  <si>
    <t>Zambia</t>
  </si>
  <si>
    <t>Zimbabwe</t>
  </si>
  <si>
    <t>Year</t>
  </si>
  <si>
    <t>Relative denisty of country</t>
  </si>
  <si>
    <t>N/A</t>
  </si>
  <si>
    <t>Area under Lorenz</t>
  </si>
  <si>
    <t>Gini Coefficient</t>
  </si>
  <si>
    <t>Total Area Under Lorenz Curve</t>
  </si>
  <si>
    <t>Mean</t>
  </si>
  <si>
    <t>Median</t>
  </si>
  <si>
    <t>Mode</t>
  </si>
  <si>
    <t>Standard Deviation</t>
  </si>
  <si>
    <t>Maxium Value</t>
  </si>
  <si>
    <t>Minimum Value</t>
  </si>
  <si>
    <t>Q1</t>
  </si>
  <si>
    <t>Q3</t>
  </si>
  <si>
    <t>Skewness</t>
  </si>
  <si>
    <t>Kurtosis</t>
  </si>
  <si>
    <t xml:space="preserve"> Number</t>
  </si>
  <si>
    <t>Cummulative Relative denisty of country</t>
  </si>
  <si>
    <t>Number</t>
  </si>
  <si>
    <t>Total</t>
  </si>
  <si>
    <t>Number Of Observations</t>
  </si>
  <si>
    <t>Q0 ( Maximum Value)</t>
  </si>
  <si>
    <t>Q4 (Minimum  Value)</t>
  </si>
  <si>
    <t>Q2 (Median)</t>
  </si>
  <si>
    <t>Total Area Under Lorenz Curve for Per-capita GDP</t>
  </si>
  <si>
    <t xml:space="preserve">Gini Coefficient for GDP </t>
  </si>
  <si>
    <t>Cummulative relative Per Capita GDP</t>
  </si>
  <si>
    <t>ln(real_per_capita_GDP)</t>
  </si>
  <si>
    <t>ln(Real_per_capita_GDP)</t>
  </si>
  <si>
    <t>Formulas used</t>
  </si>
  <si>
    <t>Real GDP/ Population</t>
  </si>
  <si>
    <t>Per-Capita Real GDP=</t>
  </si>
  <si>
    <t>Cummulative relative Per Capita GDP=</t>
  </si>
  <si>
    <t>Relative denisty of country=</t>
  </si>
  <si>
    <t>Area under Lorenz=</t>
  </si>
  <si>
    <t>(Country's Per-capita/Total Per-capita) + Previous _value</t>
  </si>
  <si>
    <t xml:space="preserve">(Number of the Country /Total Number of contries) </t>
  </si>
  <si>
    <t xml:space="preserve">Jarque-Bera Coefficient </t>
  </si>
  <si>
    <t>Q0(Minimum Value)</t>
  </si>
  <si>
    <t>Q2(Median)</t>
  </si>
  <si>
    <t>Q4(Maximum Value)</t>
  </si>
  <si>
    <t>With ln( Per-capita GDP)</t>
  </si>
  <si>
    <t>(sum of Per-capita real GDP of Country n and n+1 /2) *classmark</t>
  </si>
  <si>
    <t>p-value</t>
  </si>
  <si>
    <t>P-value</t>
  </si>
  <si>
    <t>Test Statistic(observed)</t>
  </si>
  <si>
    <t>Test Statistic(Critical)</t>
  </si>
  <si>
    <t xml:space="preserve">P-Value </t>
  </si>
  <si>
    <t>Ha: The random variable from which the sample was extracted doesn't follows a normal distribution.</t>
  </si>
  <si>
    <t>Ho: The random variable from which the sample was extracted follows a normal distribution.</t>
  </si>
  <si>
    <t>significance level</t>
  </si>
  <si>
    <t>Jarque-Bera Test</t>
  </si>
  <si>
    <t>As the computed p-value is very less than the significance level, we can reject the null hypothesis.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</si>
</sst>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0"/>
      <color rgb="FF000000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4" borderId="8" applyNumberFormat="0" applyAlignment="0" applyProtection="0"/>
  </cellStyleXfs>
  <cellXfs count="50">
    <xf numFmtId="0" fontId="0" fillId="0" borderId="0" xfId="0"/>
    <xf numFmtId="0" fontId="2" fillId="0" borderId="2" xfId="0" applyFont="1" applyBorder="1" applyAlignment="1">
      <alignment horizontal="center" vertical="top"/>
    </xf>
    <xf numFmtId="0" fontId="0" fillId="0" borderId="0" xfId="0" applyFont="1" applyBorder="1" applyAlignment="1">
      <alignment horizontal="right" vertical="top"/>
    </xf>
    <xf numFmtId="0" fontId="0" fillId="0" borderId="0" xfId="0" applyFont="1" applyFill="1" applyBorder="1" applyAlignment="1">
      <alignment horizontal="right" vertical="top"/>
    </xf>
    <xf numFmtId="0" fontId="2" fillId="0" borderId="0" xfId="0" applyFont="1" applyAlignment="1">
      <alignment horizontal="center"/>
    </xf>
    <xf numFmtId="0" fontId="0" fillId="0" borderId="0" xfId="0" applyFont="1" applyBorder="1" applyAlignment="1">
      <alignment horizontal="left" vertical="top"/>
    </xf>
    <xf numFmtId="0" fontId="0" fillId="0" borderId="0" xfId="0" applyBorder="1"/>
    <xf numFmtId="0" fontId="2" fillId="0" borderId="4" xfId="0" applyFont="1" applyBorder="1" applyAlignment="1">
      <alignment horizontal="center" vertical="top"/>
    </xf>
    <xf numFmtId="0" fontId="2" fillId="0" borderId="5" xfId="0" applyFont="1" applyBorder="1"/>
    <xf numFmtId="0" fontId="1" fillId="2" borderId="1" xfId="1"/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1" fillId="2" borderId="2" xfId="1" applyBorder="1"/>
    <xf numFmtId="0" fontId="0" fillId="0" borderId="2" xfId="0" applyBorder="1"/>
    <xf numFmtId="0" fontId="2" fillId="0" borderId="2" xfId="0" applyFont="1" applyBorder="1"/>
    <xf numFmtId="0" fontId="0" fillId="0" borderId="5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/>
    </xf>
    <xf numFmtId="0" fontId="4" fillId="2" borderId="2" xfId="1" applyFont="1" applyBorder="1"/>
    <xf numFmtId="0" fontId="4" fillId="2" borderId="2" xfId="1" applyFont="1" applyBorder="1" applyAlignment="1">
      <alignment horizontal="right"/>
    </xf>
    <xf numFmtId="0" fontId="5" fillId="0" borderId="2" xfId="0" applyFont="1" applyBorder="1"/>
    <xf numFmtId="0" fontId="0" fillId="0" borderId="9" xfId="0" applyBorder="1"/>
    <xf numFmtId="0" fontId="4" fillId="2" borderId="4" xfId="1" applyFont="1" applyBorder="1"/>
    <xf numFmtId="0" fontId="5" fillId="0" borderId="0" xfId="0" applyFont="1" applyBorder="1"/>
    <xf numFmtId="0" fontId="2" fillId="5" borderId="2" xfId="0" applyFont="1" applyFill="1" applyBorder="1" applyAlignment="1">
      <alignment horizontal="center" vertical="top"/>
    </xf>
    <xf numFmtId="0" fontId="2" fillId="6" borderId="6" xfId="0" applyFont="1" applyFill="1" applyBorder="1" applyAlignment="1">
      <alignment horizontal="center" vertical="top"/>
    </xf>
    <xf numFmtId="0" fontId="1" fillId="2" borderId="6" xfId="1" applyBorder="1"/>
    <xf numFmtId="0" fontId="4" fillId="2" borderId="6" xfId="1" applyFont="1" applyBorder="1"/>
    <xf numFmtId="0" fontId="2" fillId="3" borderId="2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0" fillId="0" borderId="11" xfId="0" applyBorder="1"/>
    <xf numFmtId="0" fontId="1" fillId="2" borderId="13" xfId="1" applyBorder="1"/>
    <xf numFmtId="0" fontId="2" fillId="3" borderId="12" xfId="0" applyFont="1" applyFill="1" applyBorder="1"/>
    <xf numFmtId="0" fontId="0" fillId="3" borderId="6" xfId="0" applyFill="1" applyBorder="1"/>
    <xf numFmtId="0" fontId="2" fillId="3" borderId="10" xfId="0" applyFont="1" applyFill="1" applyBorder="1" applyAlignment="1">
      <alignment horizontal="left" vertical="top"/>
    </xf>
    <xf numFmtId="0" fontId="2" fillId="3" borderId="10" xfId="0" applyFont="1" applyFill="1" applyBorder="1"/>
    <xf numFmtId="0" fontId="0" fillId="3" borderId="14" xfId="0" applyFill="1" applyBorder="1"/>
    <xf numFmtId="0" fontId="0" fillId="6" borderId="14" xfId="0" applyFill="1" applyBorder="1"/>
    <xf numFmtId="0" fontId="3" fillId="4" borderId="8" xfId="2" applyAlignment="1">
      <alignment horizontal="center"/>
    </xf>
    <xf numFmtId="0" fontId="6" fillId="6" borderId="0" xfId="0" applyFont="1" applyFill="1" applyAlignment="1">
      <alignment horizontal="center"/>
    </xf>
    <xf numFmtId="0" fontId="3" fillId="4" borderId="8" xfId="2"/>
    <xf numFmtId="0" fontId="4" fillId="2" borderId="15" xfId="1" applyFont="1" applyBorder="1"/>
    <xf numFmtId="0" fontId="3" fillId="4" borderId="8" xfId="2" applyAlignment="1">
      <alignment horizontal="center" vertical="center"/>
    </xf>
    <xf numFmtId="0" fontId="7" fillId="0" borderId="0" xfId="0" applyFont="1" applyAlignment="1">
      <alignment vertical="center"/>
    </xf>
    <xf numFmtId="0" fontId="3" fillId="4" borderId="8" xfId="2" applyAlignment="1">
      <alignment horizontal="left"/>
    </xf>
    <xf numFmtId="0" fontId="3" fillId="4" borderId="8" xfId="2"/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Lorenz Curve for</a:t>
            </a:r>
            <a:r>
              <a:rPr lang="en-US" baseline="0"/>
              <a:t> Years 1970 and 1975</a:t>
            </a:r>
            <a:endParaRPr lang="en-US"/>
          </a:p>
        </c:rich>
      </c:tx>
      <c:layout>
        <c:manualLayout>
          <c:xMode val="edge"/>
          <c:yMode val="edge"/>
          <c:x val="0.20909419870310328"/>
          <c:y val="9.124087591240875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8088193287954E-2"/>
          <c:y val="7.4163616871834689E-2"/>
          <c:w val="0.77412307212877818"/>
          <c:h val="0.80493819896154284"/>
        </c:manualLayout>
      </c:layout>
      <c:scatterChart>
        <c:scatterStyle val="smoothMarker"/>
        <c:varyColors val="0"/>
        <c:ser>
          <c:idx val="0"/>
          <c:order val="0"/>
          <c:tx>
            <c:v>Equality 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'1975'!$G$2:$G$158</c:f>
              <c:numCache>
                <c:formatCode>General</c:formatCode>
                <c:ptCount val="157"/>
                <c:pt idx="0">
                  <c:v>0</c:v>
                </c:pt>
                <c:pt idx="1">
                  <c:v>6.41025641025641E-3</c:v>
                </c:pt>
                <c:pt idx="2">
                  <c:v>1.282051282051282E-2</c:v>
                </c:pt>
                <c:pt idx="3">
                  <c:v>1.9230769230769232E-2</c:v>
                </c:pt>
                <c:pt idx="4">
                  <c:v>2.564102564102564E-2</c:v>
                </c:pt>
                <c:pt idx="5">
                  <c:v>3.2051282051282048E-2</c:v>
                </c:pt>
                <c:pt idx="6">
                  <c:v>3.8461538461538464E-2</c:v>
                </c:pt>
                <c:pt idx="7">
                  <c:v>4.4871794871794872E-2</c:v>
                </c:pt>
                <c:pt idx="8">
                  <c:v>5.128205128205128E-2</c:v>
                </c:pt>
                <c:pt idx="9">
                  <c:v>5.7692307692307696E-2</c:v>
                </c:pt>
                <c:pt idx="10">
                  <c:v>6.4102564102564097E-2</c:v>
                </c:pt>
                <c:pt idx="11">
                  <c:v>7.0512820512820512E-2</c:v>
                </c:pt>
                <c:pt idx="12">
                  <c:v>7.6923076923076927E-2</c:v>
                </c:pt>
                <c:pt idx="13">
                  <c:v>8.3333333333333329E-2</c:v>
                </c:pt>
                <c:pt idx="14">
                  <c:v>8.9743589743589744E-2</c:v>
                </c:pt>
                <c:pt idx="15">
                  <c:v>9.6153846153846159E-2</c:v>
                </c:pt>
                <c:pt idx="16">
                  <c:v>0.10256410256410256</c:v>
                </c:pt>
                <c:pt idx="17">
                  <c:v>0.10897435897435898</c:v>
                </c:pt>
                <c:pt idx="18">
                  <c:v>0.11538461538461539</c:v>
                </c:pt>
                <c:pt idx="19">
                  <c:v>0.12179487179487179</c:v>
                </c:pt>
                <c:pt idx="20">
                  <c:v>0.12820512820512819</c:v>
                </c:pt>
                <c:pt idx="21">
                  <c:v>0.13461538461538461</c:v>
                </c:pt>
                <c:pt idx="22">
                  <c:v>0.14102564102564102</c:v>
                </c:pt>
                <c:pt idx="23">
                  <c:v>0.14743589743589744</c:v>
                </c:pt>
                <c:pt idx="24">
                  <c:v>0.15384615384615385</c:v>
                </c:pt>
                <c:pt idx="25">
                  <c:v>0.16025641025641027</c:v>
                </c:pt>
                <c:pt idx="26">
                  <c:v>0.16666666666666666</c:v>
                </c:pt>
                <c:pt idx="27">
                  <c:v>0.17307692307692307</c:v>
                </c:pt>
                <c:pt idx="28">
                  <c:v>0.17948717948717949</c:v>
                </c:pt>
                <c:pt idx="29">
                  <c:v>0.1858974358974359</c:v>
                </c:pt>
                <c:pt idx="30">
                  <c:v>0.19230769230769232</c:v>
                </c:pt>
                <c:pt idx="31">
                  <c:v>0.19871794871794871</c:v>
                </c:pt>
                <c:pt idx="32">
                  <c:v>0.20512820512820512</c:v>
                </c:pt>
                <c:pt idx="33">
                  <c:v>0.21153846153846154</c:v>
                </c:pt>
                <c:pt idx="34">
                  <c:v>0.21794871794871795</c:v>
                </c:pt>
                <c:pt idx="35">
                  <c:v>0.22435897435897437</c:v>
                </c:pt>
                <c:pt idx="36">
                  <c:v>0.23076923076923078</c:v>
                </c:pt>
                <c:pt idx="37">
                  <c:v>0.23717948717948717</c:v>
                </c:pt>
                <c:pt idx="38">
                  <c:v>0.24358974358974358</c:v>
                </c:pt>
                <c:pt idx="39">
                  <c:v>0.25</c:v>
                </c:pt>
                <c:pt idx="40">
                  <c:v>0.25641025641025639</c:v>
                </c:pt>
                <c:pt idx="41">
                  <c:v>0.26282051282051283</c:v>
                </c:pt>
                <c:pt idx="42">
                  <c:v>0.26923076923076922</c:v>
                </c:pt>
                <c:pt idx="43">
                  <c:v>0.27564102564102566</c:v>
                </c:pt>
                <c:pt idx="44">
                  <c:v>0.28205128205128205</c:v>
                </c:pt>
                <c:pt idx="45">
                  <c:v>0.28846153846153844</c:v>
                </c:pt>
                <c:pt idx="46">
                  <c:v>0.29487179487179488</c:v>
                </c:pt>
                <c:pt idx="47">
                  <c:v>0.30128205128205127</c:v>
                </c:pt>
                <c:pt idx="48">
                  <c:v>0.30769230769230771</c:v>
                </c:pt>
                <c:pt idx="49">
                  <c:v>0.3141025641025641</c:v>
                </c:pt>
                <c:pt idx="50">
                  <c:v>0.32051282051282054</c:v>
                </c:pt>
                <c:pt idx="51">
                  <c:v>0.32692307692307693</c:v>
                </c:pt>
                <c:pt idx="52">
                  <c:v>0.33333333333333331</c:v>
                </c:pt>
                <c:pt idx="53">
                  <c:v>0.33974358974358976</c:v>
                </c:pt>
                <c:pt idx="54">
                  <c:v>0.34615384615384615</c:v>
                </c:pt>
                <c:pt idx="55">
                  <c:v>0.35256410256410259</c:v>
                </c:pt>
                <c:pt idx="56">
                  <c:v>0.35897435897435898</c:v>
                </c:pt>
                <c:pt idx="57">
                  <c:v>0.36538461538461536</c:v>
                </c:pt>
                <c:pt idx="58">
                  <c:v>0.37179487179487181</c:v>
                </c:pt>
                <c:pt idx="59">
                  <c:v>0.37820512820512819</c:v>
                </c:pt>
                <c:pt idx="60">
                  <c:v>0.38461538461538464</c:v>
                </c:pt>
                <c:pt idx="61">
                  <c:v>0.39102564102564102</c:v>
                </c:pt>
                <c:pt idx="62">
                  <c:v>0.39743589743589741</c:v>
                </c:pt>
                <c:pt idx="63">
                  <c:v>0.40384615384615385</c:v>
                </c:pt>
                <c:pt idx="64">
                  <c:v>0.41025641025641024</c:v>
                </c:pt>
                <c:pt idx="65">
                  <c:v>0.41666666666666669</c:v>
                </c:pt>
                <c:pt idx="66">
                  <c:v>0.42307692307692307</c:v>
                </c:pt>
                <c:pt idx="67">
                  <c:v>0.42948717948717946</c:v>
                </c:pt>
                <c:pt idx="68">
                  <c:v>0.4358974358974359</c:v>
                </c:pt>
                <c:pt idx="69">
                  <c:v>0.44230769230769229</c:v>
                </c:pt>
                <c:pt idx="70">
                  <c:v>0.44871794871794873</c:v>
                </c:pt>
                <c:pt idx="71">
                  <c:v>0.45512820512820512</c:v>
                </c:pt>
                <c:pt idx="72">
                  <c:v>0.46153846153846156</c:v>
                </c:pt>
                <c:pt idx="73">
                  <c:v>0.46794871794871795</c:v>
                </c:pt>
                <c:pt idx="74">
                  <c:v>0.47435897435897434</c:v>
                </c:pt>
                <c:pt idx="75">
                  <c:v>0.48076923076923078</c:v>
                </c:pt>
                <c:pt idx="76">
                  <c:v>0.48717948717948717</c:v>
                </c:pt>
                <c:pt idx="77">
                  <c:v>0.49358974358974361</c:v>
                </c:pt>
                <c:pt idx="78">
                  <c:v>0.5</c:v>
                </c:pt>
                <c:pt idx="79">
                  <c:v>0.50641025641025639</c:v>
                </c:pt>
                <c:pt idx="80">
                  <c:v>0.51282051282051277</c:v>
                </c:pt>
                <c:pt idx="81">
                  <c:v>0.51923076923076927</c:v>
                </c:pt>
                <c:pt idx="82">
                  <c:v>0.52564102564102566</c:v>
                </c:pt>
                <c:pt idx="83">
                  <c:v>0.53205128205128205</c:v>
                </c:pt>
                <c:pt idx="84">
                  <c:v>0.53846153846153844</c:v>
                </c:pt>
                <c:pt idx="85">
                  <c:v>0.54487179487179482</c:v>
                </c:pt>
                <c:pt idx="86">
                  <c:v>0.55128205128205132</c:v>
                </c:pt>
                <c:pt idx="87">
                  <c:v>0.55769230769230771</c:v>
                </c:pt>
                <c:pt idx="88">
                  <c:v>0.5641025641025641</c:v>
                </c:pt>
                <c:pt idx="89">
                  <c:v>0.57051282051282048</c:v>
                </c:pt>
                <c:pt idx="90">
                  <c:v>0.57692307692307687</c:v>
                </c:pt>
                <c:pt idx="91">
                  <c:v>0.58333333333333337</c:v>
                </c:pt>
                <c:pt idx="92">
                  <c:v>0.58974358974358976</c:v>
                </c:pt>
                <c:pt idx="93">
                  <c:v>0.59615384615384615</c:v>
                </c:pt>
                <c:pt idx="94">
                  <c:v>0.60256410256410253</c:v>
                </c:pt>
                <c:pt idx="95">
                  <c:v>0.60897435897435892</c:v>
                </c:pt>
                <c:pt idx="96">
                  <c:v>0.61538461538461542</c:v>
                </c:pt>
                <c:pt idx="97">
                  <c:v>0.62179487179487181</c:v>
                </c:pt>
                <c:pt idx="98">
                  <c:v>0.62820512820512819</c:v>
                </c:pt>
                <c:pt idx="99">
                  <c:v>0.63461538461538458</c:v>
                </c:pt>
                <c:pt idx="100">
                  <c:v>0.64102564102564108</c:v>
                </c:pt>
                <c:pt idx="101">
                  <c:v>0.64743589743589747</c:v>
                </c:pt>
                <c:pt idx="102">
                  <c:v>0.65384615384615385</c:v>
                </c:pt>
                <c:pt idx="103">
                  <c:v>0.66025641025641024</c:v>
                </c:pt>
                <c:pt idx="104">
                  <c:v>0.66666666666666663</c:v>
                </c:pt>
                <c:pt idx="105">
                  <c:v>0.67307692307692313</c:v>
                </c:pt>
                <c:pt idx="106">
                  <c:v>0.67948717948717952</c:v>
                </c:pt>
                <c:pt idx="107">
                  <c:v>0.6858974358974359</c:v>
                </c:pt>
                <c:pt idx="108">
                  <c:v>0.69230769230769229</c:v>
                </c:pt>
                <c:pt idx="109">
                  <c:v>0.69871794871794868</c:v>
                </c:pt>
                <c:pt idx="110">
                  <c:v>0.70512820512820518</c:v>
                </c:pt>
                <c:pt idx="111">
                  <c:v>0.71153846153846156</c:v>
                </c:pt>
                <c:pt idx="112">
                  <c:v>0.71794871794871795</c:v>
                </c:pt>
                <c:pt idx="113">
                  <c:v>0.72435897435897434</c:v>
                </c:pt>
                <c:pt idx="114">
                  <c:v>0.73076923076923073</c:v>
                </c:pt>
                <c:pt idx="115">
                  <c:v>0.73717948717948723</c:v>
                </c:pt>
                <c:pt idx="116">
                  <c:v>0.74358974358974361</c:v>
                </c:pt>
                <c:pt idx="117">
                  <c:v>0.75</c:v>
                </c:pt>
                <c:pt idx="118">
                  <c:v>0.75641025641025639</c:v>
                </c:pt>
                <c:pt idx="119">
                  <c:v>0.76282051282051277</c:v>
                </c:pt>
                <c:pt idx="120">
                  <c:v>0.76923076923076927</c:v>
                </c:pt>
                <c:pt idx="121">
                  <c:v>0.77564102564102566</c:v>
                </c:pt>
                <c:pt idx="122">
                  <c:v>0.78205128205128205</c:v>
                </c:pt>
                <c:pt idx="123">
                  <c:v>0.78846153846153844</c:v>
                </c:pt>
                <c:pt idx="124">
                  <c:v>0.79487179487179482</c:v>
                </c:pt>
                <c:pt idx="125">
                  <c:v>0.80128205128205132</c:v>
                </c:pt>
                <c:pt idx="126">
                  <c:v>0.80769230769230771</c:v>
                </c:pt>
                <c:pt idx="127">
                  <c:v>0.8141025641025641</c:v>
                </c:pt>
                <c:pt idx="128">
                  <c:v>0.82051282051282048</c:v>
                </c:pt>
                <c:pt idx="129">
                  <c:v>0.82692307692307687</c:v>
                </c:pt>
                <c:pt idx="130">
                  <c:v>0.83333333333333337</c:v>
                </c:pt>
                <c:pt idx="131">
                  <c:v>0.83974358974358976</c:v>
                </c:pt>
                <c:pt idx="132">
                  <c:v>0.84615384615384615</c:v>
                </c:pt>
                <c:pt idx="133">
                  <c:v>0.85256410256410253</c:v>
                </c:pt>
                <c:pt idx="134">
                  <c:v>0.85897435897435892</c:v>
                </c:pt>
                <c:pt idx="135">
                  <c:v>0.86538461538461542</c:v>
                </c:pt>
                <c:pt idx="136">
                  <c:v>0.87179487179487181</c:v>
                </c:pt>
                <c:pt idx="137">
                  <c:v>0.87820512820512819</c:v>
                </c:pt>
                <c:pt idx="138">
                  <c:v>0.88461538461538458</c:v>
                </c:pt>
                <c:pt idx="139">
                  <c:v>0.89102564102564108</c:v>
                </c:pt>
                <c:pt idx="140">
                  <c:v>0.89743589743589747</c:v>
                </c:pt>
                <c:pt idx="141">
                  <c:v>0.90384615384615385</c:v>
                </c:pt>
                <c:pt idx="142">
                  <c:v>0.91025641025641024</c:v>
                </c:pt>
                <c:pt idx="143">
                  <c:v>0.91666666666666663</c:v>
                </c:pt>
                <c:pt idx="144">
                  <c:v>0.92307692307692313</c:v>
                </c:pt>
                <c:pt idx="145">
                  <c:v>0.92948717948717952</c:v>
                </c:pt>
                <c:pt idx="146">
                  <c:v>0.9358974358974359</c:v>
                </c:pt>
                <c:pt idx="147">
                  <c:v>0.94230769230769229</c:v>
                </c:pt>
                <c:pt idx="148">
                  <c:v>0.94871794871794868</c:v>
                </c:pt>
                <c:pt idx="149">
                  <c:v>0.95512820512820518</c:v>
                </c:pt>
                <c:pt idx="150">
                  <c:v>0.96153846153846156</c:v>
                </c:pt>
                <c:pt idx="151">
                  <c:v>0.96794871794871795</c:v>
                </c:pt>
                <c:pt idx="152">
                  <c:v>0.97435897435897434</c:v>
                </c:pt>
                <c:pt idx="153">
                  <c:v>0.98076923076923073</c:v>
                </c:pt>
                <c:pt idx="154">
                  <c:v>0.98717948717948723</c:v>
                </c:pt>
                <c:pt idx="155">
                  <c:v>0.99358974358974361</c:v>
                </c:pt>
                <c:pt idx="156">
                  <c:v>1</c:v>
                </c:pt>
              </c:numCache>
            </c:numRef>
          </c:xVal>
          <c:yVal>
            <c:numRef>
              <c:f>'1975'!$G$2:$G$158</c:f>
              <c:numCache>
                <c:formatCode>General</c:formatCode>
                <c:ptCount val="157"/>
                <c:pt idx="0">
                  <c:v>0</c:v>
                </c:pt>
                <c:pt idx="1">
                  <c:v>6.41025641025641E-3</c:v>
                </c:pt>
                <c:pt idx="2">
                  <c:v>1.282051282051282E-2</c:v>
                </c:pt>
                <c:pt idx="3">
                  <c:v>1.9230769230769232E-2</c:v>
                </c:pt>
                <c:pt idx="4">
                  <c:v>2.564102564102564E-2</c:v>
                </c:pt>
                <c:pt idx="5">
                  <c:v>3.2051282051282048E-2</c:v>
                </c:pt>
                <c:pt idx="6">
                  <c:v>3.8461538461538464E-2</c:v>
                </c:pt>
                <c:pt idx="7">
                  <c:v>4.4871794871794872E-2</c:v>
                </c:pt>
                <c:pt idx="8">
                  <c:v>5.128205128205128E-2</c:v>
                </c:pt>
                <c:pt idx="9">
                  <c:v>5.7692307692307696E-2</c:v>
                </c:pt>
                <c:pt idx="10">
                  <c:v>6.4102564102564097E-2</c:v>
                </c:pt>
                <c:pt idx="11">
                  <c:v>7.0512820512820512E-2</c:v>
                </c:pt>
                <c:pt idx="12">
                  <c:v>7.6923076923076927E-2</c:v>
                </c:pt>
                <c:pt idx="13">
                  <c:v>8.3333333333333329E-2</c:v>
                </c:pt>
                <c:pt idx="14">
                  <c:v>8.9743589743589744E-2</c:v>
                </c:pt>
                <c:pt idx="15">
                  <c:v>9.6153846153846159E-2</c:v>
                </c:pt>
                <c:pt idx="16">
                  <c:v>0.10256410256410256</c:v>
                </c:pt>
                <c:pt idx="17">
                  <c:v>0.10897435897435898</c:v>
                </c:pt>
                <c:pt idx="18">
                  <c:v>0.11538461538461539</c:v>
                </c:pt>
                <c:pt idx="19">
                  <c:v>0.12179487179487179</c:v>
                </c:pt>
                <c:pt idx="20">
                  <c:v>0.12820512820512819</c:v>
                </c:pt>
                <c:pt idx="21">
                  <c:v>0.13461538461538461</c:v>
                </c:pt>
                <c:pt idx="22">
                  <c:v>0.14102564102564102</c:v>
                </c:pt>
                <c:pt idx="23">
                  <c:v>0.14743589743589744</c:v>
                </c:pt>
                <c:pt idx="24">
                  <c:v>0.15384615384615385</c:v>
                </c:pt>
                <c:pt idx="25">
                  <c:v>0.16025641025641027</c:v>
                </c:pt>
                <c:pt idx="26">
                  <c:v>0.16666666666666666</c:v>
                </c:pt>
                <c:pt idx="27">
                  <c:v>0.17307692307692307</c:v>
                </c:pt>
                <c:pt idx="28">
                  <c:v>0.17948717948717949</c:v>
                </c:pt>
                <c:pt idx="29">
                  <c:v>0.1858974358974359</c:v>
                </c:pt>
                <c:pt idx="30">
                  <c:v>0.19230769230769232</c:v>
                </c:pt>
                <c:pt idx="31">
                  <c:v>0.19871794871794871</c:v>
                </c:pt>
                <c:pt idx="32">
                  <c:v>0.20512820512820512</c:v>
                </c:pt>
                <c:pt idx="33">
                  <c:v>0.21153846153846154</c:v>
                </c:pt>
                <c:pt idx="34">
                  <c:v>0.21794871794871795</c:v>
                </c:pt>
                <c:pt idx="35">
                  <c:v>0.22435897435897437</c:v>
                </c:pt>
                <c:pt idx="36">
                  <c:v>0.23076923076923078</c:v>
                </c:pt>
                <c:pt idx="37">
                  <c:v>0.23717948717948717</c:v>
                </c:pt>
                <c:pt idx="38">
                  <c:v>0.24358974358974358</c:v>
                </c:pt>
                <c:pt idx="39">
                  <c:v>0.25</c:v>
                </c:pt>
                <c:pt idx="40">
                  <c:v>0.25641025641025639</c:v>
                </c:pt>
                <c:pt idx="41">
                  <c:v>0.26282051282051283</c:v>
                </c:pt>
                <c:pt idx="42">
                  <c:v>0.26923076923076922</c:v>
                </c:pt>
                <c:pt idx="43">
                  <c:v>0.27564102564102566</c:v>
                </c:pt>
                <c:pt idx="44">
                  <c:v>0.28205128205128205</c:v>
                </c:pt>
                <c:pt idx="45">
                  <c:v>0.28846153846153844</c:v>
                </c:pt>
                <c:pt idx="46">
                  <c:v>0.29487179487179488</c:v>
                </c:pt>
                <c:pt idx="47">
                  <c:v>0.30128205128205127</c:v>
                </c:pt>
                <c:pt idx="48">
                  <c:v>0.30769230769230771</c:v>
                </c:pt>
                <c:pt idx="49">
                  <c:v>0.3141025641025641</c:v>
                </c:pt>
                <c:pt idx="50">
                  <c:v>0.32051282051282054</c:v>
                </c:pt>
                <c:pt idx="51">
                  <c:v>0.32692307692307693</c:v>
                </c:pt>
                <c:pt idx="52">
                  <c:v>0.33333333333333331</c:v>
                </c:pt>
                <c:pt idx="53">
                  <c:v>0.33974358974358976</c:v>
                </c:pt>
                <c:pt idx="54">
                  <c:v>0.34615384615384615</c:v>
                </c:pt>
                <c:pt idx="55">
                  <c:v>0.35256410256410259</c:v>
                </c:pt>
                <c:pt idx="56">
                  <c:v>0.35897435897435898</c:v>
                </c:pt>
                <c:pt idx="57">
                  <c:v>0.36538461538461536</c:v>
                </c:pt>
                <c:pt idx="58">
                  <c:v>0.37179487179487181</c:v>
                </c:pt>
                <c:pt idx="59">
                  <c:v>0.37820512820512819</c:v>
                </c:pt>
                <c:pt idx="60">
                  <c:v>0.38461538461538464</c:v>
                </c:pt>
                <c:pt idx="61">
                  <c:v>0.39102564102564102</c:v>
                </c:pt>
                <c:pt idx="62">
                  <c:v>0.39743589743589741</c:v>
                </c:pt>
                <c:pt idx="63">
                  <c:v>0.40384615384615385</c:v>
                </c:pt>
                <c:pt idx="64">
                  <c:v>0.41025641025641024</c:v>
                </c:pt>
                <c:pt idx="65">
                  <c:v>0.41666666666666669</c:v>
                </c:pt>
                <c:pt idx="66">
                  <c:v>0.42307692307692307</c:v>
                </c:pt>
                <c:pt idx="67">
                  <c:v>0.42948717948717946</c:v>
                </c:pt>
                <c:pt idx="68">
                  <c:v>0.4358974358974359</c:v>
                </c:pt>
                <c:pt idx="69">
                  <c:v>0.44230769230769229</c:v>
                </c:pt>
                <c:pt idx="70">
                  <c:v>0.44871794871794873</c:v>
                </c:pt>
                <c:pt idx="71">
                  <c:v>0.45512820512820512</c:v>
                </c:pt>
                <c:pt idx="72">
                  <c:v>0.46153846153846156</c:v>
                </c:pt>
                <c:pt idx="73">
                  <c:v>0.46794871794871795</c:v>
                </c:pt>
                <c:pt idx="74">
                  <c:v>0.47435897435897434</c:v>
                </c:pt>
                <c:pt idx="75">
                  <c:v>0.48076923076923078</c:v>
                </c:pt>
                <c:pt idx="76">
                  <c:v>0.48717948717948717</c:v>
                </c:pt>
                <c:pt idx="77">
                  <c:v>0.49358974358974361</c:v>
                </c:pt>
                <c:pt idx="78">
                  <c:v>0.5</c:v>
                </c:pt>
                <c:pt idx="79">
                  <c:v>0.50641025641025639</c:v>
                </c:pt>
                <c:pt idx="80">
                  <c:v>0.51282051282051277</c:v>
                </c:pt>
                <c:pt idx="81">
                  <c:v>0.51923076923076927</c:v>
                </c:pt>
                <c:pt idx="82">
                  <c:v>0.52564102564102566</c:v>
                </c:pt>
                <c:pt idx="83">
                  <c:v>0.53205128205128205</c:v>
                </c:pt>
                <c:pt idx="84">
                  <c:v>0.53846153846153844</c:v>
                </c:pt>
                <c:pt idx="85">
                  <c:v>0.54487179487179482</c:v>
                </c:pt>
                <c:pt idx="86">
                  <c:v>0.55128205128205132</c:v>
                </c:pt>
                <c:pt idx="87">
                  <c:v>0.55769230769230771</c:v>
                </c:pt>
                <c:pt idx="88">
                  <c:v>0.5641025641025641</c:v>
                </c:pt>
                <c:pt idx="89">
                  <c:v>0.57051282051282048</c:v>
                </c:pt>
                <c:pt idx="90">
                  <c:v>0.57692307692307687</c:v>
                </c:pt>
                <c:pt idx="91">
                  <c:v>0.58333333333333337</c:v>
                </c:pt>
                <c:pt idx="92">
                  <c:v>0.58974358974358976</c:v>
                </c:pt>
                <c:pt idx="93">
                  <c:v>0.59615384615384615</c:v>
                </c:pt>
                <c:pt idx="94">
                  <c:v>0.60256410256410253</c:v>
                </c:pt>
                <c:pt idx="95">
                  <c:v>0.60897435897435892</c:v>
                </c:pt>
                <c:pt idx="96">
                  <c:v>0.61538461538461542</c:v>
                </c:pt>
                <c:pt idx="97">
                  <c:v>0.62179487179487181</c:v>
                </c:pt>
                <c:pt idx="98">
                  <c:v>0.62820512820512819</c:v>
                </c:pt>
                <c:pt idx="99">
                  <c:v>0.63461538461538458</c:v>
                </c:pt>
                <c:pt idx="100">
                  <c:v>0.64102564102564108</c:v>
                </c:pt>
                <c:pt idx="101">
                  <c:v>0.64743589743589747</c:v>
                </c:pt>
                <c:pt idx="102">
                  <c:v>0.65384615384615385</c:v>
                </c:pt>
                <c:pt idx="103">
                  <c:v>0.66025641025641024</c:v>
                </c:pt>
                <c:pt idx="104">
                  <c:v>0.66666666666666663</c:v>
                </c:pt>
                <c:pt idx="105">
                  <c:v>0.67307692307692313</c:v>
                </c:pt>
                <c:pt idx="106">
                  <c:v>0.67948717948717952</c:v>
                </c:pt>
                <c:pt idx="107">
                  <c:v>0.6858974358974359</c:v>
                </c:pt>
                <c:pt idx="108">
                  <c:v>0.69230769230769229</c:v>
                </c:pt>
                <c:pt idx="109">
                  <c:v>0.69871794871794868</c:v>
                </c:pt>
                <c:pt idx="110">
                  <c:v>0.70512820512820518</c:v>
                </c:pt>
                <c:pt idx="111">
                  <c:v>0.71153846153846156</c:v>
                </c:pt>
                <c:pt idx="112">
                  <c:v>0.71794871794871795</c:v>
                </c:pt>
                <c:pt idx="113">
                  <c:v>0.72435897435897434</c:v>
                </c:pt>
                <c:pt idx="114">
                  <c:v>0.73076923076923073</c:v>
                </c:pt>
                <c:pt idx="115">
                  <c:v>0.73717948717948723</c:v>
                </c:pt>
                <c:pt idx="116">
                  <c:v>0.74358974358974361</c:v>
                </c:pt>
                <c:pt idx="117">
                  <c:v>0.75</c:v>
                </c:pt>
                <c:pt idx="118">
                  <c:v>0.75641025641025639</c:v>
                </c:pt>
                <c:pt idx="119">
                  <c:v>0.76282051282051277</c:v>
                </c:pt>
                <c:pt idx="120">
                  <c:v>0.76923076923076927</c:v>
                </c:pt>
                <c:pt idx="121">
                  <c:v>0.77564102564102566</c:v>
                </c:pt>
                <c:pt idx="122">
                  <c:v>0.78205128205128205</c:v>
                </c:pt>
                <c:pt idx="123">
                  <c:v>0.78846153846153844</c:v>
                </c:pt>
                <c:pt idx="124">
                  <c:v>0.79487179487179482</c:v>
                </c:pt>
                <c:pt idx="125">
                  <c:v>0.80128205128205132</c:v>
                </c:pt>
                <c:pt idx="126">
                  <c:v>0.80769230769230771</c:v>
                </c:pt>
                <c:pt idx="127">
                  <c:v>0.8141025641025641</c:v>
                </c:pt>
                <c:pt idx="128">
                  <c:v>0.82051282051282048</c:v>
                </c:pt>
                <c:pt idx="129">
                  <c:v>0.82692307692307687</c:v>
                </c:pt>
                <c:pt idx="130">
                  <c:v>0.83333333333333337</c:v>
                </c:pt>
                <c:pt idx="131">
                  <c:v>0.83974358974358976</c:v>
                </c:pt>
                <c:pt idx="132">
                  <c:v>0.84615384615384615</c:v>
                </c:pt>
                <c:pt idx="133">
                  <c:v>0.85256410256410253</c:v>
                </c:pt>
                <c:pt idx="134">
                  <c:v>0.85897435897435892</c:v>
                </c:pt>
                <c:pt idx="135">
                  <c:v>0.86538461538461542</c:v>
                </c:pt>
                <c:pt idx="136">
                  <c:v>0.87179487179487181</c:v>
                </c:pt>
                <c:pt idx="137">
                  <c:v>0.87820512820512819</c:v>
                </c:pt>
                <c:pt idx="138">
                  <c:v>0.88461538461538458</c:v>
                </c:pt>
                <c:pt idx="139">
                  <c:v>0.89102564102564108</c:v>
                </c:pt>
                <c:pt idx="140">
                  <c:v>0.89743589743589747</c:v>
                </c:pt>
                <c:pt idx="141">
                  <c:v>0.90384615384615385</c:v>
                </c:pt>
                <c:pt idx="142">
                  <c:v>0.91025641025641024</c:v>
                </c:pt>
                <c:pt idx="143">
                  <c:v>0.91666666666666663</c:v>
                </c:pt>
                <c:pt idx="144">
                  <c:v>0.92307692307692313</c:v>
                </c:pt>
                <c:pt idx="145">
                  <c:v>0.92948717948717952</c:v>
                </c:pt>
                <c:pt idx="146">
                  <c:v>0.9358974358974359</c:v>
                </c:pt>
                <c:pt idx="147">
                  <c:v>0.94230769230769229</c:v>
                </c:pt>
                <c:pt idx="148">
                  <c:v>0.94871794871794868</c:v>
                </c:pt>
                <c:pt idx="149">
                  <c:v>0.95512820512820518</c:v>
                </c:pt>
                <c:pt idx="150">
                  <c:v>0.96153846153846156</c:v>
                </c:pt>
                <c:pt idx="151">
                  <c:v>0.96794871794871795</c:v>
                </c:pt>
                <c:pt idx="152">
                  <c:v>0.97435897435897434</c:v>
                </c:pt>
                <c:pt idx="153">
                  <c:v>0.98076923076923073</c:v>
                </c:pt>
                <c:pt idx="154">
                  <c:v>0.98717948717948723</c:v>
                </c:pt>
                <c:pt idx="155">
                  <c:v>0.99358974358974361</c:v>
                </c:pt>
                <c:pt idx="156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GDP 1975</c:v>
          </c:tx>
          <c:marker>
            <c:symbol val="none"/>
          </c:marker>
          <c:xVal>
            <c:numRef>
              <c:f>'1975'!$G$2:$G$158</c:f>
              <c:numCache>
                <c:formatCode>General</c:formatCode>
                <c:ptCount val="157"/>
                <c:pt idx="0">
                  <c:v>0</c:v>
                </c:pt>
                <c:pt idx="1">
                  <c:v>6.41025641025641E-3</c:v>
                </c:pt>
                <c:pt idx="2">
                  <c:v>1.282051282051282E-2</c:v>
                </c:pt>
                <c:pt idx="3">
                  <c:v>1.9230769230769232E-2</c:v>
                </c:pt>
                <c:pt idx="4">
                  <c:v>2.564102564102564E-2</c:v>
                </c:pt>
                <c:pt idx="5">
                  <c:v>3.2051282051282048E-2</c:v>
                </c:pt>
                <c:pt idx="6">
                  <c:v>3.8461538461538464E-2</c:v>
                </c:pt>
                <c:pt idx="7">
                  <c:v>4.4871794871794872E-2</c:v>
                </c:pt>
                <c:pt idx="8">
                  <c:v>5.128205128205128E-2</c:v>
                </c:pt>
                <c:pt idx="9">
                  <c:v>5.7692307692307696E-2</c:v>
                </c:pt>
                <c:pt idx="10">
                  <c:v>6.4102564102564097E-2</c:v>
                </c:pt>
                <c:pt idx="11">
                  <c:v>7.0512820512820512E-2</c:v>
                </c:pt>
                <c:pt idx="12">
                  <c:v>7.6923076923076927E-2</c:v>
                </c:pt>
                <c:pt idx="13">
                  <c:v>8.3333333333333329E-2</c:v>
                </c:pt>
                <c:pt idx="14">
                  <c:v>8.9743589743589744E-2</c:v>
                </c:pt>
                <c:pt idx="15">
                  <c:v>9.6153846153846159E-2</c:v>
                </c:pt>
                <c:pt idx="16">
                  <c:v>0.10256410256410256</c:v>
                </c:pt>
                <c:pt idx="17">
                  <c:v>0.10897435897435898</c:v>
                </c:pt>
                <c:pt idx="18">
                  <c:v>0.11538461538461539</c:v>
                </c:pt>
                <c:pt idx="19">
                  <c:v>0.12179487179487179</c:v>
                </c:pt>
                <c:pt idx="20">
                  <c:v>0.12820512820512819</c:v>
                </c:pt>
                <c:pt idx="21">
                  <c:v>0.13461538461538461</c:v>
                </c:pt>
                <c:pt idx="22">
                  <c:v>0.14102564102564102</c:v>
                </c:pt>
                <c:pt idx="23">
                  <c:v>0.14743589743589744</c:v>
                </c:pt>
                <c:pt idx="24">
                  <c:v>0.15384615384615385</c:v>
                </c:pt>
                <c:pt idx="25">
                  <c:v>0.16025641025641027</c:v>
                </c:pt>
                <c:pt idx="26">
                  <c:v>0.16666666666666666</c:v>
                </c:pt>
                <c:pt idx="27">
                  <c:v>0.17307692307692307</c:v>
                </c:pt>
                <c:pt idx="28">
                  <c:v>0.17948717948717949</c:v>
                </c:pt>
                <c:pt idx="29">
                  <c:v>0.1858974358974359</c:v>
                </c:pt>
                <c:pt idx="30">
                  <c:v>0.19230769230769232</c:v>
                </c:pt>
                <c:pt idx="31">
                  <c:v>0.19871794871794871</c:v>
                </c:pt>
                <c:pt idx="32">
                  <c:v>0.20512820512820512</c:v>
                </c:pt>
                <c:pt idx="33">
                  <c:v>0.21153846153846154</c:v>
                </c:pt>
                <c:pt idx="34">
                  <c:v>0.21794871794871795</c:v>
                </c:pt>
                <c:pt idx="35">
                  <c:v>0.22435897435897437</c:v>
                </c:pt>
                <c:pt idx="36">
                  <c:v>0.23076923076923078</c:v>
                </c:pt>
                <c:pt idx="37">
                  <c:v>0.23717948717948717</c:v>
                </c:pt>
                <c:pt idx="38">
                  <c:v>0.24358974358974358</c:v>
                </c:pt>
                <c:pt idx="39">
                  <c:v>0.25</c:v>
                </c:pt>
                <c:pt idx="40">
                  <c:v>0.25641025641025639</c:v>
                </c:pt>
                <c:pt idx="41">
                  <c:v>0.26282051282051283</c:v>
                </c:pt>
                <c:pt idx="42">
                  <c:v>0.26923076923076922</c:v>
                </c:pt>
                <c:pt idx="43">
                  <c:v>0.27564102564102566</c:v>
                </c:pt>
                <c:pt idx="44">
                  <c:v>0.28205128205128205</c:v>
                </c:pt>
                <c:pt idx="45">
                  <c:v>0.28846153846153844</c:v>
                </c:pt>
                <c:pt idx="46">
                  <c:v>0.29487179487179488</c:v>
                </c:pt>
                <c:pt idx="47">
                  <c:v>0.30128205128205127</c:v>
                </c:pt>
                <c:pt idx="48">
                  <c:v>0.30769230769230771</c:v>
                </c:pt>
                <c:pt idx="49">
                  <c:v>0.3141025641025641</c:v>
                </c:pt>
                <c:pt idx="50">
                  <c:v>0.32051282051282054</c:v>
                </c:pt>
                <c:pt idx="51">
                  <c:v>0.32692307692307693</c:v>
                </c:pt>
                <c:pt idx="52">
                  <c:v>0.33333333333333331</c:v>
                </c:pt>
                <c:pt idx="53">
                  <c:v>0.33974358974358976</c:v>
                </c:pt>
                <c:pt idx="54">
                  <c:v>0.34615384615384615</c:v>
                </c:pt>
                <c:pt idx="55">
                  <c:v>0.35256410256410259</c:v>
                </c:pt>
                <c:pt idx="56">
                  <c:v>0.35897435897435898</c:v>
                </c:pt>
                <c:pt idx="57">
                  <c:v>0.36538461538461536</c:v>
                </c:pt>
                <c:pt idx="58">
                  <c:v>0.37179487179487181</c:v>
                </c:pt>
                <c:pt idx="59">
                  <c:v>0.37820512820512819</c:v>
                </c:pt>
                <c:pt idx="60">
                  <c:v>0.38461538461538464</c:v>
                </c:pt>
                <c:pt idx="61">
                  <c:v>0.39102564102564102</c:v>
                </c:pt>
                <c:pt idx="62">
                  <c:v>0.39743589743589741</c:v>
                </c:pt>
                <c:pt idx="63">
                  <c:v>0.40384615384615385</c:v>
                </c:pt>
                <c:pt idx="64">
                  <c:v>0.41025641025641024</c:v>
                </c:pt>
                <c:pt idx="65">
                  <c:v>0.41666666666666669</c:v>
                </c:pt>
                <c:pt idx="66">
                  <c:v>0.42307692307692307</c:v>
                </c:pt>
                <c:pt idx="67">
                  <c:v>0.42948717948717946</c:v>
                </c:pt>
                <c:pt idx="68">
                  <c:v>0.4358974358974359</c:v>
                </c:pt>
                <c:pt idx="69">
                  <c:v>0.44230769230769229</c:v>
                </c:pt>
                <c:pt idx="70">
                  <c:v>0.44871794871794873</c:v>
                </c:pt>
                <c:pt idx="71">
                  <c:v>0.45512820512820512</c:v>
                </c:pt>
                <c:pt idx="72">
                  <c:v>0.46153846153846156</c:v>
                </c:pt>
                <c:pt idx="73">
                  <c:v>0.46794871794871795</c:v>
                </c:pt>
                <c:pt idx="74">
                  <c:v>0.47435897435897434</c:v>
                </c:pt>
                <c:pt idx="75">
                  <c:v>0.48076923076923078</c:v>
                </c:pt>
                <c:pt idx="76">
                  <c:v>0.48717948717948717</c:v>
                </c:pt>
                <c:pt idx="77">
                  <c:v>0.49358974358974361</c:v>
                </c:pt>
                <c:pt idx="78">
                  <c:v>0.5</c:v>
                </c:pt>
                <c:pt idx="79">
                  <c:v>0.50641025641025639</c:v>
                </c:pt>
                <c:pt idx="80">
                  <c:v>0.51282051282051277</c:v>
                </c:pt>
                <c:pt idx="81">
                  <c:v>0.51923076923076927</c:v>
                </c:pt>
                <c:pt idx="82">
                  <c:v>0.52564102564102566</c:v>
                </c:pt>
                <c:pt idx="83">
                  <c:v>0.53205128205128205</c:v>
                </c:pt>
                <c:pt idx="84">
                  <c:v>0.53846153846153844</c:v>
                </c:pt>
                <c:pt idx="85">
                  <c:v>0.54487179487179482</c:v>
                </c:pt>
                <c:pt idx="86">
                  <c:v>0.55128205128205132</c:v>
                </c:pt>
                <c:pt idx="87">
                  <c:v>0.55769230769230771</c:v>
                </c:pt>
                <c:pt idx="88">
                  <c:v>0.5641025641025641</c:v>
                </c:pt>
                <c:pt idx="89">
                  <c:v>0.57051282051282048</c:v>
                </c:pt>
                <c:pt idx="90">
                  <c:v>0.57692307692307687</c:v>
                </c:pt>
                <c:pt idx="91">
                  <c:v>0.58333333333333337</c:v>
                </c:pt>
                <c:pt idx="92">
                  <c:v>0.58974358974358976</c:v>
                </c:pt>
                <c:pt idx="93">
                  <c:v>0.59615384615384615</c:v>
                </c:pt>
                <c:pt idx="94">
                  <c:v>0.60256410256410253</c:v>
                </c:pt>
                <c:pt idx="95">
                  <c:v>0.60897435897435892</c:v>
                </c:pt>
                <c:pt idx="96">
                  <c:v>0.61538461538461542</c:v>
                </c:pt>
                <c:pt idx="97">
                  <c:v>0.62179487179487181</c:v>
                </c:pt>
                <c:pt idx="98">
                  <c:v>0.62820512820512819</c:v>
                </c:pt>
                <c:pt idx="99">
                  <c:v>0.63461538461538458</c:v>
                </c:pt>
                <c:pt idx="100">
                  <c:v>0.64102564102564108</c:v>
                </c:pt>
                <c:pt idx="101">
                  <c:v>0.64743589743589747</c:v>
                </c:pt>
                <c:pt idx="102">
                  <c:v>0.65384615384615385</c:v>
                </c:pt>
                <c:pt idx="103">
                  <c:v>0.66025641025641024</c:v>
                </c:pt>
                <c:pt idx="104">
                  <c:v>0.66666666666666663</c:v>
                </c:pt>
                <c:pt idx="105">
                  <c:v>0.67307692307692313</c:v>
                </c:pt>
                <c:pt idx="106">
                  <c:v>0.67948717948717952</c:v>
                </c:pt>
                <c:pt idx="107">
                  <c:v>0.6858974358974359</c:v>
                </c:pt>
                <c:pt idx="108">
                  <c:v>0.69230769230769229</c:v>
                </c:pt>
                <c:pt idx="109">
                  <c:v>0.69871794871794868</c:v>
                </c:pt>
                <c:pt idx="110">
                  <c:v>0.70512820512820518</c:v>
                </c:pt>
                <c:pt idx="111">
                  <c:v>0.71153846153846156</c:v>
                </c:pt>
                <c:pt idx="112">
                  <c:v>0.71794871794871795</c:v>
                </c:pt>
                <c:pt idx="113">
                  <c:v>0.72435897435897434</c:v>
                </c:pt>
                <c:pt idx="114">
                  <c:v>0.73076923076923073</c:v>
                </c:pt>
                <c:pt idx="115">
                  <c:v>0.73717948717948723</c:v>
                </c:pt>
                <c:pt idx="116">
                  <c:v>0.74358974358974361</c:v>
                </c:pt>
                <c:pt idx="117">
                  <c:v>0.75</c:v>
                </c:pt>
                <c:pt idx="118">
                  <c:v>0.75641025641025639</c:v>
                </c:pt>
                <c:pt idx="119">
                  <c:v>0.76282051282051277</c:v>
                </c:pt>
                <c:pt idx="120">
                  <c:v>0.76923076923076927</c:v>
                </c:pt>
                <c:pt idx="121">
                  <c:v>0.77564102564102566</c:v>
                </c:pt>
                <c:pt idx="122">
                  <c:v>0.78205128205128205</c:v>
                </c:pt>
                <c:pt idx="123">
                  <c:v>0.78846153846153844</c:v>
                </c:pt>
                <c:pt idx="124">
                  <c:v>0.79487179487179482</c:v>
                </c:pt>
                <c:pt idx="125">
                  <c:v>0.80128205128205132</c:v>
                </c:pt>
                <c:pt idx="126">
                  <c:v>0.80769230769230771</c:v>
                </c:pt>
                <c:pt idx="127">
                  <c:v>0.8141025641025641</c:v>
                </c:pt>
                <c:pt idx="128">
                  <c:v>0.82051282051282048</c:v>
                </c:pt>
                <c:pt idx="129">
                  <c:v>0.82692307692307687</c:v>
                </c:pt>
                <c:pt idx="130">
                  <c:v>0.83333333333333337</c:v>
                </c:pt>
                <c:pt idx="131">
                  <c:v>0.83974358974358976</c:v>
                </c:pt>
                <c:pt idx="132">
                  <c:v>0.84615384615384615</c:v>
                </c:pt>
                <c:pt idx="133">
                  <c:v>0.85256410256410253</c:v>
                </c:pt>
                <c:pt idx="134">
                  <c:v>0.85897435897435892</c:v>
                </c:pt>
                <c:pt idx="135">
                  <c:v>0.86538461538461542</c:v>
                </c:pt>
                <c:pt idx="136">
                  <c:v>0.87179487179487181</c:v>
                </c:pt>
                <c:pt idx="137">
                  <c:v>0.87820512820512819</c:v>
                </c:pt>
                <c:pt idx="138">
                  <c:v>0.88461538461538458</c:v>
                </c:pt>
                <c:pt idx="139">
                  <c:v>0.89102564102564108</c:v>
                </c:pt>
                <c:pt idx="140">
                  <c:v>0.89743589743589747</c:v>
                </c:pt>
                <c:pt idx="141">
                  <c:v>0.90384615384615385</c:v>
                </c:pt>
                <c:pt idx="142">
                  <c:v>0.91025641025641024</c:v>
                </c:pt>
                <c:pt idx="143">
                  <c:v>0.91666666666666663</c:v>
                </c:pt>
                <c:pt idx="144">
                  <c:v>0.92307692307692313</c:v>
                </c:pt>
                <c:pt idx="145">
                  <c:v>0.92948717948717952</c:v>
                </c:pt>
                <c:pt idx="146">
                  <c:v>0.9358974358974359</c:v>
                </c:pt>
                <c:pt idx="147">
                  <c:v>0.94230769230769229</c:v>
                </c:pt>
                <c:pt idx="148">
                  <c:v>0.94871794871794868</c:v>
                </c:pt>
                <c:pt idx="149">
                  <c:v>0.95512820512820518</c:v>
                </c:pt>
                <c:pt idx="150">
                  <c:v>0.96153846153846156</c:v>
                </c:pt>
                <c:pt idx="151">
                  <c:v>0.96794871794871795</c:v>
                </c:pt>
                <c:pt idx="152">
                  <c:v>0.97435897435897434</c:v>
                </c:pt>
                <c:pt idx="153">
                  <c:v>0.98076923076923073</c:v>
                </c:pt>
                <c:pt idx="154">
                  <c:v>0.98717948717948723</c:v>
                </c:pt>
                <c:pt idx="155">
                  <c:v>0.99358974358974361</c:v>
                </c:pt>
                <c:pt idx="156">
                  <c:v>1</c:v>
                </c:pt>
              </c:numCache>
            </c:numRef>
          </c:xVal>
          <c:yVal>
            <c:numRef>
              <c:f>'1975'!$E$2:$E$158</c:f>
              <c:numCache>
                <c:formatCode>General</c:formatCode>
                <c:ptCount val="157"/>
                <c:pt idx="0">
                  <c:v>0</c:v>
                </c:pt>
                <c:pt idx="1">
                  <c:v>2.8612034557044162E-4</c:v>
                </c:pt>
                <c:pt idx="2">
                  <c:v>6.0616627991231121E-4</c:v>
                </c:pt>
                <c:pt idx="3">
                  <c:v>9.3898774735982752E-4</c:v>
                </c:pt>
                <c:pt idx="4">
                  <c:v>1.3195020254297249E-3</c:v>
                </c:pt>
                <c:pt idx="5">
                  <c:v>1.7000524858990357E-3</c:v>
                </c:pt>
                <c:pt idx="6">
                  <c:v>2.0930680370380319E-3</c:v>
                </c:pt>
                <c:pt idx="7">
                  <c:v>2.4934239792552683E-3</c:v>
                </c:pt>
                <c:pt idx="8">
                  <c:v>2.9017784234315986E-3</c:v>
                </c:pt>
                <c:pt idx="9">
                  <c:v>3.3392439507328635E-3</c:v>
                </c:pt>
                <c:pt idx="10">
                  <c:v>3.839291397187073E-3</c:v>
                </c:pt>
                <c:pt idx="11">
                  <c:v>4.3552974146480374E-3</c:v>
                </c:pt>
                <c:pt idx="12">
                  <c:v>4.8798064286647447E-3</c:v>
                </c:pt>
                <c:pt idx="13">
                  <c:v>5.4078957118491415E-3</c:v>
                </c:pt>
                <c:pt idx="14">
                  <c:v>5.9641186303036105E-3</c:v>
                </c:pt>
                <c:pt idx="15">
                  <c:v>6.5571197072202946E-3</c:v>
                </c:pt>
                <c:pt idx="16">
                  <c:v>7.1863778688565257E-3</c:v>
                </c:pt>
                <c:pt idx="17">
                  <c:v>7.8332448371508309E-3</c:v>
                </c:pt>
                <c:pt idx="18">
                  <c:v>8.49239221156004E-3</c:v>
                </c:pt>
                <c:pt idx="19">
                  <c:v>9.1546667388843241E-3</c:v>
                </c:pt>
                <c:pt idx="20">
                  <c:v>9.8386160489065417E-3</c:v>
                </c:pt>
                <c:pt idx="21">
                  <c:v>1.052600854652397E-2</c:v>
                </c:pt>
                <c:pt idx="22">
                  <c:v>1.1216045299756124E-2</c:v>
                </c:pt>
                <c:pt idx="23">
                  <c:v>1.1924709896186662E-2</c:v>
                </c:pt>
                <c:pt idx="24">
                  <c:v>1.263512571002719E-2</c:v>
                </c:pt>
                <c:pt idx="25">
                  <c:v>1.3347758727089095E-2</c:v>
                </c:pt>
                <c:pt idx="26">
                  <c:v>1.4080551951621669E-2</c:v>
                </c:pt>
                <c:pt idx="27">
                  <c:v>1.4877202719721438E-2</c:v>
                </c:pt>
                <c:pt idx="28">
                  <c:v>1.5693636399499663E-2</c:v>
                </c:pt>
                <c:pt idx="29">
                  <c:v>1.652019131021407E-2</c:v>
                </c:pt>
                <c:pt idx="30">
                  <c:v>1.7354869303231248E-2</c:v>
                </c:pt>
                <c:pt idx="31">
                  <c:v>1.8197519754279995E-2</c:v>
                </c:pt>
                <c:pt idx="32">
                  <c:v>1.9123737688287082E-2</c:v>
                </c:pt>
                <c:pt idx="33">
                  <c:v>2.0051027041475704E-2</c:v>
                </c:pt>
                <c:pt idx="34">
                  <c:v>2.0994566865710353E-2</c:v>
                </c:pt>
                <c:pt idx="35">
                  <c:v>2.1946712248968984E-2</c:v>
                </c:pt>
                <c:pt idx="36">
                  <c:v>2.2908126770371462E-2</c:v>
                </c:pt>
                <c:pt idx="37">
                  <c:v>2.3874885993491319E-2</c:v>
                </c:pt>
                <c:pt idx="38">
                  <c:v>2.4875742644953007E-2</c:v>
                </c:pt>
                <c:pt idx="39">
                  <c:v>2.592922871686805E-2</c:v>
                </c:pt>
                <c:pt idx="40">
                  <c:v>2.6992132134708424E-2</c:v>
                </c:pt>
                <c:pt idx="41">
                  <c:v>2.8068984589613818E-2</c:v>
                </c:pt>
                <c:pt idx="42">
                  <c:v>2.9194663506998605E-2</c:v>
                </c:pt>
                <c:pt idx="43">
                  <c:v>3.0324287936908317E-2</c:v>
                </c:pt>
                <c:pt idx="44">
                  <c:v>3.1471681141845009E-2</c:v>
                </c:pt>
                <c:pt idx="45">
                  <c:v>3.2636988539320122E-2</c:v>
                </c:pt>
                <c:pt idx="46">
                  <c:v>3.3804791779720463E-2</c:v>
                </c:pt>
                <c:pt idx="47">
                  <c:v>3.4978378675759529E-2</c:v>
                </c:pt>
                <c:pt idx="48">
                  <c:v>3.616479369657552E-2</c:v>
                </c:pt>
                <c:pt idx="49">
                  <c:v>3.7383616502300585E-2</c:v>
                </c:pt>
                <c:pt idx="50">
                  <c:v>3.8646289639922581E-2</c:v>
                </c:pt>
                <c:pt idx="51">
                  <c:v>3.9927544175124834E-2</c:v>
                </c:pt>
                <c:pt idx="52">
                  <c:v>4.1214738617286237E-2</c:v>
                </c:pt>
                <c:pt idx="53">
                  <c:v>4.2517672024109325E-2</c:v>
                </c:pt>
                <c:pt idx="54">
                  <c:v>4.3833672305991792E-2</c:v>
                </c:pt>
                <c:pt idx="55">
                  <c:v>4.5220661201838014E-2</c:v>
                </c:pt>
                <c:pt idx="56">
                  <c:v>4.6628858662628683E-2</c:v>
                </c:pt>
                <c:pt idx="57">
                  <c:v>4.809429657340198E-2</c:v>
                </c:pt>
                <c:pt idx="58">
                  <c:v>4.962705166834671E-2</c:v>
                </c:pt>
                <c:pt idx="59">
                  <c:v>5.116804032848081E-2</c:v>
                </c:pt>
                <c:pt idx="60">
                  <c:v>5.2722377035109153E-2</c:v>
                </c:pt>
                <c:pt idx="61">
                  <c:v>5.428500076421687E-2</c:v>
                </c:pt>
                <c:pt idx="62">
                  <c:v>5.5870378076888841E-2</c:v>
                </c:pt>
                <c:pt idx="63">
                  <c:v>5.7499138383558447E-2</c:v>
                </c:pt>
                <c:pt idx="64">
                  <c:v>5.9137278351368165E-2</c:v>
                </c:pt>
                <c:pt idx="65">
                  <c:v>6.0814348167308609E-2</c:v>
                </c:pt>
                <c:pt idx="66">
                  <c:v>6.2578567990585365E-2</c:v>
                </c:pt>
                <c:pt idx="67">
                  <c:v>6.4380603792516616E-2</c:v>
                </c:pt>
                <c:pt idx="68">
                  <c:v>6.6182951270653684E-2</c:v>
                </c:pt>
                <c:pt idx="69">
                  <c:v>6.7999335321583101E-2</c:v>
                </c:pt>
                <c:pt idx="70">
                  <c:v>6.9858426673134688E-2</c:v>
                </c:pt>
                <c:pt idx="71">
                  <c:v>7.1727603087013286E-2</c:v>
                </c:pt>
                <c:pt idx="72">
                  <c:v>7.3659014576069132E-2</c:v>
                </c:pt>
                <c:pt idx="73">
                  <c:v>7.5695153280763136E-2</c:v>
                </c:pt>
                <c:pt idx="74">
                  <c:v>7.780361436424181E-2</c:v>
                </c:pt>
                <c:pt idx="75">
                  <c:v>7.9992024122950464E-2</c:v>
                </c:pt>
                <c:pt idx="76">
                  <c:v>8.2207406753344647E-2</c:v>
                </c:pt>
                <c:pt idx="77">
                  <c:v>8.4600011885583276E-2</c:v>
                </c:pt>
                <c:pt idx="78">
                  <c:v>8.699916470757052E-2</c:v>
                </c:pt>
                <c:pt idx="79">
                  <c:v>8.9462519342043342E-2</c:v>
                </c:pt>
                <c:pt idx="80">
                  <c:v>9.1928194052313575E-2</c:v>
                </c:pt>
                <c:pt idx="81">
                  <c:v>9.4462404315172957E-2</c:v>
                </c:pt>
                <c:pt idx="82">
                  <c:v>9.7036734405083605E-2</c:v>
                </c:pt>
                <c:pt idx="83">
                  <c:v>9.9622966637324575E-2</c:v>
                </c:pt>
                <c:pt idx="84">
                  <c:v>0.10223594609522454</c:v>
                </c:pt>
                <c:pt idx="85">
                  <c:v>0.10485096455528463</c:v>
                </c:pt>
                <c:pt idx="86">
                  <c:v>0.10754480376720926</c:v>
                </c:pt>
                <c:pt idx="87">
                  <c:v>0.11024233571545043</c:v>
                </c:pt>
                <c:pt idx="88">
                  <c:v>0.11295979674041241</c:v>
                </c:pt>
                <c:pt idx="89">
                  <c:v>0.11568436403891454</c:v>
                </c:pt>
                <c:pt idx="90">
                  <c:v>0.11845302878921875</c:v>
                </c:pt>
                <c:pt idx="91">
                  <c:v>0.12124867184813989</c:v>
                </c:pt>
                <c:pt idx="92">
                  <c:v>0.12412673615321995</c:v>
                </c:pt>
                <c:pt idx="93">
                  <c:v>0.12701609422192883</c:v>
                </c:pt>
                <c:pt idx="94">
                  <c:v>0.13004510260948662</c:v>
                </c:pt>
                <c:pt idx="95">
                  <c:v>0.13316271123965903</c:v>
                </c:pt>
                <c:pt idx="96">
                  <c:v>0.13634592109827617</c:v>
                </c:pt>
                <c:pt idx="97">
                  <c:v>0.13960212661639199</c:v>
                </c:pt>
                <c:pt idx="98">
                  <c:v>0.14286318484241015</c:v>
                </c:pt>
                <c:pt idx="99">
                  <c:v>0.14613325193768706</c:v>
                </c:pt>
                <c:pt idx="100">
                  <c:v>0.14944537577820527</c:v>
                </c:pt>
                <c:pt idx="101">
                  <c:v>0.15276709508218189</c:v>
                </c:pt>
                <c:pt idx="102">
                  <c:v>0.15610960903501384</c:v>
                </c:pt>
                <c:pt idx="103">
                  <c:v>0.15946797660901957</c:v>
                </c:pt>
                <c:pt idx="104">
                  <c:v>0.1628830403069898</c:v>
                </c:pt>
                <c:pt idx="105">
                  <c:v>0.16681835727974045</c:v>
                </c:pt>
                <c:pt idx="106">
                  <c:v>0.1708586746195552</c:v>
                </c:pt>
                <c:pt idx="107">
                  <c:v>0.17503928790276221</c:v>
                </c:pt>
                <c:pt idx="108">
                  <c:v>0.17935072768507052</c:v>
                </c:pt>
                <c:pt idx="109">
                  <c:v>0.18374643961530632</c:v>
                </c:pt>
                <c:pt idx="110">
                  <c:v>0.18819536360977107</c:v>
                </c:pt>
                <c:pt idx="111">
                  <c:v>0.19278486574637144</c:v>
                </c:pt>
                <c:pt idx="112">
                  <c:v>0.19762667956016824</c:v>
                </c:pt>
                <c:pt idx="113">
                  <c:v>0.20247845642181714</c:v>
                </c:pt>
                <c:pt idx="114">
                  <c:v>0.20733858048424847</c:v>
                </c:pt>
                <c:pt idx="115">
                  <c:v>0.2122961700597974</c:v>
                </c:pt>
                <c:pt idx="116">
                  <c:v>0.21738211174624023</c:v>
                </c:pt>
                <c:pt idx="117">
                  <c:v>0.22282358074772537</c:v>
                </c:pt>
                <c:pt idx="118">
                  <c:v>0.22835588488708386</c:v>
                </c:pt>
                <c:pt idx="119">
                  <c:v>0.23419313156304247</c:v>
                </c:pt>
                <c:pt idx="120">
                  <c:v>0.24003234742486029</c:v>
                </c:pt>
                <c:pt idx="121">
                  <c:v>0.24609472640381361</c:v>
                </c:pt>
                <c:pt idx="122">
                  <c:v>0.25252047671110722</c:v>
                </c:pt>
                <c:pt idx="123">
                  <c:v>0.2590304213752741</c:v>
                </c:pt>
                <c:pt idx="124">
                  <c:v>0.26618962982864564</c:v>
                </c:pt>
                <c:pt idx="125">
                  <c:v>0.27346120760352693</c:v>
                </c:pt>
                <c:pt idx="126">
                  <c:v>0.28076397546712228</c:v>
                </c:pt>
                <c:pt idx="127">
                  <c:v>0.28824079989769347</c:v>
                </c:pt>
                <c:pt idx="128">
                  <c:v>0.29595214950184079</c:v>
                </c:pt>
                <c:pt idx="129">
                  <c:v>0.30384635247831243</c:v>
                </c:pt>
                <c:pt idx="130">
                  <c:v>0.31182118345874132</c:v>
                </c:pt>
                <c:pt idx="131">
                  <c:v>0.31984567107724554</c:v>
                </c:pt>
                <c:pt idx="132">
                  <c:v>0.32805141150039357</c:v>
                </c:pt>
                <c:pt idx="133">
                  <c:v>0.33625962429383938</c:v>
                </c:pt>
                <c:pt idx="134">
                  <c:v>0.34462672095178842</c:v>
                </c:pt>
                <c:pt idx="135">
                  <c:v>0.35305318552131554</c:v>
                </c:pt>
                <c:pt idx="136">
                  <c:v>0.36161377840247066</c:v>
                </c:pt>
                <c:pt idx="137">
                  <c:v>0.37055425516966323</c:v>
                </c:pt>
                <c:pt idx="138">
                  <c:v>0.37993489460547336</c:v>
                </c:pt>
                <c:pt idx="139">
                  <c:v>0.38947178826900702</c:v>
                </c:pt>
                <c:pt idx="140">
                  <c:v>0.39920539244886682</c:v>
                </c:pt>
                <c:pt idx="141">
                  <c:v>0.40922171572770483</c:v>
                </c:pt>
                <c:pt idx="142">
                  <c:v>0.41936314854933976</c:v>
                </c:pt>
                <c:pt idx="143">
                  <c:v>0.42957658845140106</c:v>
                </c:pt>
                <c:pt idx="144">
                  <c:v>0.4400006169980975</c:v>
                </c:pt>
                <c:pt idx="145">
                  <c:v>0.45091829855116611</c:v>
                </c:pt>
                <c:pt idx="146">
                  <c:v>0.46188572328435562</c:v>
                </c:pt>
                <c:pt idx="147">
                  <c:v>0.47477705995103936</c:v>
                </c:pt>
                <c:pt idx="148">
                  <c:v>0.48859035802435336</c:v>
                </c:pt>
                <c:pt idx="149">
                  <c:v>0.50405786391797014</c:v>
                </c:pt>
                <c:pt idx="150">
                  <c:v>0.52261339872697454</c:v>
                </c:pt>
                <c:pt idx="151">
                  <c:v>0.54597973893573937</c:v>
                </c:pt>
                <c:pt idx="152">
                  <c:v>0.58269534304227</c:v>
                </c:pt>
                <c:pt idx="153">
                  <c:v>0.61971211805811977</c:v>
                </c:pt>
                <c:pt idx="154">
                  <c:v>0.6658445393563821</c:v>
                </c:pt>
                <c:pt idx="155">
                  <c:v>0.75131311683498325</c:v>
                </c:pt>
                <c:pt idx="156">
                  <c:v>0.99999999999999978</c:v>
                </c:pt>
              </c:numCache>
            </c:numRef>
          </c:yVal>
          <c:smooth val="1"/>
        </c:ser>
        <c:ser>
          <c:idx val="2"/>
          <c:order val="2"/>
          <c:tx>
            <c:v>GDP 1970</c:v>
          </c:tx>
          <c:spPr>
            <a:ln w="15875">
              <a:solidFill>
                <a:schemeClr val="accent6">
                  <a:lumMod val="75000"/>
                  <a:alpha val="99000"/>
                </a:schemeClr>
              </a:solidFill>
            </a:ln>
          </c:spPr>
          <c:marker>
            <c:symbol val="none"/>
          </c:marker>
          <c:xVal>
            <c:numRef>
              <c:f>'1970'!$G$2:$G$158</c:f>
              <c:numCache>
                <c:formatCode>General</c:formatCode>
                <c:ptCount val="157"/>
                <c:pt idx="0">
                  <c:v>0</c:v>
                </c:pt>
                <c:pt idx="1">
                  <c:v>6.41025641025641E-3</c:v>
                </c:pt>
                <c:pt idx="2">
                  <c:v>1.282051282051282E-2</c:v>
                </c:pt>
                <c:pt idx="3">
                  <c:v>1.9230769230769232E-2</c:v>
                </c:pt>
                <c:pt idx="4">
                  <c:v>2.564102564102564E-2</c:v>
                </c:pt>
                <c:pt idx="5">
                  <c:v>3.2051282051282048E-2</c:v>
                </c:pt>
                <c:pt idx="6">
                  <c:v>3.8461538461538464E-2</c:v>
                </c:pt>
                <c:pt idx="7">
                  <c:v>4.4871794871794872E-2</c:v>
                </c:pt>
                <c:pt idx="8">
                  <c:v>5.128205128205128E-2</c:v>
                </c:pt>
                <c:pt idx="9">
                  <c:v>5.7692307692307696E-2</c:v>
                </c:pt>
                <c:pt idx="10">
                  <c:v>6.4102564102564097E-2</c:v>
                </c:pt>
                <c:pt idx="11">
                  <c:v>7.0512820512820512E-2</c:v>
                </c:pt>
                <c:pt idx="12">
                  <c:v>7.6923076923076927E-2</c:v>
                </c:pt>
                <c:pt idx="13">
                  <c:v>8.3333333333333329E-2</c:v>
                </c:pt>
                <c:pt idx="14">
                  <c:v>8.9743589743589744E-2</c:v>
                </c:pt>
                <c:pt idx="15">
                  <c:v>9.6153846153846159E-2</c:v>
                </c:pt>
                <c:pt idx="16">
                  <c:v>0.10256410256410256</c:v>
                </c:pt>
                <c:pt idx="17">
                  <c:v>0.10897435897435898</c:v>
                </c:pt>
                <c:pt idx="18">
                  <c:v>0.11538461538461539</c:v>
                </c:pt>
                <c:pt idx="19">
                  <c:v>0.12179487179487179</c:v>
                </c:pt>
                <c:pt idx="20">
                  <c:v>0.12820512820512819</c:v>
                </c:pt>
                <c:pt idx="21">
                  <c:v>0.13461538461538461</c:v>
                </c:pt>
                <c:pt idx="22">
                  <c:v>0.14102564102564102</c:v>
                </c:pt>
                <c:pt idx="23">
                  <c:v>0.14743589743589744</c:v>
                </c:pt>
                <c:pt idx="24">
                  <c:v>0.15384615384615385</c:v>
                </c:pt>
                <c:pt idx="25">
                  <c:v>0.16025641025641027</c:v>
                </c:pt>
                <c:pt idx="26">
                  <c:v>0.16666666666666666</c:v>
                </c:pt>
                <c:pt idx="27">
                  <c:v>0.17307692307692307</c:v>
                </c:pt>
                <c:pt idx="28">
                  <c:v>0.17948717948717949</c:v>
                </c:pt>
                <c:pt idx="29">
                  <c:v>0.1858974358974359</c:v>
                </c:pt>
                <c:pt idx="30">
                  <c:v>0.19230769230769232</c:v>
                </c:pt>
                <c:pt idx="31">
                  <c:v>0.19871794871794871</c:v>
                </c:pt>
                <c:pt idx="32">
                  <c:v>0.20512820512820512</c:v>
                </c:pt>
                <c:pt idx="33">
                  <c:v>0.21153846153846154</c:v>
                </c:pt>
                <c:pt idx="34">
                  <c:v>0.21794871794871795</c:v>
                </c:pt>
                <c:pt idx="35">
                  <c:v>0.22435897435897437</c:v>
                </c:pt>
                <c:pt idx="36">
                  <c:v>0.23076923076923078</c:v>
                </c:pt>
                <c:pt idx="37">
                  <c:v>0.23717948717948717</c:v>
                </c:pt>
                <c:pt idx="38">
                  <c:v>0.24358974358974358</c:v>
                </c:pt>
                <c:pt idx="39">
                  <c:v>0.25</c:v>
                </c:pt>
                <c:pt idx="40">
                  <c:v>0.25641025641025639</c:v>
                </c:pt>
                <c:pt idx="41">
                  <c:v>0.26282051282051283</c:v>
                </c:pt>
                <c:pt idx="42">
                  <c:v>0.26923076923076922</c:v>
                </c:pt>
                <c:pt idx="43">
                  <c:v>0.27564102564102566</c:v>
                </c:pt>
                <c:pt idx="44">
                  <c:v>0.28205128205128205</c:v>
                </c:pt>
                <c:pt idx="45">
                  <c:v>0.28846153846153844</c:v>
                </c:pt>
                <c:pt idx="46">
                  <c:v>0.29487179487179488</c:v>
                </c:pt>
                <c:pt idx="47">
                  <c:v>0.30128205128205127</c:v>
                </c:pt>
                <c:pt idx="48">
                  <c:v>0.30769230769230771</c:v>
                </c:pt>
                <c:pt idx="49">
                  <c:v>0.3141025641025641</c:v>
                </c:pt>
                <c:pt idx="50">
                  <c:v>0.32051282051282054</c:v>
                </c:pt>
                <c:pt idx="51">
                  <c:v>0.32692307692307693</c:v>
                </c:pt>
                <c:pt idx="52">
                  <c:v>0.33333333333333331</c:v>
                </c:pt>
                <c:pt idx="53">
                  <c:v>0.33974358974358976</c:v>
                </c:pt>
                <c:pt idx="54">
                  <c:v>0.34615384615384615</c:v>
                </c:pt>
                <c:pt idx="55">
                  <c:v>0.35256410256410259</c:v>
                </c:pt>
                <c:pt idx="56">
                  <c:v>0.35897435897435898</c:v>
                </c:pt>
                <c:pt idx="57">
                  <c:v>0.36538461538461536</c:v>
                </c:pt>
                <c:pt idx="58">
                  <c:v>0.37179487179487181</c:v>
                </c:pt>
                <c:pt idx="59">
                  <c:v>0.37820512820512819</c:v>
                </c:pt>
                <c:pt idx="60">
                  <c:v>0.38461538461538464</c:v>
                </c:pt>
                <c:pt idx="61">
                  <c:v>0.39102564102564102</c:v>
                </c:pt>
                <c:pt idx="62">
                  <c:v>0.39743589743589741</c:v>
                </c:pt>
                <c:pt idx="63">
                  <c:v>0.40384615384615385</c:v>
                </c:pt>
                <c:pt idx="64">
                  <c:v>0.41025641025641024</c:v>
                </c:pt>
                <c:pt idx="65">
                  <c:v>0.41666666666666669</c:v>
                </c:pt>
                <c:pt idx="66">
                  <c:v>0.42307692307692307</c:v>
                </c:pt>
                <c:pt idx="67">
                  <c:v>0.42948717948717946</c:v>
                </c:pt>
                <c:pt idx="68">
                  <c:v>0.4358974358974359</c:v>
                </c:pt>
                <c:pt idx="69">
                  <c:v>0.44230769230769229</c:v>
                </c:pt>
                <c:pt idx="70">
                  <c:v>0.44871794871794873</c:v>
                </c:pt>
                <c:pt idx="71">
                  <c:v>0.45512820512820512</c:v>
                </c:pt>
                <c:pt idx="72">
                  <c:v>0.46153846153846156</c:v>
                </c:pt>
                <c:pt idx="73">
                  <c:v>0.46794871794871795</c:v>
                </c:pt>
                <c:pt idx="74">
                  <c:v>0.47435897435897434</c:v>
                </c:pt>
                <c:pt idx="75">
                  <c:v>0.48076923076923078</c:v>
                </c:pt>
                <c:pt idx="76">
                  <c:v>0.48717948717948717</c:v>
                </c:pt>
                <c:pt idx="77">
                  <c:v>0.49358974358974361</c:v>
                </c:pt>
                <c:pt idx="78">
                  <c:v>0.5</c:v>
                </c:pt>
                <c:pt idx="79">
                  <c:v>0.50641025641025639</c:v>
                </c:pt>
                <c:pt idx="80">
                  <c:v>0.51282051282051277</c:v>
                </c:pt>
                <c:pt idx="81">
                  <c:v>0.51923076923076927</c:v>
                </c:pt>
                <c:pt idx="82">
                  <c:v>0.52564102564102566</c:v>
                </c:pt>
                <c:pt idx="83">
                  <c:v>0.53205128205128205</c:v>
                </c:pt>
                <c:pt idx="84">
                  <c:v>0.53846153846153844</c:v>
                </c:pt>
                <c:pt idx="85">
                  <c:v>0.54487179487179482</c:v>
                </c:pt>
                <c:pt idx="86">
                  <c:v>0.55128205128205132</c:v>
                </c:pt>
                <c:pt idx="87">
                  <c:v>0.55769230769230771</c:v>
                </c:pt>
                <c:pt idx="88">
                  <c:v>0.5641025641025641</c:v>
                </c:pt>
                <c:pt idx="89">
                  <c:v>0.57051282051282048</c:v>
                </c:pt>
                <c:pt idx="90">
                  <c:v>0.57692307692307687</c:v>
                </c:pt>
                <c:pt idx="91">
                  <c:v>0.58333333333333337</c:v>
                </c:pt>
                <c:pt idx="92">
                  <c:v>0.58974358974358976</c:v>
                </c:pt>
                <c:pt idx="93">
                  <c:v>0.59615384615384615</c:v>
                </c:pt>
                <c:pt idx="94">
                  <c:v>0.60256410256410253</c:v>
                </c:pt>
                <c:pt idx="95">
                  <c:v>0.60897435897435892</c:v>
                </c:pt>
                <c:pt idx="96">
                  <c:v>0.61538461538461542</c:v>
                </c:pt>
                <c:pt idx="97">
                  <c:v>0.62179487179487181</c:v>
                </c:pt>
                <c:pt idx="98">
                  <c:v>0.62820512820512819</c:v>
                </c:pt>
                <c:pt idx="99">
                  <c:v>0.63461538461538458</c:v>
                </c:pt>
                <c:pt idx="100">
                  <c:v>0.64102564102564108</c:v>
                </c:pt>
                <c:pt idx="101">
                  <c:v>0.64743589743589747</c:v>
                </c:pt>
                <c:pt idx="102">
                  <c:v>0.65384615384615385</c:v>
                </c:pt>
                <c:pt idx="103">
                  <c:v>0.66025641025641024</c:v>
                </c:pt>
                <c:pt idx="104">
                  <c:v>0.66666666666666663</c:v>
                </c:pt>
                <c:pt idx="105">
                  <c:v>0.67307692307692313</c:v>
                </c:pt>
                <c:pt idx="106">
                  <c:v>0.67948717948717952</c:v>
                </c:pt>
                <c:pt idx="107">
                  <c:v>0.6858974358974359</c:v>
                </c:pt>
                <c:pt idx="108">
                  <c:v>0.69230769230769229</c:v>
                </c:pt>
                <c:pt idx="109">
                  <c:v>0.69871794871794868</c:v>
                </c:pt>
                <c:pt idx="110">
                  <c:v>0.70512820512820518</c:v>
                </c:pt>
                <c:pt idx="111">
                  <c:v>0.71153846153846156</c:v>
                </c:pt>
                <c:pt idx="112">
                  <c:v>0.71794871794871795</c:v>
                </c:pt>
                <c:pt idx="113">
                  <c:v>0.72435897435897434</c:v>
                </c:pt>
                <c:pt idx="114">
                  <c:v>0.73076923076923073</c:v>
                </c:pt>
                <c:pt idx="115">
                  <c:v>0.73717948717948723</c:v>
                </c:pt>
                <c:pt idx="116">
                  <c:v>0.74358974358974361</c:v>
                </c:pt>
                <c:pt idx="117">
                  <c:v>0.75</c:v>
                </c:pt>
                <c:pt idx="118">
                  <c:v>0.75641025641025639</c:v>
                </c:pt>
                <c:pt idx="119">
                  <c:v>0.76282051282051277</c:v>
                </c:pt>
                <c:pt idx="120">
                  <c:v>0.76923076923076927</c:v>
                </c:pt>
                <c:pt idx="121">
                  <c:v>0.77564102564102566</c:v>
                </c:pt>
                <c:pt idx="122">
                  <c:v>0.78205128205128205</c:v>
                </c:pt>
                <c:pt idx="123">
                  <c:v>0.78846153846153844</c:v>
                </c:pt>
                <c:pt idx="124">
                  <c:v>0.79487179487179482</c:v>
                </c:pt>
                <c:pt idx="125">
                  <c:v>0.80128205128205132</c:v>
                </c:pt>
                <c:pt idx="126">
                  <c:v>0.80769230769230771</c:v>
                </c:pt>
                <c:pt idx="127">
                  <c:v>0.8141025641025641</c:v>
                </c:pt>
                <c:pt idx="128">
                  <c:v>0.82051282051282048</c:v>
                </c:pt>
                <c:pt idx="129">
                  <c:v>0.82692307692307687</c:v>
                </c:pt>
                <c:pt idx="130">
                  <c:v>0.83333333333333337</c:v>
                </c:pt>
                <c:pt idx="131">
                  <c:v>0.83974358974358976</c:v>
                </c:pt>
                <c:pt idx="132">
                  <c:v>0.84615384615384615</c:v>
                </c:pt>
                <c:pt idx="133">
                  <c:v>0.85256410256410253</c:v>
                </c:pt>
                <c:pt idx="134">
                  <c:v>0.85897435897435892</c:v>
                </c:pt>
                <c:pt idx="135">
                  <c:v>0.86538461538461542</c:v>
                </c:pt>
                <c:pt idx="136">
                  <c:v>0.87179487179487181</c:v>
                </c:pt>
                <c:pt idx="137">
                  <c:v>0.87820512820512819</c:v>
                </c:pt>
                <c:pt idx="138">
                  <c:v>0.88461538461538458</c:v>
                </c:pt>
                <c:pt idx="139">
                  <c:v>0.89102564102564108</c:v>
                </c:pt>
                <c:pt idx="140">
                  <c:v>0.89743589743589747</c:v>
                </c:pt>
                <c:pt idx="141">
                  <c:v>0.90384615384615385</c:v>
                </c:pt>
                <c:pt idx="142">
                  <c:v>0.91025641025641024</c:v>
                </c:pt>
                <c:pt idx="143">
                  <c:v>0.91666666666666663</c:v>
                </c:pt>
                <c:pt idx="144">
                  <c:v>0.92307692307692313</c:v>
                </c:pt>
                <c:pt idx="145">
                  <c:v>0.92948717948717952</c:v>
                </c:pt>
                <c:pt idx="146">
                  <c:v>0.9358974358974359</c:v>
                </c:pt>
                <c:pt idx="147">
                  <c:v>0.94230769230769229</c:v>
                </c:pt>
                <c:pt idx="148">
                  <c:v>0.94871794871794868</c:v>
                </c:pt>
                <c:pt idx="149">
                  <c:v>0.95512820512820518</c:v>
                </c:pt>
                <c:pt idx="150">
                  <c:v>0.96153846153846156</c:v>
                </c:pt>
                <c:pt idx="151">
                  <c:v>0.96794871794871795</c:v>
                </c:pt>
                <c:pt idx="152">
                  <c:v>0.97435897435897434</c:v>
                </c:pt>
                <c:pt idx="153">
                  <c:v>0.98076923076923073</c:v>
                </c:pt>
                <c:pt idx="154">
                  <c:v>0.98717948717948723</c:v>
                </c:pt>
                <c:pt idx="155">
                  <c:v>0.99358974358974361</c:v>
                </c:pt>
                <c:pt idx="156">
                  <c:v>1</c:v>
                </c:pt>
              </c:numCache>
            </c:numRef>
          </c:xVal>
          <c:yVal>
            <c:numRef>
              <c:f>'1970'!$E$2:$E$158</c:f>
              <c:numCache>
                <c:formatCode>General</c:formatCode>
                <c:ptCount val="157"/>
                <c:pt idx="0">
                  <c:v>0</c:v>
                </c:pt>
                <c:pt idx="1">
                  <c:v>3.0813135773265937E-4</c:v>
                </c:pt>
                <c:pt idx="2">
                  <c:v>6.3924187870455858E-4</c:v>
                </c:pt>
                <c:pt idx="3">
                  <c:v>9.9106827125510248E-4</c:v>
                </c:pt>
                <c:pt idx="4">
                  <c:v>1.3550809911857412E-3</c:v>
                </c:pt>
                <c:pt idx="5">
                  <c:v>1.7342207089819867E-3</c:v>
                </c:pt>
                <c:pt idx="6">
                  <c:v>2.1573615782126223E-3</c:v>
                </c:pt>
                <c:pt idx="7">
                  <c:v>2.5838910373617288E-3</c:v>
                </c:pt>
                <c:pt idx="8">
                  <c:v>3.0149950441957381E-3</c:v>
                </c:pt>
                <c:pt idx="9">
                  <c:v>3.4511773500049137E-3</c:v>
                </c:pt>
                <c:pt idx="10">
                  <c:v>3.9128788033429927E-3</c:v>
                </c:pt>
                <c:pt idx="11">
                  <c:v>4.4703248633453808E-3</c:v>
                </c:pt>
                <c:pt idx="12">
                  <c:v>5.0343952348785173E-3</c:v>
                </c:pt>
                <c:pt idx="13">
                  <c:v>5.637722043782524E-3</c:v>
                </c:pt>
                <c:pt idx="14">
                  <c:v>6.2491269305018967E-3</c:v>
                </c:pt>
                <c:pt idx="15">
                  <c:v>6.8746790493300113E-3</c:v>
                </c:pt>
                <c:pt idx="16">
                  <c:v>7.5356921423544269E-3</c:v>
                </c:pt>
                <c:pt idx="17">
                  <c:v>8.2026619988979643E-3</c:v>
                </c:pt>
                <c:pt idx="18">
                  <c:v>8.8772950167779942E-3</c:v>
                </c:pt>
                <c:pt idx="19">
                  <c:v>9.577985250860177E-3</c:v>
                </c:pt>
                <c:pt idx="20">
                  <c:v>1.0282248597951739E-2</c:v>
                </c:pt>
                <c:pt idx="21">
                  <c:v>1.0989492850417644E-2</c:v>
                </c:pt>
                <c:pt idx="22">
                  <c:v>1.1732678278562246E-2</c:v>
                </c:pt>
                <c:pt idx="23">
                  <c:v>1.250399120868048E-2</c:v>
                </c:pt>
                <c:pt idx="24">
                  <c:v>1.3285712578238247E-2</c:v>
                </c:pt>
                <c:pt idx="25">
                  <c:v>1.4078082156182895E-2</c:v>
                </c:pt>
                <c:pt idx="26">
                  <c:v>1.489589651636667E-2</c:v>
                </c:pt>
                <c:pt idx="27">
                  <c:v>1.5733297155343679E-2</c:v>
                </c:pt>
                <c:pt idx="28">
                  <c:v>1.6575795881861755E-2</c:v>
                </c:pt>
                <c:pt idx="29">
                  <c:v>1.7433493040955952E-2</c:v>
                </c:pt>
                <c:pt idx="30">
                  <c:v>1.829853884925391E-2</c:v>
                </c:pt>
                <c:pt idx="31">
                  <c:v>1.917878396197736E-2</c:v>
                </c:pt>
                <c:pt idx="32">
                  <c:v>2.0083728826612132E-2</c:v>
                </c:pt>
                <c:pt idx="33">
                  <c:v>2.0996745914332992E-2</c:v>
                </c:pt>
                <c:pt idx="34">
                  <c:v>2.1923554647053194E-2</c:v>
                </c:pt>
                <c:pt idx="35">
                  <c:v>2.2886076717590357E-2</c:v>
                </c:pt>
                <c:pt idx="36">
                  <c:v>2.3868181666237717E-2</c:v>
                </c:pt>
                <c:pt idx="37">
                  <c:v>2.4853791947117166E-2</c:v>
                </c:pt>
                <c:pt idx="38">
                  <c:v>2.5858679319279456E-2</c:v>
                </c:pt>
                <c:pt idx="39">
                  <c:v>2.6876359452213547E-2</c:v>
                </c:pt>
                <c:pt idx="40">
                  <c:v>2.792328421428595E-2</c:v>
                </c:pt>
                <c:pt idx="41">
                  <c:v>2.9014098131163898E-2</c:v>
                </c:pt>
                <c:pt idx="42">
                  <c:v>3.0115049832479861E-2</c:v>
                </c:pt>
                <c:pt idx="43">
                  <c:v>3.1219765154418978E-2</c:v>
                </c:pt>
                <c:pt idx="44">
                  <c:v>3.2338125858556201E-2</c:v>
                </c:pt>
                <c:pt idx="45">
                  <c:v>3.3461789853167848E-2</c:v>
                </c:pt>
                <c:pt idx="46">
                  <c:v>3.459638073043695E-2</c:v>
                </c:pt>
                <c:pt idx="47">
                  <c:v>3.5740775353630058E-2</c:v>
                </c:pt>
                <c:pt idx="48">
                  <c:v>3.6902913891492931E-2</c:v>
                </c:pt>
                <c:pt idx="49">
                  <c:v>3.8106373901706854E-2</c:v>
                </c:pt>
                <c:pt idx="50">
                  <c:v>3.9320829019106635E-2</c:v>
                </c:pt>
                <c:pt idx="51">
                  <c:v>4.0550152287191617E-2</c:v>
                </c:pt>
                <c:pt idx="52">
                  <c:v>4.1792039323094568E-2</c:v>
                </c:pt>
                <c:pt idx="53">
                  <c:v>4.3060794870271354E-2</c:v>
                </c:pt>
                <c:pt idx="54">
                  <c:v>4.4360390541142318E-2</c:v>
                </c:pt>
                <c:pt idx="55">
                  <c:v>4.5662350069618121E-2</c:v>
                </c:pt>
                <c:pt idx="56">
                  <c:v>4.6975797357980777E-2</c:v>
                </c:pt>
                <c:pt idx="57">
                  <c:v>4.8358517609609665E-2</c:v>
                </c:pt>
                <c:pt idx="58">
                  <c:v>4.9785994600108338E-2</c:v>
                </c:pt>
                <c:pt idx="59">
                  <c:v>5.123179560131199E-2</c:v>
                </c:pt>
                <c:pt idx="60">
                  <c:v>5.2683458181311892E-2</c:v>
                </c:pt>
                <c:pt idx="61">
                  <c:v>5.4150774621468861E-2</c:v>
                </c:pt>
                <c:pt idx="62">
                  <c:v>5.5648573110767388E-2</c:v>
                </c:pt>
                <c:pt idx="63">
                  <c:v>5.7196895259402213E-2</c:v>
                </c:pt>
                <c:pt idx="64">
                  <c:v>5.8757079519094292E-2</c:v>
                </c:pt>
                <c:pt idx="65">
                  <c:v>6.032170096235543E-2</c:v>
                </c:pt>
                <c:pt idx="66">
                  <c:v>6.1890584106043839E-2</c:v>
                </c:pt>
                <c:pt idx="67">
                  <c:v>6.3512186695396183E-2</c:v>
                </c:pt>
                <c:pt idx="68">
                  <c:v>6.5170673152554426E-2</c:v>
                </c:pt>
                <c:pt idx="69">
                  <c:v>6.6834625344919921E-2</c:v>
                </c:pt>
                <c:pt idx="70">
                  <c:v>6.8516554539425525E-2</c:v>
                </c:pt>
                <c:pt idx="71">
                  <c:v>7.0242958655923268E-2</c:v>
                </c:pt>
                <c:pt idx="72">
                  <c:v>7.200387496126133E-2</c:v>
                </c:pt>
                <c:pt idx="73">
                  <c:v>7.3803648685687506E-2</c:v>
                </c:pt>
                <c:pt idx="74">
                  <c:v>7.5670592814382251E-2</c:v>
                </c:pt>
                <c:pt idx="75">
                  <c:v>7.7567561444420369E-2</c:v>
                </c:pt>
                <c:pt idx="76">
                  <c:v>7.9502673214461E-2</c:v>
                </c:pt>
                <c:pt idx="77">
                  <c:v>8.1480953059772585E-2</c:v>
                </c:pt>
                <c:pt idx="78">
                  <c:v>8.3479020742735666E-2</c:v>
                </c:pt>
                <c:pt idx="79">
                  <c:v>8.5506095021220141E-2</c:v>
                </c:pt>
                <c:pt idx="80">
                  <c:v>8.7551020916762104E-2</c:v>
                </c:pt>
                <c:pt idx="81">
                  <c:v>8.9633976644873076E-2</c:v>
                </c:pt>
                <c:pt idx="82">
                  <c:v>9.1795401188494274E-2</c:v>
                </c:pt>
                <c:pt idx="83">
                  <c:v>9.402813025465033E-2</c:v>
                </c:pt>
                <c:pt idx="84">
                  <c:v>9.6349295362755549E-2</c:v>
                </c:pt>
                <c:pt idx="85">
                  <c:v>9.8675757454718696E-2</c:v>
                </c:pt>
                <c:pt idx="86">
                  <c:v>0.10105766086411087</c:v>
                </c:pt>
                <c:pt idx="87">
                  <c:v>0.103454852376798</c:v>
                </c:pt>
                <c:pt idx="88">
                  <c:v>0.10585414141672052</c:v>
                </c:pt>
                <c:pt idx="89">
                  <c:v>0.10831227029013239</c:v>
                </c:pt>
                <c:pt idx="90">
                  <c:v>0.11085062401552032</c:v>
                </c:pt>
                <c:pt idx="91">
                  <c:v>0.11346061244579413</c:v>
                </c:pt>
                <c:pt idx="92">
                  <c:v>0.11616735968225118</c:v>
                </c:pt>
                <c:pt idx="93">
                  <c:v>0.11898645224801237</c:v>
                </c:pt>
                <c:pt idx="94">
                  <c:v>0.12184771876636502</c:v>
                </c:pt>
                <c:pt idx="95">
                  <c:v>0.12471833929653893</c:v>
                </c:pt>
                <c:pt idx="96">
                  <c:v>0.12768937513790257</c:v>
                </c:pt>
                <c:pt idx="97">
                  <c:v>0.13066196796352897</c:v>
                </c:pt>
                <c:pt idx="98">
                  <c:v>0.13387068972106164</c:v>
                </c:pt>
                <c:pt idx="99">
                  <c:v>0.13709069939723956</c:v>
                </c:pt>
                <c:pt idx="100">
                  <c:v>0.14051334703279078</c:v>
                </c:pt>
                <c:pt idx="101">
                  <c:v>0.14397015816201034</c:v>
                </c:pt>
                <c:pt idx="102">
                  <c:v>0.1474919274599821</c:v>
                </c:pt>
                <c:pt idx="103">
                  <c:v>0.15104025177243718</c:v>
                </c:pt>
                <c:pt idx="104">
                  <c:v>0.1547012830065122</c:v>
                </c:pt>
                <c:pt idx="105">
                  <c:v>0.15840653134776322</c:v>
                </c:pt>
                <c:pt idx="106">
                  <c:v>0.16218237344693676</c:v>
                </c:pt>
                <c:pt idx="107">
                  <c:v>0.16609888893826336</c:v>
                </c:pt>
                <c:pt idx="108">
                  <c:v>0.17010305919637364</c:v>
                </c:pt>
                <c:pt idx="109">
                  <c:v>0.17412347619627472</c:v>
                </c:pt>
                <c:pt idx="110">
                  <c:v>0.17815295292415981</c:v>
                </c:pt>
                <c:pt idx="111">
                  <c:v>0.18219973522133789</c:v>
                </c:pt>
                <c:pt idx="112">
                  <c:v>0.18627798190790867</c:v>
                </c:pt>
                <c:pt idx="113">
                  <c:v>0.19043631353114812</c:v>
                </c:pt>
                <c:pt idx="114">
                  <c:v>0.19465432004154243</c:v>
                </c:pt>
                <c:pt idx="115">
                  <c:v>0.19897733868322992</c:v>
                </c:pt>
                <c:pt idx="116">
                  <c:v>0.20340006384923207</c:v>
                </c:pt>
                <c:pt idx="117">
                  <c:v>0.20783472173497439</c:v>
                </c:pt>
                <c:pt idx="118">
                  <c:v>0.21232820294178478</c:v>
                </c:pt>
                <c:pt idx="119">
                  <c:v>0.21693225792064399</c:v>
                </c:pt>
                <c:pt idx="120">
                  <c:v>0.22160098325346717</c:v>
                </c:pt>
                <c:pt idx="121">
                  <c:v>0.22664355438047817</c:v>
                </c:pt>
                <c:pt idx="122">
                  <c:v>0.23232915330639353</c:v>
                </c:pt>
                <c:pt idx="123">
                  <c:v>0.23809055414725655</c:v>
                </c:pt>
                <c:pt idx="124">
                  <c:v>0.24393085397541919</c:v>
                </c:pt>
                <c:pt idx="125">
                  <c:v>0.25044957902280224</c:v>
                </c:pt>
                <c:pt idx="126">
                  <c:v>0.25702002846207467</c:v>
                </c:pt>
                <c:pt idx="127">
                  <c:v>0.26376418556805237</c:v>
                </c:pt>
                <c:pt idx="128">
                  <c:v>0.27099833534787088</c:v>
                </c:pt>
                <c:pt idx="129">
                  <c:v>0.27830953859465807</c:v>
                </c:pt>
                <c:pt idx="130">
                  <c:v>0.28586236181650393</c:v>
                </c:pt>
                <c:pt idx="131">
                  <c:v>0.29347909361523372</c:v>
                </c:pt>
                <c:pt idx="132">
                  <c:v>0.30124867561458324</c:v>
                </c:pt>
                <c:pt idx="133">
                  <c:v>0.30901992095679409</c:v>
                </c:pt>
                <c:pt idx="134">
                  <c:v>0.31698207541101386</c:v>
                </c:pt>
                <c:pt idx="135">
                  <c:v>0.32527182186005582</c:v>
                </c:pt>
                <c:pt idx="136">
                  <c:v>0.3335845230618405</c:v>
                </c:pt>
                <c:pt idx="137">
                  <c:v>0.34194349133986984</c:v>
                </c:pt>
                <c:pt idx="138">
                  <c:v>0.35063721604036091</c:v>
                </c:pt>
                <c:pt idx="139">
                  <c:v>0.35988569036872248</c:v>
                </c:pt>
                <c:pt idx="140">
                  <c:v>0.36945039705403315</c:v>
                </c:pt>
                <c:pt idx="141">
                  <c:v>0.37920182727890861</c:v>
                </c:pt>
                <c:pt idx="142">
                  <c:v>0.38952138608671644</c:v>
                </c:pt>
                <c:pt idx="143">
                  <c:v>0.40024054126862491</c:v>
                </c:pt>
                <c:pt idx="144">
                  <c:v>0.41127392468886009</c:v>
                </c:pt>
                <c:pt idx="145">
                  <c:v>0.42240732190189545</c:v>
                </c:pt>
                <c:pt idx="146">
                  <c:v>0.43517701977601253</c:v>
                </c:pt>
                <c:pt idx="147">
                  <c:v>0.44804192211325844</c:v>
                </c:pt>
                <c:pt idx="148">
                  <c:v>0.46092458763217592</c:v>
                </c:pt>
                <c:pt idx="149">
                  <c:v>0.47556580025060008</c:v>
                </c:pt>
                <c:pt idx="150">
                  <c:v>0.49071560105565604</c:v>
                </c:pt>
                <c:pt idx="151">
                  <c:v>0.50859647853852674</c:v>
                </c:pt>
                <c:pt idx="152">
                  <c:v>0.54086382645229736</c:v>
                </c:pt>
                <c:pt idx="153">
                  <c:v>0.59069528730355014</c:v>
                </c:pt>
                <c:pt idx="154">
                  <c:v>0.66023866973792888</c:v>
                </c:pt>
                <c:pt idx="155">
                  <c:v>0.80264134490381356</c:v>
                </c:pt>
                <c:pt idx="156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86208"/>
        <c:axId val="205888128"/>
      </c:scatterChart>
      <c:valAx>
        <c:axId val="205886208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cummulative relative density of countries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88128"/>
        <c:crosses val="autoZero"/>
        <c:crossBetween val="midCat"/>
      </c:valAx>
      <c:valAx>
        <c:axId val="2058881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cummulative relative per-capita GDP</a:t>
                </a:r>
              </a:p>
            </c:rich>
          </c:tx>
          <c:layout>
            <c:manualLayout>
              <c:xMode val="edge"/>
              <c:yMode val="edge"/>
              <c:x val="5.5880770005790094E-3"/>
              <c:y val="0.230647115734620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886208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Lorenz Curve for Years 1970 and 1975</a:t>
            </a:r>
          </a:p>
        </c:rich>
      </c:tx>
      <c:layout>
        <c:manualLayout>
          <c:xMode val="edge"/>
          <c:yMode val="edge"/>
          <c:x val="0.20909419870310328"/>
          <c:y val="9.124087591240875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8088193287954E-2"/>
          <c:y val="7.4163616871834689E-2"/>
          <c:w val="0.77412307212877818"/>
          <c:h val="0.80493819896154284"/>
        </c:manualLayout>
      </c:layout>
      <c:scatterChart>
        <c:scatterStyle val="smoothMarker"/>
        <c:varyColors val="0"/>
        <c:ser>
          <c:idx val="0"/>
          <c:order val="0"/>
          <c:tx>
            <c:v>Equality </c:v>
          </c:tx>
          <c:marker>
            <c:symbol val="none"/>
          </c:marker>
          <c:xVal>
            <c:numRef>
              <c:f>'1975'!$G$2:$G$158</c:f>
              <c:numCache>
                <c:formatCode>General</c:formatCode>
                <c:ptCount val="157"/>
                <c:pt idx="0">
                  <c:v>0</c:v>
                </c:pt>
                <c:pt idx="1">
                  <c:v>6.41025641025641E-3</c:v>
                </c:pt>
                <c:pt idx="2">
                  <c:v>1.282051282051282E-2</c:v>
                </c:pt>
                <c:pt idx="3">
                  <c:v>1.9230769230769232E-2</c:v>
                </c:pt>
                <c:pt idx="4">
                  <c:v>2.564102564102564E-2</c:v>
                </c:pt>
                <c:pt idx="5">
                  <c:v>3.2051282051282048E-2</c:v>
                </c:pt>
                <c:pt idx="6">
                  <c:v>3.8461538461538464E-2</c:v>
                </c:pt>
                <c:pt idx="7">
                  <c:v>4.4871794871794872E-2</c:v>
                </c:pt>
                <c:pt idx="8">
                  <c:v>5.128205128205128E-2</c:v>
                </c:pt>
                <c:pt idx="9">
                  <c:v>5.7692307692307696E-2</c:v>
                </c:pt>
                <c:pt idx="10">
                  <c:v>6.4102564102564097E-2</c:v>
                </c:pt>
                <c:pt idx="11">
                  <c:v>7.0512820512820512E-2</c:v>
                </c:pt>
                <c:pt idx="12">
                  <c:v>7.6923076923076927E-2</c:v>
                </c:pt>
                <c:pt idx="13">
                  <c:v>8.3333333333333329E-2</c:v>
                </c:pt>
                <c:pt idx="14">
                  <c:v>8.9743589743589744E-2</c:v>
                </c:pt>
                <c:pt idx="15">
                  <c:v>9.6153846153846159E-2</c:v>
                </c:pt>
                <c:pt idx="16">
                  <c:v>0.10256410256410256</c:v>
                </c:pt>
                <c:pt idx="17">
                  <c:v>0.10897435897435898</c:v>
                </c:pt>
                <c:pt idx="18">
                  <c:v>0.11538461538461539</c:v>
                </c:pt>
                <c:pt idx="19">
                  <c:v>0.12179487179487179</c:v>
                </c:pt>
                <c:pt idx="20">
                  <c:v>0.12820512820512819</c:v>
                </c:pt>
                <c:pt idx="21">
                  <c:v>0.13461538461538461</c:v>
                </c:pt>
                <c:pt idx="22">
                  <c:v>0.14102564102564102</c:v>
                </c:pt>
                <c:pt idx="23">
                  <c:v>0.14743589743589744</c:v>
                </c:pt>
                <c:pt idx="24">
                  <c:v>0.15384615384615385</c:v>
                </c:pt>
                <c:pt idx="25">
                  <c:v>0.16025641025641027</c:v>
                </c:pt>
                <c:pt idx="26">
                  <c:v>0.16666666666666666</c:v>
                </c:pt>
                <c:pt idx="27">
                  <c:v>0.17307692307692307</c:v>
                </c:pt>
                <c:pt idx="28">
                  <c:v>0.17948717948717949</c:v>
                </c:pt>
                <c:pt idx="29">
                  <c:v>0.1858974358974359</c:v>
                </c:pt>
                <c:pt idx="30">
                  <c:v>0.19230769230769232</c:v>
                </c:pt>
                <c:pt idx="31">
                  <c:v>0.19871794871794871</c:v>
                </c:pt>
                <c:pt idx="32">
                  <c:v>0.20512820512820512</c:v>
                </c:pt>
                <c:pt idx="33">
                  <c:v>0.21153846153846154</c:v>
                </c:pt>
                <c:pt idx="34">
                  <c:v>0.21794871794871795</c:v>
                </c:pt>
                <c:pt idx="35">
                  <c:v>0.22435897435897437</c:v>
                </c:pt>
                <c:pt idx="36">
                  <c:v>0.23076923076923078</c:v>
                </c:pt>
                <c:pt idx="37">
                  <c:v>0.23717948717948717</c:v>
                </c:pt>
                <c:pt idx="38">
                  <c:v>0.24358974358974358</c:v>
                </c:pt>
                <c:pt idx="39">
                  <c:v>0.25</c:v>
                </c:pt>
                <c:pt idx="40">
                  <c:v>0.25641025641025639</c:v>
                </c:pt>
                <c:pt idx="41">
                  <c:v>0.26282051282051283</c:v>
                </c:pt>
                <c:pt idx="42">
                  <c:v>0.26923076923076922</c:v>
                </c:pt>
                <c:pt idx="43">
                  <c:v>0.27564102564102566</c:v>
                </c:pt>
                <c:pt idx="44">
                  <c:v>0.28205128205128205</c:v>
                </c:pt>
                <c:pt idx="45">
                  <c:v>0.28846153846153844</c:v>
                </c:pt>
                <c:pt idx="46">
                  <c:v>0.29487179487179488</c:v>
                </c:pt>
                <c:pt idx="47">
                  <c:v>0.30128205128205127</c:v>
                </c:pt>
                <c:pt idx="48">
                  <c:v>0.30769230769230771</c:v>
                </c:pt>
                <c:pt idx="49">
                  <c:v>0.3141025641025641</c:v>
                </c:pt>
                <c:pt idx="50">
                  <c:v>0.32051282051282054</c:v>
                </c:pt>
                <c:pt idx="51">
                  <c:v>0.32692307692307693</c:v>
                </c:pt>
                <c:pt idx="52">
                  <c:v>0.33333333333333331</c:v>
                </c:pt>
                <c:pt idx="53">
                  <c:v>0.33974358974358976</c:v>
                </c:pt>
                <c:pt idx="54">
                  <c:v>0.34615384615384615</c:v>
                </c:pt>
                <c:pt idx="55">
                  <c:v>0.35256410256410259</c:v>
                </c:pt>
                <c:pt idx="56">
                  <c:v>0.35897435897435898</c:v>
                </c:pt>
                <c:pt idx="57">
                  <c:v>0.36538461538461536</c:v>
                </c:pt>
                <c:pt idx="58">
                  <c:v>0.37179487179487181</c:v>
                </c:pt>
                <c:pt idx="59">
                  <c:v>0.37820512820512819</c:v>
                </c:pt>
                <c:pt idx="60">
                  <c:v>0.38461538461538464</c:v>
                </c:pt>
                <c:pt idx="61">
                  <c:v>0.39102564102564102</c:v>
                </c:pt>
                <c:pt idx="62">
                  <c:v>0.39743589743589741</c:v>
                </c:pt>
                <c:pt idx="63">
                  <c:v>0.40384615384615385</c:v>
                </c:pt>
                <c:pt idx="64">
                  <c:v>0.41025641025641024</c:v>
                </c:pt>
                <c:pt idx="65">
                  <c:v>0.41666666666666669</c:v>
                </c:pt>
                <c:pt idx="66">
                  <c:v>0.42307692307692307</c:v>
                </c:pt>
                <c:pt idx="67">
                  <c:v>0.42948717948717946</c:v>
                </c:pt>
                <c:pt idx="68">
                  <c:v>0.4358974358974359</c:v>
                </c:pt>
                <c:pt idx="69">
                  <c:v>0.44230769230769229</c:v>
                </c:pt>
                <c:pt idx="70">
                  <c:v>0.44871794871794873</c:v>
                </c:pt>
                <c:pt idx="71">
                  <c:v>0.45512820512820512</c:v>
                </c:pt>
                <c:pt idx="72">
                  <c:v>0.46153846153846156</c:v>
                </c:pt>
                <c:pt idx="73">
                  <c:v>0.46794871794871795</c:v>
                </c:pt>
                <c:pt idx="74">
                  <c:v>0.47435897435897434</c:v>
                </c:pt>
                <c:pt idx="75">
                  <c:v>0.48076923076923078</c:v>
                </c:pt>
                <c:pt idx="76">
                  <c:v>0.48717948717948717</c:v>
                </c:pt>
                <c:pt idx="77">
                  <c:v>0.49358974358974361</c:v>
                </c:pt>
                <c:pt idx="78">
                  <c:v>0.5</c:v>
                </c:pt>
                <c:pt idx="79">
                  <c:v>0.50641025641025639</c:v>
                </c:pt>
                <c:pt idx="80">
                  <c:v>0.51282051282051277</c:v>
                </c:pt>
                <c:pt idx="81">
                  <c:v>0.51923076923076927</c:v>
                </c:pt>
                <c:pt idx="82">
                  <c:v>0.52564102564102566</c:v>
                </c:pt>
                <c:pt idx="83">
                  <c:v>0.53205128205128205</c:v>
                </c:pt>
                <c:pt idx="84">
                  <c:v>0.53846153846153844</c:v>
                </c:pt>
                <c:pt idx="85">
                  <c:v>0.54487179487179482</c:v>
                </c:pt>
                <c:pt idx="86">
                  <c:v>0.55128205128205132</c:v>
                </c:pt>
                <c:pt idx="87">
                  <c:v>0.55769230769230771</c:v>
                </c:pt>
                <c:pt idx="88">
                  <c:v>0.5641025641025641</c:v>
                </c:pt>
                <c:pt idx="89">
                  <c:v>0.57051282051282048</c:v>
                </c:pt>
                <c:pt idx="90">
                  <c:v>0.57692307692307687</c:v>
                </c:pt>
                <c:pt idx="91">
                  <c:v>0.58333333333333337</c:v>
                </c:pt>
                <c:pt idx="92">
                  <c:v>0.58974358974358976</c:v>
                </c:pt>
                <c:pt idx="93">
                  <c:v>0.59615384615384615</c:v>
                </c:pt>
                <c:pt idx="94">
                  <c:v>0.60256410256410253</c:v>
                </c:pt>
                <c:pt idx="95">
                  <c:v>0.60897435897435892</c:v>
                </c:pt>
                <c:pt idx="96">
                  <c:v>0.61538461538461542</c:v>
                </c:pt>
                <c:pt idx="97">
                  <c:v>0.62179487179487181</c:v>
                </c:pt>
                <c:pt idx="98">
                  <c:v>0.62820512820512819</c:v>
                </c:pt>
                <c:pt idx="99">
                  <c:v>0.63461538461538458</c:v>
                </c:pt>
                <c:pt idx="100">
                  <c:v>0.64102564102564108</c:v>
                </c:pt>
                <c:pt idx="101">
                  <c:v>0.64743589743589747</c:v>
                </c:pt>
                <c:pt idx="102">
                  <c:v>0.65384615384615385</c:v>
                </c:pt>
                <c:pt idx="103">
                  <c:v>0.66025641025641024</c:v>
                </c:pt>
                <c:pt idx="104">
                  <c:v>0.66666666666666663</c:v>
                </c:pt>
                <c:pt idx="105">
                  <c:v>0.67307692307692313</c:v>
                </c:pt>
                <c:pt idx="106">
                  <c:v>0.67948717948717952</c:v>
                </c:pt>
                <c:pt idx="107">
                  <c:v>0.6858974358974359</c:v>
                </c:pt>
                <c:pt idx="108">
                  <c:v>0.69230769230769229</c:v>
                </c:pt>
                <c:pt idx="109">
                  <c:v>0.69871794871794868</c:v>
                </c:pt>
                <c:pt idx="110">
                  <c:v>0.70512820512820518</c:v>
                </c:pt>
                <c:pt idx="111">
                  <c:v>0.71153846153846156</c:v>
                </c:pt>
                <c:pt idx="112">
                  <c:v>0.71794871794871795</c:v>
                </c:pt>
                <c:pt idx="113">
                  <c:v>0.72435897435897434</c:v>
                </c:pt>
                <c:pt idx="114">
                  <c:v>0.73076923076923073</c:v>
                </c:pt>
                <c:pt idx="115">
                  <c:v>0.73717948717948723</c:v>
                </c:pt>
                <c:pt idx="116">
                  <c:v>0.74358974358974361</c:v>
                </c:pt>
                <c:pt idx="117">
                  <c:v>0.75</c:v>
                </c:pt>
                <c:pt idx="118">
                  <c:v>0.75641025641025639</c:v>
                </c:pt>
                <c:pt idx="119">
                  <c:v>0.76282051282051277</c:v>
                </c:pt>
                <c:pt idx="120">
                  <c:v>0.76923076923076927</c:v>
                </c:pt>
                <c:pt idx="121">
                  <c:v>0.77564102564102566</c:v>
                </c:pt>
                <c:pt idx="122">
                  <c:v>0.78205128205128205</c:v>
                </c:pt>
                <c:pt idx="123">
                  <c:v>0.78846153846153844</c:v>
                </c:pt>
                <c:pt idx="124">
                  <c:v>0.79487179487179482</c:v>
                </c:pt>
                <c:pt idx="125">
                  <c:v>0.80128205128205132</c:v>
                </c:pt>
                <c:pt idx="126">
                  <c:v>0.80769230769230771</c:v>
                </c:pt>
                <c:pt idx="127">
                  <c:v>0.8141025641025641</c:v>
                </c:pt>
                <c:pt idx="128">
                  <c:v>0.82051282051282048</c:v>
                </c:pt>
                <c:pt idx="129">
                  <c:v>0.82692307692307687</c:v>
                </c:pt>
                <c:pt idx="130">
                  <c:v>0.83333333333333337</c:v>
                </c:pt>
                <c:pt idx="131">
                  <c:v>0.83974358974358976</c:v>
                </c:pt>
                <c:pt idx="132">
                  <c:v>0.84615384615384615</c:v>
                </c:pt>
                <c:pt idx="133">
                  <c:v>0.85256410256410253</c:v>
                </c:pt>
                <c:pt idx="134">
                  <c:v>0.85897435897435892</c:v>
                </c:pt>
                <c:pt idx="135">
                  <c:v>0.86538461538461542</c:v>
                </c:pt>
                <c:pt idx="136">
                  <c:v>0.87179487179487181</c:v>
                </c:pt>
                <c:pt idx="137">
                  <c:v>0.87820512820512819</c:v>
                </c:pt>
                <c:pt idx="138">
                  <c:v>0.88461538461538458</c:v>
                </c:pt>
                <c:pt idx="139">
                  <c:v>0.89102564102564108</c:v>
                </c:pt>
                <c:pt idx="140">
                  <c:v>0.89743589743589747</c:v>
                </c:pt>
                <c:pt idx="141">
                  <c:v>0.90384615384615385</c:v>
                </c:pt>
                <c:pt idx="142">
                  <c:v>0.91025641025641024</c:v>
                </c:pt>
                <c:pt idx="143">
                  <c:v>0.91666666666666663</c:v>
                </c:pt>
                <c:pt idx="144">
                  <c:v>0.92307692307692313</c:v>
                </c:pt>
                <c:pt idx="145">
                  <c:v>0.92948717948717952</c:v>
                </c:pt>
                <c:pt idx="146">
                  <c:v>0.9358974358974359</c:v>
                </c:pt>
                <c:pt idx="147">
                  <c:v>0.94230769230769229</c:v>
                </c:pt>
                <c:pt idx="148">
                  <c:v>0.94871794871794868</c:v>
                </c:pt>
                <c:pt idx="149">
                  <c:v>0.95512820512820518</c:v>
                </c:pt>
                <c:pt idx="150">
                  <c:v>0.96153846153846156</c:v>
                </c:pt>
                <c:pt idx="151">
                  <c:v>0.96794871794871795</c:v>
                </c:pt>
                <c:pt idx="152">
                  <c:v>0.97435897435897434</c:v>
                </c:pt>
                <c:pt idx="153">
                  <c:v>0.98076923076923073</c:v>
                </c:pt>
                <c:pt idx="154">
                  <c:v>0.98717948717948723</c:v>
                </c:pt>
                <c:pt idx="155">
                  <c:v>0.99358974358974361</c:v>
                </c:pt>
                <c:pt idx="156">
                  <c:v>1</c:v>
                </c:pt>
              </c:numCache>
            </c:numRef>
          </c:xVal>
          <c:yVal>
            <c:numRef>
              <c:f>'1975'!$G$2:$G$158</c:f>
              <c:numCache>
                <c:formatCode>General</c:formatCode>
                <c:ptCount val="157"/>
                <c:pt idx="0">
                  <c:v>0</c:v>
                </c:pt>
                <c:pt idx="1">
                  <c:v>6.41025641025641E-3</c:v>
                </c:pt>
                <c:pt idx="2">
                  <c:v>1.282051282051282E-2</c:v>
                </c:pt>
                <c:pt idx="3">
                  <c:v>1.9230769230769232E-2</c:v>
                </c:pt>
                <c:pt idx="4">
                  <c:v>2.564102564102564E-2</c:v>
                </c:pt>
                <c:pt idx="5">
                  <c:v>3.2051282051282048E-2</c:v>
                </c:pt>
                <c:pt idx="6">
                  <c:v>3.8461538461538464E-2</c:v>
                </c:pt>
                <c:pt idx="7">
                  <c:v>4.4871794871794872E-2</c:v>
                </c:pt>
                <c:pt idx="8">
                  <c:v>5.128205128205128E-2</c:v>
                </c:pt>
                <c:pt idx="9">
                  <c:v>5.7692307692307696E-2</c:v>
                </c:pt>
                <c:pt idx="10">
                  <c:v>6.4102564102564097E-2</c:v>
                </c:pt>
                <c:pt idx="11">
                  <c:v>7.0512820512820512E-2</c:v>
                </c:pt>
                <c:pt idx="12">
                  <c:v>7.6923076923076927E-2</c:v>
                </c:pt>
                <c:pt idx="13">
                  <c:v>8.3333333333333329E-2</c:v>
                </c:pt>
                <c:pt idx="14">
                  <c:v>8.9743589743589744E-2</c:v>
                </c:pt>
                <c:pt idx="15">
                  <c:v>9.6153846153846159E-2</c:v>
                </c:pt>
                <c:pt idx="16">
                  <c:v>0.10256410256410256</c:v>
                </c:pt>
                <c:pt idx="17">
                  <c:v>0.10897435897435898</c:v>
                </c:pt>
                <c:pt idx="18">
                  <c:v>0.11538461538461539</c:v>
                </c:pt>
                <c:pt idx="19">
                  <c:v>0.12179487179487179</c:v>
                </c:pt>
                <c:pt idx="20">
                  <c:v>0.12820512820512819</c:v>
                </c:pt>
                <c:pt idx="21">
                  <c:v>0.13461538461538461</c:v>
                </c:pt>
                <c:pt idx="22">
                  <c:v>0.14102564102564102</c:v>
                </c:pt>
                <c:pt idx="23">
                  <c:v>0.14743589743589744</c:v>
                </c:pt>
                <c:pt idx="24">
                  <c:v>0.15384615384615385</c:v>
                </c:pt>
                <c:pt idx="25">
                  <c:v>0.16025641025641027</c:v>
                </c:pt>
                <c:pt idx="26">
                  <c:v>0.16666666666666666</c:v>
                </c:pt>
                <c:pt idx="27">
                  <c:v>0.17307692307692307</c:v>
                </c:pt>
                <c:pt idx="28">
                  <c:v>0.17948717948717949</c:v>
                </c:pt>
                <c:pt idx="29">
                  <c:v>0.1858974358974359</c:v>
                </c:pt>
                <c:pt idx="30">
                  <c:v>0.19230769230769232</c:v>
                </c:pt>
                <c:pt idx="31">
                  <c:v>0.19871794871794871</c:v>
                </c:pt>
                <c:pt idx="32">
                  <c:v>0.20512820512820512</c:v>
                </c:pt>
                <c:pt idx="33">
                  <c:v>0.21153846153846154</c:v>
                </c:pt>
                <c:pt idx="34">
                  <c:v>0.21794871794871795</c:v>
                </c:pt>
                <c:pt idx="35">
                  <c:v>0.22435897435897437</c:v>
                </c:pt>
                <c:pt idx="36">
                  <c:v>0.23076923076923078</c:v>
                </c:pt>
                <c:pt idx="37">
                  <c:v>0.23717948717948717</c:v>
                </c:pt>
                <c:pt idx="38">
                  <c:v>0.24358974358974358</c:v>
                </c:pt>
                <c:pt idx="39">
                  <c:v>0.25</c:v>
                </c:pt>
                <c:pt idx="40">
                  <c:v>0.25641025641025639</c:v>
                </c:pt>
                <c:pt idx="41">
                  <c:v>0.26282051282051283</c:v>
                </c:pt>
                <c:pt idx="42">
                  <c:v>0.26923076923076922</c:v>
                </c:pt>
                <c:pt idx="43">
                  <c:v>0.27564102564102566</c:v>
                </c:pt>
                <c:pt idx="44">
                  <c:v>0.28205128205128205</c:v>
                </c:pt>
                <c:pt idx="45">
                  <c:v>0.28846153846153844</c:v>
                </c:pt>
                <c:pt idx="46">
                  <c:v>0.29487179487179488</c:v>
                </c:pt>
                <c:pt idx="47">
                  <c:v>0.30128205128205127</c:v>
                </c:pt>
                <c:pt idx="48">
                  <c:v>0.30769230769230771</c:v>
                </c:pt>
                <c:pt idx="49">
                  <c:v>0.3141025641025641</c:v>
                </c:pt>
                <c:pt idx="50">
                  <c:v>0.32051282051282054</c:v>
                </c:pt>
                <c:pt idx="51">
                  <c:v>0.32692307692307693</c:v>
                </c:pt>
                <c:pt idx="52">
                  <c:v>0.33333333333333331</c:v>
                </c:pt>
                <c:pt idx="53">
                  <c:v>0.33974358974358976</c:v>
                </c:pt>
                <c:pt idx="54">
                  <c:v>0.34615384615384615</c:v>
                </c:pt>
                <c:pt idx="55">
                  <c:v>0.35256410256410259</c:v>
                </c:pt>
                <c:pt idx="56">
                  <c:v>0.35897435897435898</c:v>
                </c:pt>
                <c:pt idx="57">
                  <c:v>0.36538461538461536</c:v>
                </c:pt>
                <c:pt idx="58">
                  <c:v>0.37179487179487181</c:v>
                </c:pt>
                <c:pt idx="59">
                  <c:v>0.37820512820512819</c:v>
                </c:pt>
                <c:pt idx="60">
                  <c:v>0.38461538461538464</c:v>
                </c:pt>
                <c:pt idx="61">
                  <c:v>0.39102564102564102</c:v>
                </c:pt>
                <c:pt idx="62">
                  <c:v>0.39743589743589741</c:v>
                </c:pt>
                <c:pt idx="63">
                  <c:v>0.40384615384615385</c:v>
                </c:pt>
                <c:pt idx="64">
                  <c:v>0.41025641025641024</c:v>
                </c:pt>
                <c:pt idx="65">
                  <c:v>0.41666666666666669</c:v>
                </c:pt>
                <c:pt idx="66">
                  <c:v>0.42307692307692307</c:v>
                </c:pt>
                <c:pt idx="67">
                  <c:v>0.42948717948717946</c:v>
                </c:pt>
                <c:pt idx="68">
                  <c:v>0.4358974358974359</c:v>
                </c:pt>
                <c:pt idx="69">
                  <c:v>0.44230769230769229</c:v>
                </c:pt>
                <c:pt idx="70">
                  <c:v>0.44871794871794873</c:v>
                </c:pt>
                <c:pt idx="71">
                  <c:v>0.45512820512820512</c:v>
                </c:pt>
                <c:pt idx="72">
                  <c:v>0.46153846153846156</c:v>
                </c:pt>
                <c:pt idx="73">
                  <c:v>0.46794871794871795</c:v>
                </c:pt>
                <c:pt idx="74">
                  <c:v>0.47435897435897434</c:v>
                </c:pt>
                <c:pt idx="75">
                  <c:v>0.48076923076923078</c:v>
                </c:pt>
                <c:pt idx="76">
                  <c:v>0.48717948717948717</c:v>
                </c:pt>
                <c:pt idx="77">
                  <c:v>0.49358974358974361</c:v>
                </c:pt>
                <c:pt idx="78">
                  <c:v>0.5</c:v>
                </c:pt>
                <c:pt idx="79">
                  <c:v>0.50641025641025639</c:v>
                </c:pt>
                <c:pt idx="80">
                  <c:v>0.51282051282051277</c:v>
                </c:pt>
                <c:pt idx="81">
                  <c:v>0.51923076923076927</c:v>
                </c:pt>
                <c:pt idx="82">
                  <c:v>0.52564102564102566</c:v>
                </c:pt>
                <c:pt idx="83">
                  <c:v>0.53205128205128205</c:v>
                </c:pt>
                <c:pt idx="84">
                  <c:v>0.53846153846153844</c:v>
                </c:pt>
                <c:pt idx="85">
                  <c:v>0.54487179487179482</c:v>
                </c:pt>
                <c:pt idx="86">
                  <c:v>0.55128205128205132</c:v>
                </c:pt>
                <c:pt idx="87">
                  <c:v>0.55769230769230771</c:v>
                </c:pt>
                <c:pt idx="88">
                  <c:v>0.5641025641025641</c:v>
                </c:pt>
                <c:pt idx="89">
                  <c:v>0.57051282051282048</c:v>
                </c:pt>
                <c:pt idx="90">
                  <c:v>0.57692307692307687</c:v>
                </c:pt>
                <c:pt idx="91">
                  <c:v>0.58333333333333337</c:v>
                </c:pt>
                <c:pt idx="92">
                  <c:v>0.58974358974358976</c:v>
                </c:pt>
                <c:pt idx="93">
                  <c:v>0.59615384615384615</c:v>
                </c:pt>
                <c:pt idx="94">
                  <c:v>0.60256410256410253</c:v>
                </c:pt>
                <c:pt idx="95">
                  <c:v>0.60897435897435892</c:v>
                </c:pt>
                <c:pt idx="96">
                  <c:v>0.61538461538461542</c:v>
                </c:pt>
                <c:pt idx="97">
                  <c:v>0.62179487179487181</c:v>
                </c:pt>
                <c:pt idx="98">
                  <c:v>0.62820512820512819</c:v>
                </c:pt>
                <c:pt idx="99">
                  <c:v>0.63461538461538458</c:v>
                </c:pt>
                <c:pt idx="100">
                  <c:v>0.64102564102564108</c:v>
                </c:pt>
                <c:pt idx="101">
                  <c:v>0.64743589743589747</c:v>
                </c:pt>
                <c:pt idx="102">
                  <c:v>0.65384615384615385</c:v>
                </c:pt>
                <c:pt idx="103">
                  <c:v>0.66025641025641024</c:v>
                </c:pt>
                <c:pt idx="104">
                  <c:v>0.66666666666666663</c:v>
                </c:pt>
                <c:pt idx="105">
                  <c:v>0.67307692307692313</c:v>
                </c:pt>
                <c:pt idx="106">
                  <c:v>0.67948717948717952</c:v>
                </c:pt>
                <c:pt idx="107">
                  <c:v>0.6858974358974359</c:v>
                </c:pt>
                <c:pt idx="108">
                  <c:v>0.69230769230769229</c:v>
                </c:pt>
                <c:pt idx="109">
                  <c:v>0.69871794871794868</c:v>
                </c:pt>
                <c:pt idx="110">
                  <c:v>0.70512820512820518</c:v>
                </c:pt>
                <c:pt idx="111">
                  <c:v>0.71153846153846156</c:v>
                </c:pt>
                <c:pt idx="112">
                  <c:v>0.71794871794871795</c:v>
                </c:pt>
                <c:pt idx="113">
                  <c:v>0.72435897435897434</c:v>
                </c:pt>
                <c:pt idx="114">
                  <c:v>0.73076923076923073</c:v>
                </c:pt>
                <c:pt idx="115">
                  <c:v>0.73717948717948723</c:v>
                </c:pt>
                <c:pt idx="116">
                  <c:v>0.74358974358974361</c:v>
                </c:pt>
                <c:pt idx="117">
                  <c:v>0.75</c:v>
                </c:pt>
                <c:pt idx="118">
                  <c:v>0.75641025641025639</c:v>
                </c:pt>
                <c:pt idx="119">
                  <c:v>0.76282051282051277</c:v>
                </c:pt>
                <c:pt idx="120">
                  <c:v>0.76923076923076927</c:v>
                </c:pt>
                <c:pt idx="121">
                  <c:v>0.77564102564102566</c:v>
                </c:pt>
                <c:pt idx="122">
                  <c:v>0.78205128205128205</c:v>
                </c:pt>
                <c:pt idx="123">
                  <c:v>0.78846153846153844</c:v>
                </c:pt>
                <c:pt idx="124">
                  <c:v>0.79487179487179482</c:v>
                </c:pt>
                <c:pt idx="125">
                  <c:v>0.80128205128205132</c:v>
                </c:pt>
                <c:pt idx="126">
                  <c:v>0.80769230769230771</c:v>
                </c:pt>
                <c:pt idx="127">
                  <c:v>0.8141025641025641</c:v>
                </c:pt>
                <c:pt idx="128">
                  <c:v>0.82051282051282048</c:v>
                </c:pt>
                <c:pt idx="129">
                  <c:v>0.82692307692307687</c:v>
                </c:pt>
                <c:pt idx="130">
                  <c:v>0.83333333333333337</c:v>
                </c:pt>
                <c:pt idx="131">
                  <c:v>0.83974358974358976</c:v>
                </c:pt>
                <c:pt idx="132">
                  <c:v>0.84615384615384615</c:v>
                </c:pt>
                <c:pt idx="133">
                  <c:v>0.85256410256410253</c:v>
                </c:pt>
                <c:pt idx="134">
                  <c:v>0.85897435897435892</c:v>
                </c:pt>
                <c:pt idx="135">
                  <c:v>0.86538461538461542</c:v>
                </c:pt>
                <c:pt idx="136">
                  <c:v>0.87179487179487181</c:v>
                </c:pt>
                <c:pt idx="137">
                  <c:v>0.87820512820512819</c:v>
                </c:pt>
                <c:pt idx="138">
                  <c:v>0.88461538461538458</c:v>
                </c:pt>
                <c:pt idx="139">
                  <c:v>0.89102564102564108</c:v>
                </c:pt>
                <c:pt idx="140">
                  <c:v>0.89743589743589747</c:v>
                </c:pt>
                <c:pt idx="141">
                  <c:v>0.90384615384615385</c:v>
                </c:pt>
                <c:pt idx="142">
                  <c:v>0.91025641025641024</c:v>
                </c:pt>
                <c:pt idx="143">
                  <c:v>0.91666666666666663</c:v>
                </c:pt>
                <c:pt idx="144">
                  <c:v>0.92307692307692313</c:v>
                </c:pt>
                <c:pt idx="145">
                  <c:v>0.92948717948717952</c:v>
                </c:pt>
                <c:pt idx="146">
                  <c:v>0.9358974358974359</c:v>
                </c:pt>
                <c:pt idx="147">
                  <c:v>0.94230769230769229</c:v>
                </c:pt>
                <c:pt idx="148">
                  <c:v>0.94871794871794868</c:v>
                </c:pt>
                <c:pt idx="149">
                  <c:v>0.95512820512820518</c:v>
                </c:pt>
                <c:pt idx="150">
                  <c:v>0.96153846153846156</c:v>
                </c:pt>
                <c:pt idx="151">
                  <c:v>0.96794871794871795</c:v>
                </c:pt>
                <c:pt idx="152">
                  <c:v>0.97435897435897434</c:v>
                </c:pt>
                <c:pt idx="153">
                  <c:v>0.98076923076923073</c:v>
                </c:pt>
                <c:pt idx="154">
                  <c:v>0.98717948717948723</c:v>
                </c:pt>
                <c:pt idx="155">
                  <c:v>0.99358974358974361</c:v>
                </c:pt>
                <c:pt idx="156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GDP 1975</c:v>
          </c:tx>
          <c:marker>
            <c:symbol val="none"/>
          </c:marker>
          <c:xVal>
            <c:numRef>
              <c:f>'1975'!$G$2:$G$158</c:f>
              <c:numCache>
                <c:formatCode>General</c:formatCode>
                <c:ptCount val="157"/>
                <c:pt idx="0">
                  <c:v>0</c:v>
                </c:pt>
                <c:pt idx="1">
                  <c:v>6.41025641025641E-3</c:v>
                </c:pt>
                <c:pt idx="2">
                  <c:v>1.282051282051282E-2</c:v>
                </c:pt>
                <c:pt idx="3">
                  <c:v>1.9230769230769232E-2</c:v>
                </c:pt>
                <c:pt idx="4">
                  <c:v>2.564102564102564E-2</c:v>
                </c:pt>
                <c:pt idx="5">
                  <c:v>3.2051282051282048E-2</c:v>
                </c:pt>
                <c:pt idx="6">
                  <c:v>3.8461538461538464E-2</c:v>
                </c:pt>
                <c:pt idx="7">
                  <c:v>4.4871794871794872E-2</c:v>
                </c:pt>
                <c:pt idx="8">
                  <c:v>5.128205128205128E-2</c:v>
                </c:pt>
                <c:pt idx="9">
                  <c:v>5.7692307692307696E-2</c:v>
                </c:pt>
                <c:pt idx="10">
                  <c:v>6.4102564102564097E-2</c:v>
                </c:pt>
                <c:pt idx="11">
                  <c:v>7.0512820512820512E-2</c:v>
                </c:pt>
                <c:pt idx="12">
                  <c:v>7.6923076923076927E-2</c:v>
                </c:pt>
                <c:pt idx="13">
                  <c:v>8.3333333333333329E-2</c:v>
                </c:pt>
                <c:pt idx="14">
                  <c:v>8.9743589743589744E-2</c:v>
                </c:pt>
                <c:pt idx="15">
                  <c:v>9.6153846153846159E-2</c:v>
                </c:pt>
                <c:pt idx="16">
                  <c:v>0.10256410256410256</c:v>
                </c:pt>
                <c:pt idx="17">
                  <c:v>0.10897435897435898</c:v>
                </c:pt>
                <c:pt idx="18">
                  <c:v>0.11538461538461539</c:v>
                </c:pt>
                <c:pt idx="19">
                  <c:v>0.12179487179487179</c:v>
                </c:pt>
                <c:pt idx="20">
                  <c:v>0.12820512820512819</c:v>
                </c:pt>
                <c:pt idx="21">
                  <c:v>0.13461538461538461</c:v>
                </c:pt>
                <c:pt idx="22">
                  <c:v>0.14102564102564102</c:v>
                </c:pt>
                <c:pt idx="23">
                  <c:v>0.14743589743589744</c:v>
                </c:pt>
                <c:pt idx="24">
                  <c:v>0.15384615384615385</c:v>
                </c:pt>
                <c:pt idx="25">
                  <c:v>0.16025641025641027</c:v>
                </c:pt>
                <c:pt idx="26">
                  <c:v>0.16666666666666666</c:v>
                </c:pt>
                <c:pt idx="27">
                  <c:v>0.17307692307692307</c:v>
                </c:pt>
                <c:pt idx="28">
                  <c:v>0.17948717948717949</c:v>
                </c:pt>
                <c:pt idx="29">
                  <c:v>0.1858974358974359</c:v>
                </c:pt>
                <c:pt idx="30">
                  <c:v>0.19230769230769232</c:v>
                </c:pt>
                <c:pt idx="31">
                  <c:v>0.19871794871794871</c:v>
                </c:pt>
                <c:pt idx="32">
                  <c:v>0.20512820512820512</c:v>
                </c:pt>
                <c:pt idx="33">
                  <c:v>0.21153846153846154</c:v>
                </c:pt>
                <c:pt idx="34">
                  <c:v>0.21794871794871795</c:v>
                </c:pt>
                <c:pt idx="35">
                  <c:v>0.22435897435897437</c:v>
                </c:pt>
                <c:pt idx="36">
                  <c:v>0.23076923076923078</c:v>
                </c:pt>
                <c:pt idx="37">
                  <c:v>0.23717948717948717</c:v>
                </c:pt>
                <c:pt idx="38">
                  <c:v>0.24358974358974358</c:v>
                </c:pt>
                <c:pt idx="39">
                  <c:v>0.25</c:v>
                </c:pt>
                <c:pt idx="40">
                  <c:v>0.25641025641025639</c:v>
                </c:pt>
                <c:pt idx="41">
                  <c:v>0.26282051282051283</c:v>
                </c:pt>
                <c:pt idx="42">
                  <c:v>0.26923076923076922</c:v>
                </c:pt>
                <c:pt idx="43">
                  <c:v>0.27564102564102566</c:v>
                </c:pt>
                <c:pt idx="44">
                  <c:v>0.28205128205128205</c:v>
                </c:pt>
                <c:pt idx="45">
                  <c:v>0.28846153846153844</c:v>
                </c:pt>
                <c:pt idx="46">
                  <c:v>0.29487179487179488</c:v>
                </c:pt>
                <c:pt idx="47">
                  <c:v>0.30128205128205127</c:v>
                </c:pt>
                <c:pt idx="48">
                  <c:v>0.30769230769230771</c:v>
                </c:pt>
                <c:pt idx="49">
                  <c:v>0.3141025641025641</c:v>
                </c:pt>
                <c:pt idx="50">
                  <c:v>0.32051282051282054</c:v>
                </c:pt>
                <c:pt idx="51">
                  <c:v>0.32692307692307693</c:v>
                </c:pt>
                <c:pt idx="52">
                  <c:v>0.33333333333333331</c:v>
                </c:pt>
                <c:pt idx="53">
                  <c:v>0.33974358974358976</c:v>
                </c:pt>
                <c:pt idx="54">
                  <c:v>0.34615384615384615</c:v>
                </c:pt>
                <c:pt idx="55">
                  <c:v>0.35256410256410259</c:v>
                </c:pt>
                <c:pt idx="56">
                  <c:v>0.35897435897435898</c:v>
                </c:pt>
                <c:pt idx="57">
                  <c:v>0.36538461538461536</c:v>
                </c:pt>
                <c:pt idx="58">
                  <c:v>0.37179487179487181</c:v>
                </c:pt>
                <c:pt idx="59">
                  <c:v>0.37820512820512819</c:v>
                </c:pt>
                <c:pt idx="60">
                  <c:v>0.38461538461538464</c:v>
                </c:pt>
                <c:pt idx="61">
                  <c:v>0.39102564102564102</c:v>
                </c:pt>
                <c:pt idx="62">
                  <c:v>0.39743589743589741</c:v>
                </c:pt>
                <c:pt idx="63">
                  <c:v>0.40384615384615385</c:v>
                </c:pt>
                <c:pt idx="64">
                  <c:v>0.41025641025641024</c:v>
                </c:pt>
                <c:pt idx="65">
                  <c:v>0.41666666666666669</c:v>
                </c:pt>
                <c:pt idx="66">
                  <c:v>0.42307692307692307</c:v>
                </c:pt>
                <c:pt idx="67">
                  <c:v>0.42948717948717946</c:v>
                </c:pt>
                <c:pt idx="68">
                  <c:v>0.4358974358974359</c:v>
                </c:pt>
                <c:pt idx="69">
                  <c:v>0.44230769230769229</c:v>
                </c:pt>
                <c:pt idx="70">
                  <c:v>0.44871794871794873</c:v>
                </c:pt>
                <c:pt idx="71">
                  <c:v>0.45512820512820512</c:v>
                </c:pt>
                <c:pt idx="72">
                  <c:v>0.46153846153846156</c:v>
                </c:pt>
                <c:pt idx="73">
                  <c:v>0.46794871794871795</c:v>
                </c:pt>
                <c:pt idx="74">
                  <c:v>0.47435897435897434</c:v>
                </c:pt>
                <c:pt idx="75">
                  <c:v>0.48076923076923078</c:v>
                </c:pt>
                <c:pt idx="76">
                  <c:v>0.48717948717948717</c:v>
                </c:pt>
                <c:pt idx="77">
                  <c:v>0.49358974358974361</c:v>
                </c:pt>
                <c:pt idx="78">
                  <c:v>0.5</c:v>
                </c:pt>
                <c:pt idx="79">
                  <c:v>0.50641025641025639</c:v>
                </c:pt>
                <c:pt idx="80">
                  <c:v>0.51282051282051277</c:v>
                </c:pt>
                <c:pt idx="81">
                  <c:v>0.51923076923076927</c:v>
                </c:pt>
                <c:pt idx="82">
                  <c:v>0.52564102564102566</c:v>
                </c:pt>
                <c:pt idx="83">
                  <c:v>0.53205128205128205</c:v>
                </c:pt>
                <c:pt idx="84">
                  <c:v>0.53846153846153844</c:v>
                </c:pt>
                <c:pt idx="85">
                  <c:v>0.54487179487179482</c:v>
                </c:pt>
                <c:pt idx="86">
                  <c:v>0.55128205128205132</c:v>
                </c:pt>
                <c:pt idx="87">
                  <c:v>0.55769230769230771</c:v>
                </c:pt>
                <c:pt idx="88">
                  <c:v>0.5641025641025641</c:v>
                </c:pt>
                <c:pt idx="89">
                  <c:v>0.57051282051282048</c:v>
                </c:pt>
                <c:pt idx="90">
                  <c:v>0.57692307692307687</c:v>
                </c:pt>
                <c:pt idx="91">
                  <c:v>0.58333333333333337</c:v>
                </c:pt>
                <c:pt idx="92">
                  <c:v>0.58974358974358976</c:v>
                </c:pt>
                <c:pt idx="93">
                  <c:v>0.59615384615384615</c:v>
                </c:pt>
                <c:pt idx="94">
                  <c:v>0.60256410256410253</c:v>
                </c:pt>
                <c:pt idx="95">
                  <c:v>0.60897435897435892</c:v>
                </c:pt>
                <c:pt idx="96">
                  <c:v>0.61538461538461542</c:v>
                </c:pt>
                <c:pt idx="97">
                  <c:v>0.62179487179487181</c:v>
                </c:pt>
                <c:pt idx="98">
                  <c:v>0.62820512820512819</c:v>
                </c:pt>
                <c:pt idx="99">
                  <c:v>0.63461538461538458</c:v>
                </c:pt>
                <c:pt idx="100">
                  <c:v>0.64102564102564108</c:v>
                </c:pt>
                <c:pt idx="101">
                  <c:v>0.64743589743589747</c:v>
                </c:pt>
                <c:pt idx="102">
                  <c:v>0.65384615384615385</c:v>
                </c:pt>
                <c:pt idx="103">
                  <c:v>0.66025641025641024</c:v>
                </c:pt>
                <c:pt idx="104">
                  <c:v>0.66666666666666663</c:v>
                </c:pt>
                <c:pt idx="105">
                  <c:v>0.67307692307692313</c:v>
                </c:pt>
                <c:pt idx="106">
                  <c:v>0.67948717948717952</c:v>
                </c:pt>
                <c:pt idx="107">
                  <c:v>0.6858974358974359</c:v>
                </c:pt>
                <c:pt idx="108">
                  <c:v>0.69230769230769229</c:v>
                </c:pt>
                <c:pt idx="109">
                  <c:v>0.69871794871794868</c:v>
                </c:pt>
                <c:pt idx="110">
                  <c:v>0.70512820512820518</c:v>
                </c:pt>
                <c:pt idx="111">
                  <c:v>0.71153846153846156</c:v>
                </c:pt>
                <c:pt idx="112">
                  <c:v>0.71794871794871795</c:v>
                </c:pt>
                <c:pt idx="113">
                  <c:v>0.72435897435897434</c:v>
                </c:pt>
                <c:pt idx="114">
                  <c:v>0.73076923076923073</c:v>
                </c:pt>
                <c:pt idx="115">
                  <c:v>0.73717948717948723</c:v>
                </c:pt>
                <c:pt idx="116">
                  <c:v>0.74358974358974361</c:v>
                </c:pt>
                <c:pt idx="117">
                  <c:v>0.75</c:v>
                </c:pt>
                <c:pt idx="118">
                  <c:v>0.75641025641025639</c:v>
                </c:pt>
                <c:pt idx="119">
                  <c:v>0.76282051282051277</c:v>
                </c:pt>
                <c:pt idx="120">
                  <c:v>0.76923076923076927</c:v>
                </c:pt>
                <c:pt idx="121">
                  <c:v>0.77564102564102566</c:v>
                </c:pt>
                <c:pt idx="122">
                  <c:v>0.78205128205128205</c:v>
                </c:pt>
                <c:pt idx="123">
                  <c:v>0.78846153846153844</c:v>
                </c:pt>
                <c:pt idx="124">
                  <c:v>0.79487179487179482</c:v>
                </c:pt>
                <c:pt idx="125">
                  <c:v>0.80128205128205132</c:v>
                </c:pt>
                <c:pt idx="126">
                  <c:v>0.80769230769230771</c:v>
                </c:pt>
                <c:pt idx="127">
                  <c:v>0.8141025641025641</c:v>
                </c:pt>
                <c:pt idx="128">
                  <c:v>0.82051282051282048</c:v>
                </c:pt>
                <c:pt idx="129">
                  <c:v>0.82692307692307687</c:v>
                </c:pt>
                <c:pt idx="130">
                  <c:v>0.83333333333333337</c:v>
                </c:pt>
                <c:pt idx="131">
                  <c:v>0.83974358974358976</c:v>
                </c:pt>
                <c:pt idx="132">
                  <c:v>0.84615384615384615</c:v>
                </c:pt>
                <c:pt idx="133">
                  <c:v>0.85256410256410253</c:v>
                </c:pt>
                <c:pt idx="134">
                  <c:v>0.85897435897435892</c:v>
                </c:pt>
                <c:pt idx="135">
                  <c:v>0.86538461538461542</c:v>
                </c:pt>
                <c:pt idx="136">
                  <c:v>0.87179487179487181</c:v>
                </c:pt>
                <c:pt idx="137">
                  <c:v>0.87820512820512819</c:v>
                </c:pt>
                <c:pt idx="138">
                  <c:v>0.88461538461538458</c:v>
                </c:pt>
                <c:pt idx="139">
                  <c:v>0.89102564102564108</c:v>
                </c:pt>
                <c:pt idx="140">
                  <c:v>0.89743589743589747</c:v>
                </c:pt>
                <c:pt idx="141">
                  <c:v>0.90384615384615385</c:v>
                </c:pt>
                <c:pt idx="142">
                  <c:v>0.91025641025641024</c:v>
                </c:pt>
                <c:pt idx="143">
                  <c:v>0.91666666666666663</c:v>
                </c:pt>
                <c:pt idx="144">
                  <c:v>0.92307692307692313</c:v>
                </c:pt>
                <c:pt idx="145">
                  <c:v>0.92948717948717952</c:v>
                </c:pt>
                <c:pt idx="146">
                  <c:v>0.9358974358974359</c:v>
                </c:pt>
                <c:pt idx="147">
                  <c:v>0.94230769230769229</c:v>
                </c:pt>
                <c:pt idx="148">
                  <c:v>0.94871794871794868</c:v>
                </c:pt>
                <c:pt idx="149">
                  <c:v>0.95512820512820518</c:v>
                </c:pt>
                <c:pt idx="150">
                  <c:v>0.96153846153846156</c:v>
                </c:pt>
                <c:pt idx="151">
                  <c:v>0.96794871794871795</c:v>
                </c:pt>
                <c:pt idx="152">
                  <c:v>0.97435897435897434</c:v>
                </c:pt>
                <c:pt idx="153">
                  <c:v>0.98076923076923073</c:v>
                </c:pt>
                <c:pt idx="154">
                  <c:v>0.98717948717948723</c:v>
                </c:pt>
                <c:pt idx="155">
                  <c:v>0.99358974358974361</c:v>
                </c:pt>
                <c:pt idx="156">
                  <c:v>1</c:v>
                </c:pt>
              </c:numCache>
            </c:numRef>
          </c:xVal>
          <c:yVal>
            <c:numRef>
              <c:f>'1975'!$E$2:$E$158</c:f>
              <c:numCache>
                <c:formatCode>General</c:formatCode>
                <c:ptCount val="157"/>
                <c:pt idx="0">
                  <c:v>0</c:v>
                </c:pt>
                <c:pt idx="1">
                  <c:v>2.8612034557044162E-4</c:v>
                </c:pt>
                <c:pt idx="2">
                  <c:v>6.0616627991231121E-4</c:v>
                </c:pt>
                <c:pt idx="3">
                  <c:v>9.3898774735982752E-4</c:v>
                </c:pt>
                <c:pt idx="4">
                  <c:v>1.3195020254297249E-3</c:v>
                </c:pt>
                <c:pt idx="5">
                  <c:v>1.7000524858990357E-3</c:v>
                </c:pt>
                <c:pt idx="6">
                  <c:v>2.0930680370380319E-3</c:v>
                </c:pt>
                <c:pt idx="7">
                  <c:v>2.4934239792552683E-3</c:v>
                </c:pt>
                <c:pt idx="8">
                  <c:v>2.9017784234315986E-3</c:v>
                </c:pt>
                <c:pt idx="9">
                  <c:v>3.3392439507328635E-3</c:v>
                </c:pt>
                <c:pt idx="10">
                  <c:v>3.839291397187073E-3</c:v>
                </c:pt>
                <c:pt idx="11">
                  <c:v>4.3552974146480374E-3</c:v>
                </c:pt>
                <c:pt idx="12">
                  <c:v>4.8798064286647447E-3</c:v>
                </c:pt>
                <c:pt idx="13">
                  <c:v>5.4078957118491415E-3</c:v>
                </c:pt>
                <c:pt idx="14">
                  <c:v>5.9641186303036105E-3</c:v>
                </c:pt>
                <c:pt idx="15">
                  <c:v>6.5571197072202946E-3</c:v>
                </c:pt>
                <c:pt idx="16">
                  <c:v>7.1863778688565257E-3</c:v>
                </c:pt>
                <c:pt idx="17">
                  <c:v>7.8332448371508309E-3</c:v>
                </c:pt>
                <c:pt idx="18">
                  <c:v>8.49239221156004E-3</c:v>
                </c:pt>
                <c:pt idx="19">
                  <c:v>9.1546667388843241E-3</c:v>
                </c:pt>
                <c:pt idx="20">
                  <c:v>9.8386160489065417E-3</c:v>
                </c:pt>
                <c:pt idx="21">
                  <c:v>1.052600854652397E-2</c:v>
                </c:pt>
                <c:pt idx="22">
                  <c:v>1.1216045299756124E-2</c:v>
                </c:pt>
                <c:pt idx="23">
                  <c:v>1.1924709896186662E-2</c:v>
                </c:pt>
                <c:pt idx="24">
                  <c:v>1.263512571002719E-2</c:v>
                </c:pt>
                <c:pt idx="25">
                  <c:v>1.3347758727089095E-2</c:v>
                </c:pt>
                <c:pt idx="26">
                  <c:v>1.4080551951621669E-2</c:v>
                </c:pt>
                <c:pt idx="27">
                  <c:v>1.4877202719721438E-2</c:v>
                </c:pt>
                <c:pt idx="28">
                  <c:v>1.5693636399499663E-2</c:v>
                </c:pt>
                <c:pt idx="29">
                  <c:v>1.652019131021407E-2</c:v>
                </c:pt>
                <c:pt idx="30">
                  <c:v>1.7354869303231248E-2</c:v>
                </c:pt>
                <c:pt idx="31">
                  <c:v>1.8197519754279995E-2</c:v>
                </c:pt>
                <c:pt idx="32">
                  <c:v>1.9123737688287082E-2</c:v>
                </c:pt>
                <c:pt idx="33">
                  <c:v>2.0051027041475704E-2</c:v>
                </c:pt>
                <c:pt idx="34">
                  <c:v>2.0994566865710353E-2</c:v>
                </c:pt>
                <c:pt idx="35">
                  <c:v>2.1946712248968984E-2</c:v>
                </c:pt>
                <c:pt idx="36">
                  <c:v>2.2908126770371462E-2</c:v>
                </c:pt>
                <c:pt idx="37">
                  <c:v>2.3874885993491319E-2</c:v>
                </c:pt>
                <c:pt idx="38">
                  <c:v>2.4875742644953007E-2</c:v>
                </c:pt>
                <c:pt idx="39">
                  <c:v>2.592922871686805E-2</c:v>
                </c:pt>
                <c:pt idx="40">
                  <c:v>2.6992132134708424E-2</c:v>
                </c:pt>
                <c:pt idx="41">
                  <c:v>2.8068984589613818E-2</c:v>
                </c:pt>
                <c:pt idx="42">
                  <c:v>2.9194663506998605E-2</c:v>
                </c:pt>
                <c:pt idx="43">
                  <c:v>3.0324287936908317E-2</c:v>
                </c:pt>
                <c:pt idx="44">
                  <c:v>3.1471681141845009E-2</c:v>
                </c:pt>
                <c:pt idx="45">
                  <c:v>3.2636988539320122E-2</c:v>
                </c:pt>
                <c:pt idx="46">
                  <c:v>3.3804791779720463E-2</c:v>
                </c:pt>
                <c:pt idx="47">
                  <c:v>3.4978378675759529E-2</c:v>
                </c:pt>
                <c:pt idx="48">
                  <c:v>3.616479369657552E-2</c:v>
                </c:pt>
                <c:pt idx="49">
                  <c:v>3.7383616502300585E-2</c:v>
                </c:pt>
                <c:pt idx="50">
                  <c:v>3.8646289639922581E-2</c:v>
                </c:pt>
                <c:pt idx="51">
                  <c:v>3.9927544175124834E-2</c:v>
                </c:pt>
                <c:pt idx="52">
                  <c:v>4.1214738617286237E-2</c:v>
                </c:pt>
                <c:pt idx="53">
                  <c:v>4.2517672024109325E-2</c:v>
                </c:pt>
                <c:pt idx="54">
                  <c:v>4.3833672305991792E-2</c:v>
                </c:pt>
                <c:pt idx="55">
                  <c:v>4.5220661201838014E-2</c:v>
                </c:pt>
                <c:pt idx="56">
                  <c:v>4.6628858662628683E-2</c:v>
                </c:pt>
                <c:pt idx="57">
                  <c:v>4.809429657340198E-2</c:v>
                </c:pt>
                <c:pt idx="58">
                  <c:v>4.962705166834671E-2</c:v>
                </c:pt>
                <c:pt idx="59">
                  <c:v>5.116804032848081E-2</c:v>
                </c:pt>
                <c:pt idx="60">
                  <c:v>5.2722377035109153E-2</c:v>
                </c:pt>
                <c:pt idx="61">
                  <c:v>5.428500076421687E-2</c:v>
                </c:pt>
                <c:pt idx="62">
                  <c:v>5.5870378076888841E-2</c:v>
                </c:pt>
                <c:pt idx="63">
                  <c:v>5.7499138383558447E-2</c:v>
                </c:pt>
                <c:pt idx="64">
                  <c:v>5.9137278351368165E-2</c:v>
                </c:pt>
                <c:pt idx="65">
                  <c:v>6.0814348167308609E-2</c:v>
                </c:pt>
                <c:pt idx="66">
                  <c:v>6.2578567990585365E-2</c:v>
                </c:pt>
                <c:pt idx="67">
                  <c:v>6.4380603792516616E-2</c:v>
                </c:pt>
                <c:pt idx="68">
                  <c:v>6.6182951270653684E-2</c:v>
                </c:pt>
                <c:pt idx="69">
                  <c:v>6.7999335321583101E-2</c:v>
                </c:pt>
                <c:pt idx="70">
                  <c:v>6.9858426673134688E-2</c:v>
                </c:pt>
                <c:pt idx="71">
                  <c:v>7.1727603087013286E-2</c:v>
                </c:pt>
                <c:pt idx="72">
                  <c:v>7.3659014576069132E-2</c:v>
                </c:pt>
                <c:pt idx="73">
                  <c:v>7.5695153280763136E-2</c:v>
                </c:pt>
                <c:pt idx="74">
                  <c:v>7.780361436424181E-2</c:v>
                </c:pt>
                <c:pt idx="75">
                  <c:v>7.9992024122950464E-2</c:v>
                </c:pt>
                <c:pt idx="76">
                  <c:v>8.2207406753344647E-2</c:v>
                </c:pt>
                <c:pt idx="77">
                  <c:v>8.4600011885583276E-2</c:v>
                </c:pt>
                <c:pt idx="78">
                  <c:v>8.699916470757052E-2</c:v>
                </c:pt>
                <c:pt idx="79">
                  <c:v>8.9462519342043342E-2</c:v>
                </c:pt>
                <c:pt idx="80">
                  <c:v>9.1928194052313575E-2</c:v>
                </c:pt>
                <c:pt idx="81">
                  <c:v>9.4462404315172957E-2</c:v>
                </c:pt>
                <c:pt idx="82">
                  <c:v>9.7036734405083605E-2</c:v>
                </c:pt>
                <c:pt idx="83">
                  <c:v>9.9622966637324575E-2</c:v>
                </c:pt>
                <c:pt idx="84">
                  <c:v>0.10223594609522454</c:v>
                </c:pt>
                <c:pt idx="85">
                  <c:v>0.10485096455528463</c:v>
                </c:pt>
                <c:pt idx="86">
                  <c:v>0.10754480376720926</c:v>
                </c:pt>
                <c:pt idx="87">
                  <c:v>0.11024233571545043</c:v>
                </c:pt>
                <c:pt idx="88">
                  <c:v>0.11295979674041241</c:v>
                </c:pt>
                <c:pt idx="89">
                  <c:v>0.11568436403891454</c:v>
                </c:pt>
                <c:pt idx="90">
                  <c:v>0.11845302878921875</c:v>
                </c:pt>
                <c:pt idx="91">
                  <c:v>0.12124867184813989</c:v>
                </c:pt>
                <c:pt idx="92">
                  <c:v>0.12412673615321995</c:v>
                </c:pt>
                <c:pt idx="93">
                  <c:v>0.12701609422192883</c:v>
                </c:pt>
                <c:pt idx="94">
                  <c:v>0.13004510260948662</c:v>
                </c:pt>
                <c:pt idx="95">
                  <c:v>0.13316271123965903</c:v>
                </c:pt>
                <c:pt idx="96">
                  <c:v>0.13634592109827617</c:v>
                </c:pt>
                <c:pt idx="97">
                  <c:v>0.13960212661639199</c:v>
                </c:pt>
                <c:pt idx="98">
                  <c:v>0.14286318484241015</c:v>
                </c:pt>
                <c:pt idx="99">
                  <c:v>0.14613325193768706</c:v>
                </c:pt>
                <c:pt idx="100">
                  <c:v>0.14944537577820527</c:v>
                </c:pt>
                <c:pt idx="101">
                  <c:v>0.15276709508218189</c:v>
                </c:pt>
                <c:pt idx="102">
                  <c:v>0.15610960903501384</c:v>
                </c:pt>
                <c:pt idx="103">
                  <c:v>0.15946797660901957</c:v>
                </c:pt>
                <c:pt idx="104">
                  <c:v>0.1628830403069898</c:v>
                </c:pt>
                <c:pt idx="105">
                  <c:v>0.16681835727974045</c:v>
                </c:pt>
                <c:pt idx="106">
                  <c:v>0.1708586746195552</c:v>
                </c:pt>
                <c:pt idx="107">
                  <c:v>0.17503928790276221</c:v>
                </c:pt>
                <c:pt idx="108">
                  <c:v>0.17935072768507052</c:v>
                </c:pt>
                <c:pt idx="109">
                  <c:v>0.18374643961530632</c:v>
                </c:pt>
                <c:pt idx="110">
                  <c:v>0.18819536360977107</c:v>
                </c:pt>
                <c:pt idx="111">
                  <c:v>0.19278486574637144</c:v>
                </c:pt>
                <c:pt idx="112">
                  <c:v>0.19762667956016824</c:v>
                </c:pt>
                <c:pt idx="113">
                  <c:v>0.20247845642181714</c:v>
                </c:pt>
                <c:pt idx="114">
                  <c:v>0.20733858048424847</c:v>
                </c:pt>
                <c:pt idx="115">
                  <c:v>0.2122961700597974</c:v>
                </c:pt>
                <c:pt idx="116">
                  <c:v>0.21738211174624023</c:v>
                </c:pt>
                <c:pt idx="117">
                  <c:v>0.22282358074772537</c:v>
                </c:pt>
                <c:pt idx="118">
                  <c:v>0.22835588488708386</c:v>
                </c:pt>
                <c:pt idx="119">
                  <c:v>0.23419313156304247</c:v>
                </c:pt>
                <c:pt idx="120">
                  <c:v>0.24003234742486029</c:v>
                </c:pt>
                <c:pt idx="121">
                  <c:v>0.24609472640381361</c:v>
                </c:pt>
                <c:pt idx="122">
                  <c:v>0.25252047671110722</c:v>
                </c:pt>
                <c:pt idx="123">
                  <c:v>0.2590304213752741</c:v>
                </c:pt>
                <c:pt idx="124">
                  <c:v>0.26618962982864564</c:v>
                </c:pt>
                <c:pt idx="125">
                  <c:v>0.27346120760352693</c:v>
                </c:pt>
                <c:pt idx="126">
                  <c:v>0.28076397546712228</c:v>
                </c:pt>
                <c:pt idx="127">
                  <c:v>0.28824079989769347</c:v>
                </c:pt>
                <c:pt idx="128">
                  <c:v>0.29595214950184079</c:v>
                </c:pt>
                <c:pt idx="129">
                  <c:v>0.30384635247831243</c:v>
                </c:pt>
                <c:pt idx="130">
                  <c:v>0.31182118345874132</c:v>
                </c:pt>
                <c:pt idx="131">
                  <c:v>0.31984567107724554</c:v>
                </c:pt>
                <c:pt idx="132">
                  <c:v>0.32805141150039357</c:v>
                </c:pt>
                <c:pt idx="133">
                  <c:v>0.33625962429383938</c:v>
                </c:pt>
                <c:pt idx="134">
                  <c:v>0.34462672095178842</c:v>
                </c:pt>
                <c:pt idx="135">
                  <c:v>0.35305318552131554</c:v>
                </c:pt>
                <c:pt idx="136">
                  <c:v>0.36161377840247066</c:v>
                </c:pt>
                <c:pt idx="137">
                  <c:v>0.37055425516966323</c:v>
                </c:pt>
                <c:pt idx="138">
                  <c:v>0.37993489460547336</c:v>
                </c:pt>
                <c:pt idx="139">
                  <c:v>0.38947178826900702</c:v>
                </c:pt>
                <c:pt idx="140">
                  <c:v>0.39920539244886682</c:v>
                </c:pt>
                <c:pt idx="141">
                  <c:v>0.40922171572770483</c:v>
                </c:pt>
                <c:pt idx="142">
                  <c:v>0.41936314854933976</c:v>
                </c:pt>
                <c:pt idx="143">
                  <c:v>0.42957658845140106</c:v>
                </c:pt>
                <c:pt idx="144">
                  <c:v>0.4400006169980975</c:v>
                </c:pt>
                <c:pt idx="145">
                  <c:v>0.45091829855116611</c:v>
                </c:pt>
                <c:pt idx="146">
                  <c:v>0.46188572328435562</c:v>
                </c:pt>
                <c:pt idx="147">
                  <c:v>0.47477705995103936</c:v>
                </c:pt>
                <c:pt idx="148">
                  <c:v>0.48859035802435336</c:v>
                </c:pt>
                <c:pt idx="149">
                  <c:v>0.50405786391797014</c:v>
                </c:pt>
                <c:pt idx="150">
                  <c:v>0.52261339872697454</c:v>
                </c:pt>
                <c:pt idx="151">
                  <c:v>0.54597973893573937</c:v>
                </c:pt>
                <c:pt idx="152">
                  <c:v>0.58269534304227</c:v>
                </c:pt>
                <c:pt idx="153">
                  <c:v>0.61971211805811977</c:v>
                </c:pt>
                <c:pt idx="154">
                  <c:v>0.6658445393563821</c:v>
                </c:pt>
                <c:pt idx="155">
                  <c:v>0.75131311683498325</c:v>
                </c:pt>
                <c:pt idx="156">
                  <c:v>0.99999999999999978</c:v>
                </c:pt>
              </c:numCache>
            </c:numRef>
          </c:yVal>
          <c:smooth val="1"/>
        </c:ser>
        <c:ser>
          <c:idx val="2"/>
          <c:order val="2"/>
          <c:tx>
            <c:v>GDP 1970</c:v>
          </c:tx>
          <c:marker>
            <c:symbol val="none"/>
          </c:marker>
          <c:xVal>
            <c:numRef>
              <c:f>'1970'!$G$2:$G$158</c:f>
              <c:numCache>
                <c:formatCode>General</c:formatCode>
                <c:ptCount val="157"/>
                <c:pt idx="0">
                  <c:v>0</c:v>
                </c:pt>
                <c:pt idx="1">
                  <c:v>6.41025641025641E-3</c:v>
                </c:pt>
                <c:pt idx="2">
                  <c:v>1.282051282051282E-2</c:v>
                </c:pt>
                <c:pt idx="3">
                  <c:v>1.9230769230769232E-2</c:v>
                </c:pt>
                <c:pt idx="4">
                  <c:v>2.564102564102564E-2</c:v>
                </c:pt>
                <c:pt idx="5">
                  <c:v>3.2051282051282048E-2</c:v>
                </c:pt>
                <c:pt idx="6">
                  <c:v>3.8461538461538464E-2</c:v>
                </c:pt>
                <c:pt idx="7">
                  <c:v>4.4871794871794872E-2</c:v>
                </c:pt>
                <c:pt idx="8">
                  <c:v>5.128205128205128E-2</c:v>
                </c:pt>
                <c:pt idx="9">
                  <c:v>5.7692307692307696E-2</c:v>
                </c:pt>
                <c:pt idx="10">
                  <c:v>6.4102564102564097E-2</c:v>
                </c:pt>
                <c:pt idx="11">
                  <c:v>7.0512820512820512E-2</c:v>
                </c:pt>
                <c:pt idx="12">
                  <c:v>7.6923076923076927E-2</c:v>
                </c:pt>
                <c:pt idx="13">
                  <c:v>8.3333333333333329E-2</c:v>
                </c:pt>
                <c:pt idx="14">
                  <c:v>8.9743589743589744E-2</c:v>
                </c:pt>
                <c:pt idx="15">
                  <c:v>9.6153846153846159E-2</c:v>
                </c:pt>
                <c:pt idx="16">
                  <c:v>0.10256410256410256</c:v>
                </c:pt>
                <c:pt idx="17">
                  <c:v>0.10897435897435898</c:v>
                </c:pt>
                <c:pt idx="18">
                  <c:v>0.11538461538461539</c:v>
                </c:pt>
                <c:pt idx="19">
                  <c:v>0.12179487179487179</c:v>
                </c:pt>
                <c:pt idx="20">
                  <c:v>0.12820512820512819</c:v>
                </c:pt>
                <c:pt idx="21">
                  <c:v>0.13461538461538461</c:v>
                </c:pt>
                <c:pt idx="22">
                  <c:v>0.14102564102564102</c:v>
                </c:pt>
                <c:pt idx="23">
                  <c:v>0.14743589743589744</c:v>
                </c:pt>
                <c:pt idx="24">
                  <c:v>0.15384615384615385</c:v>
                </c:pt>
                <c:pt idx="25">
                  <c:v>0.16025641025641027</c:v>
                </c:pt>
                <c:pt idx="26">
                  <c:v>0.16666666666666666</c:v>
                </c:pt>
                <c:pt idx="27">
                  <c:v>0.17307692307692307</c:v>
                </c:pt>
                <c:pt idx="28">
                  <c:v>0.17948717948717949</c:v>
                </c:pt>
                <c:pt idx="29">
                  <c:v>0.1858974358974359</c:v>
                </c:pt>
                <c:pt idx="30">
                  <c:v>0.19230769230769232</c:v>
                </c:pt>
                <c:pt idx="31">
                  <c:v>0.19871794871794871</c:v>
                </c:pt>
                <c:pt idx="32">
                  <c:v>0.20512820512820512</c:v>
                </c:pt>
                <c:pt idx="33">
                  <c:v>0.21153846153846154</c:v>
                </c:pt>
                <c:pt idx="34">
                  <c:v>0.21794871794871795</c:v>
                </c:pt>
                <c:pt idx="35">
                  <c:v>0.22435897435897437</c:v>
                </c:pt>
                <c:pt idx="36">
                  <c:v>0.23076923076923078</c:v>
                </c:pt>
                <c:pt idx="37">
                  <c:v>0.23717948717948717</c:v>
                </c:pt>
                <c:pt idx="38">
                  <c:v>0.24358974358974358</c:v>
                </c:pt>
                <c:pt idx="39">
                  <c:v>0.25</c:v>
                </c:pt>
                <c:pt idx="40">
                  <c:v>0.25641025641025639</c:v>
                </c:pt>
                <c:pt idx="41">
                  <c:v>0.26282051282051283</c:v>
                </c:pt>
                <c:pt idx="42">
                  <c:v>0.26923076923076922</c:v>
                </c:pt>
                <c:pt idx="43">
                  <c:v>0.27564102564102566</c:v>
                </c:pt>
                <c:pt idx="44">
                  <c:v>0.28205128205128205</c:v>
                </c:pt>
                <c:pt idx="45">
                  <c:v>0.28846153846153844</c:v>
                </c:pt>
                <c:pt idx="46">
                  <c:v>0.29487179487179488</c:v>
                </c:pt>
                <c:pt idx="47">
                  <c:v>0.30128205128205127</c:v>
                </c:pt>
                <c:pt idx="48">
                  <c:v>0.30769230769230771</c:v>
                </c:pt>
                <c:pt idx="49">
                  <c:v>0.3141025641025641</c:v>
                </c:pt>
                <c:pt idx="50">
                  <c:v>0.32051282051282054</c:v>
                </c:pt>
                <c:pt idx="51">
                  <c:v>0.32692307692307693</c:v>
                </c:pt>
                <c:pt idx="52">
                  <c:v>0.33333333333333331</c:v>
                </c:pt>
                <c:pt idx="53">
                  <c:v>0.33974358974358976</c:v>
                </c:pt>
                <c:pt idx="54">
                  <c:v>0.34615384615384615</c:v>
                </c:pt>
                <c:pt idx="55">
                  <c:v>0.35256410256410259</c:v>
                </c:pt>
                <c:pt idx="56">
                  <c:v>0.35897435897435898</c:v>
                </c:pt>
                <c:pt idx="57">
                  <c:v>0.36538461538461536</c:v>
                </c:pt>
                <c:pt idx="58">
                  <c:v>0.37179487179487181</c:v>
                </c:pt>
                <c:pt idx="59">
                  <c:v>0.37820512820512819</c:v>
                </c:pt>
                <c:pt idx="60">
                  <c:v>0.38461538461538464</c:v>
                </c:pt>
                <c:pt idx="61">
                  <c:v>0.39102564102564102</c:v>
                </c:pt>
                <c:pt idx="62">
                  <c:v>0.39743589743589741</c:v>
                </c:pt>
                <c:pt idx="63">
                  <c:v>0.40384615384615385</c:v>
                </c:pt>
                <c:pt idx="64">
                  <c:v>0.41025641025641024</c:v>
                </c:pt>
                <c:pt idx="65">
                  <c:v>0.41666666666666669</c:v>
                </c:pt>
                <c:pt idx="66">
                  <c:v>0.42307692307692307</c:v>
                </c:pt>
                <c:pt idx="67">
                  <c:v>0.42948717948717946</c:v>
                </c:pt>
                <c:pt idx="68">
                  <c:v>0.4358974358974359</c:v>
                </c:pt>
                <c:pt idx="69">
                  <c:v>0.44230769230769229</c:v>
                </c:pt>
                <c:pt idx="70">
                  <c:v>0.44871794871794873</c:v>
                </c:pt>
                <c:pt idx="71">
                  <c:v>0.45512820512820512</c:v>
                </c:pt>
                <c:pt idx="72">
                  <c:v>0.46153846153846156</c:v>
                </c:pt>
                <c:pt idx="73">
                  <c:v>0.46794871794871795</c:v>
                </c:pt>
                <c:pt idx="74">
                  <c:v>0.47435897435897434</c:v>
                </c:pt>
                <c:pt idx="75">
                  <c:v>0.48076923076923078</c:v>
                </c:pt>
                <c:pt idx="76">
                  <c:v>0.48717948717948717</c:v>
                </c:pt>
                <c:pt idx="77">
                  <c:v>0.49358974358974361</c:v>
                </c:pt>
                <c:pt idx="78">
                  <c:v>0.5</c:v>
                </c:pt>
                <c:pt idx="79">
                  <c:v>0.50641025641025639</c:v>
                </c:pt>
                <c:pt idx="80">
                  <c:v>0.51282051282051277</c:v>
                </c:pt>
                <c:pt idx="81">
                  <c:v>0.51923076923076927</c:v>
                </c:pt>
                <c:pt idx="82">
                  <c:v>0.52564102564102566</c:v>
                </c:pt>
                <c:pt idx="83">
                  <c:v>0.53205128205128205</c:v>
                </c:pt>
                <c:pt idx="84">
                  <c:v>0.53846153846153844</c:v>
                </c:pt>
                <c:pt idx="85">
                  <c:v>0.54487179487179482</c:v>
                </c:pt>
                <c:pt idx="86">
                  <c:v>0.55128205128205132</c:v>
                </c:pt>
                <c:pt idx="87">
                  <c:v>0.55769230769230771</c:v>
                </c:pt>
                <c:pt idx="88">
                  <c:v>0.5641025641025641</c:v>
                </c:pt>
                <c:pt idx="89">
                  <c:v>0.57051282051282048</c:v>
                </c:pt>
                <c:pt idx="90">
                  <c:v>0.57692307692307687</c:v>
                </c:pt>
                <c:pt idx="91">
                  <c:v>0.58333333333333337</c:v>
                </c:pt>
                <c:pt idx="92">
                  <c:v>0.58974358974358976</c:v>
                </c:pt>
                <c:pt idx="93">
                  <c:v>0.59615384615384615</c:v>
                </c:pt>
                <c:pt idx="94">
                  <c:v>0.60256410256410253</c:v>
                </c:pt>
                <c:pt idx="95">
                  <c:v>0.60897435897435892</c:v>
                </c:pt>
                <c:pt idx="96">
                  <c:v>0.61538461538461542</c:v>
                </c:pt>
                <c:pt idx="97">
                  <c:v>0.62179487179487181</c:v>
                </c:pt>
                <c:pt idx="98">
                  <c:v>0.62820512820512819</c:v>
                </c:pt>
                <c:pt idx="99">
                  <c:v>0.63461538461538458</c:v>
                </c:pt>
                <c:pt idx="100">
                  <c:v>0.64102564102564108</c:v>
                </c:pt>
                <c:pt idx="101">
                  <c:v>0.64743589743589747</c:v>
                </c:pt>
                <c:pt idx="102">
                  <c:v>0.65384615384615385</c:v>
                </c:pt>
                <c:pt idx="103">
                  <c:v>0.66025641025641024</c:v>
                </c:pt>
                <c:pt idx="104">
                  <c:v>0.66666666666666663</c:v>
                </c:pt>
                <c:pt idx="105">
                  <c:v>0.67307692307692313</c:v>
                </c:pt>
                <c:pt idx="106">
                  <c:v>0.67948717948717952</c:v>
                </c:pt>
                <c:pt idx="107">
                  <c:v>0.6858974358974359</c:v>
                </c:pt>
                <c:pt idx="108">
                  <c:v>0.69230769230769229</c:v>
                </c:pt>
                <c:pt idx="109">
                  <c:v>0.69871794871794868</c:v>
                </c:pt>
                <c:pt idx="110">
                  <c:v>0.70512820512820518</c:v>
                </c:pt>
                <c:pt idx="111">
                  <c:v>0.71153846153846156</c:v>
                </c:pt>
                <c:pt idx="112">
                  <c:v>0.71794871794871795</c:v>
                </c:pt>
                <c:pt idx="113">
                  <c:v>0.72435897435897434</c:v>
                </c:pt>
                <c:pt idx="114">
                  <c:v>0.73076923076923073</c:v>
                </c:pt>
                <c:pt idx="115">
                  <c:v>0.73717948717948723</c:v>
                </c:pt>
                <c:pt idx="116">
                  <c:v>0.74358974358974361</c:v>
                </c:pt>
                <c:pt idx="117">
                  <c:v>0.75</c:v>
                </c:pt>
                <c:pt idx="118">
                  <c:v>0.75641025641025639</c:v>
                </c:pt>
                <c:pt idx="119">
                  <c:v>0.76282051282051277</c:v>
                </c:pt>
                <c:pt idx="120">
                  <c:v>0.76923076923076927</c:v>
                </c:pt>
                <c:pt idx="121">
                  <c:v>0.77564102564102566</c:v>
                </c:pt>
                <c:pt idx="122">
                  <c:v>0.78205128205128205</c:v>
                </c:pt>
                <c:pt idx="123">
                  <c:v>0.78846153846153844</c:v>
                </c:pt>
                <c:pt idx="124">
                  <c:v>0.79487179487179482</c:v>
                </c:pt>
                <c:pt idx="125">
                  <c:v>0.80128205128205132</c:v>
                </c:pt>
                <c:pt idx="126">
                  <c:v>0.80769230769230771</c:v>
                </c:pt>
                <c:pt idx="127">
                  <c:v>0.8141025641025641</c:v>
                </c:pt>
                <c:pt idx="128">
                  <c:v>0.82051282051282048</c:v>
                </c:pt>
                <c:pt idx="129">
                  <c:v>0.82692307692307687</c:v>
                </c:pt>
                <c:pt idx="130">
                  <c:v>0.83333333333333337</c:v>
                </c:pt>
                <c:pt idx="131">
                  <c:v>0.83974358974358976</c:v>
                </c:pt>
                <c:pt idx="132">
                  <c:v>0.84615384615384615</c:v>
                </c:pt>
                <c:pt idx="133">
                  <c:v>0.85256410256410253</c:v>
                </c:pt>
                <c:pt idx="134">
                  <c:v>0.85897435897435892</c:v>
                </c:pt>
                <c:pt idx="135">
                  <c:v>0.86538461538461542</c:v>
                </c:pt>
                <c:pt idx="136">
                  <c:v>0.87179487179487181</c:v>
                </c:pt>
                <c:pt idx="137">
                  <c:v>0.87820512820512819</c:v>
                </c:pt>
                <c:pt idx="138">
                  <c:v>0.88461538461538458</c:v>
                </c:pt>
                <c:pt idx="139">
                  <c:v>0.89102564102564108</c:v>
                </c:pt>
                <c:pt idx="140">
                  <c:v>0.89743589743589747</c:v>
                </c:pt>
                <c:pt idx="141">
                  <c:v>0.90384615384615385</c:v>
                </c:pt>
                <c:pt idx="142">
                  <c:v>0.91025641025641024</c:v>
                </c:pt>
                <c:pt idx="143">
                  <c:v>0.91666666666666663</c:v>
                </c:pt>
                <c:pt idx="144">
                  <c:v>0.92307692307692313</c:v>
                </c:pt>
                <c:pt idx="145">
                  <c:v>0.92948717948717952</c:v>
                </c:pt>
                <c:pt idx="146">
                  <c:v>0.9358974358974359</c:v>
                </c:pt>
                <c:pt idx="147">
                  <c:v>0.94230769230769229</c:v>
                </c:pt>
                <c:pt idx="148">
                  <c:v>0.94871794871794868</c:v>
                </c:pt>
                <c:pt idx="149">
                  <c:v>0.95512820512820518</c:v>
                </c:pt>
                <c:pt idx="150">
                  <c:v>0.96153846153846156</c:v>
                </c:pt>
                <c:pt idx="151">
                  <c:v>0.96794871794871795</c:v>
                </c:pt>
                <c:pt idx="152">
                  <c:v>0.97435897435897434</c:v>
                </c:pt>
                <c:pt idx="153">
                  <c:v>0.98076923076923073</c:v>
                </c:pt>
                <c:pt idx="154">
                  <c:v>0.98717948717948723</c:v>
                </c:pt>
                <c:pt idx="155">
                  <c:v>0.99358974358974361</c:v>
                </c:pt>
                <c:pt idx="156">
                  <c:v>1</c:v>
                </c:pt>
              </c:numCache>
            </c:numRef>
          </c:xVal>
          <c:yVal>
            <c:numRef>
              <c:f>'1970'!$E$2:$E$158</c:f>
              <c:numCache>
                <c:formatCode>General</c:formatCode>
                <c:ptCount val="157"/>
                <c:pt idx="0">
                  <c:v>0</c:v>
                </c:pt>
                <c:pt idx="1">
                  <c:v>3.0813135773265937E-4</c:v>
                </c:pt>
                <c:pt idx="2">
                  <c:v>6.3924187870455858E-4</c:v>
                </c:pt>
                <c:pt idx="3">
                  <c:v>9.9106827125510248E-4</c:v>
                </c:pt>
                <c:pt idx="4">
                  <c:v>1.3550809911857412E-3</c:v>
                </c:pt>
                <c:pt idx="5">
                  <c:v>1.7342207089819867E-3</c:v>
                </c:pt>
                <c:pt idx="6">
                  <c:v>2.1573615782126223E-3</c:v>
                </c:pt>
                <c:pt idx="7">
                  <c:v>2.5838910373617288E-3</c:v>
                </c:pt>
                <c:pt idx="8">
                  <c:v>3.0149950441957381E-3</c:v>
                </c:pt>
                <c:pt idx="9">
                  <c:v>3.4511773500049137E-3</c:v>
                </c:pt>
                <c:pt idx="10">
                  <c:v>3.9128788033429927E-3</c:v>
                </c:pt>
                <c:pt idx="11">
                  <c:v>4.4703248633453808E-3</c:v>
                </c:pt>
                <c:pt idx="12">
                  <c:v>5.0343952348785173E-3</c:v>
                </c:pt>
                <c:pt idx="13">
                  <c:v>5.637722043782524E-3</c:v>
                </c:pt>
                <c:pt idx="14">
                  <c:v>6.2491269305018967E-3</c:v>
                </c:pt>
                <c:pt idx="15">
                  <c:v>6.8746790493300113E-3</c:v>
                </c:pt>
                <c:pt idx="16">
                  <c:v>7.5356921423544269E-3</c:v>
                </c:pt>
                <c:pt idx="17">
                  <c:v>8.2026619988979643E-3</c:v>
                </c:pt>
                <c:pt idx="18">
                  <c:v>8.8772950167779942E-3</c:v>
                </c:pt>
                <c:pt idx="19">
                  <c:v>9.577985250860177E-3</c:v>
                </c:pt>
                <c:pt idx="20">
                  <c:v>1.0282248597951739E-2</c:v>
                </c:pt>
                <c:pt idx="21">
                  <c:v>1.0989492850417644E-2</c:v>
                </c:pt>
                <c:pt idx="22">
                  <c:v>1.1732678278562246E-2</c:v>
                </c:pt>
                <c:pt idx="23">
                  <c:v>1.250399120868048E-2</c:v>
                </c:pt>
                <c:pt idx="24">
                  <c:v>1.3285712578238247E-2</c:v>
                </c:pt>
                <c:pt idx="25">
                  <c:v>1.4078082156182895E-2</c:v>
                </c:pt>
                <c:pt idx="26">
                  <c:v>1.489589651636667E-2</c:v>
                </c:pt>
                <c:pt idx="27">
                  <c:v>1.5733297155343679E-2</c:v>
                </c:pt>
                <c:pt idx="28">
                  <c:v>1.6575795881861755E-2</c:v>
                </c:pt>
                <c:pt idx="29">
                  <c:v>1.7433493040955952E-2</c:v>
                </c:pt>
                <c:pt idx="30">
                  <c:v>1.829853884925391E-2</c:v>
                </c:pt>
                <c:pt idx="31">
                  <c:v>1.917878396197736E-2</c:v>
                </c:pt>
                <c:pt idx="32">
                  <c:v>2.0083728826612132E-2</c:v>
                </c:pt>
                <c:pt idx="33">
                  <c:v>2.0996745914332992E-2</c:v>
                </c:pt>
                <c:pt idx="34">
                  <c:v>2.1923554647053194E-2</c:v>
                </c:pt>
                <c:pt idx="35">
                  <c:v>2.2886076717590357E-2</c:v>
                </c:pt>
                <c:pt idx="36">
                  <c:v>2.3868181666237717E-2</c:v>
                </c:pt>
                <c:pt idx="37">
                  <c:v>2.4853791947117166E-2</c:v>
                </c:pt>
                <c:pt idx="38">
                  <c:v>2.5858679319279456E-2</c:v>
                </c:pt>
                <c:pt idx="39">
                  <c:v>2.6876359452213547E-2</c:v>
                </c:pt>
                <c:pt idx="40">
                  <c:v>2.792328421428595E-2</c:v>
                </c:pt>
                <c:pt idx="41">
                  <c:v>2.9014098131163898E-2</c:v>
                </c:pt>
                <c:pt idx="42">
                  <c:v>3.0115049832479861E-2</c:v>
                </c:pt>
                <c:pt idx="43">
                  <c:v>3.1219765154418978E-2</c:v>
                </c:pt>
                <c:pt idx="44">
                  <c:v>3.2338125858556201E-2</c:v>
                </c:pt>
                <c:pt idx="45">
                  <c:v>3.3461789853167848E-2</c:v>
                </c:pt>
                <c:pt idx="46">
                  <c:v>3.459638073043695E-2</c:v>
                </c:pt>
                <c:pt idx="47">
                  <c:v>3.5740775353630058E-2</c:v>
                </c:pt>
                <c:pt idx="48">
                  <c:v>3.6902913891492931E-2</c:v>
                </c:pt>
                <c:pt idx="49">
                  <c:v>3.8106373901706854E-2</c:v>
                </c:pt>
                <c:pt idx="50">
                  <c:v>3.9320829019106635E-2</c:v>
                </c:pt>
                <c:pt idx="51">
                  <c:v>4.0550152287191617E-2</c:v>
                </c:pt>
                <c:pt idx="52">
                  <c:v>4.1792039323094568E-2</c:v>
                </c:pt>
                <c:pt idx="53">
                  <c:v>4.3060794870271354E-2</c:v>
                </c:pt>
                <c:pt idx="54">
                  <c:v>4.4360390541142318E-2</c:v>
                </c:pt>
                <c:pt idx="55">
                  <c:v>4.5662350069618121E-2</c:v>
                </c:pt>
                <c:pt idx="56">
                  <c:v>4.6975797357980777E-2</c:v>
                </c:pt>
                <c:pt idx="57">
                  <c:v>4.8358517609609665E-2</c:v>
                </c:pt>
                <c:pt idx="58">
                  <c:v>4.9785994600108338E-2</c:v>
                </c:pt>
                <c:pt idx="59">
                  <c:v>5.123179560131199E-2</c:v>
                </c:pt>
                <c:pt idx="60">
                  <c:v>5.2683458181311892E-2</c:v>
                </c:pt>
                <c:pt idx="61">
                  <c:v>5.4150774621468861E-2</c:v>
                </c:pt>
                <c:pt idx="62">
                  <c:v>5.5648573110767388E-2</c:v>
                </c:pt>
                <c:pt idx="63">
                  <c:v>5.7196895259402213E-2</c:v>
                </c:pt>
                <c:pt idx="64">
                  <c:v>5.8757079519094292E-2</c:v>
                </c:pt>
                <c:pt idx="65">
                  <c:v>6.032170096235543E-2</c:v>
                </c:pt>
                <c:pt idx="66">
                  <c:v>6.1890584106043839E-2</c:v>
                </c:pt>
                <c:pt idx="67">
                  <c:v>6.3512186695396183E-2</c:v>
                </c:pt>
                <c:pt idx="68">
                  <c:v>6.5170673152554426E-2</c:v>
                </c:pt>
                <c:pt idx="69">
                  <c:v>6.6834625344919921E-2</c:v>
                </c:pt>
                <c:pt idx="70">
                  <c:v>6.8516554539425525E-2</c:v>
                </c:pt>
                <c:pt idx="71">
                  <c:v>7.0242958655923268E-2</c:v>
                </c:pt>
                <c:pt idx="72">
                  <c:v>7.200387496126133E-2</c:v>
                </c:pt>
                <c:pt idx="73">
                  <c:v>7.3803648685687506E-2</c:v>
                </c:pt>
                <c:pt idx="74">
                  <c:v>7.5670592814382251E-2</c:v>
                </c:pt>
                <c:pt idx="75">
                  <c:v>7.7567561444420369E-2</c:v>
                </c:pt>
                <c:pt idx="76">
                  <c:v>7.9502673214461E-2</c:v>
                </c:pt>
                <c:pt idx="77">
                  <c:v>8.1480953059772585E-2</c:v>
                </c:pt>
                <c:pt idx="78">
                  <c:v>8.3479020742735666E-2</c:v>
                </c:pt>
                <c:pt idx="79">
                  <c:v>8.5506095021220141E-2</c:v>
                </c:pt>
                <c:pt idx="80">
                  <c:v>8.7551020916762104E-2</c:v>
                </c:pt>
                <c:pt idx="81">
                  <c:v>8.9633976644873076E-2</c:v>
                </c:pt>
                <c:pt idx="82">
                  <c:v>9.1795401188494274E-2</c:v>
                </c:pt>
                <c:pt idx="83">
                  <c:v>9.402813025465033E-2</c:v>
                </c:pt>
                <c:pt idx="84">
                  <c:v>9.6349295362755549E-2</c:v>
                </c:pt>
                <c:pt idx="85">
                  <c:v>9.8675757454718696E-2</c:v>
                </c:pt>
                <c:pt idx="86">
                  <c:v>0.10105766086411087</c:v>
                </c:pt>
                <c:pt idx="87">
                  <c:v>0.103454852376798</c:v>
                </c:pt>
                <c:pt idx="88">
                  <c:v>0.10585414141672052</c:v>
                </c:pt>
                <c:pt idx="89">
                  <c:v>0.10831227029013239</c:v>
                </c:pt>
                <c:pt idx="90">
                  <c:v>0.11085062401552032</c:v>
                </c:pt>
                <c:pt idx="91">
                  <c:v>0.11346061244579413</c:v>
                </c:pt>
                <c:pt idx="92">
                  <c:v>0.11616735968225118</c:v>
                </c:pt>
                <c:pt idx="93">
                  <c:v>0.11898645224801237</c:v>
                </c:pt>
                <c:pt idx="94">
                  <c:v>0.12184771876636502</c:v>
                </c:pt>
                <c:pt idx="95">
                  <c:v>0.12471833929653893</c:v>
                </c:pt>
                <c:pt idx="96">
                  <c:v>0.12768937513790257</c:v>
                </c:pt>
                <c:pt idx="97">
                  <c:v>0.13066196796352897</c:v>
                </c:pt>
                <c:pt idx="98">
                  <c:v>0.13387068972106164</c:v>
                </c:pt>
                <c:pt idx="99">
                  <c:v>0.13709069939723956</c:v>
                </c:pt>
                <c:pt idx="100">
                  <c:v>0.14051334703279078</c:v>
                </c:pt>
                <c:pt idx="101">
                  <c:v>0.14397015816201034</c:v>
                </c:pt>
                <c:pt idx="102">
                  <c:v>0.1474919274599821</c:v>
                </c:pt>
                <c:pt idx="103">
                  <c:v>0.15104025177243718</c:v>
                </c:pt>
                <c:pt idx="104">
                  <c:v>0.1547012830065122</c:v>
                </c:pt>
                <c:pt idx="105">
                  <c:v>0.15840653134776322</c:v>
                </c:pt>
                <c:pt idx="106">
                  <c:v>0.16218237344693676</c:v>
                </c:pt>
                <c:pt idx="107">
                  <c:v>0.16609888893826336</c:v>
                </c:pt>
                <c:pt idx="108">
                  <c:v>0.17010305919637364</c:v>
                </c:pt>
                <c:pt idx="109">
                  <c:v>0.17412347619627472</c:v>
                </c:pt>
                <c:pt idx="110">
                  <c:v>0.17815295292415981</c:v>
                </c:pt>
                <c:pt idx="111">
                  <c:v>0.18219973522133789</c:v>
                </c:pt>
                <c:pt idx="112">
                  <c:v>0.18627798190790867</c:v>
                </c:pt>
                <c:pt idx="113">
                  <c:v>0.19043631353114812</c:v>
                </c:pt>
                <c:pt idx="114">
                  <c:v>0.19465432004154243</c:v>
                </c:pt>
                <c:pt idx="115">
                  <c:v>0.19897733868322992</c:v>
                </c:pt>
                <c:pt idx="116">
                  <c:v>0.20340006384923207</c:v>
                </c:pt>
                <c:pt idx="117">
                  <c:v>0.20783472173497439</c:v>
                </c:pt>
                <c:pt idx="118">
                  <c:v>0.21232820294178478</c:v>
                </c:pt>
                <c:pt idx="119">
                  <c:v>0.21693225792064399</c:v>
                </c:pt>
                <c:pt idx="120">
                  <c:v>0.22160098325346717</c:v>
                </c:pt>
                <c:pt idx="121">
                  <c:v>0.22664355438047817</c:v>
                </c:pt>
                <c:pt idx="122">
                  <c:v>0.23232915330639353</c:v>
                </c:pt>
                <c:pt idx="123">
                  <c:v>0.23809055414725655</c:v>
                </c:pt>
                <c:pt idx="124">
                  <c:v>0.24393085397541919</c:v>
                </c:pt>
                <c:pt idx="125">
                  <c:v>0.25044957902280224</c:v>
                </c:pt>
                <c:pt idx="126">
                  <c:v>0.25702002846207467</c:v>
                </c:pt>
                <c:pt idx="127">
                  <c:v>0.26376418556805237</c:v>
                </c:pt>
                <c:pt idx="128">
                  <c:v>0.27099833534787088</c:v>
                </c:pt>
                <c:pt idx="129">
                  <c:v>0.27830953859465807</c:v>
                </c:pt>
                <c:pt idx="130">
                  <c:v>0.28586236181650393</c:v>
                </c:pt>
                <c:pt idx="131">
                  <c:v>0.29347909361523372</c:v>
                </c:pt>
                <c:pt idx="132">
                  <c:v>0.30124867561458324</c:v>
                </c:pt>
                <c:pt idx="133">
                  <c:v>0.30901992095679409</c:v>
                </c:pt>
                <c:pt idx="134">
                  <c:v>0.31698207541101386</c:v>
                </c:pt>
                <c:pt idx="135">
                  <c:v>0.32527182186005582</c:v>
                </c:pt>
                <c:pt idx="136">
                  <c:v>0.3335845230618405</c:v>
                </c:pt>
                <c:pt idx="137">
                  <c:v>0.34194349133986984</c:v>
                </c:pt>
                <c:pt idx="138">
                  <c:v>0.35063721604036091</c:v>
                </c:pt>
                <c:pt idx="139">
                  <c:v>0.35988569036872248</c:v>
                </c:pt>
                <c:pt idx="140">
                  <c:v>0.36945039705403315</c:v>
                </c:pt>
                <c:pt idx="141">
                  <c:v>0.37920182727890861</c:v>
                </c:pt>
                <c:pt idx="142">
                  <c:v>0.38952138608671644</c:v>
                </c:pt>
                <c:pt idx="143">
                  <c:v>0.40024054126862491</c:v>
                </c:pt>
                <c:pt idx="144">
                  <c:v>0.41127392468886009</c:v>
                </c:pt>
                <c:pt idx="145">
                  <c:v>0.42240732190189545</c:v>
                </c:pt>
                <c:pt idx="146">
                  <c:v>0.43517701977601253</c:v>
                </c:pt>
                <c:pt idx="147">
                  <c:v>0.44804192211325844</c:v>
                </c:pt>
                <c:pt idx="148">
                  <c:v>0.46092458763217592</c:v>
                </c:pt>
                <c:pt idx="149">
                  <c:v>0.47556580025060008</c:v>
                </c:pt>
                <c:pt idx="150">
                  <c:v>0.49071560105565604</c:v>
                </c:pt>
                <c:pt idx="151">
                  <c:v>0.50859647853852674</c:v>
                </c:pt>
                <c:pt idx="152">
                  <c:v>0.54086382645229736</c:v>
                </c:pt>
                <c:pt idx="153">
                  <c:v>0.59069528730355014</c:v>
                </c:pt>
                <c:pt idx="154">
                  <c:v>0.66023866973792888</c:v>
                </c:pt>
                <c:pt idx="155">
                  <c:v>0.80264134490381356</c:v>
                </c:pt>
                <c:pt idx="156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68576"/>
        <c:axId val="225770496"/>
      </c:scatterChart>
      <c:valAx>
        <c:axId val="225768576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cummulative relative density of countries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770496"/>
        <c:crosses val="autoZero"/>
        <c:crossBetween val="midCat"/>
      </c:valAx>
      <c:valAx>
        <c:axId val="22577049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cummulative relative per-capita GDP</a:t>
                </a:r>
              </a:p>
            </c:rich>
          </c:tx>
          <c:layout>
            <c:manualLayout>
              <c:xMode val="edge"/>
              <c:yMode val="edge"/>
              <c:x val="5.5880770005790094E-3"/>
              <c:y val="0.230647115734620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5768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645138</xdr:colOff>
      <xdr:row>159</xdr:row>
      <xdr:rowOff>184801</xdr:rowOff>
    </xdr:from>
    <xdr:to>
      <xdr:col>13</xdr:col>
      <xdr:colOff>69797</xdr:colOff>
      <xdr:row>182</xdr:row>
      <xdr:rowOff>174108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0</xdr:row>
      <xdr:rowOff>213360</xdr:rowOff>
    </xdr:from>
    <xdr:to>
      <xdr:col>16</xdr:col>
      <xdr:colOff>208878</xdr:colOff>
      <xdr:row>25</xdr:row>
      <xdr:rowOff>30032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tabSelected="1" topLeftCell="A160" zoomScale="85" zoomScaleNormal="85" workbookViewId="0">
      <selection activeCell="F182" sqref="F182"/>
    </sheetView>
  </sheetViews>
  <sheetFormatPr defaultRowHeight="14.4" x14ac:dyDescent="0.3"/>
  <cols>
    <col min="2" max="2" width="9.5546875" customWidth="1"/>
    <col min="3" max="3" width="37.44140625" customWidth="1"/>
    <col min="4" max="4" width="35.5546875" customWidth="1"/>
    <col min="5" max="5" width="39" customWidth="1"/>
    <col min="6" max="6" width="27.5546875" customWidth="1"/>
    <col min="7" max="7" width="26.44140625" customWidth="1"/>
    <col min="8" max="8" width="32.33203125" customWidth="1"/>
    <col min="9" max="9" width="19.33203125" customWidth="1"/>
  </cols>
  <sheetData>
    <row r="1" spans="1:8" s="4" customFormat="1" x14ac:dyDescent="0.3">
      <c r="A1" s="10" t="s">
        <v>158</v>
      </c>
      <c r="B1" s="11" t="s">
        <v>176</v>
      </c>
      <c r="C1" s="1" t="s">
        <v>0</v>
      </c>
      <c r="D1" s="12" t="s">
        <v>1</v>
      </c>
      <c r="E1" s="12" t="s">
        <v>184</v>
      </c>
      <c r="F1" s="28" t="s">
        <v>185</v>
      </c>
      <c r="G1" s="12" t="s">
        <v>159</v>
      </c>
      <c r="H1" s="12" t="s">
        <v>161</v>
      </c>
    </row>
    <row r="2" spans="1:8" x14ac:dyDescent="0.3">
      <c r="A2" s="20">
        <v>1970</v>
      </c>
      <c r="B2" s="3">
        <v>0</v>
      </c>
      <c r="C2" t="s">
        <v>160</v>
      </c>
      <c r="D2">
        <v>0</v>
      </c>
      <c r="E2" s="2">
        <v>0</v>
      </c>
      <c r="G2" s="3">
        <v>0</v>
      </c>
    </row>
    <row r="3" spans="1:8" x14ac:dyDescent="0.3">
      <c r="A3" s="1">
        <v>1970</v>
      </c>
      <c r="B3">
        <v>1</v>
      </c>
      <c r="C3" t="s">
        <v>101</v>
      </c>
      <c r="D3">
        <v>556.95123324518158</v>
      </c>
      <c r="E3">
        <f>(D3/$D$159)+E2</f>
        <v>3.0813135773265937E-4</v>
      </c>
      <c r="F3">
        <v>6.322477683572223</v>
      </c>
      <c r="G3">
        <f t="shared" ref="G3:G34" si="0">(B3/$B$159)</f>
        <v>6.41025641025641E-3</v>
      </c>
      <c r="H3">
        <f>(E2+E3)/2*$G$3</f>
        <v>9.8760050555339533E-7</v>
      </c>
    </row>
    <row r="4" spans="1:8" x14ac:dyDescent="0.3">
      <c r="A4" s="1">
        <v>1970</v>
      </c>
      <c r="B4" s="3">
        <v>2</v>
      </c>
      <c r="C4" t="s">
        <v>97</v>
      </c>
      <c r="D4">
        <v>598.48635449740073</v>
      </c>
      <c r="E4">
        <f t="shared" ref="E4:E67" si="1">(D4/$D$159)+E3</f>
        <v>6.3924187870455858E-4</v>
      </c>
      <c r="F4">
        <v>6.3944037252350254</v>
      </c>
      <c r="G4">
        <f t="shared" si="0"/>
        <v>1.282051282051282E-2</v>
      </c>
      <c r="H4">
        <f t="shared" ref="H4:H67" si="2">(E3+E4)/2*$G$3</f>
        <v>3.0364526808885189E-6</v>
      </c>
    </row>
    <row r="5" spans="1:8" x14ac:dyDescent="0.3">
      <c r="A5" s="1">
        <v>1970</v>
      </c>
      <c r="B5">
        <v>3</v>
      </c>
      <c r="C5" t="s">
        <v>51</v>
      </c>
      <c r="D5">
        <v>635.93054813083597</v>
      </c>
      <c r="E5">
        <f t="shared" si="1"/>
        <v>9.9106827125510248E-4</v>
      </c>
      <c r="F5">
        <v>6.4550893563251082</v>
      </c>
      <c r="G5">
        <f t="shared" si="0"/>
        <v>1.9230769230769232E-2</v>
      </c>
      <c r="H5">
        <f t="shared" si="2"/>
        <v>5.2253530447425035E-6</v>
      </c>
    </row>
    <row r="6" spans="1:8" x14ac:dyDescent="0.3">
      <c r="A6" s="1">
        <v>1970</v>
      </c>
      <c r="B6" s="3">
        <v>4</v>
      </c>
      <c r="C6" t="s">
        <v>26</v>
      </c>
      <c r="D6">
        <v>657.95748532092227</v>
      </c>
      <c r="E6">
        <f t="shared" si="1"/>
        <v>1.3550809911857412E-3</v>
      </c>
      <c r="F6">
        <v>6.4891403172635913</v>
      </c>
      <c r="G6">
        <f t="shared" si="0"/>
        <v>2.564102564102564E-2</v>
      </c>
      <c r="H6">
        <f t="shared" si="2"/>
        <v>7.5197091744898838E-6</v>
      </c>
    </row>
    <row r="7" spans="1:8" x14ac:dyDescent="0.3">
      <c r="A7" s="1">
        <v>1970</v>
      </c>
      <c r="B7">
        <v>5</v>
      </c>
      <c r="C7" t="s">
        <v>85</v>
      </c>
      <c r="D7">
        <v>685.29972071864745</v>
      </c>
      <c r="E7">
        <f t="shared" si="1"/>
        <v>1.7342207089819867E-3</v>
      </c>
      <c r="F7">
        <v>6.5298562910601721</v>
      </c>
      <c r="G7">
        <f t="shared" si="0"/>
        <v>3.2051282051282048E-2</v>
      </c>
      <c r="H7">
        <f t="shared" si="2"/>
        <v>9.9016080133581013E-6</v>
      </c>
    </row>
    <row r="8" spans="1:8" x14ac:dyDescent="0.3">
      <c r="A8" s="1">
        <v>1970</v>
      </c>
      <c r="B8" s="3">
        <v>6</v>
      </c>
      <c r="C8" t="s">
        <v>11</v>
      </c>
      <c r="D8">
        <v>764.83234516790503</v>
      </c>
      <c r="E8">
        <f t="shared" si="1"/>
        <v>2.1573615782126223E-3</v>
      </c>
      <c r="F8">
        <v>6.6396566531649484</v>
      </c>
      <c r="G8">
        <f t="shared" si="0"/>
        <v>3.8461538461538464E-2</v>
      </c>
      <c r="H8">
        <f t="shared" si="2"/>
        <v>1.2473020151264772E-5</v>
      </c>
    </row>
    <row r="9" spans="1:8" x14ac:dyDescent="0.3">
      <c r="A9" s="1">
        <v>1970</v>
      </c>
      <c r="B9">
        <v>7</v>
      </c>
      <c r="C9" t="s">
        <v>14</v>
      </c>
      <c r="D9">
        <v>770.9572632805623</v>
      </c>
      <c r="E9">
        <f t="shared" si="1"/>
        <v>2.5838910373617288E-3</v>
      </c>
      <c r="F9">
        <v>6.6476329417813131</v>
      </c>
      <c r="G9">
        <f t="shared" si="0"/>
        <v>4.4871794871794872E-2</v>
      </c>
      <c r="H9">
        <f t="shared" si="2"/>
        <v>1.5196322485815229E-5</v>
      </c>
    </row>
    <row r="10" spans="1:8" x14ac:dyDescent="0.3">
      <c r="A10" s="1">
        <v>1970</v>
      </c>
      <c r="B10" s="3">
        <v>8</v>
      </c>
      <c r="C10" t="s">
        <v>113</v>
      </c>
      <c r="D10">
        <v>779.22581469770239</v>
      </c>
      <c r="E10">
        <f t="shared" si="1"/>
        <v>3.0149950441957381E-3</v>
      </c>
      <c r="F10">
        <v>6.6583008815250588</v>
      </c>
      <c r="G10">
        <f t="shared" si="0"/>
        <v>5.128205128205128E-2</v>
      </c>
      <c r="H10">
        <f t="shared" si="2"/>
        <v>1.7945147697299573E-5</v>
      </c>
    </row>
    <row r="11" spans="1:8" x14ac:dyDescent="0.3">
      <c r="A11" s="1">
        <v>1970</v>
      </c>
      <c r="B11">
        <v>9</v>
      </c>
      <c r="C11" t="s">
        <v>99</v>
      </c>
      <c r="D11">
        <v>788.40490279123071</v>
      </c>
      <c r="E11">
        <f t="shared" si="1"/>
        <v>3.4511773500049137E-3</v>
      </c>
      <c r="F11">
        <v>6.6700117939188317</v>
      </c>
      <c r="G11">
        <f t="shared" si="0"/>
        <v>5.7692307692307696E-2</v>
      </c>
      <c r="H11">
        <f t="shared" si="2"/>
        <v>2.0724911519873883E-5</v>
      </c>
    </row>
    <row r="12" spans="1:8" x14ac:dyDescent="0.3">
      <c r="A12" s="1">
        <v>1970</v>
      </c>
      <c r="B12" s="3">
        <v>10</v>
      </c>
      <c r="C12" t="s">
        <v>154</v>
      </c>
      <c r="D12">
        <v>834.53107700528085</v>
      </c>
      <c r="E12">
        <f t="shared" si="1"/>
        <v>3.9128788033429927E-3</v>
      </c>
      <c r="F12">
        <v>6.7268699826784468</v>
      </c>
      <c r="G12">
        <f t="shared" si="0"/>
        <v>6.4102564102564097E-2</v>
      </c>
      <c r="H12">
        <f t="shared" si="2"/>
        <v>2.3602744081243288E-5</v>
      </c>
    </row>
    <row r="13" spans="1:8" x14ac:dyDescent="0.3">
      <c r="A13" s="1">
        <v>1970</v>
      </c>
      <c r="B13">
        <v>11</v>
      </c>
      <c r="C13" t="s">
        <v>148</v>
      </c>
      <c r="D13">
        <v>1007.590635599534</v>
      </c>
      <c r="E13">
        <f t="shared" si="1"/>
        <v>4.4703248633453808E-3</v>
      </c>
      <c r="F13">
        <v>6.9153172506674379</v>
      </c>
      <c r="G13">
        <f t="shared" si="0"/>
        <v>7.0512820512820512E-2</v>
      </c>
      <c r="H13">
        <f t="shared" si="2"/>
        <v>2.6869242521437092E-5</v>
      </c>
    </row>
    <row r="14" spans="1:8" x14ac:dyDescent="0.3">
      <c r="A14" s="1">
        <v>1970</v>
      </c>
      <c r="B14" s="3">
        <v>12</v>
      </c>
      <c r="C14" t="s">
        <v>126</v>
      </c>
      <c r="D14">
        <v>1019.5641604741151</v>
      </c>
      <c r="E14">
        <f t="shared" si="1"/>
        <v>5.0343952348785173E-3</v>
      </c>
      <c r="F14">
        <v>6.9271305213095422</v>
      </c>
      <c r="G14">
        <f t="shared" si="0"/>
        <v>7.6923076923076927E-2</v>
      </c>
      <c r="H14">
        <f t="shared" si="2"/>
        <v>3.0463846468666342E-5</v>
      </c>
    </row>
    <row r="15" spans="1:8" x14ac:dyDescent="0.3">
      <c r="A15" s="1">
        <v>1970</v>
      </c>
      <c r="B15">
        <v>13</v>
      </c>
      <c r="C15" t="s">
        <v>105</v>
      </c>
      <c r="D15">
        <v>1090.520655676034</v>
      </c>
      <c r="E15">
        <f t="shared" si="1"/>
        <v>5.637722043782524E-3</v>
      </c>
      <c r="F15">
        <v>6.9944105269350461</v>
      </c>
      <c r="G15">
        <f t="shared" si="0"/>
        <v>8.3333333333333329E-2</v>
      </c>
      <c r="H15">
        <f t="shared" si="2"/>
        <v>3.4205504098272567E-5</v>
      </c>
    </row>
    <row r="16" spans="1:8" x14ac:dyDescent="0.3">
      <c r="A16" s="1">
        <v>1970</v>
      </c>
      <c r="B16" s="3">
        <v>14</v>
      </c>
      <c r="C16" t="s">
        <v>49</v>
      </c>
      <c r="D16">
        <v>1105.1218810580419</v>
      </c>
      <c r="E16">
        <f t="shared" si="1"/>
        <v>6.2491269305018967E-3</v>
      </c>
      <c r="F16">
        <v>7.0077109074693373</v>
      </c>
      <c r="G16">
        <f t="shared" si="0"/>
        <v>8.9743589743589744E-2</v>
      </c>
      <c r="H16">
        <f t="shared" si="2"/>
        <v>3.8098874917578267E-5</v>
      </c>
    </row>
    <row r="17" spans="1:8" x14ac:dyDescent="0.3">
      <c r="A17" s="1">
        <v>1970</v>
      </c>
      <c r="B17">
        <v>15</v>
      </c>
      <c r="C17" t="s">
        <v>60</v>
      </c>
      <c r="D17">
        <v>1130.6931777541929</v>
      </c>
      <c r="E17">
        <f t="shared" si="1"/>
        <v>6.8746790493300113E-3</v>
      </c>
      <c r="F17">
        <v>7.0305861552749844</v>
      </c>
      <c r="G17">
        <f t="shared" si="0"/>
        <v>9.6153846153846159E-2</v>
      </c>
      <c r="H17">
        <f t="shared" si="2"/>
        <v>4.2063480704589449E-5</v>
      </c>
    </row>
    <row r="18" spans="1:8" x14ac:dyDescent="0.3">
      <c r="A18" s="1">
        <v>1970</v>
      </c>
      <c r="B18" s="3">
        <v>16</v>
      </c>
      <c r="C18" t="s">
        <v>100</v>
      </c>
      <c r="D18">
        <v>1194.7893264098609</v>
      </c>
      <c r="E18">
        <f t="shared" si="1"/>
        <v>7.5356921423544269E-3</v>
      </c>
      <c r="F18">
        <v>7.0857251529323344</v>
      </c>
      <c r="G18">
        <f t="shared" si="0"/>
        <v>0.10256410256410256</v>
      </c>
      <c r="H18">
        <f t="shared" si="2"/>
        <v>4.6187087152834737E-5</v>
      </c>
    </row>
    <row r="19" spans="1:8" x14ac:dyDescent="0.3">
      <c r="A19" s="1">
        <v>1970</v>
      </c>
      <c r="B19">
        <v>17</v>
      </c>
      <c r="C19" t="s">
        <v>69</v>
      </c>
      <c r="D19">
        <v>1205.556250011982</v>
      </c>
      <c r="E19">
        <f t="shared" si="1"/>
        <v>8.2026619988979643E-3</v>
      </c>
      <c r="F19">
        <v>7.0946963576790258</v>
      </c>
      <c r="G19">
        <f t="shared" si="0"/>
        <v>0.10897435897435898</v>
      </c>
      <c r="H19">
        <f t="shared" si="2"/>
        <v>5.044344276042433E-5</v>
      </c>
    </row>
    <row r="20" spans="1:8" x14ac:dyDescent="0.3">
      <c r="A20" s="1">
        <v>1970</v>
      </c>
      <c r="B20" s="3">
        <v>18</v>
      </c>
      <c r="C20" t="s">
        <v>67</v>
      </c>
      <c r="D20">
        <v>1219.4075087359281</v>
      </c>
      <c r="E20">
        <f t="shared" si="1"/>
        <v>8.8772950167779942E-3</v>
      </c>
      <c r="F20">
        <v>7.1061203711847289</v>
      </c>
      <c r="G20">
        <f t="shared" si="0"/>
        <v>0.11538461538461539</v>
      </c>
      <c r="H20">
        <f t="shared" si="2"/>
        <v>5.4743451973320384E-5</v>
      </c>
    </row>
    <row r="21" spans="1:8" x14ac:dyDescent="0.3">
      <c r="A21" s="1">
        <v>1970</v>
      </c>
      <c r="B21">
        <v>19</v>
      </c>
      <c r="C21" t="s">
        <v>131</v>
      </c>
      <c r="D21">
        <v>1266.5062487197929</v>
      </c>
      <c r="E21">
        <f t="shared" si="1"/>
        <v>9.577985250860177E-3</v>
      </c>
      <c r="F21">
        <v>7.1440174032785864</v>
      </c>
      <c r="G21">
        <f t="shared" si="0"/>
        <v>0.12179487179487179</v>
      </c>
      <c r="H21">
        <f t="shared" si="2"/>
        <v>5.9151539319353116E-5</v>
      </c>
    </row>
    <row r="22" spans="1:8" x14ac:dyDescent="0.3">
      <c r="A22" s="1">
        <v>1970</v>
      </c>
      <c r="B22" s="3">
        <v>20</v>
      </c>
      <c r="C22" t="s">
        <v>70</v>
      </c>
      <c r="D22">
        <v>1272.964694597362</v>
      </c>
      <c r="E22">
        <f t="shared" si="1"/>
        <v>1.0282248597951739E-2</v>
      </c>
      <c r="F22">
        <v>7.1491038641565989</v>
      </c>
      <c r="G22">
        <f t="shared" si="0"/>
        <v>0.12820512820512819</v>
      </c>
      <c r="H22">
        <f t="shared" si="2"/>
        <v>6.3654595669268953E-5</v>
      </c>
    </row>
    <row r="23" spans="1:8" x14ac:dyDescent="0.3">
      <c r="A23" s="1">
        <v>1970</v>
      </c>
      <c r="B23">
        <v>21</v>
      </c>
      <c r="C23" t="s">
        <v>140</v>
      </c>
      <c r="D23">
        <v>1278.352717863296</v>
      </c>
      <c r="E23">
        <f t="shared" si="1"/>
        <v>1.0989492850417644E-2</v>
      </c>
      <c r="F23">
        <v>7.1533275889269818</v>
      </c>
      <c r="G23">
        <f t="shared" si="0"/>
        <v>0.13461538461538461</v>
      </c>
      <c r="H23">
        <f t="shared" si="2"/>
        <v>6.8178658488363402E-5</v>
      </c>
    </row>
    <row r="24" spans="1:8" x14ac:dyDescent="0.3">
      <c r="A24" s="1">
        <v>1970</v>
      </c>
      <c r="B24" s="3">
        <v>22</v>
      </c>
      <c r="C24" t="s">
        <v>90</v>
      </c>
      <c r="D24">
        <v>1343.3168366268901</v>
      </c>
      <c r="E24">
        <f t="shared" si="1"/>
        <v>1.1732678278562246E-2</v>
      </c>
      <c r="F24">
        <v>7.202897085770581</v>
      </c>
      <c r="G24">
        <f t="shared" si="0"/>
        <v>0.14102564102564102</v>
      </c>
      <c r="H24">
        <f t="shared" si="2"/>
        <v>7.2827471567243234E-5</v>
      </c>
    </row>
    <row r="25" spans="1:8" x14ac:dyDescent="0.3">
      <c r="A25" s="1">
        <v>1970</v>
      </c>
      <c r="B25">
        <v>23</v>
      </c>
      <c r="C25" t="s">
        <v>31</v>
      </c>
      <c r="D25">
        <v>1394.1576437021381</v>
      </c>
      <c r="E25">
        <f t="shared" si="1"/>
        <v>1.250399120868048E-2</v>
      </c>
      <c r="F25">
        <v>7.2400456722308419</v>
      </c>
      <c r="G25">
        <f t="shared" si="0"/>
        <v>0.14743589743589744</v>
      </c>
      <c r="H25">
        <f t="shared" si="2"/>
        <v>7.7681632971931817E-5</v>
      </c>
    </row>
    <row r="26" spans="1:8" x14ac:dyDescent="0.3">
      <c r="A26" s="1">
        <v>1970</v>
      </c>
      <c r="B26" s="3">
        <v>24</v>
      </c>
      <c r="C26" t="s">
        <v>27</v>
      </c>
      <c r="D26">
        <v>1412.9710264901221</v>
      </c>
      <c r="E26">
        <f t="shared" si="1"/>
        <v>1.3285712578238247E-2</v>
      </c>
      <c r="F26">
        <v>7.2534498775133089</v>
      </c>
      <c r="G26">
        <f t="shared" si="0"/>
        <v>0.15384615384615385</v>
      </c>
      <c r="H26">
        <f t="shared" si="2"/>
        <v>8.2659307009354892E-5</v>
      </c>
    </row>
    <row r="27" spans="1:8" x14ac:dyDescent="0.3">
      <c r="A27" s="1">
        <v>1970</v>
      </c>
      <c r="B27">
        <v>25</v>
      </c>
      <c r="C27" t="s">
        <v>15</v>
      </c>
      <c r="D27">
        <v>1432.217794610588</v>
      </c>
      <c r="E27">
        <f t="shared" si="1"/>
        <v>1.4078082156182895E-2</v>
      </c>
      <c r="F27">
        <v>7.266979427164407</v>
      </c>
      <c r="G27">
        <f t="shared" si="0"/>
        <v>0.16025641025641027</v>
      </c>
      <c r="H27">
        <f t="shared" si="2"/>
        <v>8.7704470302631867E-5</v>
      </c>
    </row>
    <row r="28" spans="1:8" x14ac:dyDescent="0.3">
      <c r="A28" s="1">
        <v>1970</v>
      </c>
      <c r="B28" s="3">
        <v>26</v>
      </c>
      <c r="C28" t="s">
        <v>108</v>
      </c>
      <c r="D28">
        <v>1478.209552645267</v>
      </c>
      <c r="E28">
        <f t="shared" si="1"/>
        <v>1.489589651636667E-2</v>
      </c>
      <c r="F28">
        <v>7.2985868726795653</v>
      </c>
      <c r="G28">
        <f t="shared" si="0"/>
        <v>0.16666666666666666</v>
      </c>
      <c r="H28">
        <f t="shared" si="2"/>
        <v>9.2865316258171682E-5</v>
      </c>
    </row>
    <row r="29" spans="1:8" x14ac:dyDescent="0.3">
      <c r="A29" s="1">
        <v>1970</v>
      </c>
      <c r="B29">
        <v>27</v>
      </c>
      <c r="C29" t="s">
        <v>38</v>
      </c>
      <c r="D29">
        <v>1513.6119933732871</v>
      </c>
      <c r="E29">
        <f t="shared" si="1"/>
        <v>1.5733297155343679E-2</v>
      </c>
      <c r="F29">
        <v>7.3222541220065009</v>
      </c>
      <c r="G29">
        <f t="shared" si="0"/>
        <v>0.17307692307692307</v>
      </c>
      <c r="H29">
        <f t="shared" si="2"/>
        <v>9.8170492537533169E-5</v>
      </c>
    </row>
    <row r="30" spans="1:8" x14ac:dyDescent="0.3">
      <c r="A30" s="1">
        <v>1970</v>
      </c>
      <c r="B30" s="3">
        <v>28</v>
      </c>
      <c r="C30" t="s">
        <v>128</v>
      </c>
      <c r="D30">
        <v>1522.8268495439879</v>
      </c>
      <c r="E30">
        <f t="shared" si="1"/>
        <v>1.6575795881861755E-2</v>
      </c>
      <c r="F30">
        <v>7.3283236560471456</v>
      </c>
      <c r="G30">
        <f t="shared" si="0"/>
        <v>0.17948717948717949</v>
      </c>
      <c r="H30">
        <f t="shared" si="2"/>
        <v>1.0355478537565843E-4</v>
      </c>
    </row>
    <row r="31" spans="1:8" x14ac:dyDescent="0.3">
      <c r="A31" s="1">
        <v>1970</v>
      </c>
      <c r="B31" s="3">
        <v>29</v>
      </c>
      <c r="C31" t="s">
        <v>61</v>
      </c>
      <c r="D31">
        <v>1550.2982040628931</v>
      </c>
      <c r="E31">
        <f t="shared" si="1"/>
        <v>1.7433493040955952E-2</v>
      </c>
      <c r="F31">
        <v>7.3462025811267591</v>
      </c>
      <c r="G31">
        <f t="shared" si="0"/>
        <v>0.1858974358974359</v>
      </c>
      <c r="H31">
        <f t="shared" si="2"/>
        <v>1.0900413116287727E-4</v>
      </c>
    </row>
    <row r="32" spans="1:8" x14ac:dyDescent="0.3">
      <c r="A32" s="1">
        <v>1970</v>
      </c>
      <c r="B32">
        <v>30</v>
      </c>
      <c r="C32" t="s">
        <v>123</v>
      </c>
      <c r="D32">
        <v>1563.5809782240069</v>
      </c>
      <c r="E32">
        <f t="shared" si="1"/>
        <v>1.829853884925391E-2</v>
      </c>
      <c r="F32">
        <v>7.354733968472587</v>
      </c>
      <c r="G32">
        <f t="shared" si="0"/>
        <v>0.19230769230769232</v>
      </c>
      <c r="H32">
        <f>(E31+E32)/2*$G$3</f>
        <v>1.1452574323785211E-4</v>
      </c>
    </row>
    <row r="33" spans="1:8" x14ac:dyDescent="0.3">
      <c r="A33" s="1">
        <v>1970</v>
      </c>
      <c r="B33" s="3">
        <v>31</v>
      </c>
      <c r="C33" t="s">
        <v>33</v>
      </c>
      <c r="D33">
        <v>1591.0539086214101</v>
      </c>
      <c r="E33">
        <f t="shared" si="1"/>
        <v>1.917878396197736E-2</v>
      </c>
      <c r="F33">
        <v>7.3721519112467284</v>
      </c>
      <c r="G33">
        <f t="shared" si="0"/>
        <v>0.19871794871794871</v>
      </c>
      <c r="H33">
        <f t="shared" si="2"/>
        <v>1.2011962439497201E-4</v>
      </c>
    </row>
    <row r="34" spans="1:8" x14ac:dyDescent="0.3">
      <c r="A34" s="1">
        <v>1970</v>
      </c>
      <c r="B34">
        <v>32</v>
      </c>
      <c r="C34" t="s">
        <v>94</v>
      </c>
      <c r="D34">
        <v>1635.699015140545</v>
      </c>
      <c r="E34">
        <f t="shared" si="1"/>
        <v>2.0083728826612132E-2</v>
      </c>
      <c r="F34">
        <v>7.3998255241615567</v>
      </c>
      <c r="G34">
        <f t="shared" si="0"/>
        <v>0.20512820512820512</v>
      </c>
      <c r="H34">
        <f t="shared" si="2"/>
        <v>1.2584138714291505E-4</v>
      </c>
    </row>
    <row r="35" spans="1:8" x14ac:dyDescent="0.3">
      <c r="A35" s="1">
        <v>1970</v>
      </c>
      <c r="B35" s="3">
        <v>33</v>
      </c>
      <c r="C35" t="s">
        <v>80</v>
      </c>
      <c r="D35">
        <v>1650.2896580270999</v>
      </c>
      <c r="E35">
        <f t="shared" si="1"/>
        <v>2.0996745914332992E-2</v>
      </c>
      <c r="F35">
        <v>7.4087061018069269</v>
      </c>
      <c r="G35">
        <f t="shared" ref="G35:G66" si="3">(B35/$B$159)</f>
        <v>0.21153846153846154</v>
      </c>
      <c r="H35">
        <f t="shared" si="2"/>
        <v>1.3166818827226002E-4</v>
      </c>
    </row>
    <row r="36" spans="1:8" x14ac:dyDescent="0.3">
      <c r="A36" s="1">
        <v>1970</v>
      </c>
      <c r="B36">
        <v>34</v>
      </c>
      <c r="C36" t="s">
        <v>81</v>
      </c>
      <c r="D36">
        <v>1675.2182266329869</v>
      </c>
      <c r="E36">
        <f t="shared" si="1"/>
        <v>2.1923554647053194E-2</v>
      </c>
      <c r="F36">
        <v>7.4236987203298783</v>
      </c>
      <c r="G36">
        <f t="shared" si="3"/>
        <v>0.21794871794871795</v>
      </c>
      <c r="H36">
        <f t="shared" si="2"/>
        <v>1.3756506590187879E-4</v>
      </c>
    </row>
    <row r="37" spans="1:8" x14ac:dyDescent="0.3">
      <c r="A37" s="1">
        <v>1970</v>
      </c>
      <c r="B37" s="3">
        <v>35</v>
      </c>
      <c r="C37" t="s">
        <v>147</v>
      </c>
      <c r="D37">
        <v>1739.7705256486411</v>
      </c>
      <c r="E37">
        <f t="shared" si="1"/>
        <v>2.2886076717590357E-2</v>
      </c>
      <c r="F37">
        <v>7.461508501700278</v>
      </c>
      <c r="G37">
        <f t="shared" si="3"/>
        <v>0.22435897435897437</v>
      </c>
      <c r="H37">
        <f t="shared" si="2"/>
        <v>1.4362061334821652E-4</v>
      </c>
    </row>
    <row r="38" spans="1:8" x14ac:dyDescent="0.3">
      <c r="A38" s="1">
        <v>1970</v>
      </c>
      <c r="B38">
        <v>36</v>
      </c>
      <c r="C38" t="s">
        <v>141</v>
      </c>
      <c r="D38">
        <v>1775.166819600089</v>
      </c>
      <c r="E38">
        <f t="shared" si="1"/>
        <v>2.3868181666237717E-2</v>
      </c>
      <c r="F38">
        <v>7.4816496803666919</v>
      </c>
      <c r="G38">
        <f t="shared" si="3"/>
        <v>0.23076923076923078</v>
      </c>
      <c r="H38">
        <f t="shared" si="2"/>
        <v>1.498533922558592E-4</v>
      </c>
    </row>
    <row r="39" spans="1:8" x14ac:dyDescent="0.3">
      <c r="A39" s="1">
        <v>1970</v>
      </c>
      <c r="B39" s="3">
        <v>37</v>
      </c>
      <c r="C39" t="s">
        <v>25</v>
      </c>
      <c r="D39">
        <v>1781.502750885898</v>
      </c>
      <c r="E39">
        <f t="shared" si="1"/>
        <v>2.4853791947117166E-2</v>
      </c>
      <c r="F39">
        <v>7.4852125291849729</v>
      </c>
      <c r="G39">
        <f t="shared" si="3"/>
        <v>0.23717948717948717</v>
      </c>
      <c r="H39">
        <f t="shared" si="2"/>
        <v>1.5616017183767589E-4</v>
      </c>
    </row>
    <row r="40" spans="1:8" x14ac:dyDescent="0.3">
      <c r="A40" s="1">
        <v>1970</v>
      </c>
      <c r="B40">
        <v>38</v>
      </c>
      <c r="C40" t="s">
        <v>116</v>
      </c>
      <c r="D40">
        <v>1816.3463313717009</v>
      </c>
      <c r="E40">
        <f t="shared" si="1"/>
        <v>2.5858679319279456E-2</v>
      </c>
      <c r="F40">
        <v>7.5045822520859513</v>
      </c>
      <c r="G40">
        <f t="shared" si="3"/>
        <v>0.24358974358974358</v>
      </c>
      <c r="H40">
        <f t="shared" si="2"/>
        <v>1.6253997200768147E-4</v>
      </c>
    </row>
    <row r="41" spans="1:8" x14ac:dyDescent="0.3">
      <c r="A41" s="1">
        <v>1970</v>
      </c>
      <c r="B41" s="3">
        <v>39</v>
      </c>
      <c r="C41" t="s">
        <v>87</v>
      </c>
      <c r="D41">
        <v>1839.469404404229</v>
      </c>
      <c r="E41">
        <f t="shared" si="1"/>
        <v>2.6876359452213547E-2</v>
      </c>
      <c r="F41">
        <v>7.5172324418456089</v>
      </c>
      <c r="G41">
        <f t="shared" si="3"/>
        <v>0.25</v>
      </c>
      <c r="H41">
        <f t="shared" si="2"/>
        <v>1.6902256016504169E-4</v>
      </c>
    </row>
    <row r="42" spans="1:8" x14ac:dyDescent="0.3">
      <c r="A42" s="1">
        <v>1970</v>
      </c>
      <c r="B42">
        <v>40</v>
      </c>
      <c r="C42" t="s">
        <v>21</v>
      </c>
      <c r="D42">
        <v>1892.329432621523</v>
      </c>
      <c r="E42">
        <f t="shared" si="1"/>
        <v>2.792328421428595E-2</v>
      </c>
      <c r="F42">
        <v>7.5455638531766533</v>
      </c>
      <c r="G42">
        <f t="shared" si="3"/>
        <v>0.25641025641025639</v>
      </c>
      <c r="H42">
        <f t="shared" si="2"/>
        <v>1.7563988354647275E-4</v>
      </c>
    </row>
    <row r="43" spans="1:8" x14ac:dyDescent="0.3">
      <c r="A43" s="1">
        <v>1970</v>
      </c>
      <c r="B43" s="3">
        <v>41</v>
      </c>
      <c r="C43" t="s">
        <v>83</v>
      </c>
      <c r="D43">
        <v>1971.6596217814531</v>
      </c>
      <c r="E43">
        <f t="shared" si="1"/>
        <v>2.9014098131163898E-2</v>
      </c>
      <c r="F43">
        <v>7.5866309146770234</v>
      </c>
      <c r="G43">
        <f t="shared" si="3"/>
        <v>0.26282051282051283</v>
      </c>
      <c r="H43">
        <f t="shared" si="2"/>
        <v>1.8249161008157002E-4</v>
      </c>
    </row>
    <row r="44" spans="1:8" x14ac:dyDescent="0.3">
      <c r="A44" s="1">
        <v>1970</v>
      </c>
      <c r="B44">
        <v>42</v>
      </c>
      <c r="C44" t="s">
        <v>93</v>
      </c>
      <c r="D44">
        <v>1989.983792312725</v>
      </c>
      <c r="E44">
        <f t="shared" si="1"/>
        <v>3.0115049832479861E-2</v>
      </c>
      <c r="F44">
        <v>7.5958817731189008</v>
      </c>
      <c r="G44">
        <f t="shared" si="3"/>
        <v>0.26923076923076922</v>
      </c>
      <c r="H44">
        <f t="shared" si="2"/>
        <v>1.8951649988347357E-4</v>
      </c>
    </row>
    <row r="45" spans="1:8" x14ac:dyDescent="0.3">
      <c r="A45" s="1">
        <v>1970</v>
      </c>
      <c r="B45" s="3">
        <v>43</v>
      </c>
      <c r="C45" t="s">
        <v>13</v>
      </c>
      <c r="D45">
        <v>1996.786583054168</v>
      </c>
      <c r="E45">
        <f t="shared" si="1"/>
        <v>3.1219765154418978E-2</v>
      </c>
      <c r="F45">
        <v>7.5992944589288607</v>
      </c>
      <c r="G45">
        <f t="shared" si="3"/>
        <v>0.27564102564102566</v>
      </c>
      <c r="H45">
        <f t="shared" si="2"/>
        <v>1.9658594547082963E-4</v>
      </c>
    </row>
    <row r="46" spans="1:8" x14ac:dyDescent="0.3">
      <c r="A46" s="1">
        <v>1970</v>
      </c>
      <c r="B46">
        <v>44</v>
      </c>
      <c r="C46" t="s">
        <v>133</v>
      </c>
      <c r="D46">
        <v>2021.450779841083</v>
      </c>
      <c r="E46">
        <f t="shared" si="1"/>
        <v>3.2338125858556201E-2</v>
      </c>
      <c r="F46">
        <v>7.6115707404495412</v>
      </c>
      <c r="G46">
        <f t="shared" si="3"/>
        <v>0.28205128205128205</v>
      </c>
      <c r="H46">
        <f t="shared" si="2"/>
        <v>2.0371118914415122E-4</v>
      </c>
    </row>
    <row r="47" spans="1:8" x14ac:dyDescent="0.3">
      <c r="A47" s="1">
        <v>1970</v>
      </c>
      <c r="B47" s="3">
        <v>45</v>
      </c>
      <c r="C47" t="s">
        <v>63</v>
      </c>
      <c r="D47">
        <v>2031.036542847233</v>
      </c>
      <c r="E47">
        <f t="shared" si="1"/>
        <v>3.3461789853167848E-2</v>
      </c>
      <c r="F47">
        <v>7.6163015539577792</v>
      </c>
      <c r="G47">
        <f t="shared" si="3"/>
        <v>0.28846153846153844</v>
      </c>
      <c r="H47">
        <f t="shared" si="2"/>
        <v>2.108971657427053E-4</v>
      </c>
    </row>
    <row r="48" spans="1:8" x14ac:dyDescent="0.3">
      <c r="A48" s="1">
        <v>1970</v>
      </c>
      <c r="B48">
        <v>46</v>
      </c>
      <c r="C48" t="s">
        <v>156</v>
      </c>
      <c r="D48">
        <v>2050.7870181522298</v>
      </c>
      <c r="E48">
        <f t="shared" si="1"/>
        <v>3.459638073043695E-2</v>
      </c>
      <c r="F48">
        <v>7.6259789097511392</v>
      </c>
      <c r="G48">
        <f t="shared" si="3"/>
        <v>0.29487179487179488</v>
      </c>
      <c r="H48">
        <f t="shared" si="2"/>
        <v>2.1813516212693847E-4</v>
      </c>
    </row>
    <row r="49" spans="1:8" x14ac:dyDescent="0.3">
      <c r="A49" s="1">
        <v>1970</v>
      </c>
      <c r="B49" s="3">
        <v>47</v>
      </c>
      <c r="C49" t="s">
        <v>136</v>
      </c>
      <c r="D49">
        <v>2068.5074099454382</v>
      </c>
      <c r="E49">
        <f t="shared" si="1"/>
        <v>3.5740775353630058E-2</v>
      </c>
      <c r="F49">
        <v>7.6345825681746913</v>
      </c>
      <c r="G49">
        <f t="shared" si="3"/>
        <v>0.30128205128205127</v>
      </c>
      <c r="H49">
        <f t="shared" si="2"/>
        <v>2.2543960283354813E-4</v>
      </c>
    </row>
    <row r="50" spans="1:8" x14ac:dyDescent="0.3">
      <c r="A50" s="1">
        <v>1970</v>
      </c>
      <c r="B50">
        <v>48</v>
      </c>
      <c r="C50" t="s">
        <v>122</v>
      </c>
      <c r="D50">
        <v>2100.5797547747411</v>
      </c>
      <c r="E50">
        <f t="shared" si="1"/>
        <v>3.6902913891492931E-2</v>
      </c>
      <c r="F50">
        <v>7.6499686593124396</v>
      </c>
      <c r="G50">
        <f t="shared" si="3"/>
        <v>0.30769230769230771</v>
      </c>
      <c r="H50">
        <f t="shared" si="2"/>
        <v>2.3283233732411215E-4</v>
      </c>
    </row>
    <row r="51" spans="1:8" x14ac:dyDescent="0.3">
      <c r="A51" s="1">
        <v>1970</v>
      </c>
      <c r="B51" s="3">
        <v>49</v>
      </c>
      <c r="C51" t="s">
        <v>129</v>
      </c>
      <c r="D51">
        <v>2175.268826197957</v>
      </c>
      <c r="E51">
        <f t="shared" si="1"/>
        <v>3.8106373901706854E-2</v>
      </c>
      <c r="F51">
        <v>7.6849075341370838</v>
      </c>
      <c r="G51">
        <f t="shared" si="3"/>
        <v>0.3141025641025641</v>
      </c>
      <c r="H51">
        <f t="shared" si="2"/>
        <v>2.4041438395256342E-4</v>
      </c>
    </row>
    <row r="52" spans="1:8" x14ac:dyDescent="0.3">
      <c r="A52" s="1">
        <v>1970</v>
      </c>
      <c r="B52">
        <v>50</v>
      </c>
      <c r="C52" t="s">
        <v>66</v>
      </c>
      <c r="D52">
        <v>2195.142618180324</v>
      </c>
      <c r="E52">
        <f t="shared" si="1"/>
        <v>3.9320829019106635E-2</v>
      </c>
      <c r="F52">
        <v>7.6940022975125881</v>
      </c>
      <c r="G52">
        <f t="shared" si="3"/>
        <v>0.32051282051282054</v>
      </c>
      <c r="H52">
        <f t="shared" si="2"/>
        <v>2.4816411192568421E-4</v>
      </c>
    </row>
    <row r="53" spans="1:8" x14ac:dyDescent="0.3">
      <c r="A53" s="1">
        <v>1970</v>
      </c>
      <c r="B53" s="3">
        <v>51</v>
      </c>
      <c r="C53" t="s">
        <v>142</v>
      </c>
      <c r="D53">
        <v>2222.016984103785</v>
      </c>
      <c r="E53">
        <f t="shared" si="1"/>
        <v>4.0550152287191617E-2</v>
      </c>
      <c r="F53">
        <v>7.7061706137814276</v>
      </c>
      <c r="G53">
        <f t="shared" si="3"/>
        <v>0.32692307692307693</v>
      </c>
      <c r="H53">
        <f t="shared" si="2"/>
        <v>2.5599673495608409E-4</v>
      </c>
    </row>
    <row r="54" spans="1:8" x14ac:dyDescent="0.3">
      <c r="A54" s="1">
        <v>1970</v>
      </c>
      <c r="B54">
        <v>52</v>
      </c>
      <c r="C54" t="s">
        <v>119</v>
      </c>
      <c r="D54">
        <v>2244.726149545148</v>
      </c>
      <c r="E54">
        <f t="shared" si="1"/>
        <v>4.1792039323094568E-2</v>
      </c>
      <c r="F54">
        <v>7.7163388103506634</v>
      </c>
      <c r="G54">
        <f t="shared" si="3"/>
        <v>0.33333333333333331</v>
      </c>
      <c r="H54">
        <f t="shared" si="2"/>
        <v>2.6391728080219932E-4</v>
      </c>
    </row>
    <row r="55" spans="1:8" x14ac:dyDescent="0.3">
      <c r="A55" s="1">
        <v>1970</v>
      </c>
      <c r="B55" s="3">
        <v>53</v>
      </c>
      <c r="C55" t="s">
        <v>132</v>
      </c>
      <c r="D55">
        <v>2293.2913153872091</v>
      </c>
      <c r="E55">
        <f t="shared" si="1"/>
        <v>4.3060794870271354E-2</v>
      </c>
      <c r="F55">
        <v>7.7377433203125996</v>
      </c>
      <c r="G55">
        <f t="shared" si="3"/>
        <v>0.33974358974358976</v>
      </c>
      <c r="H55">
        <f t="shared" si="2"/>
        <v>2.7196421215822412E-4</v>
      </c>
    </row>
    <row r="56" spans="1:8" x14ac:dyDescent="0.3">
      <c r="A56" s="1">
        <v>1970</v>
      </c>
      <c r="B56" s="3">
        <v>54</v>
      </c>
      <c r="C56" t="s">
        <v>32</v>
      </c>
      <c r="D56">
        <v>2349.035219711956</v>
      </c>
      <c r="E56">
        <f t="shared" si="1"/>
        <v>4.4360390541142318E-2</v>
      </c>
      <c r="F56">
        <v>7.7617599780381914</v>
      </c>
      <c r="G56">
        <f t="shared" si="3"/>
        <v>0.34615384615384615</v>
      </c>
      <c r="H56">
        <f>(E55+E56)/2*$G$3</f>
        <v>2.8019610708786432E-4</v>
      </c>
    </row>
    <row r="57" spans="1:8" x14ac:dyDescent="0.3">
      <c r="A57" s="1">
        <v>1970</v>
      </c>
      <c r="B57">
        <v>55</v>
      </c>
      <c r="C57" s="6" t="s">
        <v>157</v>
      </c>
      <c r="D57" s="6">
        <v>2353.307921516544</v>
      </c>
      <c r="E57">
        <f t="shared" si="1"/>
        <v>4.5662350069618121E-2</v>
      </c>
      <c r="F57" s="6">
        <v>7.7635772435384451</v>
      </c>
      <c r="G57">
        <f t="shared" si="3"/>
        <v>0.35256410256410259</v>
      </c>
      <c r="H57">
        <f t="shared" si="2"/>
        <v>2.8853442503448857E-4</v>
      </c>
    </row>
    <row r="58" spans="1:8" x14ac:dyDescent="0.3">
      <c r="A58" s="1">
        <v>1970</v>
      </c>
      <c r="B58" s="3">
        <v>56</v>
      </c>
      <c r="C58" t="s">
        <v>102</v>
      </c>
      <c r="D58">
        <v>2374.0721893381819</v>
      </c>
      <c r="E58">
        <f t="shared" si="1"/>
        <v>4.6975797357980777E-2</v>
      </c>
      <c r="F58">
        <v>7.7723619830216037</v>
      </c>
      <c r="G58">
        <f t="shared" si="3"/>
        <v>0.35897435897435898</v>
      </c>
      <c r="H58">
        <f t="shared" si="2"/>
        <v>2.969171391910221E-4</v>
      </c>
    </row>
    <row r="59" spans="1:8" x14ac:dyDescent="0.3">
      <c r="A59" s="1">
        <v>1970</v>
      </c>
      <c r="B59">
        <v>57</v>
      </c>
      <c r="C59" t="s">
        <v>35</v>
      </c>
      <c r="D59">
        <v>2499.2839256754819</v>
      </c>
      <c r="E59">
        <f t="shared" si="1"/>
        <v>4.8358517609609665E-2</v>
      </c>
      <c r="F59">
        <v>7.8237595400976554</v>
      </c>
      <c r="G59">
        <f t="shared" si="3"/>
        <v>0.36538461538461536</v>
      </c>
      <c r="H59">
        <f t="shared" si="2"/>
        <v>3.0555870181920013E-4</v>
      </c>
    </row>
    <row r="60" spans="1:8" x14ac:dyDescent="0.3">
      <c r="A60" s="1">
        <v>1970</v>
      </c>
      <c r="B60" s="3">
        <v>58</v>
      </c>
      <c r="C60" t="s">
        <v>144</v>
      </c>
      <c r="D60">
        <v>2580.182283742583</v>
      </c>
      <c r="E60">
        <f t="shared" si="1"/>
        <v>4.9785994600108338E-2</v>
      </c>
      <c r="F60">
        <v>7.8556153280332888</v>
      </c>
      <c r="G60">
        <f t="shared" si="3"/>
        <v>0.37179487179487181</v>
      </c>
      <c r="H60">
        <f t="shared" si="2"/>
        <v>3.1456574426191668E-4</v>
      </c>
    </row>
    <row r="61" spans="1:8" x14ac:dyDescent="0.3">
      <c r="A61" s="1">
        <v>1970</v>
      </c>
      <c r="B61">
        <v>59</v>
      </c>
      <c r="C61" t="s">
        <v>34</v>
      </c>
      <c r="D61">
        <v>2613.3031593173159</v>
      </c>
      <c r="E61">
        <f t="shared" si="1"/>
        <v>5.123179560131199E-2</v>
      </c>
      <c r="F61">
        <v>7.8683702784300884</v>
      </c>
      <c r="G61">
        <f t="shared" si="3"/>
        <v>0.37820512820512819</v>
      </c>
      <c r="H61">
        <f t="shared" si="2"/>
        <v>3.237749685942959E-4</v>
      </c>
    </row>
    <row r="62" spans="1:8" x14ac:dyDescent="0.3">
      <c r="A62" s="1">
        <v>1970</v>
      </c>
      <c r="B62" s="3">
        <v>60</v>
      </c>
      <c r="C62" t="s">
        <v>58</v>
      </c>
      <c r="D62">
        <v>2623.8980353577058</v>
      </c>
      <c r="E62">
        <f t="shared" si="1"/>
        <v>5.2683458181311892E-2</v>
      </c>
      <c r="F62">
        <v>7.8724162908324864</v>
      </c>
      <c r="G62">
        <f t="shared" si="3"/>
        <v>0.38461538461538464</v>
      </c>
      <c r="H62">
        <f t="shared" si="2"/>
        <v>3.3306171084174322E-4</v>
      </c>
    </row>
    <row r="63" spans="1:8" x14ac:dyDescent="0.3">
      <c r="A63" s="1">
        <v>1970</v>
      </c>
      <c r="B63">
        <v>61</v>
      </c>
      <c r="C63" t="s">
        <v>95</v>
      </c>
      <c r="D63">
        <v>2652.1925808518099</v>
      </c>
      <c r="E63">
        <f t="shared" si="1"/>
        <v>5.4150774621468861E-2</v>
      </c>
      <c r="F63">
        <v>7.8831419658833566</v>
      </c>
      <c r="G63">
        <f t="shared" si="3"/>
        <v>0.39102564102564102</v>
      </c>
      <c r="H63">
        <f t="shared" si="2"/>
        <v>3.4241741282942551E-4</v>
      </c>
    </row>
    <row r="64" spans="1:8" x14ac:dyDescent="0.3">
      <c r="A64" s="1">
        <v>1970</v>
      </c>
      <c r="B64" s="3">
        <v>62</v>
      </c>
      <c r="C64" t="s">
        <v>125</v>
      </c>
      <c r="D64">
        <v>2707.2892610019721</v>
      </c>
      <c r="E64">
        <f t="shared" si="1"/>
        <v>5.5648573110767388E-2</v>
      </c>
      <c r="F64">
        <v>7.9037031405741596</v>
      </c>
      <c r="G64">
        <f t="shared" si="3"/>
        <v>0.39743589743589741</v>
      </c>
      <c r="H64">
        <f t="shared" si="2"/>
        <v>3.5192098632127002E-4</v>
      </c>
    </row>
    <row r="65" spans="1:8" x14ac:dyDescent="0.3">
      <c r="A65" s="1">
        <v>1970</v>
      </c>
      <c r="B65">
        <v>63</v>
      </c>
      <c r="C65" t="s">
        <v>46</v>
      </c>
      <c r="D65">
        <v>2798.6113990098211</v>
      </c>
      <c r="E65">
        <f t="shared" si="1"/>
        <v>5.7196895259402213E-2</v>
      </c>
      <c r="F65">
        <v>7.9368786442248096</v>
      </c>
      <c r="G65">
        <f t="shared" si="3"/>
        <v>0.40384615384615385</v>
      </c>
      <c r="H65">
        <f t="shared" si="2"/>
        <v>3.6168419349413329E-4</v>
      </c>
    </row>
    <row r="66" spans="1:8" x14ac:dyDescent="0.3">
      <c r="A66" s="1">
        <v>1970</v>
      </c>
      <c r="B66" s="3">
        <v>64</v>
      </c>
      <c r="C66" t="s">
        <v>64</v>
      </c>
      <c r="D66">
        <v>2820.0523111936532</v>
      </c>
      <c r="E66">
        <f t="shared" si="1"/>
        <v>5.8757079519094292E-2</v>
      </c>
      <c r="F66">
        <v>7.9445107138287803</v>
      </c>
      <c r="G66">
        <f t="shared" si="3"/>
        <v>0.41025641025641024</v>
      </c>
      <c r="H66">
        <f t="shared" si="2"/>
        <v>3.7164735505928364E-4</v>
      </c>
    </row>
    <row r="67" spans="1:8" x14ac:dyDescent="0.3">
      <c r="A67" s="1">
        <v>1970</v>
      </c>
      <c r="B67">
        <v>65</v>
      </c>
      <c r="C67" t="s">
        <v>5</v>
      </c>
      <c r="D67">
        <v>2828.072575275527</v>
      </c>
      <c r="E67">
        <f t="shared" si="1"/>
        <v>6.032170096235543E-2</v>
      </c>
      <c r="F67">
        <v>7.9473506897973296</v>
      </c>
      <c r="G67">
        <f t="shared" ref="G67:G98" si="4">(B67/$B$159)</f>
        <v>0.41666666666666669</v>
      </c>
      <c r="H67">
        <f t="shared" si="2"/>
        <v>3.8166275795336447E-4</v>
      </c>
    </row>
    <row r="68" spans="1:8" x14ac:dyDescent="0.3">
      <c r="A68" s="1">
        <v>1970</v>
      </c>
      <c r="B68" s="3">
        <v>66</v>
      </c>
      <c r="C68" t="s">
        <v>59</v>
      </c>
      <c r="D68">
        <v>2835.775651412137</v>
      </c>
      <c r="E68">
        <f t="shared" ref="E68:E131" si="5">(D68/$D$159)+E67</f>
        <v>6.1890584106043839E-2</v>
      </c>
      <c r="F68">
        <v>7.9500707771223462</v>
      </c>
      <c r="G68">
        <f t="shared" si="4"/>
        <v>0.42307692307692307</v>
      </c>
      <c r="H68">
        <f t="shared" ref="H68:H75" si="6">(E67+E68)/2*$G$3</f>
        <v>3.9170604188589505E-4</v>
      </c>
    </row>
    <row r="69" spans="1:8" x14ac:dyDescent="0.3">
      <c r="A69" s="1">
        <v>1970</v>
      </c>
      <c r="B69">
        <v>67</v>
      </c>
      <c r="C69" t="s">
        <v>78</v>
      </c>
      <c r="D69">
        <v>2931.0667003160352</v>
      </c>
      <c r="E69">
        <f t="shared" si="5"/>
        <v>6.3512186695396183E-2</v>
      </c>
      <c r="F69">
        <v>7.983121697298099</v>
      </c>
      <c r="G69">
        <f t="shared" si="4"/>
        <v>0.42948717948717946</v>
      </c>
      <c r="H69">
        <f t="shared" si="6"/>
        <v>4.0193195769692313E-4</v>
      </c>
    </row>
    <row r="70" spans="1:8" x14ac:dyDescent="0.3">
      <c r="A70" s="1">
        <v>1970</v>
      </c>
      <c r="B70" s="3">
        <v>68</v>
      </c>
      <c r="C70" t="s">
        <v>73</v>
      </c>
      <c r="D70">
        <v>2997.73474673788</v>
      </c>
      <c r="E70">
        <f t="shared" si="5"/>
        <v>6.5170673152554426E-2</v>
      </c>
      <c r="F70">
        <v>8.0056121980097128</v>
      </c>
      <c r="G70">
        <f t="shared" si="4"/>
        <v>0.4358974358974359</v>
      </c>
      <c r="H70">
        <f t="shared" si="6"/>
        <v>4.1244506361522631E-4</v>
      </c>
    </row>
    <row r="71" spans="1:8" x14ac:dyDescent="0.3">
      <c r="A71" s="1">
        <v>1970</v>
      </c>
      <c r="B71">
        <v>69</v>
      </c>
      <c r="C71" t="s">
        <v>89</v>
      </c>
      <c r="D71">
        <v>3007.6141306041391</v>
      </c>
      <c r="E71">
        <f t="shared" si="5"/>
        <v>6.6834625344919921E-2</v>
      </c>
      <c r="F71">
        <v>8.008902395791857</v>
      </c>
      <c r="G71">
        <f t="shared" si="4"/>
        <v>0.44230769230769229</v>
      </c>
      <c r="H71">
        <f t="shared" si="6"/>
        <v>4.2309390544062285E-4</v>
      </c>
    </row>
    <row r="72" spans="1:8" x14ac:dyDescent="0.3">
      <c r="A72" s="1">
        <v>1970</v>
      </c>
      <c r="B72" s="3">
        <v>70</v>
      </c>
      <c r="C72" t="s">
        <v>98</v>
      </c>
      <c r="D72">
        <v>3040.107783913747</v>
      </c>
      <c r="E72">
        <f t="shared" si="5"/>
        <v>6.8516554539425525E-2</v>
      </c>
      <c r="F72">
        <v>8.0196482490065311</v>
      </c>
      <c r="G72">
        <f t="shared" si="4"/>
        <v>0.44871794871794873</v>
      </c>
      <c r="H72">
        <f t="shared" si="6"/>
        <v>4.3381788424469691E-4</v>
      </c>
    </row>
    <row r="73" spans="1:8" x14ac:dyDescent="0.3">
      <c r="A73" s="1">
        <v>1970</v>
      </c>
      <c r="B73">
        <v>71</v>
      </c>
      <c r="C73" t="s">
        <v>19</v>
      </c>
      <c r="D73">
        <v>3120.4967544952451</v>
      </c>
      <c r="E73">
        <f t="shared" si="5"/>
        <v>7.0242958655923268E-2</v>
      </c>
      <c r="F73">
        <v>8.0457474843143491</v>
      </c>
      <c r="G73">
        <f t="shared" si="4"/>
        <v>0.45512820512820512</v>
      </c>
      <c r="H73">
        <f t="shared" si="6"/>
        <v>4.4474202947227177E-4</v>
      </c>
    </row>
    <row r="74" spans="1:8" x14ac:dyDescent="0.3">
      <c r="A74" s="1">
        <v>1970</v>
      </c>
      <c r="B74" s="3">
        <v>72</v>
      </c>
      <c r="C74" t="s">
        <v>37</v>
      </c>
      <c r="D74">
        <v>3182.877961906413</v>
      </c>
      <c r="E74">
        <f t="shared" si="5"/>
        <v>7.200387496126133E-2</v>
      </c>
      <c r="F74">
        <v>8.0655410859584507</v>
      </c>
      <c r="G74">
        <f t="shared" si="4"/>
        <v>0.46153846153846156</v>
      </c>
      <c r="H74">
        <f t="shared" si="6"/>
        <v>4.5591933851661729E-4</v>
      </c>
    </row>
    <row r="75" spans="1:8" x14ac:dyDescent="0.3">
      <c r="A75" s="1">
        <v>1970</v>
      </c>
      <c r="B75">
        <v>73</v>
      </c>
      <c r="C75" t="s">
        <v>138</v>
      </c>
      <c r="D75">
        <v>3253.113226636031</v>
      </c>
      <c r="E75">
        <f t="shared" si="5"/>
        <v>7.3803648685687506E-2</v>
      </c>
      <c r="F75">
        <v>8.0873677327031537</v>
      </c>
      <c r="G75">
        <f t="shared" si="4"/>
        <v>0.46794871794871795</v>
      </c>
      <c r="H75">
        <f t="shared" si="6"/>
        <v>4.6733180656073338E-4</v>
      </c>
    </row>
    <row r="76" spans="1:8" x14ac:dyDescent="0.3">
      <c r="A76" s="1">
        <v>1970</v>
      </c>
      <c r="B76" s="3">
        <v>74</v>
      </c>
      <c r="C76" t="s">
        <v>22</v>
      </c>
      <c r="D76">
        <v>3374.5245616271841</v>
      </c>
      <c r="E76">
        <f t="shared" si="5"/>
        <v>7.5670592814382251E-2</v>
      </c>
      <c r="F76">
        <v>8.1240097227544492</v>
      </c>
      <c r="G76">
        <f t="shared" si="4"/>
        <v>0.47435897435897434</v>
      </c>
      <c r="H76">
        <f>(E75+E76)/2*$G$3</f>
        <v>4.7908410737201846E-4</v>
      </c>
    </row>
    <row r="77" spans="1:8" x14ac:dyDescent="0.3">
      <c r="A77" s="1">
        <v>1970</v>
      </c>
      <c r="B77">
        <v>75</v>
      </c>
      <c r="C77" t="s">
        <v>106</v>
      </c>
      <c r="D77">
        <v>3428.79421848331</v>
      </c>
      <c r="E77">
        <f t="shared" si="5"/>
        <v>7.7567561444420369E-2</v>
      </c>
      <c r="F77">
        <v>8.139963938554601</v>
      </c>
      <c r="G77">
        <f t="shared" si="4"/>
        <v>0.48076923076923078</v>
      </c>
      <c r="H77">
        <f t="shared" ref="H77:H95" si="7">(E76+E77)/2*$G$3</f>
        <v>4.9114793031667498E-4</v>
      </c>
    </row>
    <row r="78" spans="1:8" x14ac:dyDescent="0.3">
      <c r="A78" s="1">
        <v>1970</v>
      </c>
      <c r="B78" s="3">
        <v>76</v>
      </c>
      <c r="C78" t="s">
        <v>118</v>
      </c>
      <c r="D78">
        <v>3497.738414947321</v>
      </c>
      <c r="E78">
        <f t="shared" si="5"/>
        <v>7.9502673214461E-2</v>
      </c>
      <c r="F78">
        <v>8.1598718714636238</v>
      </c>
      <c r="G78">
        <f t="shared" si="4"/>
        <v>0.48717948717948717</v>
      </c>
      <c r="H78">
        <f t="shared" si="7"/>
        <v>5.0343023929128646E-4</v>
      </c>
    </row>
    <row r="79" spans="1:8" x14ac:dyDescent="0.3">
      <c r="A79" s="1">
        <v>1970</v>
      </c>
      <c r="B79" s="3">
        <v>77</v>
      </c>
      <c r="C79" t="s">
        <v>151</v>
      </c>
      <c r="D79">
        <v>3575.7652439461322</v>
      </c>
      <c r="E79">
        <f t="shared" si="5"/>
        <v>8.1480953059772585E-2</v>
      </c>
      <c r="F79">
        <v>8.1819344864724322</v>
      </c>
      <c r="G79">
        <f t="shared" si="4"/>
        <v>0.49358974358974361</v>
      </c>
      <c r="H79">
        <f t="shared" si="7"/>
        <v>5.1597316113536403E-4</v>
      </c>
    </row>
    <row r="80" spans="1:8" x14ac:dyDescent="0.3">
      <c r="A80" s="1">
        <v>1970</v>
      </c>
      <c r="B80">
        <v>78</v>
      </c>
      <c r="C80" t="s">
        <v>7</v>
      </c>
      <c r="D80">
        <v>3611.5320047988762</v>
      </c>
      <c r="E80">
        <f t="shared" si="5"/>
        <v>8.3479020742735666E-2</v>
      </c>
      <c r="F80">
        <v>8.1918873393646567</v>
      </c>
      <c r="G80">
        <f t="shared" si="4"/>
        <v>0.5</v>
      </c>
      <c r="H80">
        <f t="shared" si="7"/>
        <v>5.2871786475162908E-4</v>
      </c>
    </row>
    <row r="81" spans="1:8" x14ac:dyDescent="0.3">
      <c r="A81" s="1">
        <v>1970</v>
      </c>
      <c r="B81" s="3">
        <v>79</v>
      </c>
      <c r="C81" t="s">
        <v>16</v>
      </c>
      <c r="D81">
        <v>3663.9617843148571</v>
      </c>
      <c r="E81">
        <f t="shared" si="5"/>
        <v>8.5506095021220141E-2</v>
      </c>
      <c r="F81">
        <v>8.2063002956945557</v>
      </c>
      <c r="G81">
        <f t="shared" si="4"/>
        <v>0.50641025641025639</v>
      </c>
      <c r="H81">
        <f t="shared" si="7"/>
        <v>5.4161896078190966E-4</v>
      </c>
    </row>
    <row r="82" spans="1:8" x14ac:dyDescent="0.3">
      <c r="A82" s="1">
        <v>1970</v>
      </c>
      <c r="B82">
        <v>80</v>
      </c>
      <c r="C82" t="s">
        <v>3</v>
      </c>
      <c r="D82">
        <v>3696.2288025396469</v>
      </c>
      <c r="E82">
        <f t="shared" si="5"/>
        <v>8.7551020916762104E-2</v>
      </c>
      <c r="F82">
        <v>8.21506833629455</v>
      </c>
      <c r="G82">
        <f t="shared" si="4"/>
        <v>0.51282051282051277</v>
      </c>
      <c r="H82">
        <f t="shared" si="7"/>
        <v>5.5467024339096868E-4</v>
      </c>
    </row>
    <row r="83" spans="1:8" x14ac:dyDescent="0.3">
      <c r="A83" s="1">
        <v>1970</v>
      </c>
      <c r="B83" s="3">
        <v>81</v>
      </c>
      <c r="C83" t="s">
        <v>53</v>
      </c>
      <c r="D83">
        <v>3764.968194418725</v>
      </c>
      <c r="E83">
        <f t="shared" si="5"/>
        <v>8.9633976644873076E-2</v>
      </c>
      <c r="F83">
        <v>8.2334946925007628</v>
      </c>
      <c r="G83">
        <f t="shared" si="4"/>
        <v>0.51923076923076927</v>
      </c>
      <c r="H83">
        <f t="shared" si="7"/>
        <v>5.6790063321036921E-4</v>
      </c>
    </row>
    <row r="84" spans="1:8" x14ac:dyDescent="0.3">
      <c r="A84" s="1">
        <v>1970</v>
      </c>
      <c r="B84">
        <v>82</v>
      </c>
      <c r="C84" t="s">
        <v>82</v>
      </c>
      <c r="D84">
        <v>3906.8015472176462</v>
      </c>
      <c r="E84">
        <f t="shared" si="5"/>
        <v>9.1795401188494274E-2</v>
      </c>
      <c r="F84">
        <v>8.2704742996051994</v>
      </c>
      <c r="G84">
        <f t="shared" si="4"/>
        <v>0.52564102564102566</v>
      </c>
      <c r="H84">
        <f t="shared" si="7"/>
        <v>5.8150441613258764E-4</v>
      </c>
    </row>
    <row r="85" spans="1:8" x14ac:dyDescent="0.3">
      <c r="A85" s="1">
        <v>1970</v>
      </c>
      <c r="B85" s="3">
        <v>83</v>
      </c>
      <c r="C85" t="s">
        <v>44</v>
      </c>
      <c r="D85">
        <v>4035.6853520143191</v>
      </c>
      <c r="E85">
        <f t="shared" si="5"/>
        <v>9.402813025465033E-2</v>
      </c>
      <c r="F85">
        <v>8.3029314180811919</v>
      </c>
      <c r="G85">
        <f t="shared" si="4"/>
        <v>0.53205128205128205</v>
      </c>
      <c r="H85">
        <f t="shared" si="7"/>
        <v>5.9558824180495071E-4</v>
      </c>
    </row>
    <row r="86" spans="1:8" x14ac:dyDescent="0.3">
      <c r="A86" s="1">
        <v>1970</v>
      </c>
      <c r="B86">
        <v>84</v>
      </c>
      <c r="C86" t="s">
        <v>88</v>
      </c>
      <c r="D86">
        <v>4195.5345896555</v>
      </c>
      <c r="E86">
        <f t="shared" si="5"/>
        <v>9.6349295362755549E-2</v>
      </c>
      <c r="F86">
        <v>8.3417760457417565</v>
      </c>
      <c r="G86">
        <f t="shared" si="4"/>
        <v>0.53846153846153844</v>
      </c>
      <c r="H86">
        <f t="shared" si="7"/>
        <v>6.1018405646604446E-4</v>
      </c>
    </row>
    <row r="87" spans="1:8" x14ac:dyDescent="0.3">
      <c r="A87" s="1">
        <v>1970</v>
      </c>
      <c r="B87" s="3">
        <v>85</v>
      </c>
      <c r="C87" t="s">
        <v>57</v>
      </c>
      <c r="D87">
        <v>4205.1089533744725</v>
      </c>
      <c r="E87">
        <f t="shared" si="5"/>
        <v>9.8675757454718696E-2</v>
      </c>
      <c r="F87">
        <v>8.3440554825052615</v>
      </c>
      <c r="G87">
        <f t="shared" si="4"/>
        <v>0.54487179487179482</v>
      </c>
      <c r="H87">
        <f t="shared" si="7"/>
        <v>6.2508029749190456E-4</v>
      </c>
    </row>
    <row r="88" spans="1:8" x14ac:dyDescent="0.3">
      <c r="A88" s="1">
        <v>1970</v>
      </c>
      <c r="B88">
        <v>86</v>
      </c>
      <c r="C88" t="s">
        <v>104</v>
      </c>
      <c r="D88">
        <v>4305.3198190976236</v>
      </c>
      <c r="E88">
        <f t="shared" si="5"/>
        <v>0.10105766086411087</v>
      </c>
      <c r="F88">
        <v>8.3676067042528892</v>
      </c>
      <c r="G88">
        <f t="shared" si="4"/>
        <v>0.55128205128205132</v>
      </c>
      <c r="H88">
        <f t="shared" si="7"/>
        <v>6.4017121256035119E-4</v>
      </c>
    </row>
    <row r="89" spans="1:8" x14ac:dyDescent="0.3">
      <c r="A89" s="1">
        <v>1970</v>
      </c>
      <c r="B89" s="3">
        <v>87</v>
      </c>
      <c r="C89" t="s">
        <v>36</v>
      </c>
      <c r="D89">
        <v>4332.9532545478569</v>
      </c>
      <c r="E89">
        <f t="shared" si="5"/>
        <v>0.103454852376798</v>
      </c>
      <c r="F89">
        <v>8.3740046334398173</v>
      </c>
      <c r="G89">
        <f t="shared" si="4"/>
        <v>0.55769230769230771</v>
      </c>
      <c r="H89">
        <f t="shared" si="7"/>
        <v>6.5548882449009249E-4</v>
      </c>
    </row>
    <row r="90" spans="1:8" x14ac:dyDescent="0.3">
      <c r="A90" s="1">
        <v>1970</v>
      </c>
      <c r="B90">
        <v>88</v>
      </c>
      <c r="C90" t="s">
        <v>134</v>
      </c>
      <c r="D90">
        <v>4336.7445609216029</v>
      </c>
      <c r="E90">
        <f t="shared" si="5"/>
        <v>0.10585414141672052</v>
      </c>
      <c r="F90">
        <v>8.3748792444576683</v>
      </c>
      <c r="G90">
        <f t="shared" si="4"/>
        <v>0.5641025641025641</v>
      </c>
      <c r="H90">
        <f t="shared" si="7"/>
        <v>6.7086215959461068E-4</v>
      </c>
    </row>
    <row r="91" spans="1:8" x14ac:dyDescent="0.3">
      <c r="A91" s="1">
        <v>1970</v>
      </c>
      <c r="B91" s="3">
        <v>89</v>
      </c>
      <c r="C91" t="s">
        <v>146</v>
      </c>
      <c r="D91">
        <v>4443.0982863813306</v>
      </c>
      <c r="E91">
        <f t="shared" si="5"/>
        <v>0.10831227029013239</v>
      </c>
      <c r="F91">
        <v>8.3991072243165572</v>
      </c>
      <c r="G91">
        <f t="shared" si="4"/>
        <v>0.57051282051282048</v>
      </c>
      <c r="H91">
        <f t="shared" si="7"/>
        <v>6.8643080675273365E-4</v>
      </c>
    </row>
    <row r="92" spans="1:8" x14ac:dyDescent="0.3">
      <c r="A92" s="1">
        <v>1970</v>
      </c>
      <c r="B92">
        <v>90</v>
      </c>
      <c r="C92" t="s">
        <v>109</v>
      </c>
      <c r="D92">
        <v>4588.1056967719951</v>
      </c>
      <c r="E92">
        <f t="shared" si="5"/>
        <v>0.11085062401552032</v>
      </c>
      <c r="F92">
        <v>8.4312225156412648</v>
      </c>
      <c r="G92">
        <f t="shared" si="4"/>
        <v>0.57692307692307687</v>
      </c>
      <c r="H92">
        <f t="shared" si="7"/>
        <v>7.0244517405657926E-4</v>
      </c>
    </row>
    <row r="93" spans="1:8" x14ac:dyDescent="0.3">
      <c r="A93" s="1">
        <v>1970</v>
      </c>
      <c r="B93" s="3">
        <v>91</v>
      </c>
      <c r="C93" t="s">
        <v>48</v>
      </c>
      <c r="D93">
        <v>4717.586310244541</v>
      </c>
      <c r="E93">
        <f t="shared" si="5"/>
        <v>0.11346061244579413</v>
      </c>
      <c r="F93">
        <v>8.4590525728346488</v>
      </c>
      <c r="G93">
        <f t="shared" si="4"/>
        <v>0.58333333333333337</v>
      </c>
      <c r="H93">
        <f t="shared" si="7"/>
        <v>7.1894627070934116E-4</v>
      </c>
    </row>
    <row r="94" spans="1:8" x14ac:dyDescent="0.3">
      <c r="A94" s="1">
        <v>1970</v>
      </c>
      <c r="B94">
        <v>92</v>
      </c>
      <c r="C94" t="s">
        <v>117</v>
      </c>
      <c r="D94">
        <v>4892.4790469904283</v>
      </c>
      <c r="E94">
        <f t="shared" si="5"/>
        <v>0.11616735968225118</v>
      </c>
      <c r="F94">
        <v>8.495454416581536</v>
      </c>
      <c r="G94">
        <f t="shared" si="4"/>
        <v>0.58974358974358976</v>
      </c>
      <c r="H94">
        <f t="shared" si="7"/>
        <v>7.3598709015399138E-4</v>
      </c>
    </row>
    <row r="95" spans="1:8" x14ac:dyDescent="0.3">
      <c r="A95" s="1">
        <v>1970</v>
      </c>
      <c r="B95" s="3">
        <v>93</v>
      </c>
      <c r="C95" t="s">
        <v>8</v>
      </c>
      <c r="D95">
        <v>5095.5446167061664</v>
      </c>
      <c r="E95">
        <f t="shared" si="5"/>
        <v>0.11898645224801237</v>
      </c>
      <c r="F95">
        <v>8.5361218323301422</v>
      </c>
      <c r="G95">
        <f t="shared" si="4"/>
        <v>0.59615384615384615</v>
      </c>
      <c r="H95">
        <f t="shared" si="7"/>
        <v>7.5369811516110105E-4</v>
      </c>
    </row>
    <row r="96" spans="1:8" x14ac:dyDescent="0.3">
      <c r="A96" s="1">
        <v>1970</v>
      </c>
      <c r="B96">
        <v>94</v>
      </c>
      <c r="C96" t="s">
        <v>120</v>
      </c>
      <c r="D96">
        <v>5171.7745566885214</v>
      </c>
      <c r="E96">
        <f t="shared" si="5"/>
        <v>0.12184771876636502</v>
      </c>
      <c r="F96">
        <v>8.5509711497476903</v>
      </c>
      <c r="G96">
        <f t="shared" si="4"/>
        <v>0.60256410256410253</v>
      </c>
      <c r="H96">
        <f>(E95+E96)/2*$G$3</f>
        <v>7.7190439427685055E-4</v>
      </c>
    </row>
    <row r="97" spans="1:8" x14ac:dyDescent="0.3">
      <c r="A97" s="1">
        <v>1970</v>
      </c>
      <c r="B97" s="3">
        <v>95</v>
      </c>
      <c r="C97" t="s">
        <v>68</v>
      </c>
      <c r="D97">
        <v>5188.6820485386543</v>
      </c>
      <c r="E97">
        <f t="shared" si="5"/>
        <v>0.12471833929653893</v>
      </c>
      <c r="F97">
        <v>8.5542350033602546</v>
      </c>
      <c r="G97">
        <f t="shared" si="4"/>
        <v>0.60897435897435892</v>
      </c>
      <c r="H97">
        <f t="shared" ref="H97:H127" si="8">(E96+E97)/2*$G$3</f>
        <v>7.9027582712469209E-4</v>
      </c>
    </row>
    <row r="98" spans="1:8" x14ac:dyDescent="0.3">
      <c r="A98" s="1">
        <v>1970</v>
      </c>
      <c r="B98">
        <v>96</v>
      </c>
      <c r="C98" t="s">
        <v>107</v>
      </c>
      <c r="D98">
        <v>5370.1839632264519</v>
      </c>
      <c r="E98">
        <f t="shared" si="5"/>
        <v>0.12768937513790257</v>
      </c>
      <c r="F98">
        <v>8.5886174445002013</v>
      </c>
      <c r="G98">
        <f t="shared" si="4"/>
        <v>0.61538461538461542</v>
      </c>
      <c r="H98">
        <f t="shared" si="8"/>
        <v>8.0899908472577395E-4</v>
      </c>
    </row>
    <row r="99" spans="1:8" x14ac:dyDescent="0.3">
      <c r="A99" s="1">
        <v>1970</v>
      </c>
      <c r="B99" s="3">
        <v>97</v>
      </c>
      <c r="C99" t="s">
        <v>153</v>
      </c>
      <c r="D99">
        <v>5372.9982315036368</v>
      </c>
      <c r="E99">
        <f t="shared" si="5"/>
        <v>0.13066196796352897</v>
      </c>
      <c r="F99">
        <v>8.5891413615837156</v>
      </c>
      <c r="G99">
        <f t="shared" ref="G99:G130" si="9">(B99/$B$159)</f>
        <v>0.62179487179487181</v>
      </c>
      <c r="H99">
        <f t="shared" si="8"/>
        <v>8.2804917660715238E-4</v>
      </c>
    </row>
    <row r="100" spans="1:8" x14ac:dyDescent="0.3">
      <c r="A100" s="1">
        <v>1970</v>
      </c>
      <c r="B100">
        <v>98</v>
      </c>
      <c r="C100" t="s">
        <v>92</v>
      </c>
      <c r="D100">
        <v>5799.8041911365144</v>
      </c>
      <c r="E100">
        <f t="shared" si="5"/>
        <v>0.13387068972106164</v>
      </c>
      <c r="F100">
        <v>8.6655794358157472</v>
      </c>
      <c r="G100">
        <f t="shared" si="9"/>
        <v>0.62820512820512819</v>
      </c>
      <c r="H100">
        <f t="shared" si="8"/>
        <v>8.4786108232240572E-4</v>
      </c>
    </row>
    <row r="101" spans="1:8" x14ac:dyDescent="0.3">
      <c r="A101" s="1">
        <v>1970</v>
      </c>
      <c r="B101" s="3">
        <v>99</v>
      </c>
      <c r="C101" t="s">
        <v>39</v>
      </c>
      <c r="D101">
        <v>5820.2072434467573</v>
      </c>
      <c r="E101">
        <f t="shared" si="5"/>
        <v>0.13709069939723956</v>
      </c>
      <c r="F101">
        <v>8.6690911489311535</v>
      </c>
      <c r="G101">
        <f t="shared" si="9"/>
        <v>0.63461538461538458</v>
      </c>
      <c r="H101">
        <f t="shared" si="8"/>
        <v>8.6846599076378591E-4</v>
      </c>
    </row>
    <row r="102" spans="1:8" x14ac:dyDescent="0.3">
      <c r="A102" s="1">
        <v>1970</v>
      </c>
      <c r="B102">
        <v>100</v>
      </c>
      <c r="C102" t="s">
        <v>115</v>
      </c>
      <c r="D102">
        <v>6186.4778567517842</v>
      </c>
      <c r="E102">
        <f t="shared" si="5"/>
        <v>0.14051334703279078</v>
      </c>
      <c r="F102">
        <v>8.7301211983623723</v>
      </c>
      <c r="G102">
        <f t="shared" si="9"/>
        <v>0.64102564102564108</v>
      </c>
      <c r="H102">
        <f t="shared" si="8"/>
        <v>8.8975655907061002E-4</v>
      </c>
    </row>
    <row r="103" spans="1:8" x14ac:dyDescent="0.3">
      <c r="A103" s="1">
        <v>1970</v>
      </c>
      <c r="B103" s="3">
        <v>101</v>
      </c>
      <c r="C103" t="s">
        <v>30</v>
      </c>
      <c r="D103">
        <v>6248.2287933346342</v>
      </c>
      <c r="E103">
        <f t="shared" si="5"/>
        <v>0.14397015816201034</v>
      </c>
      <c r="F103">
        <v>8.7400533095005848</v>
      </c>
      <c r="G103">
        <f t="shared" si="9"/>
        <v>0.64743589743589747</v>
      </c>
      <c r="H103">
        <f t="shared" si="8"/>
        <v>9.118061063935934E-4</v>
      </c>
    </row>
    <row r="104" spans="1:8" x14ac:dyDescent="0.3">
      <c r="A104" s="1">
        <v>1970</v>
      </c>
      <c r="B104">
        <v>102</v>
      </c>
      <c r="C104" t="s">
        <v>110</v>
      </c>
      <c r="D104">
        <v>6365.6414853180513</v>
      </c>
      <c r="E104">
        <f t="shared" si="5"/>
        <v>0.1474919274599821</v>
      </c>
      <c r="F104">
        <v>8.7586702891525032</v>
      </c>
      <c r="G104">
        <f t="shared" si="9"/>
        <v>0.65384615384615385</v>
      </c>
      <c r="H104">
        <f t="shared" si="8"/>
        <v>9.3417335135253978E-4</v>
      </c>
    </row>
    <row r="105" spans="1:8" x14ac:dyDescent="0.3">
      <c r="A105" s="1">
        <v>1970</v>
      </c>
      <c r="B105" s="3">
        <v>103</v>
      </c>
      <c r="C105" t="s">
        <v>77</v>
      </c>
      <c r="D105">
        <v>6413.6400018408676</v>
      </c>
      <c r="E105">
        <f t="shared" si="5"/>
        <v>0.15104025177243718</v>
      </c>
      <c r="F105">
        <v>8.7661822517432295</v>
      </c>
      <c r="G105">
        <f t="shared" si="9"/>
        <v>0.66025641025641024</v>
      </c>
      <c r="H105">
        <f t="shared" si="8"/>
        <v>9.5683390779621551E-4</v>
      </c>
    </row>
    <row r="106" spans="1:8" x14ac:dyDescent="0.3">
      <c r="A106" s="1">
        <v>1970</v>
      </c>
      <c r="B106">
        <v>104</v>
      </c>
      <c r="C106" t="s">
        <v>145</v>
      </c>
      <c r="D106">
        <v>6617.3591541315773</v>
      </c>
      <c r="E106">
        <f t="shared" si="5"/>
        <v>0.1547012830065122</v>
      </c>
      <c r="F106">
        <v>8.7974516500261046</v>
      </c>
      <c r="G106">
        <f t="shared" si="9"/>
        <v>0.66666666666666663</v>
      </c>
      <c r="H106">
        <f t="shared" si="8"/>
        <v>9.7994081659919679E-4</v>
      </c>
    </row>
    <row r="107" spans="1:8" x14ac:dyDescent="0.3">
      <c r="A107" s="1">
        <v>1970</v>
      </c>
      <c r="B107" s="3">
        <v>105</v>
      </c>
      <c r="C107" t="s">
        <v>47</v>
      </c>
      <c r="D107">
        <v>6697.2821212499557</v>
      </c>
      <c r="E107">
        <f t="shared" si="5"/>
        <v>0.15840653134776322</v>
      </c>
      <c r="F107">
        <v>8.8094570695346182</v>
      </c>
      <c r="G107">
        <f t="shared" si="9"/>
        <v>0.67307692307692313</v>
      </c>
      <c r="H107">
        <f t="shared" si="8"/>
        <v>1.003550687032934E-3</v>
      </c>
    </row>
    <row r="108" spans="1:8" x14ac:dyDescent="0.3">
      <c r="A108" s="1">
        <v>1970</v>
      </c>
      <c r="B108">
        <v>106</v>
      </c>
      <c r="C108" t="s">
        <v>86</v>
      </c>
      <c r="D108">
        <v>6824.8812102348511</v>
      </c>
      <c r="E108">
        <f t="shared" si="5"/>
        <v>0.16218237344693676</v>
      </c>
      <c r="F108">
        <v>8.8283302148078953</v>
      </c>
      <c r="G108">
        <f t="shared" si="9"/>
        <v>0.67948717948717952</v>
      </c>
      <c r="H108">
        <f t="shared" si="8"/>
        <v>1.0275285410086537E-3</v>
      </c>
    </row>
    <row r="109" spans="1:8" x14ac:dyDescent="0.3">
      <c r="A109" s="1">
        <v>1970</v>
      </c>
      <c r="B109" s="3">
        <v>107</v>
      </c>
      <c r="C109" t="s">
        <v>72</v>
      </c>
      <c r="D109">
        <v>7079.150103284026</v>
      </c>
      <c r="E109">
        <f t="shared" si="5"/>
        <v>0.16609888893826336</v>
      </c>
      <c r="F109">
        <v>8.8649091375731235</v>
      </c>
      <c r="G109">
        <f t="shared" si="9"/>
        <v>0.6858974358974359</v>
      </c>
      <c r="H109">
        <f t="shared" si="8"/>
        <v>1.0521835332858978E-3</v>
      </c>
    </row>
    <row r="110" spans="1:8" x14ac:dyDescent="0.3">
      <c r="A110" s="1">
        <v>1970</v>
      </c>
      <c r="B110">
        <v>108</v>
      </c>
      <c r="C110" t="s">
        <v>2</v>
      </c>
      <c r="D110">
        <v>7237.5871764181011</v>
      </c>
      <c r="E110">
        <f t="shared" si="5"/>
        <v>0.17010305919637364</v>
      </c>
      <c r="F110">
        <v>8.8870431669096561</v>
      </c>
      <c r="G110">
        <f t="shared" si="9"/>
        <v>0.69230769230769229</v>
      </c>
      <c r="H110">
        <f t="shared" si="8"/>
        <v>1.0775703465853749E-3</v>
      </c>
    </row>
    <row r="111" spans="1:8" x14ac:dyDescent="0.3">
      <c r="A111" s="1">
        <v>1970</v>
      </c>
      <c r="B111" s="3">
        <v>109</v>
      </c>
      <c r="C111" t="s">
        <v>130</v>
      </c>
      <c r="D111">
        <v>7266.9533627847932</v>
      </c>
      <c r="E111">
        <f t="shared" si="5"/>
        <v>0.17412347619627472</v>
      </c>
      <c r="F111">
        <v>8.891092412925035</v>
      </c>
      <c r="G111">
        <f t="shared" si="9"/>
        <v>0.69871794871794868</v>
      </c>
      <c r="H111">
        <f t="shared" si="8"/>
        <v>1.1032901775405396E-3</v>
      </c>
    </row>
    <row r="112" spans="1:8" x14ac:dyDescent="0.3">
      <c r="A112" s="1">
        <v>1970</v>
      </c>
      <c r="B112">
        <v>110</v>
      </c>
      <c r="C112" t="s">
        <v>55</v>
      </c>
      <c r="D112">
        <v>7283.3289329659538</v>
      </c>
      <c r="E112">
        <f t="shared" si="5"/>
        <v>0.17815295292415981</v>
      </c>
      <c r="F112">
        <v>8.8933433076860098</v>
      </c>
      <c r="G112">
        <f t="shared" si="9"/>
        <v>0.70512820512820518</v>
      </c>
      <c r="H112">
        <f t="shared" si="8"/>
        <v>1.1290911189757518E-3</v>
      </c>
    </row>
    <row r="113" spans="1:8" x14ac:dyDescent="0.3">
      <c r="A113" s="1">
        <v>1970</v>
      </c>
      <c r="B113" s="3">
        <v>111</v>
      </c>
      <c r="C113" t="s">
        <v>43</v>
      </c>
      <c r="D113">
        <v>7314.6089631149907</v>
      </c>
      <c r="E113">
        <f t="shared" si="5"/>
        <v>0.18219973522133789</v>
      </c>
      <c r="F113">
        <v>8.8976288551716305</v>
      </c>
      <c r="G113">
        <f t="shared" si="9"/>
        <v>0.71153846153846156</v>
      </c>
      <c r="H113">
        <f t="shared" si="8"/>
        <v>1.1549765645689027E-3</v>
      </c>
    </row>
    <row r="114" spans="1:8" x14ac:dyDescent="0.3">
      <c r="A114" s="1">
        <v>1970</v>
      </c>
      <c r="B114">
        <v>112</v>
      </c>
      <c r="C114" t="s">
        <v>149</v>
      </c>
      <c r="D114">
        <v>7371.4812353969073</v>
      </c>
      <c r="E114">
        <f t="shared" si="5"/>
        <v>0.18627798190790867</v>
      </c>
      <c r="F114">
        <v>8.9053739467256108</v>
      </c>
      <c r="G114">
        <f t="shared" si="9"/>
        <v>0.71794871794871795</v>
      </c>
      <c r="H114">
        <f t="shared" si="8"/>
        <v>1.1810183241322005E-3</v>
      </c>
    </row>
    <row r="115" spans="1:8" x14ac:dyDescent="0.3">
      <c r="A115" s="1">
        <v>1970</v>
      </c>
      <c r="B115" s="3">
        <v>113</v>
      </c>
      <c r="C115" t="s">
        <v>121</v>
      </c>
      <c r="D115">
        <v>7516.2357471421046</v>
      </c>
      <c r="E115">
        <f t="shared" si="5"/>
        <v>0.19043631353114812</v>
      </c>
      <c r="F115">
        <v>8.9248207260795187</v>
      </c>
      <c r="G115">
        <f t="shared" si="9"/>
        <v>0.72435897435897434</v>
      </c>
      <c r="H115">
        <f t="shared" si="8"/>
        <v>1.2074176135867204E-3</v>
      </c>
    </row>
    <row r="116" spans="1:8" x14ac:dyDescent="0.3">
      <c r="A116" s="1">
        <v>1970</v>
      </c>
      <c r="B116">
        <v>114</v>
      </c>
      <c r="C116" t="s">
        <v>41</v>
      </c>
      <c r="D116">
        <v>7624.0988424117186</v>
      </c>
      <c r="E116">
        <f t="shared" si="5"/>
        <v>0.19465432004154243</v>
      </c>
      <c r="F116">
        <v>8.9390694098895196</v>
      </c>
      <c r="G116">
        <f t="shared" si="9"/>
        <v>0.73076923076923073</v>
      </c>
      <c r="H116">
        <f t="shared" si="8"/>
        <v>1.234264851194521E-3</v>
      </c>
    </row>
    <row r="117" spans="1:8" x14ac:dyDescent="0.3">
      <c r="A117" s="1">
        <v>1970</v>
      </c>
      <c r="B117" s="3">
        <v>115</v>
      </c>
      <c r="C117" t="s">
        <v>137</v>
      </c>
      <c r="D117">
        <v>7813.9095661881174</v>
      </c>
      <c r="E117">
        <f t="shared" si="5"/>
        <v>0.19897733868322992</v>
      </c>
      <c r="F117">
        <v>8.9636607022421977</v>
      </c>
      <c r="G117">
        <f t="shared" si="9"/>
        <v>0.73717948717948723</v>
      </c>
      <c r="H117">
        <f t="shared" si="8"/>
        <v>1.2616399318101678E-3</v>
      </c>
    </row>
    <row r="118" spans="1:8" x14ac:dyDescent="0.3">
      <c r="A118" s="1">
        <v>1970</v>
      </c>
      <c r="B118">
        <v>116</v>
      </c>
      <c r="C118" t="s">
        <v>155</v>
      </c>
      <c r="D118">
        <v>7994.1303398486079</v>
      </c>
      <c r="E118">
        <f t="shared" si="5"/>
        <v>0.20340006384923207</v>
      </c>
      <c r="F118">
        <v>8.9864628438479563</v>
      </c>
      <c r="G118">
        <f t="shared" si="9"/>
        <v>0.74358974358974361</v>
      </c>
      <c r="H118">
        <f t="shared" si="8"/>
        <v>1.2896711619630192E-3</v>
      </c>
    </row>
    <row r="119" spans="1:8" x14ac:dyDescent="0.3">
      <c r="A119" s="1">
        <v>1970</v>
      </c>
      <c r="B119" s="3">
        <v>117</v>
      </c>
      <c r="C119" t="s">
        <v>65</v>
      </c>
      <c r="D119">
        <v>8015.6988780985084</v>
      </c>
      <c r="E119">
        <f t="shared" si="5"/>
        <v>0.20783472173497439</v>
      </c>
      <c r="F119">
        <v>8.9891572575115877</v>
      </c>
      <c r="G119">
        <f t="shared" si="9"/>
        <v>0.75</v>
      </c>
      <c r="H119">
        <f t="shared" si="8"/>
        <v>1.3180602102057899E-3</v>
      </c>
    </row>
    <row r="120" spans="1:8" x14ac:dyDescent="0.3">
      <c r="A120" s="1">
        <v>1970</v>
      </c>
      <c r="B120" s="3">
        <v>118</v>
      </c>
      <c r="C120" t="s">
        <v>96</v>
      </c>
      <c r="D120">
        <v>8122.0227571529267</v>
      </c>
      <c r="E120">
        <f t="shared" si="5"/>
        <v>0.21232820294178478</v>
      </c>
      <c r="F120">
        <v>9.0023345101572314</v>
      </c>
      <c r="G120">
        <f t="shared" si="9"/>
        <v>0.75641025641025639</v>
      </c>
      <c r="H120">
        <f t="shared" si="8"/>
        <v>1.3466760406306384E-3</v>
      </c>
    </row>
    <row r="121" spans="1:8" x14ac:dyDescent="0.3">
      <c r="A121" s="1">
        <v>1970</v>
      </c>
      <c r="B121">
        <v>119</v>
      </c>
      <c r="C121" t="s">
        <v>71</v>
      </c>
      <c r="D121">
        <v>8321.8862152583588</v>
      </c>
      <c r="E121">
        <f t="shared" si="5"/>
        <v>0.21693225792064399</v>
      </c>
      <c r="F121">
        <v>9.0266442166854581</v>
      </c>
      <c r="G121">
        <f t="shared" si="9"/>
        <v>0.76282051282051277</v>
      </c>
      <c r="H121">
        <f t="shared" si="8"/>
        <v>1.3758348104565023E-3</v>
      </c>
    </row>
    <row r="122" spans="1:8" x14ac:dyDescent="0.3">
      <c r="A122" s="1">
        <v>1970</v>
      </c>
      <c r="B122" s="3">
        <v>120</v>
      </c>
      <c r="C122" t="s">
        <v>4</v>
      </c>
      <c r="D122">
        <v>8438.7786784586715</v>
      </c>
      <c r="E122">
        <f t="shared" si="5"/>
        <v>0.22160098325346717</v>
      </c>
      <c r="F122">
        <v>9.0405928707752707</v>
      </c>
      <c r="G122">
        <f t="shared" si="9"/>
        <v>0.76923076923076927</v>
      </c>
      <c r="H122">
        <f t="shared" si="8"/>
        <v>1.4055552601734333E-3</v>
      </c>
    </row>
    <row r="123" spans="1:8" x14ac:dyDescent="0.3">
      <c r="A123" s="1">
        <v>1970</v>
      </c>
      <c r="B123">
        <v>121</v>
      </c>
      <c r="C123" t="s">
        <v>152</v>
      </c>
      <c r="D123">
        <v>9114.509566897148</v>
      </c>
      <c r="E123">
        <f t="shared" si="5"/>
        <v>0.22664355438047817</v>
      </c>
      <c r="F123">
        <v>9.1176228806073087</v>
      </c>
      <c r="G123">
        <f t="shared" si="9"/>
        <v>0.77564102564102566</v>
      </c>
      <c r="H123">
        <f t="shared" si="8"/>
        <v>1.4366812103652094E-3</v>
      </c>
    </row>
    <row r="124" spans="1:8" x14ac:dyDescent="0.3">
      <c r="A124" s="1">
        <v>1970</v>
      </c>
      <c r="B124" s="3">
        <v>122</v>
      </c>
      <c r="C124" t="s">
        <v>103</v>
      </c>
      <c r="D124">
        <v>10276.790252141231</v>
      </c>
      <c r="E124">
        <f t="shared" si="5"/>
        <v>0.23232915330639353</v>
      </c>
      <c r="F124">
        <v>9.2376432579725272</v>
      </c>
      <c r="G124">
        <f t="shared" si="9"/>
        <v>0.78205128205128205</v>
      </c>
      <c r="H124">
        <f t="shared" si="8"/>
        <v>1.4710663707912554E-3</v>
      </c>
    </row>
    <row r="125" spans="1:8" x14ac:dyDescent="0.3">
      <c r="A125" s="1">
        <v>1970</v>
      </c>
      <c r="B125">
        <v>123</v>
      </c>
      <c r="C125" t="s">
        <v>62</v>
      </c>
      <c r="D125">
        <v>10413.80314924817</v>
      </c>
      <c r="E125">
        <f t="shared" si="5"/>
        <v>0.23809055414725655</v>
      </c>
      <c r="F125">
        <v>9.2508874310329716</v>
      </c>
      <c r="G125">
        <f t="shared" si="9"/>
        <v>0.78846153846153844</v>
      </c>
      <c r="H125">
        <f>(E124+E125)/2*$G$3</f>
        <v>1.5077554726078528E-3</v>
      </c>
    </row>
    <row r="126" spans="1:8" x14ac:dyDescent="0.3">
      <c r="A126" s="1">
        <v>1970</v>
      </c>
      <c r="B126" s="3">
        <v>124</v>
      </c>
      <c r="C126" t="s">
        <v>50</v>
      </c>
      <c r="D126">
        <v>10556.414042867271</v>
      </c>
      <c r="E126">
        <f t="shared" si="5"/>
        <v>0.24393085397541919</v>
      </c>
      <c r="F126">
        <v>9.2644889203162215</v>
      </c>
      <c r="G126">
        <f t="shared" si="9"/>
        <v>0.79487179487179482</v>
      </c>
      <c r="H126">
        <f t="shared" si="8"/>
        <v>1.5449404106496016E-3</v>
      </c>
    </row>
    <row r="127" spans="1:8" x14ac:dyDescent="0.3">
      <c r="A127" s="1">
        <v>1970</v>
      </c>
      <c r="B127">
        <v>125</v>
      </c>
      <c r="C127" t="s">
        <v>76</v>
      </c>
      <c r="D127">
        <v>11782.676002343829</v>
      </c>
      <c r="E127">
        <f t="shared" si="5"/>
        <v>0.25044957902280224</v>
      </c>
      <c r="F127">
        <v>9.3743855962924183</v>
      </c>
      <c r="G127">
        <f t="shared" si="9"/>
        <v>0.80128205128205132</v>
      </c>
      <c r="H127">
        <f t="shared" si="8"/>
        <v>1.5845526698660944E-3</v>
      </c>
    </row>
    <row r="128" spans="1:8" x14ac:dyDescent="0.3">
      <c r="A128" s="1">
        <v>1970</v>
      </c>
      <c r="B128" s="3">
        <v>126</v>
      </c>
      <c r="C128" t="s">
        <v>79</v>
      </c>
      <c r="D128">
        <v>11876.16847926546</v>
      </c>
      <c r="E128">
        <f t="shared" si="5"/>
        <v>0.25702002846207467</v>
      </c>
      <c r="F128">
        <v>9.3822890223159838</v>
      </c>
      <c r="G128">
        <f t="shared" si="9"/>
        <v>0.80769230769230771</v>
      </c>
      <c r="H128">
        <f>(E127+E128)/2*$G$3</f>
        <v>1.6265051521951181E-3</v>
      </c>
    </row>
    <row r="129" spans="1:8" x14ac:dyDescent="0.3">
      <c r="A129" s="1">
        <v>1970</v>
      </c>
      <c r="B129">
        <v>127</v>
      </c>
      <c r="C129" t="s">
        <v>112</v>
      </c>
      <c r="D129">
        <v>12190.14723140402</v>
      </c>
      <c r="E129">
        <f t="shared" si="5"/>
        <v>0.26376418556805237</v>
      </c>
      <c r="F129">
        <v>9.4083833004502875</v>
      </c>
      <c r="G129">
        <f t="shared" si="9"/>
        <v>0.8141025641025641</v>
      </c>
      <c r="H129">
        <f t="shared" ref="H129:H151" si="10">(E128+E129)/2*$G$3</f>
        <v>1.6691801731734842E-3</v>
      </c>
    </row>
    <row r="130" spans="1:8" x14ac:dyDescent="0.3">
      <c r="A130" s="1">
        <v>1970</v>
      </c>
      <c r="B130" s="3">
        <v>128</v>
      </c>
      <c r="C130" t="s">
        <v>10</v>
      </c>
      <c r="D130">
        <v>13075.815038747171</v>
      </c>
      <c r="E130">
        <f t="shared" si="5"/>
        <v>0.27099833534787088</v>
      </c>
      <c r="F130">
        <v>9.4785196226497774</v>
      </c>
      <c r="G130">
        <f t="shared" si="9"/>
        <v>0.82051282051282048</v>
      </c>
      <c r="H130">
        <f t="shared" si="10"/>
        <v>1.7139824388330872E-3</v>
      </c>
    </row>
    <row r="131" spans="1:8" x14ac:dyDescent="0.3">
      <c r="A131" s="1">
        <v>1970</v>
      </c>
      <c r="B131">
        <v>129</v>
      </c>
      <c r="C131" t="s">
        <v>75</v>
      </c>
      <c r="D131">
        <v>13215.090131583531</v>
      </c>
      <c r="E131">
        <f t="shared" si="5"/>
        <v>0.27830953859465807</v>
      </c>
      <c r="F131">
        <v>9.4891146474149437</v>
      </c>
      <c r="G131">
        <f t="shared" ref="G131:G158" si="11">(B131/$B$159)</f>
        <v>0.82692307692307687</v>
      </c>
      <c r="H131">
        <f t="shared" si="10"/>
        <v>1.7606021600722083E-3</v>
      </c>
    </row>
    <row r="132" spans="1:8" x14ac:dyDescent="0.3">
      <c r="A132" s="1">
        <v>1970</v>
      </c>
      <c r="B132" s="3">
        <v>130</v>
      </c>
      <c r="C132" t="s">
        <v>23</v>
      </c>
      <c r="D132">
        <v>13651.82121950599</v>
      </c>
      <c r="E132">
        <f t="shared" ref="E132:E158" si="12">(D132/$D$159)+E131</f>
        <v>0.28586236181650393</v>
      </c>
      <c r="F132">
        <v>9.5216282143875244</v>
      </c>
      <c r="G132">
        <f t="shared" si="11"/>
        <v>0.83333333333333337</v>
      </c>
      <c r="H132">
        <f t="shared" si="10"/>
        <v>1.8082432705485963E-3</v>
      </c>
    </row>
    <row r="133" spans="1:8" x14ac:dyDescent="0.3">
      <c r="A133" s="1">
        <v>1970</v>
      </c>
      <c r="B133">
        <v>131</v>
      </c>
      <c r="C133" t="s">
        <v>12</v>
      </c>
      <c r="D133">
        <v>13767.33676122935</v>
      </c>
      <c r="E133">
        <f t="shared" si="12"/>
        <v>0.29347909361523372</v>
      </c>
      <c r="F133">
        <v>9.5300541642462502</v>
      </c>
      <c r="G133">
        <f t="shared" si="11"/>
        <v>0.83974358974358976</v>
      </c>
      <c r="H133">
        <f t="shared" si="10"/>
        <v>1.8568636392042872E-3</v>
      </c>
    </row>
    <row r="134" spans="1:8" x14ac:dyDescent="0.3">
      <c r="A134" s="1">
        <v>1970</v>
      </c>
      <c r="B134" s="3">
        <v>132</v>
      </c>
      <c r="C134" t="s">
        <v>42</v>
      </c>
      <c r="D134">
        <v>14043.615385915031</v>
      </c>
      <c r="E134">
        <f t="shared" si="12"/>
        <v>0.30124867561458324</v>
      </c>
      <c r="F134">
        <v>9.5499231505500966</v>
      </c>
      <c r="G134">
        <f t="shared" si="11"/>
        <v>0.84615384615384615</v>
      </c>
      <c r="H134">
        <f t="shared" si="10"/>
        <v>1.9061787475314646E-3</v>
      </c>
    </row>
    <row r="135" spans="1:8" x14ac:dyDescent="0.3">
      <c r="A135" s="1">
        <v>1970</v>
      </c>
      <c r="B135">
        <v>133</v>
      </c>
      <c r="C135" t="s">
        <v>52</v>
      </c>
      <c r="D135">
        <v>14046.621898672291</v>
      </c>
      <c r="E135">
        <f t="shared" si="12"/>
        <v>0.30901992095679409</v>
      </c>
      <c r="F135">
        <v>9.5501372115947412</v>
      </c>
      <c r="G135">
        <f t="shared" si="11"/>
        <v>0.85256410256410253</v>
      </c>
      <c r="H135">
        <f t="shared" si="10"/>
        <v>1.9559890915749273E-3</v>
      </c>
    </row>
    <row r="136" spans="1:8" x14ac:dyDescent="0.3">
      <c r="A136" s="1">
        <v>1970</v>
      </c>
      <c r="B136" s="3">
        <v>134</v>
      </c>
      <c r="C136" t="s">
        <v>143</v>
      </c>
      <c r="D136">
        <v>14391.692475563639</v>
      </c>
      <c r="E136">
        <f t="shared" si="12"/>
        <v>0.31698207541101386</v>
      </c>
      <c r="F136">
        <v>9.5744064076674764</v>
      </c>
      <c r="G136">
        <f t="shared" si="11"/>
        <v>0.85897435897435892</v>
      </c>
      <c r="H136">
        <f t="shared" si="10"/>
        <v>2.0064166550250256E-3</v>
      </c>
    </row>
    <row r="137" spans="1:8" x14ac:dyDescent="0.3">
      <c r="A137" s="1">
        <v>1970</v>
      </c>
      <c r="B137">
        <v>135</v>
      </c>
      <c r="C137" t="s">
        <v>74</v>
      </c>
      <c r="D137">
        <v>14983.819050606209</v>
      </c>
      <c r="E137">
        <f t="shared" si="12"/>
        <v>0.32527182186005582</v>
      </c>
      <c r="F137">
        <v>9.6147261678768352</v>
      </c>
      <c r="G137">
        <f t="shared" si="11"/>
        <v>0.86538461538461542</v>
      </c>
      <c r="H137">
        <f t="shared" si="10"/>
        <v>2.058506080997018E-3</v>
      </c>
    </row>
    <row r="138" spans="1:8" x14ac:dyDescent="0.3">
      <c r="A138" s="1">
        <v>1970</v>
      </c>
      <c r="B138" s="3">
        <v>136</v>
      </c>
      <c r="C138" t="s">
        <v>56</v>
      </c>
      <c r="D138">
        <v>15025.31004958461</v>
      </c>
      <c r="E138">
        <f t="shared" si="12"/>
        <v>0.3335845230618405</v>
      </c>
      <c r="F138">
        <v>9.6174913947701715</v>
      </c>
      <c r="G138">
        <f t="shared" si="11"/>
        <v>0.87179487179487181</v>
      </c>
      <c r="H138">
        <f t="shared" si="10"/>
        <v>2.111719054236847E-3</v>
      </c>
    </row>
    <row r="139" spans="1:8" x14ac:dyDescent="0.3">
      <c r="A139" s="1">
        <v>1970</v>
      </c>
      <c r="B139">
        <v>137</v>
      </c>
      <c r="C139" t="s">
        <v>114</v>
      </c>
      <c r="D139">
        <v>15108.938361103261</v>
      </c>
      <c r="E139">
        <f t="shared" si="12"/>
        <v>0.34194349133986984</v>
      </c>
      <c r="F139">
        <v>9.6230417921169362</v>
      </c>
      <c r="G139">
        <f t="shared" si="11"/>
        <v>0.87820512820512819</v>
      </c>
      <c r="H139">
        <f t="shared" si="10"/>
        <v>2.1651538923131743E-3</v>
      </c>
    </row>
    <row r="140" spans="1:8" x14ac:dyDescent="0.3">
      <c r="A140" s="1">
        <v>1970</v>
      </c>
      <c r="B140" s="3">
        <v>138</v>
      </c>
      <c r="C140" t="s">
        <v>54</v>
      </c>
      <c r="D140">
        <v>15714.01472755519</v>
      </c>
      <c r="E140">
        <f t="shared" si="12"/>
        <v>0.35063721604036091</v>
      </c>
      <c r="F140">
        <v>9.6623082509604252</v>
      </c>
      <c r="G140">
        <f t="shared" si="11"/>
        <v>0.88461538461538458</v>
      </c>
      <c r="H140">
        <f t="shared" si="10"/>
        <v>2.2198099595520217E-3</v>
      </c>
    </row>
    <row r="141" spans="1:8" x14ac:dyDescent="0.3">
      <c r="A141" s="1">
        <v>1970</v>
      </c>
      <c r="B141">
        <v>139</v>
      </c>
      <c r="C141" t="s">
        <v>111</v>
      </c>
      <c r="D141">
        <v>16716.7315287866</v>
      </c>
      <c r="E141">
        <f t="shared" si="12"/>
        <v>0.35988569036872248</v>
      </c>
      <c r="F141">
        <v>9.7241653848013794</v>
      </c>
      <c r="G141">
        <f t="shared" si="11"/>
        <v>0.89102564102564108</v>
      </c>
      <c r="H141">
        <f t="shared" si="10"/>
        <v>2.2773170077214212E-3</v>
      </c>
    </row>
    <row r="142" spans="1:8" x14ac:dyDescent="0.3">
      <c r="A142" s="1">
        <v>1970</v>
      </c>
      <c r="B142" s="3">
        <v>140</v>
      </c>
      <c r="C142" t="s">
        <v>135</v>
      </c>
      <c r="D142">
        <v>17288.32541812925</v>
      </c>
      <c r="E142">
        <f t="shared" si="12"/>
        <v>0.36945039705403315</v>
      </c>
      <c r="F142">
        <v>9.7577867213627147</v>
      </c>
      <c r="G142">
        <f t="shared" si="11"/>
        <v>0.89743589743589747</v>
      </c>
      <c r="H142">
        <f t="shared" si="10"/>
        <v>2.3376156648165247E-3</v>
      </c>
    </row>
    <row r="143" spans="1:8" x14ac:dyDescent="0.3">
      <c r="A143" s="1">
        <v>1970</v>
      </c>
      <c r="B143">
        <v>141</v>
      </c>
      <c r="C143" t="s">
        <v>45</v>
      </c>
      <c r="D143">
        <v>17625.83052115337</v>
      </c>
      <c r="E143">
        <f t="shared" si="12"/>
        <v>0.37920182727890861</v>
      </c>
      <c r="F143">
        <v>9.7771207483378415</v>
      </c>
      <c r="G143">
        <f t="shared" si="11"/>
        <v>0.90384615384615385</v>
      </c>
      <c r="H143">
        <f t="shared" si="10"/>
        <v>2.3995263600414801E-3</v>
      </c>
    </row>
    <row r="144" spans="1:8" x14ac:dyDescent="0.3">
      <c r="A144" s="1">
        <v>1970</v>
      </c>
      <c r="B144" s="3">
        <v>142</v>
      </c>
      <c r="C144" t="s">
        <v>28</v>
      </c>
      <c r="D144">
        <v>18652.729948833599</v>
      </c>
      <c r="E144">
        <f t="shared" si="12"/>
        <v>0.38952138608671644</v>
      </c>
      <c r="F144">
        <v>9.8337477923132983</v>
      </c>
      <c r="G144">
        <f t="shared" si="11"/>
        <v>0.91025641025641024</v>
      </c>
      <c r="H144">
        <f t="shared" si="10"/>
        <v>2.4638564530949517E-3</v>
      </c>
    </row>
    <row r="145" spans="1:8" x14ac:dyDescent="0.3">
      <c r="A145" s="1">
        <v>1970</v>
      </c>
      <c r="B145" s="3">
        <v>143</v>
      </c>
      <c r="C145" t="s">
        <v>9</v>
      </c>
      <c r="D145">
        <v>19375.00532837732</v>
      </c>
      <c r="E145">
        <f t="shared" si="12"/>
        <v>0.40024054126862491</v>
      </c>
      <c r="F145">
        <v>9.8717391292345322</v>
      </c>
      <c r="G145">
        <f t="shared" si="11"/>
        <v>0.91666666666666663</v>
      </c>
      <c r="H145">
        <f t="shared" si="10"/>
        <v>2.5312882287030171E-3</v>
      </c>
    </row>
    <row r="146" spans="1:8" x14ac:dyDescent="0.3">
      <c r="A146" s="1">
        <v>1970</v>
      </c>
      <c r="B146">
        <v>144</v>
      </c>
      <c r="C146" t="s">
        <v>17</v>
      </c>
      <c r="D146">
        <v>19942.97674856742</v>
      </c>
      <c r="E146">
        <f t="shared" si="12"/>
        <v>0.41127392468886009</v>
      </c>
      <c r="F146">
        <v>9.9006323176581148</v>
      </c>
      <c r="G146">
        <f t="shared" si="11"/>
        <v>0.92307692307692313</v>
      </c>
      <c r="H146">
        <f t="shared" si="10"/>
        <v>2.6010079037098875E-3</v>
      </c>
    </row>
    <row r="147" spans="1:8" x14ac:dyDescent="0.3">
      <c r="A147" s="1">
        <v>1970</v>
      </c>
      <c r="B147" s="3">
        <v>145</v>
      </c>
      <c r="C147" t="s">
        <v>91</v>
      </c>
      <c r="D147">
        <v>20123.752913808941</v>
      </c>
      <c r="E147">
        <f t="shared" si="12"/>
        <v>0.42240732190189545</v>
      </c>
      <c r="F147">
        <v>9.9096561333510245</v>
      </c>
      <c r="G147">
        <f t="shared" si="11"/>
        <v>0.92948717948717952</v>
      </c>
      <c r="H147">
        <f t="shared" si="10"/>
        <v>2.6720552775344728E-3</v>
      </c>
    </row>
    <row r="148" spans="1:8" x14ac:dyDescent="0.3">
      <c r="A148" s="1">
        <v>1970</v>
      </c>
      <c r="B148">
        <v>146</v>
      </c>
      <c r="C148" t="s">
        <v>18</v>
      </c>
      <c r="D148">
        <v>23081.386560236049</v>
      </c>
      <c r="E148">
        <f t="shared" si="12"/>
        <v>0.43517701977601253</v>
      </c>
      <c r="F148">
        <v>10.046781795084261</v>
      </c>
      <c r="G148">
        <f t="shared" si="11"/>
        <v>0.9358974358974359</v>
      </c>
      <c r="H148">
        <f t="shared" si="10"/>
        <v>2.7486677617881666E-3</v>
      </c>
    </row>
    <row r="149" spans="1:8" x14ac:dyDescent="0.3">
      <c r="A149" s="1">
        <v>1970</v>
      </c>
      <c r="B149" s="3">
        <v>147</v>
      </c>
      <c r="C149" t="s">
        <v>127</v>
      </c>
      <c r="D149">
        <v>23253.46980272136</v>
      </c>
      <c r="E149">
        <f t="shared" si="12"/>
        <v>0.44804192211325844</v>
      </c>
      <c r="F149">
        <v>10.054209638707221</v>
      </c>
      <c r="G149">
        <f t="shared" si="11"/>
        <v>0.94230769230769229</v>
      </c>
      <c r="H149">
        <f t="shared" si="10"/>
        <v>2.8308299419527914E-3</v>
      </c>
    </row>
    <row r="150" spans="1:8" x14ac:dyDescent="0.3">
      <c r="A150" s="1">
        <v>1970</v>
      </c>
      <c r="B150">
        <v>148</v>
      </c>
      <c r="C150" t="s">
        <v>150</v>
      </c>
      <c r="D150">
        <v>23285.576972894251</v>
      </c>
      <c r="E150">
        <f t="shared" si="12"/>
        <v>0.46092458763217592</v>
      </c>
      <c r="F150">
        <v>10.055589433846629</v>
      </c>
      <c r="G150">
        <f t="shared" si="11"/>
        <v>0.94871794871794868</v>
      </c>
      <c r="H150">
        <f t="shared" si="10"/>
        <v>2.9133541979020332E-3</v>
      </c>
    </row>
    <row r="151" spans="1:8" x14ac:dyDescent="0.3">
      <c r="A151" s="1">
        <v>1970</v>
      </c>
      <c r="B151" s="3">
        <v>149</v>
      </c>
      <c r="C151" t="s">
        <v>40</v>
      </c>
      <c r="D151">
        <v>26464.172566010649</v>
      </c>
      <c r="E151">
        <f t="shared" si="12"/>
        <v>0.47556580025060008</v>
      </c>
      <c r="F151">
        <v>10.18354711858551</v>
      </c>
      <c r="G151">
        <f t="shared" si="11"/>
        <v>0.95512820512820518</v>
      </c>
      <c r="H151">
        <f t="shared" si="10"/>
        <v>3.0015717560345381E-3</v>
      </c>
    </row>
    <row r="152" spans="1:8" x14ac:dyDescent="0.3">
      <c r="A152" s="1">
        <v>1970</v>
      </c>
      <c r="B152">
        <v>150</v>
      </c>
      <c r="C152" t="s">
        <v>29</v>
      </c>
      <c r="D152">
        <v>27383.451992300848</v>
      </c>
      <c r="E152">
        <f t="shared" si="12"/>
        <v>0.49071560105565604</v>
      </c>
      <c r="F152">
        <v>10.21769416804297</v>
      </c>
      <c r="G152">
        <f t="shared" si="11"/>
        <v>0.96153846153846156</v>
      </c>
      <c r="H152">
        <f>(E151+E152)/2*$G$3</f>
        <v>3.0970557734174876E-3</v>
      </c>
    </row>
    <row r="153" spans="1:8" x14ac:dyDescent="0.3">
      <c r="A153" s="1">
        <v>1970</v>
      </c>
      <c r="B153" s="3">
        <v>151</v>
      </c>
      <c r="C153" t="s">
        <v>139</v>
      </c>
      <c r="D153">
        <v>32319.90680491292</v>
      </c>
      <c r="E153">
        <f t="shared" si="12"/>
        <v>0.50859647853852674</v>
      </c>
      <c r="F153">
        <v>10.383438629119521</v>
      </c>
      <c r="G153">
        <f t="shared" si="11"/>
        <v>0.96794871794871795</v>
      </c>
      <c r="H153">
        <f t="shared" ref="H153:H158" si="13">(E152+E153)/2*$G$3</f>
        <v>3.2029233320326369E-3</v>
      </c>
    </row>
    <row r="154" spans="1:8" x14ac:dyDescent="0.3">
      <c r="A154" s="1">
        <v>1970</v>
      </c>
      <c r="B154">
        <v>152</v>
      </c>
      <c r="C154" t="s">
        <v>24</v>
      </c>
      <c r="D154">
        <v>58323.629721964789</v>
      </c>
      <c r="E154">
        <f t="shared" si="12"/>
        <v>0.54086382645229736</v>
      </c>
      <c r="F154">
        <v>10.97376260277678</v>
      </c>
      <c r="G154">
        <f t="shared" si="11"/>
        <v>0.97435897435897434</v>
      </c>
      <c r="H154">
        <f t="shared" si="13"/>
        <v>3.3636548236885382E-3</v>
      </c>
    </row>
    <row r="155" spans="1:8" x14ac:dyDescent="0.3">
      <c r="A155" s="1">
        <v>1970</v>
      </c>
      <c r="B155" s="3">
        <v>153</v>
      </c>
      <c r="C155" t="s">
        <v>124</v>
      </c>
      <c r="D155">
        <v>90070.98070036048</v>
      </c>
      <c r="E155">
        <f t="shared" si="12"/>
        <v>0.59069528730355014</v>
      </c>
      <c r="F155">
        <v>11.40835331292058</v>
      </c>
      <c r="G155">
        <f t="shared" si="11"/>
        <v>0.98076923076923073</v>
      </c>
      <c r="H155">
        <f t="shared" si="13"/>
        <v>3.6267920312687421E-3</v>
      </c>
    </row>
    <row r="156" spans="1:8" x14ac:dyDescent="0.3">
      <c r="A156" s="1">
        <v>1970</v>
      </c>
      <c r="B156">
        <v>154</v>
      </c>
      <c r="C156" t="s">
        <v>84</v>
      </c>
      <c r="D156">
        <v>125700.52232227979</v>
      </c>
      <c r="E156">
        <f t="shared" si="12"/>
        <v>0.66023866973792888</v>
      </c>
      <c r="F156">
        <v>11.741657549878219</v>
      </c>
      <c r="G156">
        <f t="shared" si="11"/>
        <v>0.98717948717948723</v>
      </c>
      <c r="H156">
        <f t="shared" si="13"/>
        <v>4.0094037084662786E-3</v>
      </c>
    </row>
    <row r="157" spans="1:8" x14ac:dyDescent="0.3">
      <c r="A157" s="1">
        <v>1970</v>
      </c>
      <c r="B157" s="3">
        <v>155</v>
      </c>
      <c r="C157" t="s">
        <v>6</v>
      </c>
      <c r="D157">
        <v>257394.5934443468</v>
      </c>
      <c r="E157">
        <f t="shared" si="12"/>
        <v>0.80264134490381356</v>
      </c>
      <c r="F157">
        <v>12.45836556943385</v>
      </c>
      <c r="G157">
        <f t="shared" si="11"/>
        <v>0.99358974358974361</v>
      </c>
      <c r="H157">
        <f t="shared" si="13"/>
        <v>4.6887179956466105E-3</v>
      </c>
    </row>
    <row r="158" spans="1:8" s="6" customFormat="1" x14ac:dyDescent="0.3">
      <c r="A158" s="7">
        <v>1970</v>
      </c>
      <c r="B158">
        <v>156</v>
      </c>
      <c r="C158" s="6" t="s">
        <v>20</v>
      </c>
      <c r="D158" s="6">
        <v>356728.20564663009</v>
      </c>
      <c r="E158">
        <f t="shared" si="12"/>
        <v>1</v>
      </c>
      <c r="F158" s="6">
        <v>12.784729442082959</v>
      </c>
      <c r="G158">
        <f t="shared" si="11"/>
        <v>1</v>
      </c>
      <c r="H158">
        <f t="shared" si="13"/>
        <v>5.7776966182814535E-3</v>
      </c>
    </row>
    <row r="159" spans="1:8" s="6" customFormat="1" x14ac:dyDescent="0.3">
      <c r="A159" s="19" t="s">
        <v>177</v>
      </c>
      <c r="B159" s="8">
        <v>156</v>
      </c>
      <c r="C159" s="17"/>
      <c r="D159" s="8">
        <f>SUM(D2:D158)</f>
        <v>1807512.3458496004</v>
      </c>
      <c r="E159" s="8"/>
      <c r="F159" s="8">
        <f>SUM(F2:F158)</f>
        <v>1305.0533009611197</v>
      </c>
      <c r="G159" s="8">
        <v>1</v>
      </c>
      <c r="H159" s="8">
        <f>SUM(H3:H158)</f>
        <v>0.14312749913049463</v>
      </c>
    </row>
    <row r="160" spans="1:8" x14ac:dyDescent="0.3">
      <c r="C160" s="34"/>
      <c r="D160" s="34"/>
      <c r="F160" t="s">
        <v>199</v>
      </c>
    </row>
    <row r="161" spans="2:6" ht="15.6" x14ac:dyDescent="0.3">
      <c r="B161" s="6"/>
      <c r="C161" s="32" t="s">
        <v>187</v>
      </c>
      <c r="D161" s="41"/>
      <c r="E161" s="35" t="s">
        <v>178</v>
      </c>
      <c r="F161" s="26">
        <v>156</v>
      </c>
    </row>
    <row r="162" spans="2:6" x14ac:dyDescent="0.3">
      <c r="B162" s="6"/>
      <c r="C162" s="33" t="s">
        <v>189</v>
      </c>
      <c r="D162" s="37" t="s">
        <v>188</v>
      </c>
    </row>
    <row r="163" spans="2:6" x14ac:dyDescent="0.3">
      <c r="B163" s="6"/>
      <c r="C163" s="38" t="s">
        <v>190</v>
      </c>
      <c r="D163" s="37" t="s">
        <v>193</v>
      </c>
      <c r="E163" s="30" t="s">
        <v>164</v>
      </c>
      <c r="F163" s="9">
        <f>AVERAGE(F3:F158)</f>
        <v>8.365726288212306</v>
      </c>
    </row>
    <row r="164" spans="2:6" ht="15.6" x14ac:dyDescent="0.3">
      <c r="C164" s="39" t="s">
        <v>191</v>
      </c>
      <c r="D164" s="37" t="s">
        <v>194</v>
      </c>
      <c r="E164" s="30" t="s">
        <v>165</v>
      </c>
      <c r="F164" s="22">
        <f>MEDIAN(F3:F158)</f>
        <v>8.1990938175296062</v>
      </c>
    </row>
    <row r="165" spans="2:6" ht="15.6" x14ac:dyDescent="0.3">
      <c r="C165" s="36" t="s">
        <v>192</v>
      </c>
      <c r="D165" s="40" t="s">
        <v>200</v>
      </c>
      <c r="E165" s="30" t="s">
        <v>166</v>
      </c>
      <c r="F165" s="23">
        <f>3*F164-2*F163</f>
        <v>7.8658288761642048</v>
      </c>
    </row>
    <row r="166" spans="2:6" ht="15.6" x14ac:dyDescent="0.3">
      <c r="E166" s="14" t="s">
        <v>167</v>
      </c>
      <c r="F166" s="22">
        <f>_xlfn.STDEV.S(F3:F158)</f>
        <v>1.1581674910074029</v>
      </c>
    </row>
    <row r="167" spans="2:6" ht="15.6" x14ac:dyDescent="0.3">
      <c r="E167" s="14" t="s">
        <v>168</v>
      </c>
      <c r="F167" s="22">
        <f>MAX(F3:F158)</f>
        <v>12.784729442082959</v>
      </c>
    </row>
    <row r="168" spans="2:6" ht="15.6" x14ac:dyDescent="0.3">
      <c r="E168" s="14" t="s">
        <v>169</v>
      </c>
      <c r="F168" s="22">
        <f>MIN(F3:F158)</f>
        <v>6.322477683572223</v>
      </c>
    </row>
    <row r="169" spans="2:6" x14ac:dyDescent="0.3">
      <c r="E169" s="15"/>
    </row>
    <row r="170" spans="2:6" ht="15.6" x14ac:dyDescent="0.3">
      <c r="E170" s="14" t="s">
        <v>196</v>
      </c>
      <c r="F170" s="22">
        <f>QUARTILE(F3:F158,0)</f>
        <v>6.322477683572223</v>
      </c>
    </row>
    <row r="171" spans="2:6" ht="15.6" x14ac:dyDescent="0.3">
      <c r="E171" s="14" t="s">
        <v>170</v>
      </c>
      <c r="F171" s="22">
        <f>QUARTILE(F3:F158, 1)</f>
        <v>7.538481000343892</v>
      </c>
    </row>
    <row r="172" spans="2:6" ht="15.6" x14ac:dyDescent="0.3">
      <c r="E172" s="14" t="s">
        <v>197</v>
      </c>
      <c r="F172" s="22">
        <f>QUARTILE(F3:F158, 2)</f>
        <v>8.1990938175296062</v>
      </c>
    </row>
    <row r="173" spans="2:6" ht="15.6" x14ac:dyDescent="0.3">
      <c r="E173" s="14" t="s">
        <v>171</v>
      </c>
      <c r="F173" s="22">
        <f>QUARTILE(F3:F158, 3)</f>
        <v>8.9924515706729977</v>
      </c>
    </row>
    <row r="174" spans="2:6" ht="15.6" x14ac:dyDescent="0.3">
      <c r="E174" s="14" t="s">
        <v>198</v>
      </c>
      <c r="F174" s="22">
        <f>QUARTILE(F3:F158, 4)</f>
        <v>12.784729442082959</v>
      </c>
    </row>
    <row r="175" spans="2:6" x14ac:dyDescent="0.3">
      <c r="E175" s="15"/>
    </row>
    <row r="176" spans="2:6" ht="15.6" x14ac:dyDescent="0.3">
      <c r="E176" s="14" t="s">
        <v>172</v>
      </c>
      <c r="F176" s="22">
        <f>SKEW(F3:F158)</f>
        <v>0.89674510466979274</v>
      </c>
    </row>
    <row r="177" spans="5:6" ht="15.6" x14ac:dyDescent="0.3">
      <c r="E177" s="14" t="s">
        <v>173</v>
      </c>
      <c r="F177" s="22">
        <f>KURT(F3:F158)</f>
        <v>1.4798804900970972</v>
      </c>
    </row>
    <row r="178" spans="5:6" ht="15.6" x14ac:dyDescent="0.3">
      <c r="E178" s="15"/>
      <c r="F178" s="24"/>
    </row>
    <row r="179" spans="5:6" ht="15.6" x14ac:dyDescent="0.3">
      <c r="E179" s="14" t="s">
        <v>163</v>
      </c>
      <c r="F179" s="22">
        <f>H159</f>
        <v>0.14312749913049463</v>
      </c>
    </row>
    <row r="180" spans="5:6" ht="15.6" x14ac:dyDescent="0.3">
      <c r="E180" s="14" t="s">
        <v>162</v>
      </c>
      <c r="F180" s="22">
        <f>(0.5-H159)/0.5</f>
        <v>0.71374500173901079</v>
      </c>
    </row>
    <row r="181" spans="5:6" ht="15.6" x14ac:dyDescent="0.3">
      <c r="F181" s="24"/>
    </row>
    <row r="182" spans="5:6" ht="15.6" x14ac:dyDescent="0.3">
      <c r="E182" s="14" t="s">
        <v>195</v>
      </c>
      <c r="F182" s="31">
        <f>(F161/6)*(F176^2+((F177^2)/4))</f>
        <v>35.143247073785339</v>
      </c>
    </row>
    <row r="183" spans="5:6" x14ac:dyDescent="0.3">
      <c r="E183" s="30" t="s">
        <v>201</v>
      </c>
      <c r="F183" s="9">
        <f>_xlfn.CHISQ.DIST.RT(F182,2)</f>
        <v>2.3374420888720216E-8</v>
      </c>
    </row>
    <row r="186" spans="5:6" ht="15.6" x14ac:dyDescent="0.3">
      <c r="E186" s="27"/>
    </row>
    <row r="187" spans="5:6" ht="15.6" x14ac:dyDescent="0.3">
      <c r="E187" s="27"/>
    </row>
  </sheetData>
  <sortState ref="A2:K160">
    <sortCondition ref="F2:F160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topLeftCell="B151" zoomScale="70" zoomScaleNormal="70" workbookViewId="0">
      <selection activeCell="E165" sqref="E165"/>
    </sheetView>
  </sheetViews>
  <sheetFormatPr defaultRowHeight="14.4" x14ac:dyDescent="0.3"/>
  <cols>
    <col min="2" max="2" width="8.6640625" customWidth="1"/>
    <col min="3" max="3" width="21.44140625" customWidth="1"/>
    <col min="4" max="5" width="39" customWidth="1"/>
    <col min="6" max="6" width="28.5546875" customWidth="1"/>
    <col min="7" max="7" width="41.88671875" customWidth="1"/>
    <col min="8" max="8" width="28.21875" customWidth="1"/>
  </cols>
  <sheetData>
    <row r="1" spans="1:8" x14ac:dyDescent="0.3">
      <c r="A1" s="10" t="s">
        <v>158</v>
      </c>
      <c r="B1" s="11" t="s">
        <v>174</v>
      </c>
      <c r="C1" s="29" t="s">
        <v>0</v>
      </c>
      <c r="D1" s="12" t="s">
        <v>1</v>
      </c>
      <c r="E1" s="12" t="s">
        <v>184</v>
      </c>
      <c r="F1" s="28" t="s">
        <v>186</v>
      </c>
      <c r="G1" s="13" t="s">
        <v>175</v>
      </c>
      <c r="H1" s="13" t="s">
        <v>161</v>
      </c>
    </row>
    <row r="2" spans="1:8" x14ac:dyDescent="0.3">
      <c r="A2" s="21">
        <v>1975</v>
      </c>
      <c r="B2" s="3">
        <v>0</v>
      </c>
      <c r="C2" s="5" t="s">
        <v>160</v>
      </c>
      <c r="D2" s="2">
        <v>0</v>
      </c>
      <c r="E2" s="2">
        <v>0</v>
      </c>
      <c r="F2" s="2">
        <v>0</v>
      </c>
      <c r="G2" s="3">
        <v>0</v>
      </c>
    </row>
    <row r="3" spans="1:8" x14ac:dyDescent="0.3">
      <c r="A3" s="1">
        <v>1975</v>
      </c>
      <c r="B3">
        <v>1</v>
      </c>
      <c r="C3" t="s">
        <v>97</v>
      </c>
      <c r="D3">
        <v>563.04659195213947</v>
      </c>
      <c r="E3">
        <f>(D3/$D$159)+E2</f>
        <v>2.8612034557044162E-4</v>
      </c>
      <c r="F3">
        <v>6.3333623812912903</v>
      </c>
      <c r="G3">
        <f t="shared" ref="G3:G34" si="0">(B3/$B$159)</f>
        <v>6.41025641025641E-3</v>
      </c>
      <c r="H3">
        <f t="shared" ref="H3:H34" si="1">(E2+E3)/2*$G$3</f>
        <v>9.1705238964885133E-7</v>
      </c>
    </row>
    <row r="4" spans="1:8" x14ac:dyDescent="0.3">
      <c r="A4" s="1">
        <v>1975</v>
      </c>
      <c r="B4" s="3">
        <v>2</v>
      </c>
      <c r="C4" t="s">
        <v>101</v>
      </c>
      <c r="D4">
        <v>629.80761553345474</v>
      </c>
      <c r="E4">
        <f t="shared" ref="E4:E67" si="2">(D4/$D$159)+E3</f>
        <v>6.0616627991231121E-4</v>
      </c>
      <c r="F4">
        <v>6.4454144005808844</v>
      </c>
      <c r="G4">
        <f t="shared" si="0"/>
        <v>1.282051282051282E-2</v>
      </c>
      <c r="H4">
        <f t="shared" si="1"/>
        <v>2.8598930303934382E-6</v>
      </c>
    </row>
    <row r="5" spans="1:8" x14ac:dyDescent="0.3">
      <c r="A5" s="1">
        <v>1975</v>
      </c>
      <c r="B5" s="3">
        <v>3</v>
      </c>
      <c r="C5" t="s">
        <v>51</v>
      </c>
      <c r="D5">
        <v>654.94815687162793</v>
      </c>
      <c r="E5">
        <f t="shared" si="2"/>
        <v>9.3898774735982752E-4</v>
      </c>
      <c r="F5">
        <v>6.4845560826884316</v>
      </c>
      <c r="G5">
        <f t="shared" si="0"/>
        <v>1.9230769230769232E-2</v>
      </c>
      <c r="H5">
        <f t="shared" si="1"/>
        <v>4.9524167540773678E-6</v>
      </c>
    </row>
    <row r="6" spans="1:8" x14ac:dyDescent="0.3">
      <c r="A6" s="1">
        <v>1975</v>
      </c>
      <c r="B6">
        <v>4</v>
      </c>
      <c r="C6" t="s">
        <v>11</v>
      </c>
      <c r="D6">
        <v>748.80123267444367</v>
      </c>
      <c r="E6">
        <f t="shared" si="2"/>
        <v>1.3195020254297249E-3</v>
      </c>
      <c r="F6">
        <v>6.6184735713618723</v>
      </c>
      <c r="G6">
        <f t="shared" si="0"/>
        <v>2.564102564102564E-2</v>
      </c>
      <c r="H6">
        <f t="shared" si="1"/>
        <v>7.2387492717613864E-6</v>
      </c>
    </row>
    <row r="7" spans="1:8" x14ac:dyDescent="0.3">
      <c r="A7" s="1">
        <v>1975</v>
      </c>
      <c r="B7" s="3">
        <v>5</v>
      </c>
      <c r="C7" t="s">
        <v>113</v>
      </c>
      <c r="D7">
        <v>748.8724347996814</v>
      </c>
      <c r="E7">
        <f t="shared" si="2"/>
        <v>1.7000524858990357E-3</v>
      </c>
      <c r="F7">
        <v>6.6185686549930232</v>
      </c>
      <c r="G7">
        <f t="shared" si="0"/>
        <v>3.2051282051282048E-2</v>
      </c>
      <c r="H7">
        <f t="shared" si="1"/>
        <v>9.6780593311819246E-6</v>
      </c>
    </row>
    <row r="8" spans="1:8" x14ac:dyDescent="0.3">
      <c r="A8" s="1">
        <v>1975</v>
      </c>
      <c r="B8" s="3">
        <v>6</v>
      </c>
      <c r="C8" t="s">
        <v>99</v>
      </c>
      <c r="D8">
        <v>773.40206692335335</v>
      </c>
      <c r="E8">
        <f t="shared" si="2"/>
        <v>2.0930680370380319E-3</v>
      </c>
      <c r="F8">
        <v>6.6507990516849516</v>
      </c>
      <c r="G8">
        <f t="shared" si="0"/>
        <v>3.8461538461538464E-2</v>
      </c>
      <c r="H8">
        <f t="shared" si="1"/>
        <v>1.2157437573516242E-5</v>
      </c>
    </row>
    <row r="9" spans="1:8" x14ac:dyDescent="0.3">
      <c r="A9" s="1">
        <v>1975</v>
      </c>
      <c r="B9">
        <v>7</v>
      </c>
      <c r="C9" t="s">
        <v>85</v>
      </c>
      <c r="D9">
        <v>787.84697531306961</v>
      </c>
      <c r="E9">
        <f t="shared" si="2"/>
        <v>2.4934239792552683E-3</v>
      </c>
      <c r="F9">
        <v>6.6693038772346886</v>
      </c>
      <c r="G9">
        <f t="shared" si="0"/>
        <v>4.4871794871794872E-2</v>
      </c>
      <c r="H9">
        <f t="shared" si="1"/>
        <v>1.4700294924016988E-5</v>
      </c>
    </row>
    <row r="10" spans="1:8" x14ac:dyDescent="0.3">
      <c r="A10" s="1">
        <v>1975</v>
      </c>
      <c r="B10" s="3">
        <v>8</v>
      </c>
      <c r="C10" t="s">
        <v>154</v>
      </c>
      <c r="D10">
        <v>803.58695794104915</v>
      </c>
      <c r="E10">
        <f t="shared" si="2"/>
        <v>2.9017784234315986E-3</v>
      </c>
      <c r="F10">
        <v>6.689085403268324</v>
      </c>
      <c r="G10">
        <f t="shared" si="0"/>
        <v>5.128205128205128E-2</v>
      </c>
      <c r="H10">
        <f t="shared" si="1"/>
        <v>1.7292315393227136E-5</v>
      </c>
    </row>
    <row r="11" spans="1:8" x14ac:dyDescent="0.3">
      <c r="A11" s="1">
        <v>1975</v>
      </c>
      <c r="B11" s="3">
        <v>9</v>
      </c>
      <c r="C11" t="s">
        <v>14</v>
      </c>
      <c r="D11">
        <v>860.87367800582194</v>
      </c>
      <c r="E11">
        <f t="shared" si="2"/>
        <v>3.3392439507328635E-3</v>
      </c>
      <c r="F11">
        <v>6.7579477782235751</v>
      </c>
      <c r="G11">
        <f t="shared" si="0"/>
        <v>5.7692307692307696E-2</v>
      </c>
      <c r="H11">
        <f t="shared" si="1"/>
        <v>2.000327684027071E-5</v>
      </c>
    </row>
    <row r="12" spans="1:8" x14ac:dyDescent="0.3">
      <c r="A12" s="1">
        <v>1975</v>
      </c>
      <c r="B12">
        <v>10</v>
      </c>
      <c r="C12" t="s">
        <v>126</v>
      </c>
      <c r="D12">
        <v>984.02652904351498</v>
      </c>
      <c r="E12">
        <f t="shared" si="2"/>
        <v>3.839291397187073E-3</v>
      </c>
      <c r="F12">
        <v>6.8916528570989044</v>
      </c>
      <c r="G12">
        <f t="shared" si="0"/>
        <v>6.4102564102564097E-2</v>
      </c>
      <c r="H12">
        <f t="shared" si="1"/>
        <v>2.3008126115128002E-5</v>
      </c>
    </row>
    <row r="13" spans="1:8" x14ac:dyDescent="0.3">
      <c r="A13" s="1">
        <v>1975</v>
      </c>
      <c r="B13" s="3">
        <v>11</v>
      </c>
      <c r="C13" t="s">
        <v>148</v>
      </c>
      <c r="D13">
        <v>1015.430863467428</v>
      </c>
      <c r="E13">
        <f t="shared" si="2"/>
        <v>4.3552974146480374E-3</v>
      </c>
      <c r="F13">
        <v>6.9230682974299613</v>
      </c>
      <c r="G13">
        <f t="shared" si="0"/>
        <v>7.0512820512820512E-2</v>
      </c>
      <c r="H13">
        <f t="shared" si="1"/>
        <v>2.6264707730240736E-5</v>
      </c>
    </row>
    <row r="14" spans="1:8" x14ac:dyDescent="0.3">
      <c r="A14" s="1">
        <v>1975</v>
      </c>
      <c r="B14" s="3">
        <v>12</v>
      </c>
      <c r="C14" t="s">
        <v>81</v>
      </c>
      <c r="D14">
        <v>1032.163624021546</v>
      </c>
      <c r="E14">
        <f t="shared" si="2"/>
        <v>4.8798064286647447E-3</v>
      </c>
      <c r="F14">
        <v>6.9394124838821947</v>
      </c>
      <c r="G14">
        <f t="shared" si="0"/>
        <v>7.6923076923076927E-2</v>
      </c>
      <c r="H14">
        <f t="shared" si="1"/>
        <v>2.9599691805489687E-5</v>
      </c>
    </row>
    <row r="15" spans="1:8" x14ac:dyDescent="0.3">
      <c r="A15" s="1">
        <v>1975</v>
      </c>
      <c r="B15">
        <v>13</v>
      </c>
      <c r="C15" t="s">
        <v>15</v>
      </c>
      <c r="D15">
        <v>1039.2091151386489</v>
      </c>
      <c r="E15">
        <f t="shared" si="2"/>
        <v>5.4078957118491415E-3</v>
      </c>
      <c r="F15">
        <v>6.9462152366214722</v>
      </c>
      <c r="G15">
        <f t="shared" si="0"/>
        <v>8.3333333333333329E-2</v>
      </c>
      <c r="H15">
        <f t="shared" si="1"/>
        <v>3.2973404296518868E-5</v>
      </c>
    </row>
    <row r="16" spans="1:8" x14ac:dyDescent="0.3">
      <c r="A16" s="1">
        <v>1975</v>
      </c>
      <c r="B16" s="3">
        <v>14</v>
      </c>
      <c r="C16" t="s">
        <v>108</v>
      </c>
      <c r="D16">
        <v>1094.572348488786</v>
      </c>
      <c r="E16">
        <f t="shared" si="2"/>
        <v>5.9641186303036105E-3</v>
      </c>
      <c r="F16">
        <v>6.9981190166410414</v>
      </c>
      <c r="G16">
        <f t="shared" si="0"/>
        <v>8.9743589743589744E-2</v>
      </c>
      <c r="H16">
        <f t="shared" si="1"/>
        <v>3.6448763917156258E-5</v>
      </c>
    </row>
    <row r="17" spans="1:8" x14ac:dyDescent="0.3">
      <c r="A17" s="1">
        <v>1975</v>
      </c>
      <c r="B17" s="3">
        <v>15</v>
      </c>
      <c r="C17" t="s">
        <v>27</v>
      </c>
      <c r="D17">
        <v>1166.946847894415</v>
      </c>
      <c r="E17">
        <f t="shared" si="2"/>
        <v>6.5571197072202946E-3</v>
      </c>
      <c r="F17">
        <v>7.0621460853147884</v>
      </c>
      <c r="G17">
        <f t="shared" si="0"/>
        <v>9.6153846153846159E-2</v>
      </c>
      <c r="H17">
        <f t="shared" si="1"/>
        <v>4.0132174158730461E-5</v>
      </c>
    </row>
    <row r="18" spans="1:8" x14ac:dyDescent="0.3">
      <c r="A18" s="1">
        <v>1975</v>
      </c>
      <c r="B18">
        <v>16</v>
      </c>
      <c r="C18" t="s">
        <v>49</v>
      </c>
      <c r="D18">
        <v>1238.295943830813</v>
      </c>
      <c r="E18">
        <f t="shared" si="2"/>
        <v>7.1863778688565257E-3</v>
      </c>
      <c r="F18">
        <v>7.12149147462077</v>
      </c>
      <c r="G18">
        <f t="shared" si="0"/>
        <v>0.10256410256410256</v>
      </c>
      <c r="H18">
        <f t="shared" si="1"/>
        <v>4.4049671718194933E-5</v>
      </c>
    </row>
    <row r="19" spans="1:8" x14ac:dyDescent="0.3">
      <c r="A19" s="1">
        <v>1975</v>
      </c>
      <c r="B19" s="3">
        <v>17</v>
      </c>
      <c r="C19" t="s">
        <v>131</v>
      </c>
      <c r="D19">
        <v>1272.947721415542</v>
      </c>
      <c r="E19">
        <f t="shared" si="2"/>
        <v>7.8332448371508309E-3</v>
      </c>
      <c r="F19">
        <v>7.1490905304836003</v>
      </c>
      <c r="G19">
        <f t="shared" si="0"/>
        <v>0.10897435897435898</v>
      </c>
      <c r="H19">
        <f t="shared" si="1"/>
        <v>4.8139816365408191E-5</v>
      </c>
    </row>
    <row r="20" spans="1:8" x14ac:dyDescent="0.3">
      <c r="A20" s="1">
        <v>1975</v>
      </c>
      <c r="B20" s="3">
        <v>18</v>
      </c>
      <c r="C20" t="s">
        <v>105</v>
      </c>
      <c r="D20">
        <v>1297.1139190237529</v>
      </c>
      <c r="E20">
        <f t="shared" si="2"/>
        <v>8.49239221156004E-3</v>
      </c>
      <c r="F20">
        <v>7.167897013168516</v>
      </c>
      <c r="G20">
        <f t="shared" si="0"/>
        <v>0.11538461538461539</v>
      </c>
      <c r="H20">
        <f t="shared" si="1"/>
        <v>5.2325759771509207E-5</v>
      </c>
    </row>
    <row r="21" spans="1:8" x14ac:dyDescent="0.3">
      <c r="A21" s="1">
        <v>1975</v>
      </c>
      <c r="B21">
        <v>19</v>
      </c>
      <c r="C21" t="s">
        <v>60</v>
      </c>
      <c r="D21">
        <v>1303.2677379275999</v>
      </c>
      <c r="E21">
        <f t="shared" si="2"/>
        <v>9.1546667388843241E-3</v>
      </c>
      <c r="F21">
        <v>7.1726300340889519</v>
      </c>
      <c r="G21">
        <f t="shared" si="0"/>
        <v>0.12179487179487179</v>
      </c>
      <c r="H21">
        <f t="shared" si="1"/>
        <v>5.6561086379629364E-5</v>
      </c>
    </row>
    <row r="22" spans="1:8" x14ac:dyDescent="0.3">
      <c r="A22" s="1">
        <v>1975</v>
      </c>
      <c r="B22" s="3">
        <v>20</v>
      </c>
      <c r="C22" t="s">
        <v>100</v>
      </c>
      <c r="D22">
        <v>1345.9208128253081</v>
      </c>
      <c r="E22">
        <f t="shared" si="2"/>
        <v>9.8386160489065417E-3</v>
      </c>
      <c r="F22">
        <v>7.2048336769920924</v>
      </c>
      <c r="G22">
        <f t="shared" si="0"/>
        <v>0.12820512820512819</v>
      </c>
      <c r="H22">
        <f t="shared" si="1"/>
        <v>6.0875906371124573E-5</v>
      </c>
    </row>
    <row r="23" spans="1:8" x14ac:dyDescent="0.3">
      <c r="A23" s="1">
        <v>1975</v>
      </c>
      <c r="B23" s="3">
        <v>21</v>
      </c>
      <c r="C23" t="s">
        <v>140</v>
      </c>
      <c r="D23">
        <v>1352.696545732628</v>
      </c>
      <c r="E23">
        <f t="shared" si="2"/>
        <v>1.052600854652397E-2</v>
      </c>
      <c r="F23">
        <v>7.2098553204825349</v>
      </c>
      <c r="G23">
        <f t="shared" si="0"/>
        <v>0.13461538461538461</v>
      </c>
      <c r="H23">
        <f t="shared" si="1"/>
        <v>6.5271232677661893E-5</v>
      </c>
    </row>
    <row r="24" spans="1:8" x14ac:dyDescent="0.3">
      <c r="A24" s="1">
        <v>1975</v>
      </c>
      <c r="B24">
        <v>22</v>
      </c>
      <c r="C24" t="s">
        <v>26</v>
      </c>
      <c r="D24">
        <v>1357.900087302357</v>
      </c>
      <c r="E24">
        <f t="shared" si="2"/>
        <v>1.1216045299756124E-2</v>
      </c>
      <c r="F24">
        <v>7.2136947319969309</v>
      </c>
      <c r="G24">
        <f t="shared" si="0"/>
        <v>0.14102564102564102</v>
      </c>
      <c r="H24">
        <f t="shared" si="1"/>
        <v>6.9686070020128499E-5</v>
      </c>
    </row>
    <row r="25" spans="1:8" x14ac:dyDescent="0.3">
      <c r="A25" s="1">
        <v>1975</v>
      </c>
      <c r="B25" s="3">
        <v>23</v>
      </c>
      <c r="C25" t="s">
        <v>70</v>
      </c>
      <c r="D25">
        <v>1394.5571925751699</v>
      </c>
      <c r="E25">
        <f t="shared" si="2"/>
        <v>1.1924709896186662E-2</v>
      </c>
      <c r="F25">
        <v>7.2403322191882893</v>
      </c>
      <c r="G25">
        <f t="shared" si="0"/>
        <v>0.14743589743589744</v>
      </c>
      <c r="H25">
        <f t="shared" si="1"/>
        <v>7.4169087166483288E-5</v>
      </c>
    </row>
    <row r="26" spans="1:8" x14ac:dyDescent="0.3">
      <c r="A26" s="1">
        <v>1975</v>
      </c>
      <c r="B26" s="3">
        <v>24</v>
      </c>
      <c r="C26" t="s">
        <v>38</v>
      </c>
      <c r="D26">
        <v>1398.003354337967</v>
      </c>
      <c r="E26">
        <f t="shared" si="2"/>
        <v>1.263512571002719E-2</v>
      </c>
      <c r="F26">
        <v>7.2428003221742587</v>
      </c>
      <c r="G26">
        <f t="shared" si="0"/>
        <v>0.15384615384615385</v>
      </c>
      <c r="H26">
        <f t="shared" si="1"/>
        <v>7.8717421814787986E-5</v>
      </c>
    </row>
    <row r="27" spans="1:8" x14ac:dyDescent="0.3">
      <c r="A27" s="1">
        <v>1975</v>
      </c>
      <c r="B27">
        <v>25</v>
      </c>
      <c r="C27" t="s">
        <v>67</v>
      </c>
      <c r="D27">
        <v>1402.3665138852939</v>
      </c>
      <c r="E27">
        <f t="shared" si="2"/>
        <v>1.3347758727089095E-2</v>
      </c>
      <c r="F27">
        <v>7.2459164556018214</v>
      </c>
      <c r="G27">
        <f t="shared" si="0"/>
        <v>0.16025641025641027</v>
      </c>
      <c r="H27">
        <f t="shared" si="1"/>
        <v>8.3278475759988085E-5</v>
      </c>
    </row>
    <row r="28" spans="1:8" x14ac:dyDescent="0.3">
      <c r="A28" s="1">
        <v>1975</v>
      </c>
      <c r="B28" s="3">
        <v>26</v>
      </c>
      <c r="C28" t="s">
        <v>94</v>
      </c>
      <c r="D28">
        <v>1442.0391072018499</v>
      </c>
      <c r="E28">
        <f t="shared" si="2"/>
        <v>1.4080551951621669E-2</v>
      </c>
      <c r="F28">
        <v>7.273813437589391</v>
      </c>
      <c r="G28">
        <f t="shared" si="0"/>
        <v>0.16666666666666666</v>
      </c>
      <c r="H28">
        <f t="shared" si="1"/>
        <v>8.7911252175355012E-5</v>
      </c>
    </row>
    <row r="29" spans="1:8" x14ac:dyDescent="0.3">
      <c r="A29" s="1">
        <v>1975</v>
      </c>
      <c r="B29" s="3">
        <v>27</v>
      </c>
      <c r="C29" t="s">
        <v>31</v>
      </c>
      <c r="D29">
        <v>1567.702216563265</v>
      </c>
      <c r="E29">
        <f t="shared" si="2"/>
        <v>1.4877202719721438E-2</v>
      </c>
      <c r="F29">
        <v>7.3573662699685327</v>
      </c>
      <c r="G29">
        <f t="shared" si="0"/>
        <v>0.17307692307692307</v>
      </c>
      <c r="H29">
        <f t="shared" si="1"/>
        <v>9.2813316254304829E-5</v>
      </c>
    </row>
    <row r="30" spans="1:8" x14ac:dyDescent="0.3">
      <c r="A30" s="1">
        <v>1975</v>
      </c>
      <c r="B30">
        <v>28</v>
      </c>
      <c r="C30" t="s">
        <v>33</v>
      </c>
      <c r="D30">
        <v>1606.632342197074</v>
      </c>
      <c r="E30">
        <f>(D30/$D$159)+E29</f>
        <v>1.5693636399499663E-2</v>
      </c>
      <c r="F30">
        <v>7.3818955543705727</v>
      </c>
      <c r="G30">
        <f t="shared" si="0"/>
        <v>0.17948717948717949</v>
      </c>
      <c r="H30">
        <f t="shared" si="1"/>
        <v>9.7983458715452247E-5</v>
      </c>
    </row>
    <row r="31" spans="1:8" x14ac:dyDescent="0.3">
      <c r="A31" s="1">
        <v>1975</v>
      </c>
      <c r="B31" s="3">
        <v>29</v>
      </c>
      <c r="C31" t="s">
        <v>25</v>
      </c>
      <c r="D31">
        <v>1626.549571688792</v>
      </c>
      <c r="E31">
        <f t="shared" si="2"/>
        <v>1.652019131021407E-2</v>
      </c>
      <c r="F31">
        <v>7.3942162229705204</v>
      </c>
      <c r="G31">
        <f t="shared" si="0"/>
        <v>0.1858974358974359</v>
      </c>
      <c r="H31">
        <f t="shared" si="1"/>
        <v>1.0324944778754401E-4</v>
      </c>
    </row>
    <row r="32" spans="1:8" x14ac:dyDescent="0.3">
      <c r="A32" s="1">
        <v>1975</v>
      </c>
      <c r="B32">
        <v>30</v>
      </c>
      <c r="C32" t="s">
        <v>128</v>
      </c>
      <c r="D32">
        <v>1642.5347117794181</v>
      </c>
      <c r="E32">
        <f t="shared" si="2"/>
        <v>1.7354869303231248E-2</v>
      </c>
      <c r="F32">
        <v>7.403995883638907</v>
      </c>
      <c r="G32">
        <f t="shared" si="0"/>
        <v>0.19230769230769232</v>
      </c>
      <c r="H32">
        <f t="shared" si="1"/>
        <v>1.0857391222258116E-4</v>
      </c>
    </row>
    <row r="33" spans="1:8" x14ac:dyDescent="0.3">
      <c r="A33" s="1">
        <v>1975</v>
      </c>
      <c r="B33" s="3">
        <v>31</v>
      </c>
      <c r="C33" t="s">
        <v>69</v>
      </c>
      <c r="D33">
        <v>1658.223443439543</v>
      </c>
      <c r="E33">
        <f t="shared" si="2"/>
        <v>1.8197519754279995E-2</v>
      </c>
      <c r="F33">
        <v>7.4135020934663567</v>
      </c>
      <c r="G33">
        <f t="shared" si="0"/>
        <v>0.19871794871794871</v>
      </c>
      <c r="H33">
        <f t="shared" si="1"/>
        <v>1.1394996492792065E-4</v>
      </c>
    </row>
    <row r="34" spans="1:8" x14ac:dyDescent="0.3">
      <c r="A34" s="1">
        <v>1975</v>
      </c>
      <c r="B34" s="3">
        <v>32</v>
      </c>
      <c r="C34" t="s">
        <v>90</v>
      </c>
      <c r="D34">
        <v>1822.673078728159</v>
      </c>
      <c r="E34">
        <f t="shared" si="2"/>
        <v>1.9123737688287082E-2</v>
      </c>
      <c r="F34">
        <v>7.5080594271257377</v>
      </c>
      <c r="G34">
        <f t="shared" si="0"/>
        <v>0.20512820512820512</v>
      </c>
      <c r="H34">
        <f t="shared" si="1"/>
        <v>1.1961941488002268E-4</v>
      </c>
    </row>
    <row r="35" spans="1:8" x14ac:dyDescent="0.3">
      <c r="A35" s="1">
        <v>1975</v>
      </c>
      <c r="B35">
        <v>33</v>
      </c>
      <c r="C35" t="s">
        <v>141</v>
      </c>
      <c r="D35">
        <v>1824.781488451745</v>
      </c>
      <c r="E35">
        <f t="shared" si="2"/>
        <v>2.0051027041475704E-2</v>
      </c>
      <c r="F35">
        <v>7.509215526492893</v>
      </c>
      <c r="G35">
        <f t="shared" ref="G35:G66" si="3">(B35/$B$159)</f>
        <v>0.21153846153846154</v>
      </c>
      <c r="H35">
        <f t="shared" ref="H35:H67" si="4">(E34+E35)/2*$G$3</f>
        <v>1.255601433646243E-4</v>
      </c>
    </row>
    <row r="36" spans="1:8" x14ac:dyDescent="0.3">
      <c r="A36" s="1">
        <v>1975</v>
      </c>
      <c r="B36" s="3">
        <v>34</v>
      </c>
      <c r="C36" t="s">
        <v>87</v>
      </c>
      <c r="D36">
        <v>1856.760243132192</v>
      </c>
      <c r="E36">
        <f t="shared" si="2"/>
        <v>2.0994566865710353E-2</v>
      </c>
      <c r="F36">
        <v>7.5265884432339014</v>
      </c>
      <c r="G36">
        <f t="shared" si="3"/>
        <v>0.21794871794871795</v>
      </c>
      <c r="H36">
        <f t="shared" si="4"/>
        <v>1.3155639072816042E-4</v>
      </c>
    </row>
    <row r="37" spans="1:8" x14ac:dyDescent="0.3">
      <c r="A37" s="1">
        <v>1975</v>
      </c>
      <c r="B37" s="3">
        <v>35</v>
      </c>
      <c r="C37" t="s">
        <v>116</v>
      </c>
      <c r="D37">
        <v>1873.6948329134141</v>
      </c>
      <c r="E37">
        <f t="shared" si="2"/>
        <v>2.1946712248968984E-2</v>
      </c>
      <c r="F37">
        <v>7.5356676069091524</v>
      </c>
      <c r="G37">
        <f t="shared" si="3"/>
        <v>0.22435897435897437</v>
      </c>
      <c r="H37">
        <f t="shared" si="4"/>
        <v>1.3763230485474144E-4</v>
      </c>
    </row>
    <row r="38" spans="1:8" x14ac:dyDescent="0.3">
      <c r="A38" s="1">
        <v>1975</v>
      </c>
      <c r="B38">
        <v>36</v>
      </c>
      <c r="C38" t="s">
        <v>13</v>
      </c>
      <c r="D38">
        <v>1891.935257696279</v>
      </c>
      <c r="E38">
        <f t="shared" si="2"/>
        <v>2.2908126770371462E-2</v>
      </c>
      <c r="F38">
        <v>7.5453555300497444</v>
      </c>
      <c r="G38">
        <f t="shared" si="3"/>
        <v>0.23076923076923078</v>
      </c>
      <c r="H38">
        <f t="shared" si="4"/>
        <v>1.4376550967737321E-4</v>
      </c>
    </row>
    <row r="39" spans="1:8" x14ac:dyDescent="0.3">
      <c r="A39" s="1">
        <v>1975</v>
      </c>
      <c r="B39" s="3">
        <v>37</v>
      </c>
      <c r="C39" t="s">
        <v>80</v>
      </c>
      <c r="D39">
        <v>1902.452916204526</v>
      </c>
      <c r="E39">
        <f t="shared" si="2"/>
        <v>2.3874885993491319E-2</v>
      </c>
      <c r="F39">
        <v>7.5508993410482681</v>
      </c>
      <c r="G39">
        <f t="shared" si="3"/>
        <v>0.23717948717948717</v>
      </c>
      <c r="H39">
        <f t="shared" si="4"/>
        <v>1.499455537303294E-4</v>
      </c>
    </row>
    <row r="40" spans="1:8" x14ac:dyDescent="0.3">
      <c r="A40" s="1">
        <v>1975</v>
      </c>
      <c r="B40" s="3">
        <v>38</v>
      </c>
      <c r="C40" t="s">
        <v>147</v>
      </c>
      <c r="D40">
        <v>1969.5520970891421</v>
      </c>
      <c r="E40">
        <f t="shared" si="2"/>
        <v>2.4875742644953007E-2</v>
      </c>
      <c r="F40">
        <v>7.585561433997718</v>
      </c>
      <c r="G40">
        <f t="shared" si="3"/>
        <v>0.24358974358974358</v>
      </c>
      <c r="H40">
        <f t="shared" si="4"/>
        <v>1.5625201486680875E-4</v>
      </c>
    </row>
    <row r="41" spans="1:8" x14ac:dyDescent="0.3">
      <c r="A41" s="1">
        <v>1975</v>
      </c>
      <c r="B41">
        <v>39</v>
      </c>
      <c r="C41" t="s">
        <v>34</v>
      </c>
      <c r="D41">
        <v>2073.119761120859</v>
      </c>
      <c r="E41">
        <f t="shared" si="2"/>
        <v>2.592922871686805E-2</v>
      </c>
      <c r="F41">
        <v>7.6368098826536182</v>
      </c>
      <c r="G41">
        <f t="shared" si="3"/>
        <v>0.25</v>
      </c>
      <c r="H41">
        <f t="shared" si="4"/>
        <v>1.6283644667250337E-4</v>
      </c>
    </row>
    <row r="42" spans="1:8" x14ac:dyDescent="0.3">
      <c r="A42" s="1">
        <v>1975</v>
      </c>
      <c r="B42" s="3">
        <v>40</v>
      </c>
      <c r="C42" t="s">
        <v>129</v>
      </c>
      <c r="D42">
        <v>2091.651839005503</v>
      </c>
      <c r="E42">
        <f t="shared" si="2"/>
        <v>2.6992132134708424E-2</v>
      </c>
      <c r="F42">
        <v>7.645709386385076</v>
      </c>
      <c r="G42">
        <f t="shared" si="3"/>
        <v>0.25641025641025639</v>
      </c>
      <c r="H42">
        <f t="shared" si="4"/>
        <v>1.6961974631915538E-4</v>
      </c>
    </row>
    <row r="43" spans="1:8" x14ac:dyDescent="0.3">
      <c r="A43" s="1">
        <v>1975</v>
      </c>
      <c r="B43" s="3">
        <v>41</v>
      </c>
      <c r="C43" t="s">
        <v>156</v>
      </c>
      <c r="D43">
        <v>2119.1016792635028</v>
      </c>
      <c r="E43">
        <f>(D43/$D$159)+E42</f>
        <v>2.8068984589613818E-2</v>
      </c>
      <c r="F43">
        <v>7.6587475416680464</v>
      </c>
      <c r="G43">
        <f t="shared" si="3"/>
        <v>0.26282051282051283</v>
      </c>
      <c r="H43">
        <f t="shared" si="4"/>
        <v>1.7647793821898153E-4</v>
      </c>
    </row>
    <row r="44" spans="1:8" x14ac:dyDescent="0.3">
      <c r="A44" s="1">
        <v>1975</v>
      </c>
      <c r="B44">
        <v>42</v>
      </c>
      <c r="C44" t="s">
        <v>123</v>
      </c>
      <c r="D44">
        <v>2215.185630376076</v>
      </c>
      <c r="E44">
        <f t="shared" si="2"/>
        <v>2.9194663506998605E-2</v>
      </c>
      <c r="F44">
        <v>7.703091485006567</v>
      </c>
      <c r="G44">
        <f t="shared" si="3"/>
        <v>0.26923076923076922</v>
      </c>
      <c r="H44">
        <f t="shared" si="4"/>
        <v>1.8353733364298854E-4</v>
      </c>
    </row>
    <row r="45" spans="1:8" x14ac:dyDescent="0.3">
      <c r="A45" s="1">
        <v>1975</v>
      </c>
      <c r="B45" s="3">
        <v>43</v>
      </c>
      <c r="C45" t="s">
        <v>66</v>
      </c>
      <c r="D45">
        <v>2222.9498715950399</v>
      </c>
      <c r="E45">
        <f t="shared" si="2"/>
        <v>3.0324287936908317E-2</v>
      </c>
      <c r="F45">
        <v>7.7065903638201734</v>
      </c>
      <c r="G45">
        <f t="shared" si="3"/>
        <v>0.27564102564102566</v>
      </c>
      <c r="H45">
        <f t="shared" si="4"/>
        <v>1.907658700125222E-4</v>
      </c>
    </row>
    <row r="46" spans="1:8" x14ac:dyDescent="0.3">
      <c r="A46" s="1">
        <v>1975</v>
      </c>
      <c r="B46" s="3">
        <v>44</v>
      </c>
      <c r="C46" t="s">
        <v>21</v>
      </c>
      <c r="D46">
        <v>2257.9164455454461</v>
      </c>
      <c r="E46">
        <f t="shared" si="2"/>
        <v>3.1471681141845009E-2</v>
      </c>
      <c r="F46">
        <v>7.7221977402806852</v>
      </c>
      <c r="G46">
        <f t="shared" si="3"/>
        <v>0.28205128205128205</v>
      </c>
      <c r="H46">
        <f t="shared" si="4"/>
        <v>1.980640034575427E-4</v>
      </c>
    </row>
    <row r="47" spans="1:8" x14ac:dyDescent="0.3">
      <c r="A47" s="1">
        <v>1975</v>
      </c>
      <c r="B47">
        <v>45</v>
      </c>
      <c r="C47" t="s">
        <v>93</v>
      </c>
      <c r="D47">
        <v>2293.1691817191781</v>
      </c>
      <c r="E47">
        <f t="shared" si="2"/>
        <v>3.2636988539320122E-2</v>
      </c>
      <c r="F47">
        <v>7.737690061958741</v>
      </c>
      <c r="G47">
        <f t="shared" si="3"/>
        <v>0.28846153846153844</v>
      </c>
      <c r="H47">
        <f t="shared" si="4"/>
        <v>2.0547650538834978E-4</v>
      </c>
    </row>
    <row r="48" spans="1:8" x14ac:dyDescent="0.3">
      <c r="A48" s="1">
        <v>1975</v>
      </c>
      <c r="B48" s="3">
        <v>46</v>
      </c>
      <c r="C48" t="s">
        <v>61</v>
      </c>
      <c r="D48">
        <v>2298.0806669555668</v>
      </c>
      <c r="E48">
        <f t="shared" si="2"/>
        <v>3.3804791779720463E-2</v>
      </c>
      <c r="F48">
        <v>7.7398295609064247</v>
      </c>
      <c r="G48">
        <f t="shared" si="3"/>
        <v>0.29487179487179488</v>
      </c>
      <c r="H48">
        <f t="shared" si="4"/>
        <v>2.1295442409948901E-4</v>
      </c>
    </row>
    <row r="49" spans="1:8" x14ac:dyDescent="0.3">
      <c r="A49" s="1">
        <v>1975</v>
      </c>
      <c r="B49" s="3">
        <v>47</v>
      </c>
      <c r="C49" t="s">
        <v>133</v>
      </c>
      <c r="D49">
        <v>2309.462128102331</v>
      </c>
      <c r="E49">
        <f t="shared" si="2"/>
        <v>3.4978378675759529E-2</v>
      </c>
      <c r="F49">
        <v>7.7447699314258927</v>
      </c>
      <c r="G49">
        <f t="shared" si="3"/>
        <v>0.30128205128205127</v>
      </c>
      <c r="H49">
        <f t="shared" si="4"/>
        <v>2.2045887966499998E-4</v>
      </c>
    </row>
    <row r="50" spans="1:8" x14ac:dyDescent="0.3">
      <c r="A50" s="1">
        <v>1975</v>
      </c>
      <c r="B50">
        <v>48</v>
      </c>
      <c r="C50" t="s">
        <v>95</v>
      </c>
      <c r="D50">
        <v>2334.7061628191982</v>
      </c>
      <c r="E50">
        <f t="shared" si="2"/>
        <v>3.616479369657552E-2</v>
      </c>
      <c r="F50">
        <v>7.7556413218500477</v>
      </c>
      <c r="G50">
        <f t="shared" si="3"/>
        <v>0.30769230769230771</v>
      </c>
      <c r="H50">
        <f t="shared" si="4"/>
        <v>2.2802298837286877E-4</v>
      </c>
    </row>
    <row r="51" spans="1:8" x14ac:dyDescent="0.3">
      <c r="A51" s="1">
        <v>1975</v>
      </c>
      <c r="B51" s="3">
        <v>49</v>
      </c>
      <c r="C51" t="s">
        <v>78</v>
      </c>
      <c r="D51">
        <v>2398.4803512971039</v>
      </c>
      <c r="E51">
        <f t="shared" si="2"/>
        <v>3.7383616502300585E-2</v>
      </c>
      <c r="F51">
        <v>7.7825906288289737</v>
      </c>
      <c r="G51">
        <f t="shared" si="3"/>
        <v>0.3141025641025641</v>
      </c>
      <c r="H51">
        <f t="shared" si="4"/>
        <v>2.3573208397075672E-4</v>
      </c>
    </row>
    <row r="52" spans="1:8" x14ac:dyDescent="0.3">
      <c r="A52" s="1">
        <v>1975</v>
      </c>
      <c r="B52" s="3">
        <v>50</v>
      </c>
      <c r="C52" t="s">
        <v>32</v>
      </c>
      <c r="D52">
        <v>2484.7719426249209</v>
      </c>
      <c r="E52">
        <f t="shared" si="2"/>
        <v>3.8646289639922581E-2</v>
      </c>
      <c r="F52">
        <v>7.8179361607276947</v>
      </c>
      <c r="G52">
        <f t="shared" si="3"/>
        <v>0.32051282051282054</v>
      </c>
      <c r="H52">
        <f t="shared" si="4"/>
        <v>2.436855966096896E-4</v>
      </c>
    </row>
    <row r="53" spans="1:8" x14ac:dyDescent="0.3">
      <c r="A53" s="1">
        <v>1975</v>
      </c>
      <c r="B53">
        <v>51</v>
      </c>
      <c r="C53" t="s">
        <v>122</v>
      </c>
      <c r="D53">
        <v>2521.337649130036</v>
      </c>
      <c r="E53">
        <f t="shared" si="2"/>
        <v>3.9927544175124834E-2</v>
      </c>
      <c r="F53">
        <v>7.8325448528208446</v>
      </c>
      <c r="G53">
        <f t="shared" si="3"/>
        <v>0.32692307692307693</v>
      </c>
      <c r="H53">
        <f t="shared" si="4"/>
        <v>2.5183921094566476E-4</v>
      </c>
    </row>
    <row r="54" spans="1:8" x14ac:dyDescent="0.3">
      <c r="A54" s="1">
        <v>1975</v>
      </c>
      <c r="B54" s="3">
        <v>52</v>
      </c>
      <c r="C54" t="s">
        <v>142</v>
      </c>
      <c r="D54">
        <v>2533.026591987963</v>
      </c>
      <c r="E54">
        <f t="shared" si="2"/>
        <v>4.1214738617286237E-2</v>
      </c>
      <c r="F54">
        <v>7.837170148165268</v>
      </c>
      <c r="G54">
        <f t="shared" si="3"/>
        <v>0.33333333333333331</v>
      </c>
      <c r="H54">
        <f t="shared" si="4"/>
        <v>2.6007141920644572E-4</v>
      </c>
    </row>
    <row r="55" spans="1:8" x14ac:dyDescent="0.3">
      <c r="A55" s="1">
        <v>1975</v>
      </c>
      <c r="B55" s="3">
        <v>53</v>
      </c>
      <c r="C55" t="s">
        <v>102</v>
      </c>
      <c r="D55">
        <v>2563.998770481423</v>
      </c>
      <c r="E55">
        <f t="shared" si="2"/>
        <v>4.2517672024109325E-2</v>
      </c>
      <c r="F55">
        <v>7.8493233385090191</v>
      </c>
      <c r="G55">
        <f t="shared" si="3"/>
        <v>0.33974358974358976</v>
      </c>
      <c r="H55">
        <f t="shared" si="4"/>
        <v>2.6837311103011395E-4</v>
      </c>
    </row>
    <row r="56" spans="1:8" x14ac:dyDescent="0.3">
      <c r="A56" s="1">
        <v>1975</v>
      </c>
      <c r="B56">
        <v>54</v>
      </c>
      <c r="C56" t="s">
        <v>132</v>
      </c>
      <c r="D56">
        <v>2589.7126338383919</v>
      </c>
      <c r="E56">
        <f t="shared" si="2"/>
        <v>4.3833672305991792E-2</v>
      </c>
      <c r="F56">
        <v>7.8593021963519849</v>
      </c>
      <c r="G56">
        <f t="shared" si="3"/>
        <v>0.34615384615384615</v>
      </c>
      <c r="H56">
        <f t="shared" si="4"/>
        <v>2.767671292631446E-4</v>
      </c>
    </row>
    <row r="57" spans="1:8" x14ac:dyDescent="0.3">
      <c r="A57" s="1">
        <v>1975</v>
      </c>
      <c r="B57" s="3">
        <v>55</v>
      </c>
      <c r="C57" t="s">
        <v>157</v>
      </c>
      <c r="D57">
        <v>2729.4087364696379</v>
      </c>
      <c r="E57">
        <f t="shared" si="2"/>
        <v>4.5220661201838014E-2</v>
      </c>
      <c r="F57">
        <v>7.9118402846744083</v>
      </c>
      <c r="G57">
        <f t="shared" si="3"/>
        <v>0.35256410256410259</v>
      </c>
      <c r="H57">
        <f t="shared" si="4"/>
        <v>2.8543055611483911E-4</v>
      </c>
    </row>
    <row r="58" spans="1:8" x14ac:dyDescent="0.3">
      <c r="A58" s="1">
        <v>1975</v>
      </c>
      <c r="B58" s="3">
        <v>56</v>
      </c>
      <c r="C58" t="s">
        <v>119</v>
      </c>
      <c r="D58">
        <v>2771.1443571517698</v>
      </c>
      <c r="E58">
        <f t="shared" si="2"/>
        <v>4.6628858662628683E-2</v>
      </c>
      <c r="F58">
        <v>7.9270156391941624</v>
      </c>
      <c r="G58">
        <f t="shared" si="3"/>
        <v>0.35897435897435898</v>
      </c>
      <c r="H58">
        <f t="shared" si="4"/>
        <v>2.9438948674508558E-4</v>
      </c>
    </row>
    <row r="59" spans="1:8" x14ac:dyDescent="0.3">
      <c r="A59" s="1">
        <v>1975</v>
      </c>
      <c r="B59">
        <v>57</v>
      </c>
      <c r="C59" t="s">
        <v>63</v>
      </c>
      <c r="D59">
        <v>2883.7859109017072</v>
      </c>
      <c r="E59">
        <f t="shared" si="2"/>
        <v>4.809429657340198E-2</v>
      </c>
      <c r="F59">
        <v>7.9668592622588736</v>
      </c>
      <c r="G59">
        <f t="shared" si="3"/>
        <v>0.36538461538461536</v>
      </c>
      <c r="H59">
        <f t="shared" si="4"/>
        <v>3.0359985652573932E-4</v>
      </c>
    </row>
    <row r="60" spans="1:8" x14ac:dyDescent="0.3">
      <c r="A60" s="1">
        <v>1975</v>
      </c>
      <c r="B60" s="3">
        <v>58</v>
      </c>
      <c r="C60" t="s">
        <v>58</v>
      </c>
      <c r="D60">
        <v>3016.2571304927969</v>
      </c>
      <c r="E60">
        <f t="shared" si="2"/>
        <v>4.962705166834671E-2</v>
      </c>
      <c r="F60">
        <v>8.011771980962239</v>
      </c>
      <c r="G60">
        <f t="shared" si="3"/>
        <v>0.37179487179487181</v>
      </c>
      <c r="H60">
        <f t="shared" si="4"/>
        <v>3.1320944949278425E-4</v>
      </c>
    </row>
    <row r="61" spans="1:8" x14ac:dyDescent="0.3">
      <c r="A61" s="1">
        <v>1975</v>
      </c>
      <c r="B61" s="3">
        <v>59</v>
      </c>
      <c r="C61" t="s">
        <v>59</v>
      </c>
      <c r="D61">
        <v>3032.459686135066</v>
      </c>
      <c r="E61">
        <f t="shared" si="2"/>
        <v>5.116804032848081E-2</v>
      </c>
      <c r="F61">
        <v>8.0171293467925171</v>
      </c>
      <c r="G61">
        <f t="shared" si="3"/>
        <v>0.37820512820512819</v>
      </c>
      <c r="H61">
        <f t="shared" si="4"/>
        <v>3.2306119229752407E-4</v>
      </c>
    </row>
    <row r="62" spans="1:8" x14ac:dyDescent="0.3">
      <c r="A62" s="1">
        <v>1975</v>
      </c>
      <c r="B62">
        <v>60</v>
      </c>
      <c r="C62" t="s">
        <v>89</v>
      </c>
      <c r="D62">
        <v>3058.726857289284</v>
      </c>
      <c r="E62">
        <f t="shared" si="2"/>
        <v>5.2722377035109153E-2</v>
      </c>
      <c r="F62">
        <v>8.0257540486601862</v>
      </c>
      <c r="G62">
        <f t="shared" si="3"/>
        <v>0.38461538461538464</v>
      </c>
      <c r="H62">
        <f t="shared" si="4"/>
        <v>3.3298210693458321E-4</v>
      </c>
    </row>
    <row r="63" spans="1:8" x14ac:dyDescent="0.3">
      <c r="A63" s="1">
        <v>1975</v>
      </c>
      <c r="B63" s="3">
        <v>61</v>
      </c>
      <c r="C63" t="s">
        <v>5</v>
      </c>
      <c r="D63">
        <v>3075.0346097321881</v>
      </c>
      <c r="E63">
        <f t="shared" si="2"/>
        <v>5.428500076421687E-2</v>
      </c>
      <c r="F63">
        <v>8.0310714353747379</v>
      </c>
      <c r="G63">
        <f t="shared" si="3"/>
        <v>0.39102564102564102</v>
      </c>
      <c r="H63">
        <f t="shared" si="4"/>
        <v>3.4297236474142953E-4</v>
      </c>
    </row>
    <row r="64" spans="1:8" x14ac:dyDescent="0.3">
      <c r="A64" s="1">
        <v>1975</v>
      </c>
      <c r="B64" s="3">
        <v>62</v>
      </c>
      <c r="C64" t="s">
        <v>35</v>
      </c>
      <c r="D64">
        <v>3119.8106205223662</v>
      </c>
      <c r="E64">
        <f t="shared" si="2"/>
        <v>5.5870378076888841E-2</v>
      </c>
      <c r="F64">
        <v>8.0455275804107735</v>
      </c>
      <c r="G64">
        <f t="shared" si="3"/>
        <v>0.39743589743589741</v>
      </c>
      <c r="H64">
        <f t="shared" si="4"/>
        <v>3.5306211167021058E-4</v>
      </c>
    </row>
    <row r="65" spans="1:8" x14ac:dyDescent="0.3">
      <c r="A65" s="1">
        <v>1975</v>
      </c>
      <c r="B65">
        <v>63</v>
      </c>
      <c r="C65" t="s">
        <v>64</v>
      </c>
      <c r="D65">
        <v>3205.1825533373881</v>
      </c>
      <c r="E65">
        <f t="shared" si="2"/>
        <v>5.7499138383558447E-2</v>
      </c>
      <c r="F65">
        <v>8.0725243266522941</v>
      </c>
      <c r="G65">
        <f t="shared" si="3"/>
        <v>0.40384615384615385</v>
      </c>
      <c r="H65">
        <f t="shared" si="4"/>
        <v>3.6336383480912592E-4</v>
      </c>
    </row>
    <row r="66" spans="1:8" x14ac:dyDescent="0.3">
      <c r="A66" s="1">
        <v>1975</v>
      </c>
      <c r="B66" s="3">
        <v>64</v>
      </c>
      <c r="C66" t="s">
        <v>151</v>
      </c>
      <c r="D66">
        <v>3223.640472602362</v>
      </c>
      <c r="E66">
        <f t="shared" si="2"/>
        <v>5.9137278351368165E-2</v>
      </c>
      <c r="F66">
        <v>8.0782665814659591</v>
      </c>
      <c r="G66">
        <f t="shared" si="3"/>
        <v>0.41025641025641024</v>
      </c>
      <c r="H66">
        <f t="shared" si="4"/>
        <v>3.7383466902220067E-4</v>
      </c>
    </row>
    <row r="67" spans="1:8" x14ac:dyDescent="0.3">
      <c r="A67" s="1">
        <v>1975</v>
      </c>
      <c r="B67" s="3">
        <v>65</v>
      </c>
      <c r="C67" t="s">
        <v>136</v>
      </c>
      <c r="D67">
        <v>3300.249209641031</v>
      </c>
      <c r="E67">
        <f t="shared" si="2"/>
        <v>6.0814348167308609E-2</v>
      </c>
      <c r="F67">
        <v>8.1017532626762652</v>
      </c>
      <c r="G67">
        <f t="shared" ref="G67:G98" si="5">(B67/$B$159)</f>
        <v>0.41666666666666669</v>
      </c>
      <c r="H67">
        <f t="shared" si="4"/>
        <v>3.8446034140601526E-4</v>
      </c>
    </row>
    <row r="68" spans="1:8" x14ac:dyDescent="0.3">
      <c r="A68" s="1">
        <v>1975</v>
      </c>
      <c r="B68">
        <v>66</v>
      </c>
      <c r="C68" t="s">
        <v>3</v>
      </c>
      <c r="D68">
        <v>3471.748773999112</v>
      </c>
      <c r="E68">
        <f t="shared" ref="E68:E69" si="6">(D68/$D$159)+E67</f>
        <v>6.2578567990585365E-2</v>
      </c>
      <c r="F68">
        <v>8.152413715443144</v>
      </c>
      <c r="G68">
        <f t="shared" si="5"/>
        <v>0.42307692307692307</v>
      </c>
      <c r="H68">
        <f t="shared" ref="H68:H131" si="7">(E67+E68)/2*$G$3</f>
        <v>3.954901158906858E-4</v>
      </c>
    </row>
    <row r="69" spans="1:8" x14ac:dyDescent="0.3">
      <c r="A69" s="1">
        <v>1975</v>
      </c>
      <c r="B69" s="3">
        <v>67</v>
      </c>
      <c r="C69" t="s">
        <v>19</v>
      </c>
      <c r="D69">
        <v>3546.1655648089391</v>
      </c>
      <c r="E69">
        <f t="shared" si="6"/>
        <v>6.4380603792516616E-2</v>
      </c>
      <c r="F69">
        <v>8.1736221761276386</v>
      </c>
      <c r="G69">
        <f t="shared" si="5"/>
        <v>0.42948717948717946</v>
      </c>
      <c r="H69">
        <f t="shared" si="7"/>
        <v>4.0692042238173713E-4</v>
      </c>
    </row>
    <row r="70" spans="1:8" x14ac:dyDescent="0.3">
      <c r="A70" s="1">
        <v>1975</v>
      </c>
      <c r="B70" s="3">
        <v>68</v>
      </c>
      <c r="C70" t="s">
        <v>144</v>
      </c>
      <c r="D70">
        <v>3546.7789019175739</v>
      </c>
      <c r="E70">
        <f>(D70/$D$159)+E69</f>
        <v>6.6182951270653684E-2</v>
      </c>
      <c r="F70">
        <v>8.1737951190043354</v>
      </c>
      <c r="G70">
        <f t="shared" si="5"/>
        <v>0.4358974358974359</v>
      </c>
      <c r="H70">
        <f t="shared" si="7"/>
        <v>4.1847293289477659E-4</v>
      </c>
    </row>
    <row r="71" spans="1:8" x14ac:dyDescent="0.3">
      <c r="A71" s="1">
        <v>1975</v>
      </c>
      <c r="B71">
        <v>69</v>
      </c>
      <c r="C71" t="s">
        <v>37</v>
      </c>
      <c r="D71">
        <v>3574.401000785339</v>
      </c>
      <c r="E71">
        <f t="shared" ref="E71:E91" si="8">(D71/$D$159)+E70</f>
        <v>6.7999335321583101E-2</v>
      </c>
      <c r="F71">
        <v>8.1815528888617877</v>
      </c>
      <c r="G71">
        <f t="shared" si="5"/>
        <v>0.44230769230769229</v>
      </c>
      <c r="H71">
        <f t="shared" si="7"/>
        <v>4.3007143138537433E-4</v>
      </c>
    </row>
    <row r="72" spans="1:8" x14ac:dyDescent="0.3">
      <c r="A72" s="1">
        <v>1975</v>
      </c>
      <c r="B72" s="3">
        <v>70</v>
      </c>
      <c r="C72" t="s">
        <v>46</v>
      </c>
      <c r="D72">
        <v>3658.44325936307</v>
      </c>
      <c r="E72">
        <f t="shared" si="8"/>
        <v>6.9858426673134688E-2</v>
      </c>
      <c r="F72">
        <v>8.2047929969412952</v>
      </c>
      <c r="G72">
        <f t="shared" si="5"/>
        <v>0.44871794871794873</v>
      </c>
      <c r="H72">
        <f t="shared" si="7"/>
        <v>4.4185180126512103E-4</v>
      </c>
    </row>
    <row r="73" spans="1:8" x14ac:dyDescent="0.3">
      <c r="A73" s="1">
        <v>1975</v>
      </c>
      <c r="B73" s="3">
        <v>71</v>
      </c>
      <c r="C73" t="s">
        <v>57</v>
      </c>
      <c r="D73">
        <v>3678.2893138669351</v>
      </c>
      <c r="E73">
        <f t="shared" si="8"/>
        <v>7.1727603087013286E-2</v>
      </c>
      <c r="F73">
        <v>8.2102030627196569</v>
      </c>
      <c r="G73">
        <f t="shared" si="5"/>
        <v>0.45512820512820512</v>
      </c>
      <c r="H73">
        <f t="shared" si="7"/>
        <v>4.5380137743637169E-4</v>
      </c>
    </row>
    <row r="74" spans="1:8" x14ac:dyDescent="0.3">
      <c r="A74" s="1">
        <v>1975</v>
      </c>
      <c r="B74">
        <v>72</v>
      </c>
      <c r="C74" t="s">
        <v>7</v>
      </c>
      <c r="D74">
        <v>3800.7596223260148</v>
      </c>
      <c r="E74">
        <f t="shared" si="8"/>
        <v>7.3659014576069132E-2</v>
      </c>
      <c r="F74">
        <v>8.2429562263491221</v>
      </c>
      <c r="G74">
        <f t="shared" si="5"/>
        <v>0.46153846153846156</v>
      </c>
      <c r="H74">
        <f t="shared" si="7"/>
        <v>4.6598274892013596E-4</v>
      </c>
    </row>
    <row r="75" spans="1:8" x14ac:dyDescent="0.3">
      <c r="A75" s="1">
        <v>1975</v>
      </c>
      <c r="B75" s="3">
        <v>73</v>
      </c>
      <c r="C75" t="s">
        <v>83</v>
      </c>
      <c r="D75">
        <v>4006.8487829277901</v>
      </c>
      <c r="E75">
        <f t="shared" si="8"/>
        <v>7.5695153280763136E-2</v>
      </c>
      <c r="F75">
        <v>8.2957603716978827</v>
      </c>
      <c r="G75">
        <f t="shared" si="5"/>
        <v>0.46794871794871795</v>
      </c>
      <c r="H75">
        <f t="shared" si="7"/>
        <v>4.7869925595138543E-4</v>
      </c>
    </row>
    <row r="76" spans="1:8" x14ac:dyDescent="0.3">
      <c r="A76" s="1">
        <v>1975</v>
      </c>
      <c r="B76">
        <v>74</v>
      </c>
      <c r="C76" t="s">
        <v>118</v>
      </c>
      <c r="D76">
        <v>4149.1695564309539</v>
      </c>
      <c r="E76">
        <f t="shared" si="8"/>
        <v>7.780361436424181E-2</v>
      </c>
      <c r="F76">
        <v>8.3306634863165829</v>
      </c>
      <c r="G76">
        <f t="shared" si="5"/>
        <v>0.47435897435897434</v>
      </c>
      <c r="H76">
        <f t="shared" si="7"/>
        <v>4.9198322963142605E-4</v>
      </c>
    </row>
    <row r="77" spans="1:8" x14ac:dyDescent="0.3">
      <c r="A77" s="1">
        <v>1975</v>
      </c>
      <c r="B77" s="3">
        <v>75</v>
      </c>
      <c r="C77" t="s">
        <v>88</v>
      </c>
      <c r="D77">
        <v>4306.4978618668474</v>
      </c>
      <c r="E77">
        <f t="shared" si="8"/>
        <v>7.9992024122950464E-2</v>
      </c>
      <c r="F77">
        <v>8.3678802917393451</v>
      </c>
      <c r="G77">
        <f t="shared" si="5"/>
        <v>0.48076923076923078</v>
      </c>
      <c r="H77">
        <f t="shared" si="7"/>
        <v>5.0575525156151368E-4</v>
      </c>
    </row>
    <row r="78" spans="1:8" x14ac:dyDescent="0.3">
      <c r="A78" s="1">
        <v>1975</v>
      </c>
      <c r="B78" s="3">
        <v>76</v>
      </c>
      <c r="C78" t="s">
        <v>125</v>
      </c>
      <c r="D78">
        <v>4359.5768676517209</v>
      </c>
      <c r="E78">
        <f t="shared" si="8"/>
        <v>8.2207406753344647E-2</v>
      </c>
      <c r="F78">
        <v>8.3801302829298159</v>
      </c>
      <c r="G78">
        <f t="shared" si="5"/>
        <v>0.48717948717948717</v>
      </c>
      <c r="H78">
        <f t="shared" si="7"/>
        <v>5.1986997075735618E-4</v>
      </c>
    </row>
    <row r="79" spans="1:8" x14ac:dyDescent="0.3">
      <c r="A79" s="1">
        <v>1975</v>
      </c>
      <c r="B79">
        <v>77</v>
      </c>
      <c r="C79" t="s">
        <v>104</v>
      </c>
      <c r="D79">
        <v>4708.3270604483996</v>
      </c>
      <c r="E79">
        <f t="shared" si="8"/>
        <v>8.4600011885583276E-2</v>
      </c>
      <c r="F79">
        <v>8.4570879350514989</v>
      </c>
      <c r="G79">
        <f t="shared" si="5"/>
        <v>0.49358974358974361</v>
      </c>
      <c r="H79">
        <f t="shared" si="7"/>
        <v>5.3463916230425614E-4</v>
      </c>
    </row>
    <row r="80" spans="1:8" x14ac:dyDescent="0.3">
      <c r="A80" s="1">
        <v>1975</v>
      </c>
      <c r="B80" s="3">
        <v>78</v>
      </c>
      <c r="C80" t="s">
        <v>53</v>
      </c>
      <c r="D80">
        <v>4721.2120385885137</v>
      </c>
      <c r="E80">
        <f t="shared" si="8"/>
        <v>8.699916470757052E-2</v>
      </c>
      <c r="F80">
        <v>8.459820833451797</v>
      </c>
      <c r="G80">
        <f t="shared" si="5"/>
        <v>0.5</v>
      </c>
      <c r="H80">
        <f t="shared" si="7"/>
        <v>5.4999736087549289E-4</v>
      </c>
    </row>
    <row r="81" spans="1:8" x14ac:dyDescent="0.3">
      <c r="A81" s="1">
        <v>1975</v>
      </c>
      <c r="B81" s="3">
        <v>79</v>
      </c>
      <c r="C81" t="s">
        <v>106</v>
      </c>
      <c r="D81">
        <v>4847.5526231599724</v>
      </c>
      <c r="E81">
        <f t="shared" si="8"/>
        <v>8.9462519342043342E-2</v>
      </c>
      <c r="F81">
        <v>8.4862292427896993</v>
      </c>
      <c r="G81">
        <f t="shared" si="5"/>
        <v>0.50641025641025639</v>
      </c>
      <c r="H81">
        <f t="shared" si="7"/>
        <v>5.6558232067183936E-4</v>
      </c>
    </row>
    <row r="82" spans="1:8" x14ac:dyDescent="0.3">
      <c r="A82" s="1">
        <v>1975</v>
      </c>
      <c r="B82">
        <v>80</v>
      </c>
      <c r="C82" t="s">
        <v>22</v>
      </c>
      <c r="D82">
        <v>4852.1182221850886</v>
      </c>
      <c r="E82">
        <f t="shared" si="8"/>
        <v>9.1928194052313575E-2</v>
      </c>
      <c r="F82">
        <v>8.4871706354276739</v>
      </c>
      <c r="G82">
        <f t="shared" si="5"/>
        <v>0.51282051282051277</v>
      </c>
      <c r="H82">
        <f t="shared" si="7"/>
        <v>5.8138049164857986E-4</v>
      </c>
    </row>
    <row r="83" spans="1:8" x14ac:dyDescent="0.3">
      <c r="A83" s="1">
        <v>1975</v>
      </c>
      <c r="B83" s="3">
        <v>81</v>
      </c>
      <c r="C83" t="s">
        <v>82</v>
      </c>
      <c r="D83">
        <v>4986.9870279526194</v>
      </c>
      <c r="E83">
        <f t="shared" si="8"/>
        <v>9.4462404315172957E-2</v>
      </c>
      <c r="F83">
        <v>8.5145872043702155</v>
      </c>
      <c r="G83">
        <f t="shared" si="5"/>
        <v>0.51923076923076927</v>
      </c>
      <c r="H83">
        <f t="shared" si="7"/>
        <v>5.9740576399835424E-4</v>
      </c>
    </row>
    <row r="84" spans="1:8" x14ac:dyDescent="0.3">
      <c r="A84" s="1">
        <v>1975</v>
      </c>
      <c r="B84" s="3">
        <v>82</v>
      </c>
      <c r="C84" t="s">
        <v>134</v>
      </c>
      <c r="D84">
        <v>5065.9374844323402</v>
      </c>
      <c r="E84">
        <f t="shared" si="8"/>
        <v>9.7036734405083605E-2</v>
      </c>
      <c r="F84">
        <v>8.5302944902628859</v>
      </c>
      <c r="G84">
        <f t="shared" si="5"/>
        <v>0.52564102564102566</v>
      </c>
      <c r="H84">
        <f t="shared" si="7"/>
        <v>6.1377929077005306E-4</v>
      </c>
    </row>
    <row r="85" spans="1:8" x14ac:dyDescent="0.3">
      <c r="A85" s="1">
        <v>1975</v>
      </c>
      <c r="B85">
        <v>83</v>
      </c>
      <c r="C85" t="s">
        <v>30</v>
      </c>
      <c r="D85">
        <v>5089.35930947821</v>
      </c>
      <c r="E85">
        <f t="shared" si="8"/>
        <v>9.9622966637324575E-2</v>
      </c>
      <c r="F85">
        <v>8.5349072292208348</v>
      </c>
      <c r="G85">
        <f t="shared" si="5"/>
        <v>0.53205128205128205</v>
      </c>
      <c r="H85">
        <f t="shared" si="7"/>
        <v>6.3031955462310315E-4</v>
      </c>
    </row>
    <row r="86" spans="1:8" x14ac:dyDescent="0.3">
      <c r="A86" s="1">
        <v>1975</v>
      </c>
      <c r="B86" s="3">
        <v>84</v>
      </c>
      <c r="C86" t="s">
        <v>44</v>
      </c>
      <c r="D86">
        <v>5141.9942740468923</v>
      </c>
      <c r="E86">
        <f t="shared" si="8"/>
        <v>0.10223594609522454</v>
      </c>
      <c r="F86">
        <v>8.5451962742598493</v>
      </c>
      <c r="G86">
        <f t="shared" si="5"/>
        <v>0.53846153846153844</v>
      </c>
      <c r="H86">
        <f t="shared" si="7"/>
        <v>6.4698369465560621E-4</v>
      </c>
    </row>
    <row r="87" spans="1:8" x14ac:dyDescent="0.3">
      <c r="A87" s="1">
        <v>1975</v>
      </c>
      <c r="B87" s="3">
        <v>85</v>
      </c>
      <c r="C87" t="s">
        <v>138</v>
      </c>
      <c r="D87">
        <v>5146.0067577272866</v>
      </c>
      <c r="E87">
        <f t="shared" si="8"/>
        <v>0.10485096455528463</v>
      </c>
      <c r="F87">
        <v>8.5459763060408438</v>
      </c>
      <c r="G87">
        <f t="shared" si="5"/>
        <v>0.54487179487179482</v>
      </c>
      <c r="H87">
        <f t="shared" si="7"/>
        <v>6.6374009823881141E-4</v>
      </c>
    </row>
    <row r="88" spans="1:8" x14ac:dyDescent="0.3">
      <c r="A88" s="1">
        <v>1975</v>
      </c>
      <c r="B88">
        <v>86</v>
      </c>
      <c r="C88" t="s">
        <v>16</v>
      </c>
      <c r="D88">
        <v>5301.1154607590915</v>
      </c>
      <c r="E88">
        <f t="shared" si="8"/>
        <v>0.10754480376720926</v>
      </c>
      <c r="F88">
        <v>8.5756725416898796</v>
      </c>
      <c r="G88">
        <f t="shared" si="5"/>
        <v>0.55128205128205132</v>
      </c>
      <c r="H88">
        <f t="shared" si="7"/>
        <v>6.8075566770030098E-4</v>
      </c>
    </row>
    <row r="89" spans="1:8" x14ac:dyDescent="0.3">
      <c r="A89" s="1">
        <v>1975</v>
      </c>
      <c r="B89" s="3">
        <v>87</v>
      </c>
      <c r="C89" t="s">
        <v>153</v>
      </c>
      <c r="D89">
        <v>5308.3822721906936</v>
      </c>
      <c r="E89">
        <f t="shared" si="8"/>
        <v>0.11024233571545043</v>
      </c>
      <c r="F89">
        <v>8.5770424109807522</v>
      </c>
      <c r="G89">
        <f t="shared" si="5"/>
        <v>0.55769230769230771</v>
      </c>
      <c r="H89">
        <f t="shared" si="7"/>
        <v>6.9803570347006319E-4</v>
      </c>
    </row>
    <row r="90" spans="1:8" x14ac:dyDescent="0.3">
      <c r="A90" s="1">
        <v>1975</v>
      </c>
      <c r="B90" s="3">
        <v>88</v>
      </c>
      <c r="C90" t="s">
        <v>8</v>
      </c>
      <c r="D90">
        <v>5347.6000310887393</v>
      </c>
      <c r="E90">
        <f t="shared" si="8"/>
        <v>0.11295979674041241</v>
      </c>
      <c r="F90">
        <v>8.5844031469225541</v>
      </c>
      <c r="G90">
        <f t="shared" si="5"/>
        <v>0.5641025641025641</v>
      </c>
      <c r="H90">
        <f t="shared" si="7"/>
        <v>7.1539145017904759E-4</v>
      </c>
    </row>
    <row r="91" spans="1:8" x14ac:dyDescent="0.3">
      <c r="A91" s="1">
        <v>1975</v>
      </c>
      <c r="B91">
        <v>89</v>
      </c>
      <c r="C91" t="s">
        <v>73</v>
      </c>
      <c r="D91">
        <v>5361.5842274599427</v>
      </c>
      <c r="E91">
        <f t="shared" si="8"/>
        <v>0.11568436403891454</v>
      </c>
      <c r="F91">
        <v>8.5870147752187851</v>
      </c>
      <c r="G91">
        <f t="shared" si="5"/>
        <v>0.57051282051282048</v>
      </c>
      <c r="H91">
        <f t="shared" si="7"/>
        <v>7.3283384865168886E-4</v>
      </c>
    </row>
    <row r="92" spans="1:8" x14ac:dyDescent="0.3">
      <c r="A92" s="1">
        <v>1975</v>
      </c>
      <c r="B92" s="3">
        <v>90</v>
      </c>
      <c r="C92" t="s">
        <v>86</v>
      </c>
      <c r="D92">
        <v>5448.3621177264813</v>
      </c>
      <c r="E92">
        <f>(D92/$D$159)+E91</f>
        <v>0.11845302878921875</v>
      </c>
      <c r="F92">
        <v>8.6030703136319158</v>
      </c>
      <c r="G92">
        <f t="shared" si="5"/>
        <v>0.57692307692307687</v>
      </c>
      <c r="H92">
        <f t="shared" si="7"/>
        <v>7.5044036162863232E-4</v>
      </c>
    </row>
    <row r="93" spans="1:8" x14ac:dyDescent="0.3">
      <c r="A93" s="1">
        <v>1975</v>
      </c>
      <c r="B93" s="3">
        <v>91</v>
      </c>
      <c r="C93" t="s">
        <v>98</v>
      </c>
      <c r="D93">
        <v>5501.4518226655664</v>
      </c>
      <c r="E93">
        <f t="shared" ref="E93:E118" si="9">(D93/$D$159)+E92</f>
        <v>0.12124867184813989</v>
      </c>
      <c r="F93">
        <v>8.6127673041445796</v>
      </c>
      <c r="G93">
        <f t="shared" si="5"/>
        <v>0.58333333333333337</v>
      </c>
      <c r="H93">
        <f t="shared" si="7"/>
        <v>7.6827468152999552E-4</v>
      </c>
    </row>
    <row r="94" spans="1:8" x14ac:dyDescent="0.3">
      <c r="A94" s="1">
        <v>1975</v>
      </c>
      <c r="B94">
        <v>92</v>
      </c>
      <c r="C94" t="s">
        <v>107</v>
      </c>
      <c r="D94">
        <v>5663.6458171600898</v>
      </c>
      <c r="E94">
        <f t="shared" si="9"/>
        <v>0.12412673615321995</v>
      </c>
      <c r="F94">
        <v>8.6418231011372733</v>
      </c>
      <c r="G94">
        <f t="shared" si="5"/>
        <v>0.58974358974358976</v>
      </c>
      <c r="H94">
        <f t="shared" si="7"/>
        <v>7.8645964102999947E-4</v>
      </c>
    </row>
    <row r="95" spans="1:8" x14ac:dyDescent="0.3">
      <c r="A95" s="1">
        <v>1975</v>
      </c>
      <c r="B95" s="3">
        <v>93</v>
      </c>
      <c r="C95" t="s">
        <v>117</v>
      </c>
      <c r="D95">
        <v>5685.8704342485653</v>
      </c>
      <c r="E95">
        <f t="shared" si="9"/>
        <v>0.12701609422192883</v>
      </c>
      <c r="F95">
        <v>8.6457395051501553</v>
      </c>
      <c r="G95">
        <f t="shared" si="5"/>
        <v>0.59615384615384615</v>
      </c>
      <c r="H95">
        <f t="shared" si="7"/>
        <v>8.049449691511179E-4</v>
      </c>
    </row>
    <row r="96" spans="1:8" x14ac:dyDescent="0.3">
      <c r="A96" s="1">
        <v>1975</v>
      </c>
      <c r="B96" s="3">
        <v>94</v>
      </c>
      <c r="C96" t="s">
        <v>36</v>
      </c>
      <c r="D96">
        <v>5960.683593502009</v>
      </c>
      <c r="E96">
        <f t="shared" si="9"/>
        <v>0.13004510260948662</v>
      </c>
      <c r="F96">
        <v>8.6929404503785204</v>
      </c>
      <c r="G96">
        <f t="shared" si="5"/>
        <v>0.60256410256410253</v>
      </c>
      <c r="H96">
        <f t="shared" si="7"/>
        <v>8.2391409240838295E-4</v>
      </c>
    </row>
    <row r="97" spans="1:8" x14ac:dyDescent="0.3">
      <c r="A97" s="1">
        <v>1975</v>
      </c>
      <c r="B97">
        <v>95</v>
      </c>
      <c r="C97" t="s">
        <v>109</v>
      </c>
      <c r="D97">
        <v>6135.0370270225649</v>
      </c>
      <c r="E97">
        <f t="shared" si="9"/>
        <v>0.13316271123965903</v>
      </c>
      <c r="F97">
        <v>8.7217713925012994</v>
      </c>
      <c r="G97">
        <f t="shared" si="5"/>
        <v>0.60897435897435892</v>
      </c>
      <c r="H97">
        <f t="shared" si="7"/>
        <v>8.4361478797803093E-4</v>
      </c>
    </row>
    <row r="98" spans="1:8" x14ac:dyDescent="0.3">
      <c r="A98" s="1">
        <v>1975</v>
      </c>
      <c r="B98" s="3">
        <v>96</v>
      </c>
      <c r="C98" t="s">
        <v>146</v>
      </c>
      <c r="D98">
        <v>6264.1314751298369</v>
      </c>
      <c r="E98">
        <f t="shared" si="9"/>
        <v>0.13634592109827617</v>
      </c>
      <c r="F98">
        <v>8.7425952264557747</v>
      </c>
      <c r="G98">
        <f t="shared" si="5"/>
        <v>0.61538461538461542</v>
      </c>
      <c r="H98">
        <f t="shared" si="7"/>
        <v>8.6380971903184361E-4</v>
      </c>
    </row>
    <row r="99" spans="1:8" x14ac:dyDescent="0.3">
      <c r="A99" s="1">
        <v>1975</v>
      </c>
      <c r="B99">
        <v>97</v>
      </c>
      <c r="C99" t="s">
        <v>48</v>
      </c>
      <c r="D99">
        <v>6407.7771750750244</v>
      </c>
      <c r="E99">
        <f t="shared" si="9"/>
        <v>0.13960212661639199</v>
      </c>
      <c r="F99">
        <v>8.7652677152152361</v>
      </c>
      <c r="G99">
        <f t="shared" ref="G99:G130" si="10">(B99/$B$159)</f>
        <v>0.62179487179487181</v>
      </c>
      <c r="H99">
        <f t="shared" si="7"/>
        <v>8.8444887088034671E-4</v>
      </c>
    </row>
    <row r="100" spans="1:8" x14ac:dyDescent="0.3">
      <c r="A100" s="1">
        <v>1975</v>
      </c>
      <c r="B100" s="3">
        <v>98</v>
      </c>
      <c r="C100" t="s">
        <v>41</v>
      </c>
      <c r="D100">
        <v>6417.3266555243108</v>
      </c>
      <c r="E100">
        <f t="shared" si="9"/>
        <v>0.14286318484241015</v>
      </c>
      <c r="F100">
        <v>8.7667569011649515</v>
      </c>
      <c r="G100">
        <f t="shared" si="10"/>
        <v>0.62820512820512819</v>
      </c>
      <c r="H100">
        <f t="shared" si="7"/>
        <v>9.0533753672692992E-4</v>
      </c>
    </row>
    <row r="101" spans="1:8" x14ac:dyDescent="0.3">
      <c r="A101" s="1">
        <v>1975</v>
      </c>
      <c r="B101" s="3">
        <v>99</v>
      </c>
      <c r="C101" t="s">
        <v>68</v>
      </c>
      <c r="D101">
        <v>6435.0549059336599</v>
      </c>
      <c r="E101">
        <f t="shared" si="9"/>
        <v>0.14613325193768706</v>
      </c>
      <c r="F101">
        <v>8.7695156523844489</v>
      </c>
      <c r="G101">
        <f t="shared" si="10"/>
        <v>0.63461538461538458</v>
      </c>
      <c r="H101">
        <f t="shared" si="7"/>
        <v>9.2627063070543979E-4</v>
      </c>
    </row>
    <row r="102" spans="1:8" x14ac:dyDescent="0.3">
      <c r="A102" s="1">
        <v>1975</v>
      </c>
      <c r="B102">
        <v>100</v>
      </c>
      <c r="C102" t="s">
        <v>77</v>
      </c>
      <c r="D102">
        <v>6517.8169584870884</v>
      </c>
      <c r="E102">
        <f t="shared" si="9"/>
        <v>0.14944537577820527</v>
      </c>
      <c r="F102">
        <v>8.7822947765372597</v>
      </c>
      <c r="G102">
        <f t="shared" si="10"/>
        <v>0.64102564102564108</v>
      </c>
      <c r="H102">
        <f t="shared" si="7"/>
        <v>9.4736739652529585E-4</v>
      </c>
    </row>
    <row r="103" spans="1:8" x14ac:dyDescent="0.3">
      <c r="A103" s="1">
        <v>1975</v>
      </c>
      <c r="B103" s="3">
        <v>101</v>
      </c>
      <c r="C103" t="s">
        <v>43</v>
      </c>
      <c r="D103">
        <v>6536.6995478663521</v>
      </c>
      <c r="E103">
        <f t="shared" si="9"/>
        <v>0.15276709508218189</v>
      </c>
      <c r="F103">
        <v>8.7851876607798527</v>
      </c>
      <c r="G103">
        <f t="shared" si="10"/>
        <v>0.64743589743589747</v>
      </c>
      <c r="H103">
        <f t="shared" si="7"/>
        <v>9.6862971429611264E-4</v>
      </c>
    </row>
    <row r="104" spans="1:8" x14ac:dyDescent="0.3">
      <c r="A104" s="1">
        <v>1975</v>
      </c>
      <c r="B104" s="3">
        <v>102</v>
      </c>
      <c r="C104" t="s">
        <v>39</v>
      </c>
      <c r="D104">
        <v>6577.6206370167247</v>
      </c>
      <c r="E104">
        <f t="shared" si="9"/>
        <v>0.15610960903501384</v>
      </c>
      <c r="F104">
        <v>8.7914283536077882</v>
      </c>
      <c r="G104">
        <f t="shared" si="10"/>
        <v>0.65384615384615385</v>
      </c>
      <c r="H104">
        <f t="shared" si="7"/>
        <v>9.8998943627306318E-4</v>
      </c>
    </row>
    <row r="105" spans="1:8" x14ac:dyDescent="0.3">
      <c r="A105" s="1">
        <v>1975</v>
      </c>
      <c r="B105">
        <v>103</v>
      </c>
      <c r="C105" t="s">
        <v>120</v>
      </c>
      <c r="D105">
        <v>6608.818444198896</v>
      </c>
      <c r="E105">
        <f t="shared" si="9"/>
        <v>0.15946797660901957</v>
      </c>
      <c r="F105">
        <v>8.7961601640988523</v>
      </c>
      <c r="G105">
        <f t="shared" si="10"/>
        <v>0.66025641025641024</v>
      </c>
      <c r="H105">
        <f t="shared" si="7"/>
        <v>1.0114666206539531E-3</v>
      </c>
    </row>
    <row r="106" spans="1:8" x14ac:dyDescent="0.3">
      <c r="A106" s="1">
        <v>1975</v>
      </c>
      <c r="B106" s="3">
        <v>104</v>
      </c>
      <c r="C106" t="s">
        <v>110</v>
      </c>
      <c r="D106">
        <v>6720.3888371098492</v>
      </c>
      <c r="E106">
        <f t="shared" si="9"/>
        <v>0.1628830403069898</v>
      </c>
      <c r="F106">
        <v>8.8129012945083716</v>
      </c>
      <c r="G106">
        <f t="shared" si="10"/>
        <v>0.66666666666666663</v>
      </c>
      <c r="H106">
        <f t="shared" si="7"/>
        <v>1.0331763362692607E-3</v>
      </c>
    </row>
    <row r="107" spans="1:8" x14ac:dyDescent="0.3">
      <c r="A107" s="1">
        <v>1975</v>
      </c>
      <c r="B107" s="3">
        <v>105</v>
      </c>
      <c r="C107" t="s">
        <v>149</v>
      </c>
      <c r="D107">
        <v>7744.177735215103</v>
      </c>
      <c r="E107">
        <f t="shared" si="9"/>
        <v>0.16681835727974045</v>
      </c>
      <c r="F107">
        <v>8.954696580037961</v>
      </c>
      <c r="G107">
        <f t="shared" si="10"/>
        <v>0.67307692307692313</v>
      </c>
      <c r="H107">
        <f t="shared" si="7"/>
        <v>1.0567352486754173E-3</v>
      </c>
    </row>
    <row r="108" spans="1:8" x14ac:dyDescent="0.3">
      <c r="A108" s="1">
        <v>1975</v>
      </c>
      <c r="B108">
        <v>106</v>
      </c>
      <c r="C108" t="s">
        <v>115</v>
      </c>
      <c r="D108">
        <v>7950.8044213086641</v>
      </c>
      <c r="E108">
        <f t="shared" si="9"/>
        <v>0.1708586746195552</v>
      </c>
      <c r="F108">
        <v>8.9810283875997854</v>
      </c>
      <c r="G108">
        <f t="shared" si="10"/>
        <v>0.67948717948717952</v>
      </c>
      <c r="H108">
        <f t="shared" si="7"/>
        <v>1.0822981791644092E-3</v>
      </c>
    </row>
    <row r="109" spans="1:8" x14ac:dyDescent="0.3">
      <c r="A109" s="1">
        <v>1975</v>
      </c>
      <c r="B109" s="3">
        <v>107</v>
      </c>
      <c r="C109" t="s">
        <v>72</v>
      </c>
      <c r="D109">
        <v>8226.888083357373</v>
      </c>
      <c r="E109">
        <f t="shared" si="9"/>
        <v>0.17503928790276221</v>
      </c>
      <c r="F109">
        <v>9.0151631034976205</v>
      </c>
      <c r="G109">
        <f t="shared" si="10"/>
        <v>0.6858974358974359</v>
      </c>
      <c r="H109">
        <f t="shared" si="7"/>
        <v>1.1086473157766584E-3</v>
      </c>
    </row>
    <row r="110" spans="1:8" x14ac:dyDescent="0.3">
      <c r="A110" s="1">
        <v>1975</v>
      </c>
      <c r="B110" s="3">
        <v>108</v>
      </c>
      <c r="C110" t="s">
        <v>145</v>
      </c>
      <c r="D110">
        <v>8484.3371449022634</v>
      </c>
      <c r="E110">
        <f t="shared" si="9"/>
        <v>0.17935072768507052</v>
      </c>
      <c r="F110">
        <v>9.0459770538038047</v>
      </c>
      <c r="G110">
        <f t="shared" si="10"/>
        <v>0.69230769230769229</v>
      </c>
      <c r="H110">
        <f t="shared" si="7"/>
        <v>1.1358654345763868E-3</v>
      </c>
    </row>
    <row r="111" spans="1:8" x14ac:dyDescent="0.3">
      <c r="A111" s="1">
        <v>1975</v>
      </c>
      <c r="B111">
        <v>109</v>
      </c>
      <c r="C111" t="s">
        <v>155</v>
      </c>
      <c r="D111">
        <v>8650.1734666516495</v>
      </c>
      <c r="E111">
        <f t="shared" si="9"/>
        <v>0.18374643961530632</v>
      </c>
      <c r="F111">
        <v>9.0653346536730144</v>
      </c>
      <c r="G111">
        <f t="shared" si="10"/>
        <v>0.69871794871794868</v>
      </c>
      <c r="H111">
        <f t="shared" si="7"/>
        <v>1.1637729721165923E-3</v>
      </c>
    </row>
    <row r="112" spans="1:8" x14ac:dyDescent="0.3">
      <c r="A112" s="1">
        <v>1975</v>
      </c>
      <c r="B112" s="3">
        <v>110</v>
      </c>
      <c r="C112" t="s">
        <v>121</v>
      </c>
      <c r="D112">
        <v>8754.8876957467619</v>
      </c>
      <c r="E112">
        <f t="shared" si="9"/>
        <v>0.18819536360977107</v>
      </c>
      <c r="F112">
        <v>9.0773674171958483</v>
      </c>
      <c r="G112">
        <f t="shared" si="10"/>
        <v>0.70512820512820518</v>
      </c>
      <c r="H112">
        <f t="shared" si="7"/>
        <v>1.1921211641829404E-3</v>
      </c>
    </row>
    <row r="113" spans="1:8" x14ac:dyDescent="0.3">
      <c r="A113" s="1">
        <v>1975</v>
      </c>
      <c r="B113" s="3">
        <v>111</v>
      </c>
      <c r="C113" t="s">
        <v>47</v>
      </c>
      <c r="D113">
        <v>9031.5266871984841</v>
      </c>
      <c r="E113">
        <f t="shared" si="9"/>
        <v>0.19278486574637144</v>
      </c>
      <c r="F113">
        <v>9.1084767004703657</v>
      </c>
      <c r="G113">
        <f t="shared" si="10"/>
        <v>0.71153846153846156</v>
      </c>
      <c r="H113">
        <f t="shared" si="7"/>
        <v>1.2210904787055849E-3</v>
      </c>
    </row>
    <row r="114" spans="1:8" x14ac:dyDescent="0.3">
      <c r="A114" s="1">
        <v>1975</v>
      </c>
      <c r="B114">
        <v>112</v>
      </c>
      <c r="C114" t="s">
        <v>4</v>
      </c>
      <c r="D114">
        <v>9528.0423392817029</v>
      </c>
      <c r="E114">
        <f t="shared" si="9"/>
        <v>0.19762667956016824</v>
      </c>
      <c r="F114">
        <v>9.161994554694628</v>
      </c>
      <c r="G114">
        <f t="shared" si="10"/>
        <v>0.71794871794871795</v>
      </c>
      <c r="H114">
        <f t="shared" si="7"/>
        <v>1.2513190554696784E-3</v>
      </c>
    </row>
    <row r="115" spans="1:8" x14ac:dyDescent="0.3">
      <c r="A115" s="1">
        <v>1975</v>
      </c>
      <c r="B115" s="3">
        <v>113</v>
      </c>
      <c r="C115" t="s">
        <v>96</v>
      </c>
      <c r="D115">
        <v>9547.6482856096209</v>
      </c>
      <c r="E115">
        <f t="shared" si="9"/>
        <v>0.20247845642181714</v>
      </c>
      <c r="F115">
        <v>9.1640501503338267</v>
      </c>
      <c r="G115">
        <f t="shared" si="10"/>
        <v>0.72435897435897434</v>
      </c>
      <c r="H115">
        <f t="shared" si="7"/>
        <v>1.2823882563525173E-3</v>
      </c>
    </row>
    <row r="116" spans="1:8" x14ac:dyDescent="0.3">
      <c r="A116" s="1">
        <v>1975</v>
      </c>
      <c r="B116" s="3">
        <v>114</v>
      </c>
      <c r="C116" t="s">
        <v>92</v>
      </c>
      <c r="D116">
        <v>9564.0744609084268</v>
      </c>
      <c r="E116">
        <f t="shared" si="9"/>
        <v>0.20733858048424847</v>
      </c>
      <c r="F116">
        <v>9.1657691140883131</v>
      </c>
      <c r="G116">
        <f t="shared" si="10"/>
        <v>0.73076923076923073</v>
      </c>
      <c r="H116">
        <f t="shared" si="7"/>
        <v>1.3135161439296974E-3</v>
      </c>
    </row>
    <row r="117" spans="1:8" x14ac:dyDescent="0.3">
      <c r="A117" s="1">
        <v>1975</v>
      </c>
      <c r="B117" s="3">
        <v>115</v>
      </c>
      <c r="C117" t="s">
        <v>71</v>
      </c>
      <c r="D117">
        <v>9755.8735616829927</v>
      </c>
      <c r="E117">
        <f t="shared" si="9"/>
        <v>0.2122961700597974</v>
      </c>
      <c r="F117">
        <v>9.1856247991947342</v>
      </c>
      <c r="G117">
        <f t="shared" si="10"/>
        <v>0.73717948717948723</v>
      </c>
      <c r="H117">
        <f t="shared" si="7"/>
        <v>1.3449831748206598E-3</v>
      </c>
    </row>
    <row r="118" spans="1:8" x14ac:dyDescent="0.3">
      <c r="A118" s="1">
        <v>1975</v>
      </c>
      <c r="B118">
        <v>116</v>
      </c>
      <c r="C118" t="s">
        <v>65</v>
      </c>
      <c r="D118">
        <v>10008.453358008181</v>
      </c>
      <c r="E118">
        <f t="shared" si="9"/>
        <v>0.21738211174624023</v>
      </c>
      <c r="F118">
        <v>9.2111853506819212</v>
      </c>
      <c r="G118">
        <f t="shared" si="10"/>
        <v>0.74358974358974361</v>
      </c>
      <c r="H118">
        <f t="shared" si="7"/>
        <v>1.3771739801475564E-3</v>
      </c>
    </row>
    <row r="119" spans="1:8" x14ac:dyDescent="0.3">
      <c r="A119" s="1">
        <v>1975</v>
      </c>
      <c r="B119" s="3">
        <v>117</v>
      </c>
      <c r="C119" t="s">
        <v>152</v>
      </c>
      <c r="D119">
        <v>10708.08358766341</v>
      </c>
      <c r="E119">
        <f>(D119/$D$159)+E118</f>
        <v>0.22282358074772537</v>
      </c>
      <c r="F119">
        <v>9.2787542107046033</v>
      </c>
      <c r="G119">
        <f t="shared" si="10"/>
        <v>0.75</v>
      </c>
      <c r="H119">
        <f t="shared" si="7"/>
        <v>1.4109156810704023E-3</v>
      </c>
    </row>
    <row r="120" spans="1:8" x14ac:dyDescent="0.3">
      <c r="A120" s="1">
        <v>1975</v>
      </c>
      <c r="B120" s="3">
        <v>118</v>
      </c>
      <c r="C120" t="s">
        <v>2</v>
      </c>
      <c r="D120">
        <v>10886.83499629572</v>
      </c>
      <c r="E120">
        <f t="shared" ref="E120:E142" si="11">(D120/$D$159)+E119</f>
        <v>0.22835588488708386</v>
      </c>
      <c r="F120">
        <v>9.2953095397358059</v>
      </c>
      <c r="G120">
        <f t="shared" si="10"/>
        <v>0.75641025641025639</v>
      </c>
      <c r="H120">
        <f t="shared" si="7"/>
        <v>1.4460880308807989E-3</v>
      </c>
    </row>
    <row r="121" spans="1:8" x14ac:dyDescent="0.3">
      <c r="A121" s="1">
        <v>1975</v>
      </c>
      <c r="B121">
        <v>119</v>
      </c>
      <c r="C121" t="s">
        <v>130</v>
      </c>
      <c r="D121">
        <v>11486.921144072559</v>
      </c>
      <c r="E121">
        <f t="shared" si="11"/>
        <v>0.23419313156304247</v>
      </c>
      <c r="F121">
        <v>9.3489643753244671</v>
      </c>
      <c r="G121">
        <f t="shared" si="10"/>
        <v>0.76282051282051277</v>
      </c>
      <c r="H121">
        <f t="shared" si="7"/>
        <v>1.4825288988786101E-3</v>
      </c>
    </row>
    <row r="122" spans="1:8" x14ac:dyDescent="0.3">
      <c r="A122" s="1">
        <v>1975</v>
      </c>
      <c r="B122" s="3">
        <v>120</v>
      </c>
      <c r="C122" t="s">
        <v>55</v>
      </c>
      <c r="D122">
        <v>11490.796238605721</v>
      </c>
      <c r="E122">
        <f t="shared" si="11"/>
        <v>0.24003234742486029</v>
      </c>
      <c r="F122">
        <v>9.3493016668408835</v>
      </c>
      <c r="G122">
        <f t="shared" si="10"/>
        <v>0.76923076923076927</v>
      </c>
      <c r="H122">
        <f t="shared" si="7"/>
        <v>1.5199534582945602E-3</v>
      </c>
    </row>
    <row r="123" spans="1:8" x14ac:dyDescent="0.3">
      <c r="A123" s="1">
        <v>1975</v>
      </c>
      <c r="B123" s="3">
        <v>121</v>
      </c>
      <c r="C123" t="s">
        <v>103</v>
      </c>
      <c r="D123">
        <v>11929.95142102395</v>
      </c>
      <c r="E123">
        <f t="shared" si="11"/>
        <v>0.24609472640381361</v>
      </c>
      <c r="F123">
        <v>9.3868074430823256</v>
      </c>
      <c r="G123">
        <f t="shared" si="10"/>
        <v>0.77564102564102566</v>
      </c>
      <c r="H123">
        <f t="shared" si="7"/>
        <v>1.558099595604724E-3</v>
      </c>
    </row>
    <row r="124" spans="1:8" x14ac:dyDescent="0.3">
      <c r="A124" s="1">
        <v>1975</v>
      </c>
      <c r="B124">
        <v>122</v>
      </c>
      <c r="C124" t="s">
        <v>62</v>
      </c>
      <c r="D124">
        <v>12645.01762027388</v>
      </c>
      <c r="E124">
        <f t="shared" si="11"/>
        <v>0.25252047671110722</v>
      </c>
      <c r="F124">
        <v>9.4450185525608941</v>
      </c>
      <c r="G124">
        <f t="shared" si="10"/>
        <v>0.78205128205128205</v>
      </c>
      <c r="H124">
        <f t="shared" si="7"/>
        <v>1.5981256510093616E-3</v>
      </c>
    </row>
    <row r="125" spans="1:8" x14ac:dyDescent="0.3">
      <c r="A125" s="1">
        <v>1975</v>
      </c>
      <c r="B125" s="3">
        <v>123</v>
      </c>
      <c r="C125" t="s">
        <v>50</v>
      </c>
      <c r="D125">
        <v>12810.70085962749</v>
      </c>
      <c r="E125">
        <f t="shared" si="11"/>
        <v>0.2590304213752741</v>
      </c>
      <c r="F125">
        <v>9.4580361053088513</v>
      </c>
      <c r="G125">
        <f t="shared" si="10"/>
        <v>0.78846153846153844</v>
      </c>
      <c r="H125">
        <f t="shared" si="7"/>
        <v>1.6395862118153248E-3</v>
      </c>
    </row>
    <row r="126" spans="1:8" x14ac:dyDescent="0.3">
      <c r="A126" s="1">
        <v>1975</v>
      </c>
      <c r="B126" s="3">
        <v>124</v>
      </c>
      <c r="C126" t="s">
        <v>76</v>
      </c>
      <c r="D126">
        <v>14088.36520419129</v>
      </c>
      <c r="E126">
        <f t="shared" si="11"/>
        <v>0.26618962982864564</v>
      </c>
      <c r="F126">
        <v>9.5531045729087065</v>
      </c>
      <c r="G126">
        <f t="shared" si="10"/>
        <v>0.79487179487179482</v>
      </c>
      <c r="H126">
        <f t="shared" si="7"/>
        <v>1.6833976000125634E-3</v>
      </c>
    </row>
    <row r="127" spans="1:8" x14ac:dyDescent="0.3">
      <c r="A127" s="1">
        <v>1975</v>
      </c>
      <c r="B127">
        <v>125</v>
      </c>
      <c r="C127" t="s">
        <v>137</v>
      </c>
      <c r="D127">
        <v>14309.493007563289</v>
      </c>
      <c r="E127">
        <f t="shared" si="11"/>
        <v>0.27346120760352693</v>
      </c>
      <c r="F127">
        <v>9.5686784426820051</v>
      </c>
      <c r="G127">
        <f t="shared" si="10"/>
        <v>0.80128205128205132</v>
      </c>
      <c r="H127">
        <f t="shared" si="7"/>
        <v>1.7296501199749121E-3</v>
      </c>
    </row>
    <row r="128" spans="1:8" x14ac:dyDescent="0.3">
      <c r="A128" s="1">
        <v>1975</v>
      </c>
      <c r="B128" s="3">
        <v>126</v>
      </c>
      <c r="C128" t="s">
        <v>79</v>
      </c>
      <c r="D128">
        <v>14370.87093270922</v>
      </c>
      <c r="E128">
        <f t="shared" si="11"/>
        <v>0.28076397546712228</v>
      </c>
      <c r="F128">
        <v>9.5729585849406877</v>
      </c>
      <c r="G128">
        <f t="shared" si="10"/>
        <v>0.80769230769230771</v>
      </c>
      <c r="H128">
        <f t="shared" si="7"/>
        <v>1.776362766252081E-3</v>
      </c>
    </row>
    <row r="129" spans="1:8" x14ac:dyDescent="0.3">
      <c r="A129" s="1">
        <v>1975</v>
      </c>
      <c r="B129" s="3">
        <v>127</v>
      </c>
      <c r="C129" t="s">
        <v>23</v>
      </c>
      <c r="D129">
        <v>14713.39098890183</v>
      </c>
      <c r="E129">
        <f t="shared" si="11"/>
        <v>0.28824079989769347</v>
      </c>
      <c r="F129">
        <v>9.5965133097281772</v>
      </c>
      <c r="G129">
        <f t="shared" si="10"/>
        <v>0.8141025641025641</v>
      </c>
      <c r="H129">
        <f t="shared" si="7"/>
        <v>1.8237332543744095E-3</v>
      </c>
    </row>
    <row r="130" spans="1:8" x14ac:dyDescent="0.3">
      <c r="A130" s="1">
        <v>1975</v>
      </c>
      <c r="B130">
        <v>128</v>
      </c>
      <c r="C130" t="s">
        <v>143</v>
      </c>
      <c r="D130">
        <v>15174.90517953288</v>
      </c>
      <c r="E130">
        <f t="shared" si="11"/>
        <v>0.29595214950184079</v>
      </c>
      <c r="F130">
        <v>9.6273983674424688</v>
      </c>
      <c r="G130">
        <f t="shared" si="10"/>
        <v>0.82051282051282048</v>
      </c>
      <c r="H130">
        <f t="shared" si="7"/>
        <v>1.8724132993574816E-3</v>
      </c>
    </row>
    <row r="131" spans="1:8" x14ac:dyDescent="0.3">
      <c r="A131" s="1">
        <v>1975</v>
      </c>
      <c r="B131" s="3">
        <v>129</v>
      </c>
      <c r="C131" t="s">
        <v>18</v>
      </c>
      <c r="D131">
        <v>15534.73617270776</v>
      </c>
      <c r="E131">
        <f t="shared" si="11"/>
        <v>0.30384635247831243</v>
      </c>
      <c r="F131">
        <v>9.6508338389154957</v>
      </c>
      <c r="G131">
        <f t="shared" ref="G131:G158" si="12">(B131/$B$159)</f>
        <v>0.82692307692307687</v>
      </c>
      <c r="H131">
        <f t="shared" si="7"/>
        <v>1.9224310960902348E-3</v>
      </c>
    </row>
    <row r="132" spans="1:8" x14ac:dyDescent="0.3">
      <c r="A132" s="1">
        <v>1975</v>
      </c>
      <c r="B132" s="3">
        <v>130</v>
      </c>
      <c r="C132" t="s">
        <v>10</v>
      </c>
      <c r="D132">
        <v>15693.401306267349</v>
      </c>
      <c r="E132">
        <f t="shared" si="11"/>
        <v>0.31182118345874132</v>
      </c>
      <c r="F132">
        <v>9.6609956040221707</v>
      </c>
      <c r="G132">
        <f t="shared" si="12"/>
        <v>0.83333333333333337</v>
      </c>
      <c r="H132">
        <f t="shared" ref="H132:H158" si="13">(E131+E132)/2*$G$3</f>
        <v>1.9732933844136338E-3</v>
      </c>
    </row>
    <row r="133" spans="1:8" x14ac:dyDescent="0.3">
      <c r="A133" s="1">
        <v>1975</v>
      </c>
      <c r="B133">
        <v>131</v>
      </c>
      <c r="C133" t="s">
        <v>56</v>
      </c>
      <c r="D133">
        <v>15791.11893197608</v>
      </c>
      <c r="E133">
        <f t="shared" si="11"/>
        <v>0.31984567107724554</v>
      </c>
      <c r="F133">
        <v>9.6672029680687075</v>
      </c>
      <c r="G133">
        <f t="shared" si="12"/>
        <v>0.83974358974358976</v>
      </c>
      <c r="H133">
        <f t="shared" si="13"/>
        <v>2.0245732517179069E-3</v>
      </c>
    </row>
    <row r="134" spans="1:8" x14ac:dyDescent="0.3">
      <c r="A134" s="1">
        <v>1975</v>
      </c>
      <c r="B134" s="3">
        <v>132</v>
      </c>
      <c r="C134" t="s">
        <v>42</v>
      </c>
      <c r="D134">
        <v>16147.80022191717</v>
      </c>
      <c r="E134">
        <f t="shared" si="11"/>
        <v>0.32805141150039357</v>
      </c>
      <c r="F134">
        <v>9.6895391102042758</v>
      </c>
      <c r="G134">
        <f t="shared" si="12"/>
        <v>0.84615384615384615</v>
      </c>
      <c r="H134">
        <f t="shared" si="13"/>
        <v>2.076593213389869E-3</v>
      </c>
    </row>
    <row r="135" spans="1:8" x14ac:dyDescent="0.3">
      <c r="A135" s="1">
        <v>1975</v>
      </c>
      <c r="B135" s="3">
        <v>133</v>
      </c>
      <c r="C135" t="s">
        <v>52</v>
      </c>
      <c r="D135">
        <v>16152.66551616049</v>
      </c>
      <c r="E135">
        <f t="shared" si="11"/>
        <v>0.33625962429383938</v>
      </c>
      <c r="F135">
        <v>9.6898403624722498</v>
      </c>
      <c r="G135">
        <f t="shared" si="12"/>
        <v>0.85256410256410253</v>
      </c>
      <c r="H135">
        <f t="shared" si="13"/>
        <v>2.1292020378020286E-3</v>
      </c>
    </row>
    <row r="136" spans="1:8" x14ac:dyDescent="0.3">
      <c r="A136" s="1">
        <v>1975</v>
      </c>
      <c r="B136">
        <v>134</v>
      </c>
      <c r="C136" t="s">
        <v>75</v>
      </c>
      <c r="D136">
        <v>16465.32772215072</v>
      </c>
      <c r="E136">
        <f t="shared" si="11"/>
        <v>0.34462672095178842</v>
      </c>
      <c r="F136">
        <v>9.7090120987818729</v>
      </c>
      <c r="G136">
        <f t="shared" si="12"/>
        <v>0.85897435897435892</v>
      </c>
      <c r="H136">
        <f t="shared" si="13"/>
        <v>2.1823280296334223E-3</v>
      </c>
    </row>
    <row r="137" spans="1:8" x14ac:dyDescent="0.3">
      <c r="A137" s="1">
        <v>1975</v>
      </c>
      <c r="B137" s="3">
        <v>135</v>
      </c>
      <c r="C137" t="s">
        <v>12</v>
      </c>
      <c r="D137">
        <v>16582.155835924761</v>
      </c>
      <c r="E137">
        <f t="shared" si="11"/>
        <v>0.35305318552131554</v>
      </c>
      <c r="F137">
        <v>9.7160824465288051</v>
      </c>
      <c r="G137">
        <f t="shared" si="12"/>
        <v>0.86538461538461542</v>
      </c>
      <c r="H137">
        <f t="shared" si="13"/>
        <v>2.2361535463881537E-3</v>
      </c>
    </row>
    <row r="138" spans="1:8" x14ac:dyDescent="0.3">
      <c r="A138" s="1">
        <v>1975</v>
      </c>
      <c r="B138" s="3">
        <v>136</v>
      </c>
      <c r="C138" t="s">
        <v>114</v>
      </c>
      <c r="D138">
        <v>16846.102423140888</v>
      </c>
      <c r="E138">
        <f t="shared" si="11"/>
        <v>0.36161377840247066</v>
      </c>
      <c r="F138">
        <v>9.7318745988248239</v>
      </c>
      <c r="G138">
        <f t="shared" si="12"/>
        <v>0.87179487179487181</v>
      </c>
      <c r="H138">
        <f t="shared" si="13"/>
        <v>2.2905992433454683E-3</v>
      </c>
    </row>
    <row r="139" spans="1:8" x14ac:dyDescent="0.3">
      <c r="A139" s="1">
        <v>1975</v>
      </c>
      <c r="B139">
        <v>137</v>
      </c>
      <c r="C139" t="s">
        <v>112</v>
      </c>
      <c r="D139">
        <v>17593.663128565378</v>
      </c>
      <c r="E139">
        <f t="shared" si="11"/>
        <v>0.37055425516966323</v>
      </c>
      <c r="F139">
        <v>9.7752940666795247</v>
      </c>
      <c r="G139">
        <f t="shared" si="12"/>
        <v>0.87820512820512819</v>
      </c>
      <c r="H139">
        <f t="shared" si="13"/>
        <v>2.3466924152953008E-3</v>
      </c>
    </row>
    <row r="140" spans="1:8" x14ac:dyDescent="0.3">
      <c r="A140" s="1">
        <v>1975</v>
      </c>
      <c r="B140" s="3">
        <v>138</v>
      </c>
      <c r="C140" t="s">
        <v>45</v>
      </c>
      <c r="D140">
        <v>18459.84442013194</v>
      </c>
      <c r="E140">
        <f t="shared" si="11"/>
        <v>0.37993489460547336</v>
      </c>
      <c r="F140">
        <v>9.8233530800761457</v>
      </c>
      <c r="G140">
        <f t="shared" si="12"/>
        <v>0.88461538461538458</v>
      </c>
      <c r="H140">
        <f t="shared" si="13"/>
        <v>2.4054139415869763E-3</v>
      </c>
    </row>
    <row r="141" spans="1:8" x14ac:dyDescent="0.3">
      <c r="A141" s="1">
        <v>1975</v>
      </c>
      <c r="B141" s="3">
        <v>139</v>
      </c>
      <c r="C141" t="s">
        <v>54</v>
      </c>
      <c r="D141">
        <v>18767.331852465519</v>
      </c>
      <c r="E141">
        <f t="shared" si="11"/>
        <v>0.38947178826900702</v>
      </c>
      <c r="F141">
        <v>9.8398729699007212</v>
      </c>
      <c r="G141">
        <f t="shared" si="12"/>
        <v>0.89102564102564108</v>
      </c>
      <c r="H141">
        <f t="shared" si="13"/>
        <v>2.4660470604951292E-3</v>
      </c>
    </row>
    <row r="142" spans="1:8" x14ac:dyDescent="0.3">
      <c r="A142" s="1">
        <v>1975</v>
      </c>
      <c r="B142">
        <v>140</v>
      </c>
      <c r="C142" t="s">
        <v>135</v>
      </c>
      <c r="D142">
        <v>19154.43185263417</v>
      </c>
      <c r="E142">
        <f t="shared" si="11"/>
        <v>0.39920539244886682</v>
      </c>
      <c r="F142">
        <v>9.8602893961693745</v>
      </c>
      <c r="G142">
        <f t="shared" si="12"/>
        <v>0.89743589743589747</v>
      </c>
      <c r="H142">
        <f t="shared" si="13"/>
        <v>2.5278114766598518E-3</v>
      </c>
    </row>
    <row r="143" spans="1:8" x14ac:dyDescent="0.3">
      <c r="A143" s="1">
        <v>1975</v>
      </c>
      <c r="B143" s="3">
        <v>141</v>
      </c>
      <c r="C143" t="s">
        <v>9</v>
      </c>
      <c r="D143">
        <v>19710.785245966199</v>
      </c>
      <c r="E143">
        <f>(D143/$D$159)+E142</f>
        <v>0.40922171572770483</v>
      </c>
      <c r="F143">
        <v>9.8889212393311663</v>
      </c>
      <c r="G143">
        <f t="shared" si="12"/>
        <v>0.90384615384615385</v>
      </c>
      <c r="H143">
        <f t="shared" si="13"/>
        <v>2.5911125262069604E-3</v>
      </c>
    </row>
    <row r="144" spans="1:8" x14ac:dyDescent="0.3">
      <c r="A144" s="1">
        <v>1975</v>
      </c>
      <c r="B144">
        <v>142</v>
      </c>
      <c r="C144" t="s">
        <v>74</v>
      </c>
      <c r="D144">
        <v>19956.984101738159</v>
      </c>
      <c r="E144">
        <f t="shared" ref="E144:E158" si="14">(D144/$D$159)+E143</f>
        <v>0.41936314854933976</v>
      </c>
      <c r="F144">
        <v>9.9013344413418309</v>
      </c>
      <c r="G144">
        <f t="shared" si="12"/>
        <v>0.91025641025641024</v>
      </c>
      <c r="H144">
        <f t="shared" si="13"/>
        <v>2.6557207188366815E-3</v>
      </c>
    </row>
    <row r="145" spans="1:8" x14ac:dyDescent="0.3">
      <c r="A145" s="1">
        <v>1975</v>
      </c>
      <c r="B145" s="3">
        <v>143</v>
      </c>
      <c r="C145" t="s">
        <v>111</v>
      </c>
      <c r="D145">
        <v>20098.684410220791</v>
      </c>
      <c r="E145">
        <f t="shared" si="14"/>
        <v>0.42957658845140106</v>
      </c>
      <c r="F145">
        <v>9.9084096396772559</v>
      </c>
      <c r="G145">
        <f t="shared" si="12"/>
        <v>0.91666666666666663</v>
      </c>
      <c r="H145">
        <f t="shared" si="13"/>
        <v>2.7209606955151946E-3</v>
      </c>
    </row>
    <row r="146" spans="1:8" x14ac:dyDescent="0.3">
      <c r="A146" s="1">
        <v>1975</v>
      </c>
      <c r="B146" s="3">
        <v>144</v>
      </c>
      <c r="C146" t="s">
        <v>91</v>
      </c>
      <c r="D146">
        <v>20513.09471169459</v>
      </c>
      <c r="E146">
        <f t="shared" si="14"/>
        <v>0.4400006169980975</v>
      </c>
      <c r="F146">
        <v>9.9288187276261883</v>
      </c>
      <c r="G146">
        <f t="shared" si="12"/>
        <v>0.92307692307692313</v>
      </c>
      <c r="H146">
        <f t="shared" si="13"/>
        <v>2.7871064277227519E-3</v>
      </c>
    </row>
    <row r="147" spans="1:8" x14ac:dyDescent="0.3">
      <c r="A147" s="1">
        <v>1975</v>
      </c>
      <c r="B147">
        <v>145</v>
      </c>
      <c r="C147" t="s">
        <v>28</v>
      </c>
      <c r="D147">
        <v>21484.537837455609</v>
      </c>
      <c r="E147">
        <f t="shared" si="14"/>
        <v>0.45091829855116611</v>
      </c>
      <c r="F147">
        <v>9.9750887850378032</v>
      </c>
      <c r="G147">
        <f t="shared" si="12"/>
        <v>0.92948717948717952</v>
      </c>
      <c r="H147">
        <f t="shared" si="13"/>
        <v>2.8555093447091783E-3</v>
      </c>
    </row>
    <row r="148" spans="1:8" x14ac:dyDescent="0.3">
      <c r="A148" s="1">
        <v>1975</v>
      </c>
      <c r="B148" s="3">
        <v>146</v>
      </c>
      <c r="C148" t="s">
        <v>17</v>
      </c>
      <c r="D148">
        <v>21582.42576634121</v>
      </c>
      <c r="E148">
        <f t="shared" si="14"/>
        <v>0.46188572328435562</v>
      </c>
      <c r="F148">
        <v>9.9796346405736429</v>
      </c>
      <c r="G148">
        <f t="shared" si="12"/>
        <v>0.9358974358974359</v>
      </c>
      <c r="H148">
        <f t="shared" si="13"/>
        <v>2.9256539161394927E-3</v>
      </c>
    </row>
    <row r="149" spans="1:8" x14ac:dyDescent="0.3">
      <c r="A149" s="1">
        <v>1975</v>
      </c>
      <c r="B149" s="3">
        <v>147</v>
      </c>
      <c r="C149" t="s">
        <v>150</v>
      </c>
      <c r="D149">
        <v>25368.4272658511</v>
      </c>
      <c r="E149">
        <f t="shared" si="14"/>
        <v>0.47477705995103936</v>
      </c>
      <c r="F149">
        <v>10.141260658785709</v>
      </c>
      <c r="G149">
        <f t="shared" si="12"/>
        <v>0.94230769230769229</v>
      </c>
      <c r="H149">
        <f t="shared" si="13"/>
        <v>3.0021243052416506E-3</v>
      </c>
    </row>
    <row r="150" spans="1:8" x14ac:dyDescent="0.3">
      <c r="A150" s="1">
        <v>1975</v>
      </c>
      <c r="B150">
        <v>148</v>
      </c>
      <c r="C150" t="s">
        <v>29</v>
      </c>
      <c r="D150">
        <v>27182.72406770771</v>
      </c>
      <c r="E150">
        <f t="shared" si="14"/>
        <v>0.48859035802435336</v>
      </c>
      <c r="F150">
        <v>10.210336905924761</v>
      </c>
      <c r="G150">
        <f t="shared" si="12"/>
        <v>0.94871794871794868</v>
      </c>
      <c r="H150">
        <f t="shared" si="13"/>
        <v>3.0877160832544636E-3</v>
      </c>
    </row>
    <row r="151" spans="1:8" x14ac:dyDescent="0.3">
      <c r="A151" s="1">
        <v>1975</v>
      </c>
      <c r="B151" s="3">
        <v>149</v>
      </c>
      <c r="C151" t="s">
        <v>40</v>
      </c>
      <c r="D151">
        <v>30437.983926090419</v>
      </c>
      <c r="E151">
        <f t="shared" si="14"/>
        <v>0.50405786391797014</v>
      </c>
      <c r="F151">
        <v>10.32344657870769</v>
      </c>
      <c r="G151">
        <f t="shared" si="12"/>
        <v>0.95512820512820518</v>
      </c>
      <c r="H151">
        <f t="shared" si="13"/>
        <v>3.1815648139177032E-3</v>
      </c>
    </row>
    <row r="152" spans="1:8" x14ac:dyDescent="0.3">
      <c r="A152" s="1">
        <v>1975</v>
      </c>
      <c r="B152" s="3">
        <v>150</v>
      </c>
      <c r="C152" t="s">
        <v>127</v>
      </c>
      <c r="D152">
        <v>36514.812028587759</v>
      </c>
      <c r="E152">
        <f t="shared" si="14"/>
        <v>0.52261339872697454</v>
      </c>
      <c r="F152">
        <v>10.50547326625478</v>
      </c>
      <c r="G152">
        <f t="shared" si="12"/>
        <v>0.96153846153846156</v>
      </c>
      <c r="H152">
        <f t="shared" si="13"/>
        <v>3.2906130212979E-3</v>
      </c>
    </row>
    <row r="153" spans="1:8" x14ac:dyDescent="0.3">
      <c r="A153" s="1">
        <v>1975</v>
      </c>
      <c r="B153">
        <v>151</v>
      </c>
      <c r="C153" t="s">
        <v>139</v>
      </c>
      <c r="D153">
        <v>45981.83395420319</v>
      </c>
      <c r="E153">
        <f t="shared" si="14"/>
        <v>0.54597973893573937</v>
      </c>
      <c r="F153">
        <v>10.73600168343309</v>
      </c>
      <c r="G153">
        <f t="shared" si="12"/>
        <v>0.96794871794871795</v>
      </c>
      <c r="H153">
        <f t="shared" si="13"/>
        <v>3.4249780053292114E-3</v>
      </c>
    </row>
    <row r="154" spans="1:8" x14ac:dyDescent="0.3">
      <c r="A154" s="1">
        <v>1975</v>
      </c>
      <c r="B154" s="3">
        <v>152</v>
      </c>
      <c r="C154" t="s">
        <v>24</v>
      </c>
      <c r="D154">
        <v>72251.40079581138</v>
      </c>
      <c r="E154">
        <f t="shared" si="14"/>
        <v>0.58269534304227</v>
      </c>
      <c r="F154">
        <v>11.187906993964051</v>
      </c>
      <c r="G154">
        <f t="shared" si="12"/>
        <v>0.97435897435897434</v>
      </c>
      <c r="H154">
        <f t="shared" si="13"/>
        <v>3.6175483396731069E-3</v>
      </c>
    </row>
    <row r="155" spans="1:8" x14ac:dyDescent="0.3">
      <c r="A155" s="1">
        <v>1975</v>
      </c>
      <c r="B155" s="3">
        <v>153</v>
      </c>
      <c r="C155" t="s">
        <v>84</v>
      </c>
      <c r="D155">
        <v>72844.064885284737</v>
      </c>
      <c r="E155">
        <f t="shared" si="14"/>
        <v>0.61971211805811977</v>
      </c>
      <c r="F155">
        <v>11.19607633795834</v>
      </c>
      <c r="G155">
        <f t="shared" si="12"/>
        <v>0.98076923076923073</v>
      </c>
      <c r="H155">
        <f t="shared" si="13"/>
        <v>3.8538700676294547E-3</v>
      </c>
    </row>
    <row r="156" spans="1:8" x14ac:dyDescent="0.3">
      <c r="A156" s="1">
        <v>1975</v>
      </c>
      <c r="B156">
        <v>154</v>
      </c>
      <c r="C156" t="s">
        <v>124</v>
      </c>
      <c r="D156">
        <v>90782.438203409969</v>
      </c>
      <c r="E156">
        <f t="shared" si="14"/>
        <v>0.6658445393563821</v>
      </c>
      <c r="F156">
        <v>11.416221134026181</v>
      </c>
      <c r="G156">
        <f t="shared" si="12"/>
        <v>0.98717948717948723</v>
      </c>
      <c r="H156">
        <f t="shared" si="13"/>
        <v>4.1203739019695573E-3</v>
      </c>
    </row>
    <row r="157" spans="1:8" x14ac:dyDescent="0.3">
      <c r="A157" s="1">
        <v>1975</v>
      </c>
      <c r="B157" s="3">
        <v>155</v>
      </c>
      <c r="C157" t="s">
        <v>6</v>
      </c>
      <c r="D157">
        <v>168190.7351690798</v>
      </c>
      <c r="E157">
        <f t="shared" si="14"/>
        <v>0.75131311683498325</v>
      </c>
      <c r="F157">
        <v>12.03285394277489</v>
      </c>
      <c r="G157">
        <f t="shared" si="12"/>
        <v>0.99358974358974361</v>
      </c>
      <c r="H157">
        <f t="shared" si="13"/>
        <v>4.5421719749723245E-3</v>
      </c>
    </row>
    <row r="158" spans="1:8" s="6" customFormat="1" x14ac:dyDescent="0.3">
      <c r="A158" s="7">
        <v>1975</v>
      </c>
      <c r="B158" s="3">
        <v>156</v>
      </c>
      <c r="C158" s="6" t="s">
        <v>20</v>
      </c>
      <c r="D158" s="6">
        <v>489382.54198630393</v>
      </c>
      <c r="E158">
        <f t="shared" si="14"/>
        <v>0.99999999999999978</v>
      </c>
      <c r="F158" s="6">
        <v>13.100899757074719</v>
      </c>
      <c r="G158">
        <f t="shared" si="12"/>
        <v>1</v>
      </c>
      <c r="H158">
        <f t="shared" si="13"/>
        <v>5.6131830667787916E-3</v>
      </c>
    </row>
    <row r="159" spans="1:8" s="17" customFormat="1" x14ac:dyDescent="0.3">
      <c r="A159" s="18" t="s">
        <v>177</v>
      </c>
      <c r="B159" s="8">
        <v>156</v>
      </c>
      <c r="D159" s="16">
        <f>SUM(D3:D158)</f>
        <v>1967866.3215283996</v>
      </c>
      <c r="E159" s="8"/>
      <c r="F159" s="8">
        <f>SUM(F2:F158)</f>
        <v>1324.5960438436393</v>
      </c>
      <c r="G159" s="8">
        <v>1</v>
      </c>
      <c r="H159" s="8">
        <f>SUM(H3:H158)</f>
        <v>0.15108516185080345</v>
      </c>
    </row>
    <row r="160" spans="1:8" x14ac:dyDescent="0.3">
      <c r="E160" t="s">
        <v>199</v>
      </c>
    </row>
    <row r="161" spans="4:8" ht="15.6" x14ac:dyDescent="0.3">
      <c r="D161" s="22" t="s">
        <v>178</v>
      </c>
      <c r="E161" s="22">
        <v>156</v>
      </c>
    </row>
    <row r="162" spans="4:8" ht="15.6" x14ac:dyDescent="0.3">
      <c r="D162" s="24"/>
    </row>
    <row r="163" spans="4:8" ht="15.6" x14ac:dyDescent="0.3">
      <c r="D163" s="22" t="s">
        <v>164</v>
      </c>
      <c r="E163" s="9">
        <f>AVERAGE(F3:F158)</f>
        <v>8.4910002810489704</v>
      </c>
    </row>
    <row r="164" spans="4:8" ht="15.6" x14ac:dyDescent="0.3">
      <c r="D164" s="22" t="s">
        <v>165</v>
      </c>
      <c r="E164" s="22">
        <f>MEDIAN(F3:F158)</f>
        <v>8.473025038120749</v>
      </c>
    </row>
    <row r="165" spans="4:8" ht="15.6" x14ac:dyDescent="0.3">
      <c r="D165" s="22" t="s">
        <v>166</v>
      </c>
      <c r="E165" s="23">
        <f>3*E164-2*E163</f>
        <v>8.4370745522643062</v>
      </c>
    </row>
    <row r="166" spans="4:8" ht="15.6" x14ac:dyDescent="0.3">
      <c r="D166" s="22" t="s">
        <v>167</v>
      </c>
      <c r="E166" s="22">
        <f>_xlfn.STDEV.S(F3:F158)</f>
        <v>1.1710250883783768</v>
      </c>
      <c r="H166" s="9"/>
    </row>
    <row r="167" spans="4:8" ht="13.8" customHeight="1" x14ac:dyDescent="0.3">
      <c r="D167" s="22" t="s">
        <v>168</v>
      </c>
      <c r="E167" s="22">
        <f>MAX(F3:F158)</f>
        <v>13.100899757074719</v>
      </c>
      <c r="H167" s="9"/>
    </row>
    <row r="168" spans="4:8" ht="15.6" x14ac:dyDescent="0.3">
      <c r="D168" s="22" t="s">
        <v>169</v>
      </c>
      <c r="E168" s="22">
        <f>MIN(F3:F158)</f>
        <v>6.3333623812912903</v>
      </c>
    </row>
    <row r="169" spans="4:8" ht="15.6" x14ac:dyDescent="0.3">
      <c r="D169" s="24"/>
    </row>
    <row r="170" spans="4:8" ht="15.6" x14ac:dyDescent="0.3">
      <c r="D170" s="22" t="s">
        <v>179</v>
      </c>
      <c r="E170" s="22">
        <f>QUARTILE(F3:F158,0)</f>
        <v>6.3333623812912903</v>
      </c>
    </row>
    <row r="171" spans="4:8" ht="15.6" x14ac:dyDescent="0.3">
      <c r="D171" s="22" t="s">
        <v>170</v>
      </c>
      <c r="E171" s="22">
        <f>QUARTILE(F3:F158, 1)</f>
        <v>7.6434845104522111</v>
      </c>
    </row>
    <row r="172" spans="4:8" ht="15.6" x14ac:dyDescent="0.3">
      <c r="D172" s="22" t="s">
        <v>181</v>
      </c>
      <c r="E172" s="22">
        <f>QUARTILE(F3:F158, 2)</f>
        <v>8.473025038120749</v>
      </c>
    </row>
    <row r="173" spans="4:8" ht="15.6" x14ac:dyDescent="0.3">
      <c r="D173" s="22" t="s">
        <v>171</v>
      </c>
      <c r="E173" s="22">
        <f>QUARTILE(F3:F158, 3)</f>
        <v>9.282893042962403</v>
      </c>
    </row>
    <row r="174" spans="4:8" ht="15.6" x14ac:dyDescent="0.3">
      <c r="D174" s="22" t="s">
        <v>180</v>
      </c>
      <c r="E174" s="22">
        <f>QUARTILE(F3:F158, 4)</f>
        <v>13.100899757074719</v>
      </c>
    </row>
    <row r="175" spans="4:8" ht="15.6" x14ac:dyDescent="0.3">
      <c r="D175" s="24"/>
    </row>
    <row r="176" spans="4:8" ht="15.6" x14ac:dyDescent="0.3">
      <c r="D176" s="24"/>
    </row>
    <row r="177" spans="4:6" ht="15.6" x14ac:dyDescent="0.3">
      <c r="D177" s="22" t="s">
        <v>172</v>
      </c>
      <c r="E177" s="22">
        <f>SKEW(F3:F158)</f>
        <v>0.68570465938681158</v>
      </c>
    </row>
    <row r="178" spans="4:6" ht="15.6" x14ac:dyDescent="0.3">
      <c r="D178" s="22" t="s">
        <v>173</v>
      </c>
      <c r="E178" s="22">
        <f>KURT(F3:F158)</f>
        <v>0.97373552250931139</v>
      </c>
    </row>
    <row r="179" spans="4:6" ht="15.6" x14ac:dyDescent="0.3">
      <c r="D179" s="24"/>
      <c r="E179" s="24"/>
    </row>
    <row r="180" spans="4:6" ht="15.6" x14ac:dyDescent="0.3">
      <c r="D180" s="22" t="s">
        <v>182</v>
      </c>
      <c r="E180" s="22">
        <f>H159</f>
        <v>0.15108516185080345</v>
      </c>
    </row>
    <row r="181" spans="4:6" ht="15.6" x14ac:dyDescent="0.3">
      <c r="D181" s="22" t="s">
        <v>183</v>
      </c>
      <c r="E181" s="22">
        <f>(0.5-H159)/0.5</f>
        <v>0.6978296762983931</v>
      </c>
    </row>
    <row r="182" spans="4:6" ht="15.6" x14ac:dyDescent="0.3">
      <c r="D182" s="24"/>
      <c r="E182" s="24"/>
    </row>
    <row r="183" spans="4:6" ht="15.6" x14ac:dyDescent="0.3">
      <c r="D183" s="22" t="s">
        <v>195</v>
      </c>
      <c r="E183" s="31">
        <f>(E161/6)*((E177^2)+(((E178)^2)/4))</f>
        <v>18.388008518201495</v>
      </c>
    </row>
    <row r="184" spans="4:6" ht="15.6" x14ac:dyDescent="0.3">
      <c r="D184" s="45" t="s">
        <v>202</v>
      </c>
      <c r="E184" s="9">
        <f>_xlfn.CHISQ.DIST.RT(E183,2)</f>
        <v>1.0164702767437664E-4</v>
      </c>
    </row>
    <row r="186" spans="4:6" ht="15.6" x14ac:dyDescent="0.3">
      <c r="D186" s="27"/>
      <c r="E186" s="27"/>
      <c r="F186" s="27"/>
    </row>
    <row r="187" spans="4:6" ht="15.6" x14ac:dyDescent="0.3">
      <c r="D187" s="27"/>
      <c r="E187" s="27"/>
      <c r="F187" s="27"/>
    </row>
  </sheetData>
  <sortState ref="A2:I157">
    <sortCondition ref="F2:F157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7" zoomScaleNormal="100" workbookViewId="0">
      <selection activeCell="E33" sqref="E33"/>
    </sheetView>
  </sheetViews>
  <sheetFormatPr defaultRowHeight="14.4" x14ac:dyDescent="0.3"/>
  <cols>
    <col min="1" max="1" width="36.109375" customWidth="1"/>
    <col min="2" max="2" width="36.21875" customWidth="1"/>
    <col min="3" max="3" width="22" customWidth="1"/>
    <col min="4" max="4" width="12" bestFit="1" customWidth="1"/>
  </cols>
  <sheetData>
    <row r="1" spans="1:8" ht="21" x14ac:dyDescent="0.4">
      <c r="A1" s="43" t="s">
        <v>158</v>
      </c>
      <c r="B1" s="43">
        <v>1970</v>
      </c>
      <c r="C1" s="43">
        <v>1975</v>
      </c>
    </row>
    <row r="2" spans="1:8" ht="15" thickBot="1" x14ac:dyDescent="0.35"/>
    <row r="3" spans="1:8" ht="15.6" thickTop="1" thickBot="1" x14ac:dyDescent="0.35">
      <c r="A3" s="44" t="s">
        <v>178</v>
      </c>
      <c r="B3" s="42">
        <f>'1970'!F161</f>
        <v>156</v>
      </c>
      <c r="C3" s="42">
        <f>'1975'!E161</f>
        <v>156</v>
      </c>
    </row>
    <row r="4" spans="1:8" s="6" customFormat="1" ht="15.6" thickTop="1" thickBot="1" x14ac:dyDescent="0.35">
      <c r="A4"/>
      <c r="B4"/>
      <c r="C4"/>
    </row>
    <row r="5" spans="1:8" ht="15.6" thickTop="1" thickBot="1" x14ac:dyDescent="0.35">
      <c r="A5" s="44" t="s">
        <v>164</v>
      </c>
      <c r="B5" s="42">
        <f>'1970'!F163</f>
        <v>8.365726288212306</v>
      </c>
      <c r="C5" s="42">
        <f>'1975'!E163</f>
        <v>8.4910002810489704</v>
      </c>
    </row>
    <row r="6" spans="1:8" ht="15.6" thickTop="1" thickBot="1" x14ac:dyDescent="0.35">
      <c r="A6" s="44" t="s">
        <v>165</v>
      </c>
      <c r="B6" s="42">
        <f>'1970'!F164</f>
        <v>8.1990938175296062</v>
      </c>
      <c r="C6" s="42">
        <f>'1975'!E164</f>
        <v>8.473025038120749</v>
      </c>
    </row>
    <row r="7" spans="1:8" ht="15.6" thickTop="1" thickBot="1" x14ac:dyDescent="0.35">
      <c r="A7" s="44" t="s">
        <v>166</v>
      </c>
      <c r="B7" s="42">
        <f>'1970'!F165</f>
        <v>7.8658288761642048</v>
      </c>
      <c r="C7" s="42">
        <f>'1975'!E165</f>
        <v>8.4370745522643062</v>
      </c>
    </row>
    <row r="8" spans="1:8" ht="15.6" thickTop="1" thickBot="1" x14ac:dyDescent="0.35">
      <c r="A8" s="44" t="s">
        <v>167</v>
      </c>
      <c r="B8" s="42">
        <f>'1970'!F166</f>
        <v>1.1581674910074029</v>
      </c>
      <c r="C8" s="42">
        <f>'1975'!E166</f>
        <v>1.1710250883783768</v>
      </c>
    </row>
    <row r="9" spans="1:8" ht="15.6" thickTop="1" thickBot="1" x14ac:dyDescent="0.35">
      <c r="A9" s="44" t="s">
        <v>168</v>
      </c>
      <c r="B9" s="42">
        <f>'1970'!F167</f>
        <v>12.784729442082959</v>
      </c>
      <c r="C9" s="42">
        <f>'1975'!E167</f>
        <v>13.100899757074719</v>
      </c>
      <c r="H9" s="25"/>
    </row>
    <row r="10" spans="1:8" ht="15.6" thickTop="1" thickBot="1" x14ac:dyDescent="0.35">
      <c r="A10" s="44" t="s">
        <v>169</v>
      </c>
      <c r="B10" s="42">
        <f>'1970'!F168</f>
        <v>6.322477683572223</v>
      </c>
      <c r="C10" s="42">
        <f>'1975'!E168</f>
        <v>6.3333623812912903</v>
      </c>
    </row>
    <row r="11" spans="1:8" s="6" customFormat="1" ht="15.6" thickTop="1" thickBot="1" x14ac:dyDescent="0.35">
      <c r="A11"/>
      <c r="B11"/>
      <c r="C11"/>
    </row>
    <row r="12" spans="1:8" ht="15.6" thickTop="1" thickBot="1" x14ac:dyDescent="0.35">
      <c r="A12" s="44" t="s">
        <v>196</v>
      </c>
      <c r="B12" s="42">
        <f>'1970'!F170</f>
        <v>6.322477683572223</v>
      </c>
      <c r="C12" s="42">
        <f>'1975'!E170</f>
        <v>6.3333623812912903</v>
      </c>
    </row>
    <row r="13" spans="1:8" ht="15.6" thickTop="1" thickBot="1" x14ac:dyDescent="0.35">
      <c r="A13" s="44" t="s">
        <v>170</v>
      </c>
      <c r="B13" s="42">
        <f>'1970'!F171</f>
        <v>7.538481000343892</v>
      </c>
      <c r="C13" s="42">
        <f>'1975'!E171</f>
        <v>7.6434845104522111</v>
      </c>
    </row>
    <row r="14" spans="1:8" ht="15.6" thickTop="1" thickBot="1" x14ac:dyDescent="0.35">
      <c r="A14" s="44" t="s">
        <v>197</v>
      </c>
      <c r="B14" s="42">
        <f>'1970'!F172</f>
        <v>8.1990938175296062</v>
      </c>
      <c r="C14" s="42">
        <f>'1975'!E172</f>
        <v>8.473025038120749</v>
      </c>
    </row>
    <row r="15" spans="1:8" ht="15.6" thickTop="1" thickBot="1" x14ac:dyDescent="0.35">
      <c r="A15" s="44" t="s">
        <v>171</v>
      </c>
      <c r="B15" s="42">
        <f>'1970'!F173</f>
        <v>8.9924515706729977</v>
      </c>
      <c r="C15" s="42">
        <f>'1975'!E173</f>
        <v>9.282893042962403</v>
      </c>
    </row>
    <row r="16" spans="1:8" ht="15.6" thickTop="1" thickBot="1" x14ac:dyDescent="0.35">
      <c r="A16" s="44" t="s">
        <v>198</v>
      </c>
      <c r="B16" s="42">
        <f>'1970'!F174</f>
        <v>12.784729442082959</v>
      </c>
      <c r="C16" s="42">
        <f>'1975'!E174</f>
        <v>13.100899757074719</v>
      </c>
    </row>
    <row r="17" spans="1:4" s="6" customFormat="1" ht="15.6" thickTop="1" thickBot="1" x14ac:dyDescent="0.35">
      <c r="A17"/>
      <c r="B17"/>
      <c r="C17"/>
    </row>
    <row r="18" spans="1:4" ht="15.6" thickTop="1" thickBot="1" x14ac:dyDescent="0.35">
      <c r="A18" s="44" t="s">
        <v>172</v>
      </c>
      <c r="B18" s="42">
        <f>'1970'!F176</f>
        <v>0.89674510466979274</v>
      </c>
      <c r="C18" s="42">
        <f>'1975'!E177</f>
        <v>0.68570465938681158</v>
      </c>
    </row>
    <row r="19" spans="1:4" ht="15.6" thickTop="1" thickBot="1" x14ac:dyDescent="0.35">
      <c r="A19" s="44" t="s">
        <v>173</v>
      </c>
      <c r="B19" s="42">
        <f>'1970'!F177</f>
        <v>1.4798804900970972</v>
      </c>
      <c r="C19" s="42">
        <f>'1975'!E178</f>
        <v>0.97373552250931139</v>
      </c>
    </row>
    <row r="20" spans="1:4" ht="15" thickTop="1" x14ac:dyDescent="0.3"/>
    <row r="21" spans="1:4" s="6" customFormat="1" ht="21.6" thickBot="1" x14ac:dyDescent="0.45">
      <c r="A21"/>
      <c r="B21" s="43">
        <v>1970</v>
      </c>
      <c r="C21" s="43">
        <v>1975</v>
      </c>
    </row>
    <row r="22" spans="1:4" ht="15.6" thickTop="1" thickBot="1" x14ac:dyDescent="0.35">
      <c r="A22" s="44" t="s">
        <v>163</v>
      </c>
      <c r="B22" s="42">
        <f>'1970'!F179</f>
        <v>0.14312749913049463</v>
      </c>
      <c r="C22" s="42">
        <f>'1975'!E180</f>
        <v>0.15108516185080345</v>
      </c>
    </row>
    <row r="23" spans="1:4" ht="15.6" thickTop="1" thickBot="1" x14ac:dyDescent="0.35">
      <c r="A23" s="44" t="s">
        <v>162</v>
      </c>
      <c r="B23" s="42">
        <f>'1970'!F180</f>
        <v>0.71374500173901079</v>
      </c>
      <c r="C23" s="42">
        <f>'1975'!E181</f>
        <v>0.6978296762983931</v>
      </c>
    </row>
    <row r="24" spans="1:4" ht="15" thickTop="1" x14ac:dyDescent="0.3"/>
    <row r="25" spans="1:4" ht="21.6" thickBot="1" x14ac:dyDescent="0.45">
      <c r="A25" s="43" t="s">
        <v>209</v>
      </c>
      <c r="B25" s="43">
        <v>1970</v>
      </c>
      <c r="C25" s="43">
        <v>1975</v>
      </c>
    </row>
    <row r="26" spans="1:4" ht="15.6" thickTop="1" thickBot="1" x14ac:dyDescent="0.35">
      <c r="A26" s="44" t="s">
        <v>203</v>
      </c>
      <c r="B26" s="42">
        <f>'1970'!F182</f>
        <v>35.143247073785339</v>
      </c>
      <c r="C26" s="42">
        <f>'1975'!E183</f>
        <v>18.388008518201495</v>
      </c>
    </row>
    <row r="27" spans="1:4" ht="16.2" thickTop="1" thickBot="1" x14ac:dyDescent="0.35">
      <c r="A27" s="44" t="s">
        <v>204</v>
      </c>
      <c r="B27" s="42">
        <v>5.9909999999999997</v>
      </c>
      <c r="C27" s="42">
        <v>5.9909999999999997</v>
      </c>
      <c r="D27" s="47"/>
    </row>
    <row r="28" spans="1:4" ht="16.2" thickTop="1" thickBot="1" x14ac:dyDescent="0.35">
      <c r="A28" s="44" t="s">
        <v>205</v>
      </c>
      <c r="B28" s="46">
        <f>'1970'!$F$183</f>
        <v>2.3374420888720216E-8</v>
      </c>
      <c r="C28" s="42">
        <f>'1975'!$E$184</f>
        <v>1.0164702767437664E-4</v>
      </c>
      <c r="D28" s="47"/>
    </row>
    <row r="29" spans="1:4" ht="15.6" thickTop="1" thickBot="1" x14ac:dyDescent="0.35">
      <c r="A29" s="44" t="s">
        <v>208</v>
      </c>
      <c r="B29" s="42">
        <v>0.05</v>
      </c>
      <c r="C29" s="42">
        <v>0.05</v>
      </c>
    </row>
    <row r="30" spans="1:4" ht="15.6" thickTop="1" thickBot="1" x14ac:dyDescent="0.35"/>
    <row r="31" spans="1:4" ht="15.6" thickTop="1" thickBot="1" x14ac:dyDescent="0.35">
      <c r="A31" s="48" t="s">
        <v>207</v>
      </c>
      <c r="B31" s="48"/>
      <c r="C31" s="48"/>
    </row>
    <row r="32" spans="1:4" ht="15.6" thickTop="1" thickBot="1" x14ac:dyDescent="0.35">
      <c r="A32" s="48" t="s">
        <v>206</v>
      </c>
      <c r="B32" s="48"/>
      <c r="C32" s="48"/>
    </row>
    <row r="33" spans="1:3" ht="15.6" thickTop="1" thickBot="1" x14ac:dyDescent="0.35">
      <c r="A33" s="49" t="s">
        <v>210</v>
      </c>
      <c r="B33" s="49"/>
      <c r="C33" s="49"/>
    </row>
    <row r="34" spans="1:3" ht="15" thickTop="1" x14ac:dyDescent="0.3"/>
  </sheetData>
  <mergeCells count="3">
    <mergeCell ref="A32:C32"/>
    <mergeCell ref="A31:C31"/>
    <mergeCell ref="A33:C3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1970</vt:lpstr>
      <vt:lpstr>1975</vt:lpstr>
      <vt:lpstr>Observations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Hritik Mehta</dc:creator>
  <cp:lastModifiedBy>HRITIK</cp:lastModifiedBy>
  <dcterms:created xsi:type="dcterms:W3CDTF">2015-06-05T18:17:20Z</dcterms:created>
  <dcterms:modified xsi:type="dcterms:W3CDTF">2020-09-29T19:15:33Z</dcterms:modified>
</cp:coreProperties>
</file>