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2260" windowHeight="12648" activeTab="3"/>
  </bookViews>
  <sheets>
    <sheet name="1970" sheetId="2" r:id="rId1"/>
    <sheet name="1975" sheetId="1" r:id="rId2"/>
    <sheet name="Observations" sheetId="3" r:id="rId3"/>
    <sheet name="Sheet1" sheetId="4" r:id="rId4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5" i="4" l="1"/>
  <c r="E141" i="4"/>
  <c r="E136" i="4"/>
  <c r="E131" i="4"/>
  <c r="E129" i="4"/>
  <c r="E125" i="4"/>
  <c r="E98" i="4"/>
  <c r="E97" i="4"/>
  <c r="E95" i="4"/>
  <c r="E92" i="4"/>
  <c r="E77" i="4"/>
  <c r="E76" i="4"/>
  <c r="E46" i="4"/>
  <c r="E23" i="4"/>
  <c r="E18" i="4"/>
  <c r="E9" i="4"/>
  <c r="E6" i="4"/>
  <c r="E5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" i="4"/>
  <c r="H158" i="2" l="1"/>
  <c r="H122" i="2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91" i="2"/>
  <c r="H92" i="2"/>
  <c r="H93" i="2"/>
  <c r="H94" i="2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63" i="2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38" i="2"/>
  <c r="H39" i="2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4" i="2"/>
  <c r="H5" i="2"/>
  <c r="J6" i="2" s="1"/>
  <c r="H6" i="2"/>
  <c r="J7" i="2" s="1"/>
  <c r="H7" i="2"/>
  <c r="H8" i="2" s="1"/>
  <c r="J4" i="2"/>
  <c r="J5" i="2"/>
  <c r="J3" i="2"/>
  <c r="D159" i="2"/>
  <c r="E159" i="2"/>
  <c r="H3" i="2" s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" i="1"/>
  <c r="H9" i="2" l="1"/>
  <c r="J9" i="2"/>
  <c r="J8" i="2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H10" i="2" l="1"/>
  <c r="J10" i="2"/>
  <c r="H11" i="2" l="1"/>
  <c r="J11" i="2" s="1"/>
  <c r="H12" i="2" l="1"/>
  <c r="J12" i="2"/>
  <c r="F159" i="1"/>
  <c r="E159" i="1"/>
  <c r="D159" i="1"/>
  <c r="H13" i="2" l="1"/>
  <c r="J13" i="2"/>
  <c r="H3" i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F171" i="2"/>
  <c r="E164" i="1"/>
  <c r="H14" i="2" l="1"/>
  <c r="H4" i="1"/>
  <c r="C3" i="3"/>
  <c r="C6" i="3"/>
  <c r="B3" i="3"/>
  <c r="B9" i="3"/>
  <c r="B13" i="3"/>
  <c r="E178" i="1"/>
  <c r="C19" i="3" s="1"/>
  <c r="E177" i="1"/>
  <c r="E174" i="1"/>
  <c r="C16" i="3" s="1"/>
  <c r="E173" i="1"/>
  <c r="C15" i="3" s="1"/>
  <c r="E172" i="1"/>
  <c r="C14" i="3" s="1"/>
  <c r="E171" i="1"/>
  <c r="C13" i="3" s="1"/>
  <c r="E170" i="1"/>
  <c r="C12" i="3" s="1"/>
  <c r="E168" i="1"/>
  <c r="C10" i="3" s="1"/>
  <c r="E167" i="1"/>
  <c r="C9" i="3" s="1"/>
  <c r="E166" i="1"/>
  <c r="C8" i="3" s="1"/>
  <c r="E163" i="1"/>
  <c r="C5" i="3" s="1"/>
  <c r="F177" i="2"/>
  <c r="B19" i="3" s="1"/>
  <c r="F176" i="2"/>
  <c r="F182" i="2" s="1"/>
  <c r="F183" i="2" s="1"/>
  <c r="B28" i="3" s="1"/>
  <c r="F174" i="2"/>
  <c r="B16" i="3" s="1"/>
  <c r="F173" i="2"/>
  <c r="B15" i="3" s="1"/>
  <c r="F172" i="2"/>
  <c r="B14" i="3" s="1"/>
  <c r="F170" i="2"/>
  <c r="B12" i="3" s="1"/>
  <c r="F168" i="2"/>
  <c r="B10" i="3" s="1"/>
  <c r="F167" i="2"/>
  <c r="F166" i="2"/>
  <c r="B8" i="3" s="1"/>
  <c r="F164" i="2"/>
  <c r="F165" i="2" s="1"/>
  <c r="B7" i="3" s="1"/>
  <c r="F163" i="2"/>
  <c r="B5" i="3" s="1"/>
  <c r="H15" i="2" l="1"/>
  <c r="J14" i="2"/>
  <c r="H5" i="1"/>
  <c r="E165" i="1"/>
  <c r="C7" i="3" s="1"/>
  <c r="E183" i="1"/>
  <c r="C18" i="3"/>
  <c r="B18" i="3"/>
  <c r="B26" i="3"/>
  <c r="B6" i="3"/>
  <c r="H16" i="2" l="1"/>
  <c r="J16" i="2"/>
  <c r="J15" i="2"/>
  <c r="H6" i="1"/>
  <c r="C26" i="3"/>
  <c r="E184" i="1"/>
  <c r="C28" i="3" s="1"/>
  <c r="H17" i="2" l="1"/>
  <c r="H7" i="1"/>
  <c r="F159" i="2"/>
  <c r="H18" i="2" l="1"/>
  <c r="J17" i="2"/>
  <c r="H8" i="1"/>
  <c r="H19" i="2" l="1"/>
  <c r="J18" i="2"/>
  <c r="H9" i="1"/>
  <c r="H20" i="2" l="1"/>
  <c r="J20" i="2"/>
  <c r="J19" i="2"/>
  <c r="H10" i="1"/>
  <c r="H21" i="2" l="1"/>
  <c r="J21" i="2"/>
  <c r="H11" i="1"/>
  <c r="H22" i="2" l="1"/>
  <c r="J22" i="2"/>
  <c r="H12" i="1"/>
  <c r="H23" i="2" l="1"/>
  <c r="J23" i="2"/>
  <c r="H13" i="1"/>
  <c r="H24" i="2" l="1"/>
  <c r="J24" i="2"/>
  <c r="H14" i="1"/>
  <c r="H25" i="2" l="1"/>
  <c r="J25" i="2"/>
  <c r="H15" i="1"/>
  <c r="H26" i="2" l="1"/>
  <c r="J26" i="2"/>
  <c r="H16" i="1"/>
  <c r="H27" i="2" l="1"/>
  <c r="H17" i="1"/>
  <c r="H28" i="2" l="1"/>
  <c r="J28" i="2"/>
  <c r="J27" i="2"/>
  <c r="H18" i="1"/>
  <c r="H29" i="2" l="1"/>
  <c r="J29" i="2"/>
  <c r="H19" i="1"/>
  <c r="H30" i="2" l="1"/>
  <c r="H20" i="1"/>
  <c r="H31" i="2" l="1"/>
  <c r="J31" i="2"/>
  <c r="J30" i="2"/>
  <c r="H21" i="1"/>
  <c r="H32" i="2" l="1"/>
  <c r="J32" i="2"/>
  <c r="H22" i="1"/>
  <c r="H33" i="2" l="1"/>
  <c r="J33" i="2"/>
  <c r="H23" i="1"/>
  <c r="H34" i="2" l="1"/>
  <c r="J34" i="2"/>
  <c r="H24" i="1"/>
  <c r="H35" i="2" l="1"/>
  <c r="J35" i="2"/>
  <c r="H25" i="1"/>
  <c r="H36" i="2" l="1"/>
  <c r="J36" i="2" s="1"/>
  <c r="H26" i="1"/>
  <c r="H37" i="2" l="1"/>
  <c r="J37" i="2"/>
  <c r="H27" i="1"/>
  <c r="H28" i="1" l="1"/>
  <c r="H29" i="1" l="1"/>
  <c r="H30" i="1" l="1"/>
  <c r="H31" i="1" l="1"/>
  <c r="H32" i="1" l="1"/>
  <c r="H33" i="1" l="1"/>
  <c r="H34" i="1" l="1"/>
  <c r="H35" i="1" l="1"/>
  <c r="H36" i="1" l="1"/>
  <c r="H37" i="1" l="1"/>
  <c r="H38" i="1" l="1"/>
  <c r="H39" i="1" l="1"/>
  <c r="H40" i="1" l="1"/>
  <c r="H41" i="1" l="1"/>
  <c r="J38" i="2" l="1"/>
  <c r="H42" i="1"/>
  <c r="J39" i="2" l="1"/>
  <c r="H43" i="1"/>
  <c r="J40" i="2" l="1"/>
  <c r="H44" i="1"/>
  <c r="J41" i="2" l="1"/>
  <c r="H45" i="1"/>
  <c r="J42" i="2" l="1"/>
  <c r="H46" i="1"/>
  <c r="J43" i="2" l="1"/>
  <c r="H47" i="1"/>
  <c r="J44" i="2" l="1"/>
  <c r="H48" i="1"/>
  <c r="J45" i="2" l="1"/>
  <c r="H49" i="1"/>
  <c r="J46" i="2" l="1"/>
  <c r="H50" i="1"/>
  <c r="J47" i="2" l="1"/>
  <c r="H51" i="1"/>
  <c r="J48" i="2" l="1"/>
  <c r="H52" i="1"/>
  <c r="J49" i="2" l="1"/>
  <c r="H53" i="1"/>
  <c r="J50" i="2" l="1"/>
  <c r="H54" i="1"/>
  <c r="J51" i="2" l="1"/>
  <c r="H55" i="1"/>
  <c r="J52" i="2" l="1"/>
  <c r="H56" i="1"/>
  <c r="J53" i="2" l="1"/>
  <c r="H57" i="1"/>
  <c r="J54" i="2" l="1"/>
  <c r="H58" i="1"/>
  <c r="J55" i="2" l="1"/>
  <c r="H59" i="1"/>
  <c r="J56" i="2" l="1"/>
  <c r="H60" i="1"/>
  <c r="J57" i="2" l="1"/>
  <c r="H61" i="1"/>
  <c r="J58" i="2" l="1"/>
  <c r="H62" i="1"/>
  <c r="J59" i="2" l="1"/>
  <c r="H63" i="1"/>
  <c r="J60" i="2" l="1"/>
  <c r="H64" i="1"/>
  <c r="J61" i="2" l="1"/>
  <c r="H65" i="1"/>
  <c r="J62" i="2" l="1"/>
  <c r="H66" i="1"/>
  <c r="J63" i="2" l="1"/>
  <c r="H67" i="1"/>
  <c r="J64" i="2" l="1"/>
  <c r="H68" i="1"/>
  <c r="J65" i="2" l="1"/>
  <c r="H69" i="1"/>
  <c r="J66" i="2" l="1"/>
  <c r="H70" i="1"/>
  <c r="J67" i="2" l="1"/>
  <c r="H71" i="1"/>
  <c r="J68" i="2" l="1"/>
  <c r="H72" i="1"/>
  <c r="J69" i="2" l="1"/>
  <c r="H73" i="1"/>
  <c r="J70" i="2" l="1"/>
  <c r="H74" i="1"/>
  <c r="J71" i="2" l="1"/>
  <c r="H75" i="1"/>
  <c r="J72" i="2" l="1"/>
  <c r="H76" i="1"/>
  <c r="J73" i="2" l="1"/>
  <c r="H77" i="1"/>
  <c r="J74" i="2" l="1"/>
  <c r="H78" i="1"/>
  <c r="J75" i="2" l="1"/>
  <c r="H79" i="1"/>
  <c r="J76" i="2" l="1"/>
  <c r="H80" i="1"/>
  <c r="J77" i="2" l="1"/>
  <c r="H81" i="1"/>
  <c r="J78" i="2" l="1"/>
  <c r="H82" i="1"/>
  <c r="J79" i="2" l="1"/>
  <c r="H83" i="1"/>
  <c r="J80" i="2" l="1"/>
  <c r="H84" i="1"/>
  <c r="J81" i="2" l="1"/>
  <c r="H85" i="1"/>
  <c r="J82" i="2" l="1"/>
  <c r="H86" i="1"/>
  <c r="J83" i="2" l="1"/>
  <c r="H87" i="1"/>
  <c r="J84" i="2" l="1"/>
  <c r="H88" i="1"/>
  <c r="J85" i="2" l="1"/>
  <c r="H89" i="1"/>
  <c r="J86" i="2" l="1"/>
  <c r="H90" i="1"/>
  <c r="J87" i="2" l="1"/>
  <c r="H91" i="1"/>
  <c r="J88" i="2" l="1"/>
  <c r="H92" i="1"/>
  <c r="J89" i="2" l="1"/>
  <c r="H93" i="1"/>
  <c r="J90" i="2" l="1"/>
  <c r="H94" i="1"/>
  <c r="J91" i="2" l="1"/>
  <c r="H95" i="1"/>
  <c r="J92" i="2" l="1"/>
  <c r="H96" i="1"/>
  <c r="J93" i="2" l="1"/>
  <c r="H97" i="1"/>
  <c r="J94" i="2" l="1"/>
  <c r="H98" i="1"/>
  <c r="J95" i="2" l="1"/>
  <c r="H99" i="1"/>
  <c r="J96" i="2" l="1"/>
  <c r="H100" i="1"/>
  <c r="J97" i="2" l="1"/>
  <c r="H101" i="1"/>
  <c r="J98" i="2" l="1"/>
  <c r="H102" i="1"/>
  <c r="J99" i="2" l="1"/>
  <c r="H103" i="1"/>
  <c r="J100" i="2" l="1"/>
  <c r="H104" i="1"/>
  <c r="J101" i="2" l="1"/>
  <c r="H105" i="1"/>
  <c r="J102" i="2" l="1"/>
  <c r="H106" i="1"/>
  <c r="J103" i="2" l="1"/>
  <c r="H107" i="1"/>
  <c r="J104" i="2" l="1"/>
  <c r="H108" i="1"/>
  <c r="J105" i="2" l="1"/>
  <c r="H109" i="1"/>
  <c r="J106" i="2" l="1"/>
  <c r="H110" i="1"/>
  <c r="J107" i="2" l="1"/>
  <c r="H111" i="1"/>
  <c r="J108" i="2" l="1"/>
  <c r="H112" i="1"/>
  <c r="J109" i="2" l="1"/>
  <c r="H113" i="1"/>
  <c r="J110" i="2" l="1"/>
  <c r="H114" i="1"/>
  <c r="J111" i="2" l="1"/>
  <c r="H115" i="1"/>
  <c r="J112" i="2" l="1"/>
  <c r="H116" i="1"/>
  <c r="J113" i="2" l="1"/>
  <c r="H117" i="1"/>
  <c r="J114" i="2" l="1"/>
  <c r="H118" i="1"/>
  <c r="J115" i="2" l="1"/>
  <c r="H119" i="1"/>
  <c r="J116" i="2" l="1"/>
  <c r="H120" i="1"/>
  <c r="J117" i="2" l="1"/>
  <c r="H121" i="1"/>
  <c r="J118" i="2" l="1"/>
  <c r="H122" i="1"/>
  <c r="J119" i="2" l="1"/>
  <c r="H123" i="1"/>
  <c r="J120" i="2" l="1"/>
  <c r="H124" i="1"/>
  <c r="J121" i="2" l="1"/>
  <c r="H125" i="1"/>
  <c r="J122" i="2" l="1"/>
  <c r="H126" i="1"/>
  <c r="J123" i="2" l="1"/>
  <c r="H127" i="1"/>
  <c r="J124" i="2" l="1"/>
  <c r="H128" i="1"/>
  <c r="J125" i="2" l="1"/>
  <c r="H129" i="1"/>
  <c r="J126" i="2" l="1"/>
  <c r="H130" i="1"/>
  <c r="J127" i="2" l="1"/>
  <c r="H131" i="1"/>
  <c r="J128" i="2" l="1"/>
  <c r="H132" i="1"/>
  <c r="J129" i="2" l="1"/>
  <c r="H133" i="1"/>
  <c r="J130" i="2" l="1"/>
  <c r="H134" i="1"/>
  <c r="J131" i="2" l="1"/>
  <c r="H135" i="1"/>
  <c r="J132" i="2" l="1"/>
  <c r="H136" i="1"/>
  <c r="J133" i="2" l="1"/>
  <c r="H137" i="1"/>
  <c r="J134" i="2" l="1"/>
  <c r="H138" i="1"/>
  <c r="J135" i="2" l="1"/>
  <c r="H139" i="1"/>
  <c r="J136" i="2" l="1"/>
  <c r="H140" i="1"/>
  <c r="J137" i="2" l="1"/>
  <c r="H141" i="1"/>
  <c r="J138" i="2" l="1"/>
  <c r="H142" i="1"/>
  <c r="J139" i="2" l="1"/>
  <c r="H143" i="1"/>
  <c r="J140" i="2" l="1"/>
  <c r="H144" i="1"/>
  <c r="J141" i="2" l="1"/>
  <c r="H145" i="1"/>
  <c r="J142" i="2" l="1"/>
  <c r="H146" i="1"/>
  <c r="J143" i="2" l="1"/>
  <c r="H147" i="1"/>
  <c r="J144" i="2" l="1"/>
  <c r="H148" i="1"/>
  <c r="J145" i="2" l="1"/>
  <c r="H149" i="1"/>
  <c r="J146" i="2" l="1"/>
  <c r="H150" i="1"/>
  <c r="J147" i="2" l="1"/>
  <c r="H151" i="1"/>
  <c r="J148" i="2" l="1"/>
  <c r="H152" i="1"/>
  <c r="J149" i="2" l="1"/>
  <c r="H153" i="1"/>
  <c r="J150" i="2" l="1"/>
  <c r="H154" i="1"/>
  <c r="J151" i="2" l="1"/>
  <c r="H155" i="1"/>
  <c r="J152" i="2" l="1"/>
  <c r="H156" i="1"/>
  <c r="J153" i="2" l="1"/>
  <c r="H157" i="1"/>
  <c r="J154" i="2" l="1"/>
  <c r="H158" i="1"/>
  <c r="J159" i="1"/>
  <c r="E181" i="1" s="1"/>
  <c r="J155" i="2" l="1"/>
  <c r="J156" i="2" l="1"/>
  <c r="J157" i="2" l="1"/>
  <c r="J158" i="2" l="1"/>
  <c r="J159" i="2" s="1"/>
  <c r="E180" i="1"/>
  <c r="G159" i="2" l="1"/>
  <c r="C23" i="3"/>
  <c r="C22" i="3"/>
  <c r="F180" i="2" l="1"/>
  <c r="B23" i="3" s="1"/>
  <c r="F179" i="2"/>
  <c r="B22" i="3" s="1"/>
</calcChain>
</file>

<file path=xl/sharedStrings.xml><?xml version="1.0" encoding="utf-8"?>
<sst xmlns="http://schemas.openxmlformats.org/spreadsheetml/2006/main" count="878" uniqueCount="217">
  <si>
    <t>Country</t>
  </si>
  <si>
    <t>Per-Capita_Real_GDP</t>
  </si>
  <si>
    <t>Aruba</t>
  </si>
  <si>
    <t>Angola</t>
  </si>
  <si>
    <t>Anguilla</t>
  </si>
  <si>
    <t>Albania</t>
  </si>
  <si>
    <t>United Arab Emirates</t>
  </si>
  <si>
    <t>Argentina</t>
  </si>
  <si>
    <t>Antigua and Barbuda</t>
  </si>
  <si>
    <t>Australia</t>
  </si>
  <si>
    <t>Austria</t>
  </si>
  <si>
    <t>Burundi</t>
  </si>
  <si>
    <t>Belgium</t>
  </si>
  <si>
    <t>Benin</t>
  </si>
  <si>
    <t>Burkina Faso</t>
  </si>
  <si>
    <t>Bangladesh</t>
  </si>
  <si>
    <t>Bulgaria</t>
  </si>
  <si>
    <t>Bahrain</t>
  </si>
  <si>
    <t>Bahamas</t>
  </si>
  <si>
    <t>Belize</t>
  </si>
  <si>
    <t>Bermuda</t>
  </si>
  <si>
    <t>Bolivia (Plurinational State of)</t>
  </si>
  <si>
    <t>Brazil</t>
  </si>
  <si>
    <t>Barbados</t>
  </si>
  <si>
    <t>Brunei Darussalam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</si>
  <si>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</si>
  <si>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</si>
  <si>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</si>
  <si>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</si>
  <si>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</si>
  <si>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</si>
  <si>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</si>
  <si>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Côte d'Ivoire</t>
  </si>
  <si>
    <t>Cameroon</t>
  </si>
  <si>
    <t>D.R. of the Congo</t>
  </si>
  <si>
    <t>Congo</t>
  </si>
  <si>
    <t>Colombia</t>
  </si>
  <si>
    <t>Comoros</t>
  </si>
  <si>
    <t>Cabo Verde</t>
  </si>
  <si>
    <t>Costa Rica</t>
  </si>
  <si>
    <t>Cayman Islands</t>
  </si>
  <si>
    <t>Cyprus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</si>
  <si>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</si>
  <si>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</si>
  <si>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</si>
  <si>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</si>
  <si>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</si>
  <si>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</si>
  <si>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</si>
  <si>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</t>
  </si>
  <si>
    <t>Spain</t>
  </si>
  <si>
    <t>Ethiopia</t>
  </si>
  <si>
    <t>Finland</t>
  </si>
  <si>
    <t>Fiji</t>
  </si>
  <si>
    <t>France</t>
  </si>
  <si>
    <t>Gabon</t>
  </si>
  <si>
    <t>United Kingdom</t>
  </si>
  <si>
    <t>Ghana</t>
  </si>
  <si>
    <t>Guinea</t>
  </si>
  <si>
    <t>Gambia</t>
  </si>
  <si>
    <t>Guinea-Bissau</t>
  </si>
  <si>
    <t>Equatorial Guinea</t>
  </si>
  <si>
    <t>Greece</t>
  </si>
  <si>
    <t>Grenada</t>
  </si>
  <si>
    <t>Guatemala</t>
  </si>
  <si>
    <t>China, Hong Kong SAR</t>
  </si>
  <si>
    <t>Honduras</t>
  </si>
  <si>
    <t>Haiti</t>
  </si>
  <si>
    <t>Hungary</t>
  </si>
  <si>
    <t>Indonesia</t>
  </si>
  <si>
    <t>India</t>
  </si>
  <si>
    <t>Ireland</t>
  </si>
  <si>
    <t>Iran (Islamic Republic of)</t>
  </si>
  <si>
    <t>Iraq</t>
  </si>
  <si>
    <t>Iceland</t>
  </si>
  <si>
    <t>Israel</t>
  </si>
  <si>
    <t>Italy</t>
  </si>
  <si>
    <t>Jamaica</t>
  </si>
  <si>
    <t>Jordan</t>
  </si>
  <si>
    <t>Japan</t>
  </si>
  <si>
    <t>Kenya</t>
  </si>
  <si>
    <t>Cambodia</t>
  </si>
  <si>
    <t>Saint Kitts and Nevis</t>
  </si>
  <si>
    <t>Republic of Korea</t>
  </si>
  <si>
    <t>Kuwait</t>
  </si>
  <si>
    <t>Lao People's DR</t>
  </si>
  <si>
    <t>Lebanon</t>
  </si>
  <si>
    <t>Liberia</t>
  </si>
  <si>
    <t>Saint Lucia</t>
  </si>
  <si>
    <t>Sri Lanka</t>
  </si>
  <si>
    <t>Lesotho</t>
  </si>
  <si>
    <t>Luxembourg</t>
  </si>
  <si>
    <t>China, Macao SAR</t>
  </si>
  <si>
    <t>Morocco</t>
  </si>
  <si>
    <t>Madagascar</t>
  </si>
  <si>
    <t>Maldives</t>
  </si>
  <si>
    <t>Mexico</t>
  </si>
  <si>
    <t>Mali</t>
  </si>
  <si>
    <t>Malta</t>
  </si>
  <si>
    <t>Myanmar</t>
  </si>
  <si>
    <t>Mongolia</t>
  </si>
  <si>
    <t>Mozambique</t>
  </si>
  <si>
    <t>Mauritania</t>
  </si>
  <si>
    <t>Montserrat</t>
  </si>
  <si>
    <t>Mauritius</t>
  </si>
  <si>
    <t>Malawi</t>
  </si>
  <si>
    <t>Malaysia</t>
  </si>
  <si>
    <t>Namibia</t>
  </si>
  <si>
    <t>Niger</t>
  </si>
  <si>
    <t>Nigeria</t>
  </si>
  <si>
    <t>Nicaragua</t>
  </si>
  <si>
    <t>Netherlands</t>
  </si>
  <si>
    <t>Norway</t>
  </si>
  <si>
    <t>Nepal</t>
  </si>
  <si>
    <t>New Zealand</t>
  </si>
  <si>
    <t>Oman</t>
  </si>
  <si>
    <t>Pakistan</t>
  </si>
  <si>
    <t>Panama</t>
  </si>
  <si>
    <t>Peru</t>
  </si>
  <si>
    <t>Philippines</t>
  </si>
  <si>
    <t>Poland</t>
  </si>
  <si>
    <t>Portugal</t>
  </si>
  <si>
    <t>Paraguay</t>
  </si>
  <si>
    <t>State of Palestine</t>
  </si>
  <si>
    <t>Qatar</t>
  </si>
  <si>
    <t>Romania</t>
  </si>
  <si>
    <t>Rwanda</t>
  </si>
  <si>
    <t>Saudi Arabia</t>
  </si>
  <si>
    <t>Sudan</t>
  </si>
  <si>
    <t>Senegal</t>
  </si>
  <si>
    <t>Singapore</t>
  </si>
  <si>
    <t>Sierra Leone</t>
  </si>
  <si>
    <t>El Salvador</t>
  </si>
  <si>
    <t>Sao Tome and Principe</t>
  </si>
  <si>
    <t>Suriname</t>
  </si>
  <si>
    <t>Sweden</t>
  </si>
  <si>
    <t>Eswatini</t>
  </si>
  <si>
    <t>Seychelles</t>
  </si>
  <si>
    <t>Syrian Arab Republic</t>
  </si>
  <si>
    <t>Turks and Caicos Islands</t>
  </si>
  <si>
    <t>Chad</t>
  </si>
  <si>
    <t>Togo</t>
  </si>
  <si>
    <t>Thailand</t>
  </si>
  <si>
    <t>Trinidad and Tobago</t>
  </si>
  <si>
    <t>Tunisia</t>
  </si>
  <si>
    <t>Turkey</t>
  </si>
  <si>
    <t>Taiwan</t>
  </si>
  <si>
    <t>U.R. of Tanzania: Mainland</t>
  </si>
  <si>
    <t>Uganda</t>
  </si>
  <si>
    <t>Uruguay</t>
  </si>
  <si>
    <t>United States</t>
  </si>
  <si>
    <t>St. Vincent and the Grenadines</t>
  </si>
  <si>
    <t>Venezuela (Bolivarian Republic of)</t>
  </si>
  <si>
    <t>British Virgin Islands</t>
  </si>
  <si>
    <t>Viet Nam</t>
  </si>
  <si>
    <t>South Africa</t>
  </si>
  <si>
    <t>Zambia</t>
  </si>
  <si>
    <t>Zimbabwe</t>
  </si>
  <si>
    <t>Year</t>
  </si>
  <si>
    <t>N/A</t>
  </si>
  <si>
    <t>Area under Lorenz</t>
  </si>
  <si>
    <t>Gini Coefficient</t>
  </si>
  <si>
    <t>Total Area Under Lorenz Curve</t>
  </si>
  <si>
    <t>Mean</t>
  </si>
  <si>
    <t>Median</t>
  </si>
  <si>
    <t>Mode</t>
  </si>
  <si>
    <t>Standard Deviation</t>
  </si>
  <si>
    <t>Maxium Value</t>
  </si>
  <si>
    <t>Minimum Value</t>
  </si>
  <si>
    <t>Q1</t>
  </si>
  <si>
    <t>Q3</t>
  </si>
  <si>
    <t>Skewness</t>
  </si>
  <si>
    <t>Kurtosis</t>
  </si>
  <si>
    <t xml:space="preserve"> Number</t>
  </si>
  <si>
    <t>Number</t>
  </si>
  <si>
    <t>Total</t>
  </si>
  <si>
    <t>Number Of Observations</t>
  </si>
  <si>
    <t>Q0 ( Maximum Value)</t>
  </si>
  <si>
    <t>Q4 (Minimum  Value)</t>
  </si>
  <si>
    <t>Q2 (Median)</t>
  </si>
  <si>
    <t>Total Area Under Lorenz Curve for Per-capita GDP</t>
  </si>
  <si>
    <t xml:space="preserve">Gini Coefficient for GDP </t>
  </si>
  <si>
    <t>ln(real_per_capita_GDP)</t>
  </si>
  <si>
    <t>ln(Real_per_capita_GDP)</t>
  </si>
  <si>
    <t>Formulas used</t>
  </si>
  <si>
    <t>Real GDP/ Population</t>
  </si>
  <si>
    <t>Per-Capita Real GDP=</t>
  </si>
  <si>
    <t>Area under Lorenz=</t>
  </si>
  <si>
    <t xml:space="preserve">Jarque-Bera Coefficient </t>
  </si>
  <si>
    <t>Q0(Minimum Value)</t>
  </si>
  <si>
    <t>Q2(Median)</t>
  </si>
  <si>
    <t>Q4(Maximum Value)</t>
  </si>
  <si>
    <t>With ln( Per-capita GDP)</t>
  </si>
  <si>
    <t>p-value</t>
  </si>
  <si>
    <t>P-value</t>
  </si>
  <si>
    <t>Test Statistic(observed)</t>
  </si>
  <si>
    <t>Test Statistic(Critical)</t>
  </si>
  <si>
    <t xml:space="preserve">P-Value </t>
  </si>
  <si>
    <t>Ha: The random variable from which the sample was extracted doesn't follows a normal distribution.</t>
  </si>
  <si>
    <t>Ho: The random variable from which the sample was extracted follows a normal distribution.</t>
  </si>
  <si>
    <t>significance level</t>
  </si>
  <si>
    <t>Jarque-Bera Test</t>
  </si>
  <si>
    <t>As the computed p-value is very less than the significance level, we can reject the null hypothesis.</t>
  </si>
  <si>
    <t>Population (in millions)</t>
  </si>
  <si>
    <t>Real GDP</t>
  </si>
  <si>
    <t>Cummulative Relative denisty of population</t>
  </si>
  <si>
    <t>Cummulative relative Real GDP</t>
  </si>
  <si>
    <t>Cummulative Relative denisty of Population</t>
  </si>
  <si>
    <t>Maximum Value</t>
  </si>
  <si>
    <t>(Country's Real GDP/Total Real GDP) + Previous _value</t>
  </si>
  <si>
    <t>Relative denisty population=</t>
  </si>
  <si>
    <t>Cummulative relative Real GDP=</t>
  </si>
  <si>
    <t xml:space="preserve">(Population of the Country /Total population ) </t>
  </si>
  <si>
    <t>(sum of cummulative relative real GDP of Country n and n+1 /2) *classmark</t>
  </si>
  <si>
    <t>Q2</t>
  </si>
  <si>
    <t>Q4</t>
  </si>
  <si>
    <t>Quartile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</si>
</sst>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0"/>
      <color rgb="FF000000"/>
      <name val="Arial Unicode MS"/>
      <family val="2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A5A5A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3" fillId="4" borderId="8" applyNumberFormat="0" applyAlignment="0" applyProtection="0"/>
  </cellStyleXfs>
  <cellXfs count="54">
    <xf numFmtId="0" fontId="0" fillId="0" borderId="0" xfId="0"/>
    <xf numFmtId="0" fontId="2" fillId="0" borderId="2" xfId="0" applyFont="1" applyBorder="1" applyAlignment="1">
      <alignment horizontal="center" vertical="top"/>
    </xf>
    <xf numFmtId="0" fontId="0" fillId="0" borderId="0" xfId="0" applyFont="1" applyBorder="1" applyAlignment="1">
      <alignment horizontal="right" vertical="top"/>
    </xf>
    <xf numFmtId="0" fontId="0" fillId="0" borderId="0" xfId="0" applyFont="1" applyFill="1" applyBorder="1" applyAlignment="1">
      <alignment horizontal="right" vertical="top"/>
    </xf>
    <xf numFmtId="0" fontId="2" fillId="0" borderId="0" xfId="0" applyFont="1" applyAlignment="1">
      <alignment horizontal="center"/>
    </xf>
    <xf numFmtId="0" fontId="0" fillId="0" borderId="0" xfId="0" applyFont="1" applyBorder="1" applyAlignment="1">
      <alignment horizontal="left" vertical="top"/>
    </xf>
    <xf numFmtId="0" fontId="0" fillId="0" borderId="0" xfId="0" applyBorder="1"/>
    <xf numFmtId="0" fontId="2" fillId="0" borderId="4" xfId="0" applyFont="1" applyBorder="1" applyAlignment="1">
      <alignment horizontal="center" vertical="top"/>
    </xf>
    <xf numFmtId="0" fontId="2" fillId="0" borderId="5" xfId="0" applyFont="1" applyBorder="1"/>
    <xf numFmtId="0" fontId="1" fillId="2" borderId="1" xfId="1"/>
    <xf numFmtId="0" fontId="2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 vertical="top"/>
    </xf>
    <xf numFmtId="0" fontId="2" fillId="3" borderId="3" xfId="0" applyFont="1" applyFill="1" applyBorder="1" applyAlignment="1">
      <alignment horizontal="center" vertical="top"/>
    </xf>
    <xf numFmtId="0" fontId="1" fillId="2" borderId="2" xfId="1" applyBorder="1"/>
    <xf numFmtId="0" fontId="0" fillId="0" borderId="2" xfId="0" applyBorder="1"/>
    <xf numFmtId="0" fontId="2" fillId="0" borderId="2" xfId="0" applyFont="1" applyBorder="1"/>
    <xf numFmtId="0" fontId="0" fillId="0" borderId="5" xfId="0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top"/>
    </xf>
    <xf numFmtId="0" fontId="2" fillId="0" borderId="7" xfId="0" applyFont="1" applyBorder="1" applyAlignment="1">
      <alignment horizontal="center"/>
    </xf>
    <xf numFmtId="0" fontId="4" fillId="2" borderId="2" xfId="1" applyFont="1" applyBorder="1"/>
    <xf numFmtId="0" fontId="4" fillId="2" borderId="2" xfId="1" applyFont="1" applyBorder="1" applyAlignment="1">
      <alignment horizontal="right"/>
    </xf>
    <xf numFmtId="0" fontId="5" fillId="0" borderId="2" xfId="0" applyFont="1" applyBorder="1"/>
    <xf numFmtId="0" fontId="0" fillId="0" borderId="9" xfId="0" applyBorder="1"/>
    <xf numFmtId="0" fontId="4" fillId="2" borderId="4" xfId="1" applyFont="1" applyBorder="1"/>
    <xf numFmtId="0" fontId="5" fillId="0" borderId="0" xfId="0" applyFont="1" applyBorder="1"/>
    <xf numFmtId="0" fontId="2" fillId="5" borderId="2" xfId="0" applyFont="1" applyFill="1" applyBorder="1" applyAlignment="1">
      <alignment horizontal="center" vertical="top"/>
    </xf>
    <xf numFmtId="0" fontId="2" fillId="6" borderId="6" xfId="0" applyFont="1" applyFill="1" applyBorder="1" applyAlignment="1">
      <alignment horizontal="center" vertical="top"/>
    </xf>
    <xf numFmtId="0" fontId="1" fillId="2" borderId="6" xfId="1" applyBorder="1"/>
    <xf numFmtId="0" fontId="4" fillId="2" borderId="6" xfId="1" applyFont="1" applyBorder="1"/>
    <xf numFmtId="0" fontId="2" fillId="3" borderId="2" xfId="0" applyFont="1" applyFill="1" applyBorder="1" applyAlignment="1">
      <alignment horizontal="left"/>
    </xf>
    <xf numFmtId="0" fontId="2" fillId="3" borderId="10" xfId="0" applyFont="1" applyFill="1" applyBorder="1" applyAlignment="1">
      <alignment horizontal="left"/>
    </xf>
    <xf numFmtId="0" fontId="0" fillId="0" borderId="11" xfId="0" applyBorder="1"/>
    <xf numFmtId="0" fontId="1" fillId="2" borderId="13" xfId="1" applyBorder="1"/>
    <xf numFmtId="0" fontId="2" fillId="3" borderId="12" xfId="0" applyFont="1" applyFill="1" applyBorder="1"/>
    <xf numFmtId="0" fontId="0" fillId="3" borderId="6" xfId="0" applyFill="1" applyBorder="1"/>
    <xf numFmtId="0" fontId="2" fillId="3" borderId="10" xfId="0" applyFont="1" applyFill="1" applyBorder="1" applyAlignment="1">
      <alignment horizontal="left" vertical="top"/>
    </xf>
    <xf numFmtId="0" fontId="2" fillId="3" borderId="10" xfId="0" applyFont="1" applyFill="1" applyBorder="1"/>
    <xf numFmtId="0" fontId="0" fillId="3" borderId="14" xfId="0" applyFill="1" applyBorder="1"/>
    <xf numFmtId="0" fontId="0" fillId="6" borderId="14" xfId="0" applyFill="1" applyBorder="1"/>
    <xf numFmtId="0" fontId="3" fillId="4" borderId="8" xfId="2" applyAlignment="1">
      <alignment horizontal="center"/>
    </xf>
    <xf numFmtId="0" fontId="6" fillId="6" borderId="0" xfId="0" applyFont="1" applyFill="1" applyAlignment="1">
      <alignment horizontal="center"/>
    </xf>
    <xf numFmtId="0" fontId="3" fillId="4" borderId="8" xfId="2"/>
    <xf numFmtId="0" fontId="4" fillId="2" borderId="15" xfId="1" applyFont="1" applyBorder="1"/>
    <xf numFmtId="0" fontId="3" fillId="4" borderId="8" xfId="2" applyAlignment="1">
      <alignment horizontal="center" vertical="center"/>
    </xf>
    <xf numFmtId="0" fontId="7" fillId="0" borderId="0" xfId="0" applyFont="1" applyAlignment="1">
      <alignment vertical="center"/>
    </xf>
    <xf numFmtId="0" fontId="3" fillId="4" borderId="8" xfId="2" applyAlignment="1">
      <alignment horizontal="left"/>
    </xf>
    <xf numFmtId="0" fontId="3" fillId="4" borderId="8" xfId="2"/>
    <xf numFmtId="0" fontId="0" fillId="3" borderId="0" xfId="0" applyFill="1"/>
    <xf numFmtId="0" fontId="0" fillId="7" borderId="0" xfId="0" applyFill="1"/>
    <xf numFmtId="0" fontId="0" fillId="8" borderId="0" xfId="0" applyFill="1"/>
    <xf numFmtId="0" fontId="0" fillId="6" borderId="0" xfId="0" applyFill="1"/>
  </cellXfs>
  <cellStyles count="3">
    <cellStyle name="Calculation" xfId="1" builtinId="22"/>
    <cellStyle name="Check Cell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Lorenz Curve for</a:t>
            </a:r>
            <a:r>
              <a:rPr lang="en-US" baseline="0"/>
              <a:t> Years 1970 and 1975</a:t>
            </a:r>
            <a:endParaRPr lang="en-US"/>
          </a:p>
        </c:rich>
      </c:tx>
      <c:layout>
        <c:manualLayout>
          <c:xMode val="edge"/>
          <c:yMode val="edge"/>
          <c:x val="0.20909419870310328"/>
          <c:y val="9.1240875912408752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38088193287954E-2"/>
          <c:y val="7.4163616871834689E-2"/>
          <c:w val="0.77412307212877818"/>
          <c:h val="0.80493819896154284"/>
        </c:manualLayout>
      </c:layout>
      <c:scatterChart>
        <c:scatterStyle val="smoothMarker"/>
        <c:varyColors val="0"/>
        <c:ser>
          <c:idx val="0"/>
          <c:order val="0"/>
          <c:tx>
            <c:v>Equality 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'1975'!$I$2:$I$158</c:f>
              <c:numCache>
                <c:formatCode>General</c:formatCode>
                <c:ptCount val="157"/>
                <c:pt idx="0">
                  <c:v>0</c:v>
                </c:pt>
                <c:pt idx="1">
                  <c:v>1.7411083621105897E-3</c:v>
                </c:pt>
                <c:pt idx="2">
                  <c:v>4.5195891882250858E-3</c:v>
                </c:pt>
                <c:pt idx="3">
                  <c:v>1.3266879467614064E-2</c:v>
                </c:pt>
                <c:pt idx="4">
                  <c:v>1.4253024931483763E-2</c:v>
                </c:pt>
                <c:pt idx="5">
                  <c:v>1.7832273936583085E-2</c:v>
                </c:pt>
                <c:pt idx="6">
                  <c:v>2.5815450149060809E-2</c:v>
                </c:pt>
                <c:pt idx="7">
                  <c:v>2.6635088939243837E-2</c:v>
                </c:pt>
                <c:pt idx="8">
                  <c:v>3.9723567301540925E-2</c:v>
                </c:pt>
                <c:pt idx="9">
                  <c:v>4.1376648160409445E-2</c:v>
                </c:pt>
                <c:pt idx="10">
                  <c:v>4.2547479169902293E-2</c:v>
                </c:pt>
                <c:pt idx="11">
                  <c:v>4.5455598158162351E-2</c:v>
                </c:pt>
                <c:pt idx="12">
                  <c:v>4.7476130118780338E-2</c:v>
                </c:pt>
                <c:pt idx="13">
                  <c:v>6.6628554944429319E-2</c:v>
                </c:pt>
                <c:pt idx="14">
                  <c:v>6.8021170035843695E-2</c:v>
                </c:pt>
                <c:pt idx="15">
                  <c:v>6.8563026331209379E-2</c:v>
                </c:pt>
                <c:pt idx="16">
                  <c:v>7.9088652865914252E-2</c:v>
                </c:pt>
                <c:pt idx="17">
                  <c:v>7.9892793417885605E-2</c:v>
                </c:pt>
                <c:pt idx="18">
                  <c:v>8.1314415963184117E-2</c:v>
                </c:pt>
                <c:pt idx="19">
                  <c:v>8.1523509219993268E-2</c:v>
                </c:pt>
                <c:pt idx="20">
                  <c:v>8.1920936287438947E-2</c:v>
                </c:pt>
                <c:pt idx="21">
                  <c:v>8.3018939230253996E-2</c:v>
                </c:pt>
                <c:pt idx="22">
                  <c:v>8.3240755843516478E-2</c:v>
                </c:pt>
                <c:pt idx="23">
                  <c:v>0.25011937495195502</c:v>
                </c:pt>
                <c:pt idx="24">
                  <c:v>0.25019254644681216</c:v>
                </c:pt>
                <c:pt idx="25">
                  <c:v>0.25157322138341232</c:v>
                </c:pt>
                <c:pt idx="26">
                  <c:v>0.25360273327489419</c:v>
                </c:pt>
                <c:pt idx="27">
                  <c:v>0.50096410711259609</c:v>
                </c:pt>
                <c:pt idx="28">
                  <c:v>0.50296711838458918</c:v>
                </c:pt>
                <c:pt idx="29">
                  <c:v>0.5030611218487363</c:v>
                </c:pt>
                <c:pt idx="30">
                  <c:v>0.50632297767316448</c:v>
                </c:pt>
                <c:pt idx="31">
                  <c:v>0.54161345175517484</c:v>
                </c:pt>
                <c:pt idx="32">
                  <c:v>0.54192250673050901</c:v>
                </c:pt>
                <c:pt idx="33">
                  <c:v>0.54256994080333121</c:v>
                </c:pt>
                <c:pt idx="34">
                  <c:v>0.54300641140343953</c:v>
                </c:pt>
                <c:pt idx="35">
                  <c:v>0.56094531782453716</c:v>
                </c:pt>
                <c:pt idx="36">
                  <c:v>0.56182232531429643</c:v>
                </c:pt>
                <c:pt idx="37">
                  <c:v>0.56544476825560963</c:v>
                </c:pt>
                <c:pt idx="38">
                  <c:v>0.56973699948806211</c:v>
                </c:pt>
                <c:pt idx="39">
                  <c:v>0.57588845116013487</c:v>
                </c:pt>
                <c:pt idx="40">
                  <c:v>0.57721429298464877</c:v>
                </c:pt>
                <c:pt idx="41">
                  <c:v>0.57854782245171876</c:v>
                </c:pt>
                <c:pt idx="42">
                  <c:v>0.57890274972364009</c:v>
                </c:pt>
                <c:pt idx="43">
                  <c:v>0.5797497003035792</c:v>
                </c:pt>
                <c:pt idx="44">
                  <c:v>0.58109516236897074</c:v>
                </c:pt>
                <c:pt idx="45">
                  <c:v>0.58587714909715216</c:v>
                </c:pt>
                <c:pt idx="46">
                  <c:v>0.58594691587979608</c:v>
                </c:pt>
                <c:pt idx="47">
                  <c:v>0.58596910371919542</c:v>
                </c:pt>
                <c:pt idx="48">
                  <c:v>0.58600577205972826</c:v>
                </c:pt>
                <c:pt idx="49">
                  <c:v>0.58655986180428132</c:v>
                </c:pt>
                <c:pt idx="50">
                  <c:v>0.58833490214806961</c:v>
                </c:pt>
                <c:pt idx="51">
                  <c:v>0.5890845409849812</c:v>
                </c:pt>
                <c:pt idx="52">
                  <c:v>0.6004555038919257</c:v>
                </c:pt>
                <c:pt idx="53">
                  <c:v>0.60081238249998037</c:v>
                </c:pt>
                <c:pt idx="54">
                  <c:v>0.60192638753256344</c:v>
                </c:pt>
                <c:pt idx="55">
                  <c:v>0.60356894616762424</c:v>
                </c:pt>
                <c:pt idx="56">
                  <c:v>0.61466061598565358</c:v>
                </c:pt>
                <c:pt idx="57">
                  <c:v>0.61468544707054917</c:v>
                </c:pt>
                <c:pt idx="58">
                  <c:v>0.61585773430581603</c:v>
                </c:pt>
                <c:pt idx="59">
                  <c:v>0.61599769117877412</c:v>
                </c:pt>
                <c:pt idx="60">
                  <c:v>0.6196922607137163</c:v>
                </c:pt>
                <c:pt idx="61">
                  <c:v>0.62033990508756942</c:v>
                </c:pt>
                <c:pt idx="62">
                  <c:v>0.62076698184673074</c:v>
                </c:pt>
                <c:pt idx="63">
                  <c:v>0.62249505000801364</c:v>
                </c:pt>
                <c:pt idx="64">
                  <c:v>0.62252073065800362</c:v>
                </c:pt>
                <c:pt idx="65">
                  <c:v>0.62265960078885785</c:v>
                </c:pt>
                <c:pt idx="66">
                  <c:v>0.62472307732143439</c:v>
                </c:pt>
                <c:pt idx="67">
                  <c:v>0.62475887030954147</c:v>
                </c:pt>
                <c:pt idx="68">
                  <c:v>0.62627709787369679</c:v>
                </c:pt>
                <c:pt idx="69">
                  <c:v>0.62634620471998681</c:v>
                </c:pt>
                <c:pt idx="70">
                  <c:v>0.62772945219404497</c:v>
                </c:pt>
                <c:pt idx="71">
                  <c:v>0.63037012026995276</c:v>
                </c:pt>
                <c:pt idx="72">
                  <c:v>0.637371583093575</c:v>
                </c:pt>
                <c:pt idx="73">
                  <c:v>0.64687622655630783</c:v>
                </c:pt>
                <c:pt idx="74">
                  <c:v>0.65096691639778348</c:v>
                </c:pt>
                <c:pt idx="75">
                  <c:v>0.65099639981864565</c:v>
                </c:pt>
                <c:pt idx="76">
                  <c:v>0.65681568651973266</c:v>
                </c:pt>
                <c:pt idx="77">
                  <c:v>0.65705533006769334</c:v>
                </c:pt>
                <c:pt idx="78">
                  <c:v>0.65721020068736369</c:v>
                </c:pt>
                <c:pt idx="79">
                  <c:v>0.66047695388744254</c:v>
                </c:pt>
                <c:pt idx="80">
                  <c:v>0.68938104110068898</c:v>
                </c:pt>
                <c:pt idx="81">
                  <c:v>0.68939293341906283</c:v>
                </c:pt>
                <c:pt idx="82">
                  <c:v>0.68949034052278546</c:v>
                </c:pt>
                <c:pt idx="83">
                  <c:v>0.69229327415889874</c:v>
                </c:pt>
                <c:pt idx="84">
                  <c:v>0.69231263825749145</c:v>
                </c:pt>
                <c:pt idx="85">
                  <c:v>0.69433669448940449</c:v>
                </c:pt>
                <c:pt idx="86">
                  <c:v>0.69668377592240982</c:v>
                </c:pt>
                <c:pt idx="87">
                  <c:v>0.69668658972505793</c:v>
                </c:pt>
                <c:pt idx="88">
                  <c:v>0.69670582355420108</c:v>
                </c:pt>
                <c:pt idx="89">
                  <c:v>0.69984424753034113</c:v>
                </c:pt>
                <c:pt idx="90">
                  <c:v>0.70053606536676871</c:v>
                </c:pt>
                <c:pt idx="91">
                  <c:v>0.70062277351761248</c:v>
                </c:pt>
                <c:pt idx="92">
                  <c:v>0.70086580887411476</c:v>
                </c:pt>
                <c:pt idx="93">
                  <c:v>0.70133456247552772</c:v>
                </c:pt>
                <c:pt idx="94">
                  <c:v>0.70798416529081765</c:v>
                </c:pt>
                <c:pt idx="95">
                  <c:v>0.72500599937829036</c:v>
                </c:pt>
                <c:pt idx="96">
                  <c:v>0.7293237008576412</c:v>
                </c:pt>
                <c:pt idx="97">
                  <c:v>0.73120048015257766</c:v>
                </c:pt>
                <c:pt idx="98">
                  <c:v>0.73133536863621185</c:v>
                </c:pt>
                <c:pt idx="99">
                  <c:v>0.73416294232964852</c:v>
                </c:pt>
                <c:pt idx="100">
                  <c:v>0.7347075826161884</c:v>
                </c:pt>
                <c:pt idx="101">
                  <c:v>0.73476779707966478</c:v>
                </c:pt>
                <c:pt idx="102">
                  <c:v>0.73533115044374386</c:v>
                </c:pt>
                <c:pt idx="103">
                  <c:v>0.74445440671126195</c:v>
                </c:pt>
                <c:pt idx="104">
                  <c:v>0.74520559911181816</c:v>
                </c:pt>
                <c:pt idx="105">
                  <c:v>0.74596576958613403</c:v>
                </c:pt>
                <c:pt idx="106">
                  <c:v>0.74620268232653997</c:v>
                </c:pt>
                <c:pt idx="107">
                  <c:v>0.75499394985584845</c:v>
                </c:pt>
                <c:pt idx="108">
                  <c:v>0.76554361781997282</c:v>
                </c:pt>
                <c:pt idx="109">
                  <c:v>0.77258414233105122</c:v>
                </c:pt>
                <c:pt idx="110">
                  <c:v>0.77506167982046714</c:v>
                </c:pt>
                <c:pt idx="111">
                  <c:v>0.7795496626336641</c:v>
                </c:pt>
                <c:pt idx="112">
                  <c:v>0.77955144315086511</c:v>
                </c:pt>
                <c:pt idx="113">
                  <c:v>0.79590147379712561</c:v>
                </c:pt>
                <c:pt idx="114">
                  <c:v>0.79596637390637226</c:v>
                </c:pt>
                <c:pt idx="115">
                  <c:v>0.79682161466309376</c:v>
                </c:pt>
                <c:pt idx="116">
                  <c:v>0.79795938422446977</c:v>
                </c:pt>
                <c:pt idx="117">
                  <c:v>0.8015480803822117</c:v>
                </c:pt>
                <c:pt idx="118">
                  <c:v>0.80156437255744506</c:v>
                </c:pt>
                <c:pt idx="119">
                  <c:v>0.8021713298935178</c:v>
                </c:pt>
                <c:pt idx="120">
                  <c:v>0.8023458404617827</c:v>
                </c:pt>
                <c:pt idx="121">
                  <c:v>0.8023490047810744</c:v>
                </c:pt>
                <c:pt idx="122">
                  <c:v>0.80476902481047108</c:v>
                </c:pt>
                <c:pt idx="123">
                  <c:v>0.81443181977146439</c:v>
                </c:pt>
                <c:pt idx="124">
                  <c:v>0.82929337507023959</c:v>
                </c:pt>
                <c:pt idx="125">
                  <c:v>0.82930938065508553</c:v>
                </c:pt>
                <c:pt idx="126">
                  <c:v>0.8595056680597899</c:v>
                </c:pt>
                <c:pt idx="127">
                  <c:v>0.85957175159662313</c:v>
                </c:pt>
                <c:pt idx="128">
                  <c:v>0.85984343289607945</c:v>
                </c:pt>
                <c:pt idx="129">
                  <c:v>0.8598941656823873</c:v>
                </c:pt>
                <c:pt idx="130">
                  <c:v>0.86194561189454322</c:v>
                </c:pt>
                <c:pt idx="131">
                  <c:v>0.87704386830390346</c:v>
                </c:pt>
                <c:pt idx="132">
                  <c:v>0.89822702750784289</c:v>
                </c:pt>
                <c:pt idx="133">
                  <c:v>0.89949446059044125</c:v>
                </c:pt>
                <c:pt idx="134">
                  <c:v>0.90039069813710104</c:v>
                </c:pt>
                <c:pt idx="135">
                  <c:v>0.90301529880440667</c:v>
                </c:pt>
                <c:pt idx="136">
                  <c:v>0.90384327906586837</c:v>
                </c:pt>
                <c:pt idx="137">
                  <c:v>0.90491981670285404</c:v>
                </c:pt>
                <c:pt idx="138">
                  <c:v>0.90627964109912307</c:v>
                </c:pt>
                <c:pt idx="139">
                  <c:v>0.92085146971386811</c:v>
                </c:pt>
                <c:pt idx="140">
                  <c:v>0.92305323543991258</c:v>
                </c:pt>
                <c:pt idx="141">
                  <c:v>0.92676823030238287</c:v>
                </c:pt>
                <c:pt idx="142">
                  <c:v>0.92682680284568375</c:v>
                </c:pt>
                <c:pt idx="143">
                  <c:v>0.93050206848782757</c:v>
                </c:pt>
                <c:pt idx="144">
                  <c:v>0.9305971466068923</c:v>
                </c:pt>
                <c:pt idx="145">
                  <c:v>0.93681679216647107</c:v>
                </c:pt>
                <c:pt idx="146">
                  <c:v>0.93688838432235932</c:v>
                </c:pt>
                <c:pt idx="147">
                  <c:v>0.99576586136437983</c:v>
                </c:pt>
                <c:pt idx="148">
                  <c:v>0.99747310178288551</c:v>
                </c:pt>
                <c:pt idx="149">
                  <c:v>0.9974763904618632</c:v>
                </c:pt>
                <c:pt idx="150">
                  <c:v>0.99947170397328478</c:v>
                </c:pt>
                <c:pt idx="151">
                  <c:v>0.99947346273430093</c:v>
                </c:pt>
                <c:pt idx="152">
                  <c:v>0.99951688677932204</c:v>
                </c:pt>
                <c:pt idx="153">
                  <c:v>0.99979218069059472</c:v>
                </c:pt>
                <c:pt idx="154">
                  <c:v>0.99983634122548326</c:v>
                </c:pt>
                <c:pt idx="155">
                  <c:v>0.9999852299527221</c:v>
                </c:pt>
                <c:pt idx="156">
                  <c:v>1.0000000000000004</c:v>
                </c:pt>
              </c:numCache>
            </c:numRef>
          </c:xVal>
          <c:yVal>
            <c:numRef>
              <c:f>'1975'!$I$2:$I$158</c:f>
              <c:numCache>
                <c:formatCode>General</c:formatCode>
                <c:ptCount val="157"/>
                <c:pt idx="0">
                  <c:v>0</c:v>
                </c:pt>
                <c:pt idx="1">
                  <c:v>1.7411083621105897E-3</c:v>
                </c:pt>
                <c:pt idx="2">
                  <c:v>4.5195891882250858E-3</c:v>
                </c:pt>
                <c:pt idx="3">
                  <c:v>1.3266879467614064E-2</c:v>
                </c:pt>
                <c:pt idx="4">
                  <c:v>1.4253024931483763E-2</c:v>
                </c:pt>
                <c:pt idx="5">
                  <c:v>1.7832273936583085E-2</c:v>
                </c:pt>
                <c:pt idx="6">
                  <c:v>2.5815450149060809E-2</c:v>
                </c:pt>
                <c:pt idx="7">
                  <c:v>2.6635088939243837E-2</c:v>
                </c:pt>
                <c:pt idx="8">
                  <c:v>3.9723567301540925E-2</c:v>
                </c:pt>
                <c:pt idx="9">
                  <c:v>4.1376648160409445E-2</c:v>
                </c:pt>
                <c:pt idx="10">
                  <c:v>4.2547479169902293E-2</c:v>
                </c:pt>
                <c:pt idx="11">
                  <c:v>4.5455598158162351E-2</c:v>
                </c:pt>
                <c:pt idx="12">
                  <c:v>4.7476130118780338E-2</c:v>
                </c:pt>
                <c:pt idx="13">
                  <c:v>6.6628554944429319E-2</c:v>
                </c:pt>
                <c:pt idx="14">
                  <c:v>6.8021170035843695E-2</c:v>
                </c:pt>
                <c:pt idx="15">
                  <c:v>6.8563026331209379E-2</c:v>
                </c:pt>
                <c:pt idx="16">
                  <c:v>7.9088652865914252E-2</c:v>
                </c:pt>
                <c:pt idx="17">
                  <c:v>7.9892793417885605E-2</c:v>
                </c:pt>
                <c:pt idx="18">
                  <c:v>8.1314415963184117E-2</c:v>
                </c:pt>
                <c:pt idx="19">
                  <c:v>8.1523509219993268E-2</c:v>
                </c:pt>
                <c:pt idx="20">
                  <c:v>8.1920936287438947E-2</c:v>
                </c:pt>
                <c:pt idx="21">
                  <c:v>8.3018939230253996E-2</c:v>
                </c:pt>
                <c:pt idx="22">
                  <c:v>8.3240755843516478E-2</c:v>
                </c:pt>
                <c:pt idx="23">
                  <c:v>0.25011937495195502</c:v>
                </c:pt>
                <c:pt idx="24">
                  <c:v>0.25019254644681216</c:v>
                </c:pt>
                <c:pt idx="25">
                  <c:v>0.25157322138341232</c:v>
                </c:pt>
                <c:pt idx="26">
                  <c:v>0.25360273327489419</c:v>
                </c:pt>
                <c:pt idx="27">
                  <c:v>0.50096410711259609</c:v>
                </c:pt>
                <c:pt idx="28">
                  <c:v>0.50296711838458918</c:v>
                </c:pt>
                <c:pt idx="29">
                  <c:v>0.5030611218487363</c:v>
                </c:pt>
                <c:pt idx="30">
                  <c:v>0.50632297767316448</c:v>
                </c:pt>
                <c:pt idx="31">
                  <c:v>0.54161345175517484</c:v>
                </c:pt>
                <c:pt idx="32">
                  <c:v>0.54192250673050901</c:v>
                </c:pt>
                <c:pt idx="33">
                  <c:v>0.54256994080333121</c:v>
                </c:pt>
                <c:pt idx="34">
                  <c:v>0.54300641140343953</c:v>
                </c:pt>
                <c:pt idx="35">
                  <c:v>0.56094531782453716</c:v>
                </c:pt>
                <c:pt idx="36">
                  <c:v>0.56182232531429643</c:v>
                </c:pt>
                <c:pt idx="37">
                  <c:v>0.56544476825560963</c:v>
                </c:pt>
                <c:pt idx="38">
                  <c:v>0.56973699948806211</c:v>
                </c:pt>
                <c:pt idx="39">
                  <c:v>0.57588845116013487</c:v>
                </c:pt>
                <c:pt idx="40">
                  <c:v>0.57721429298464877</c:v>
                </c:pt>
                <c:pt idx="41">
                  <c:v>0.57854782245171876</c:v>
                </c:pt>
                <c:pt idx="42">
                  <c:v>0.57890274972364009</c:v>
                </c:pt>
                <c:pt idx="43">
                  <c:v>0.5797497003035792</c:v>
                </c:pt>
                <c:pt idx="44">
                  <c:v>0.58109516236897074</c:v>
                </c:pt>
                <c:pt idx="45">
                  <c:v>0.58587714909715216</c:v>
                </c:pt>
                <c:pt idx="46">
                  <c:v>0.58594691587979608</c:v>
                </c:pt>
                <c:pt idx="47">
                  <c:v>0.58596910371919542</c:v>
                </c:pt>
                <c:pt idx="48">
                  <c:v>0.58600577205972826</c:v>
                </c:pt>
                <c:pt idx="49">
                  <c:v>0.58655986180428132</c:v>
                </c:pt>
                <c:pt idx="50">
                  <c:v>0.58833490214806961</c:v>
                </c:pt>
                <c:pt idx="51">
                  <c:v>0.5890845409849812</c:v>
                </c:pt>
                <c:pt idx="52">
                  <c:v>0.6004555038919257</c:v>
                </c:pt>
                <c:pt idx="53">
                  <c:v>0.60081238249998037</c:v>
                </c:pt>
                <c:pt idx="54">
                  <c:v>0.60192638753256344</c:v>
                </c:pt>
                <c:pt idx="55">
                  <c:v>0.60356894616762424</c:v>
                </c:pt>
                <c:pt idx="56">
                  <c:v>0.61466061598565358</c:v>
                </c:pt>
                <c:pt idx="57">
                  <c:v>0.61468544707054917</c:v>
                </c:pt>
                <c:pt idx="58">
                  <c:v>0.61585773430581603</c:v>
                </c:pt>
                <c:pt idx="59">
                  <c:v>0.61599769117877412</c:v>
                </c:pt>
                <c:pt idx="60">
                  <c:v>0.6196922607137163</c:v>
                </c:pt>
                <c:pt idx="61">
                  <c:v>0.62033990508756942</c:v>
                </c:pt>
                <c:pt idx="62">
                  <c:v>0.62076698184673074</c:v>
                </c:pt>
                <c:pt idx="63">
                  <c:v>0.62249505000801364</c:v>
                </c:pt>
                <c:pt idx="64">
                  <c:v>0.62252073065800362</c:v>
                </c:pt>
                <c:pt idx="65">
                  <c:v>0.62265960078885785</c:v>
                </c:pt>
                <c:pt idx="66">
                  <c:v>0.62472307732143439</c:v>
                </c:pt>
                <c:pt idx="67">
                  <c:v>0.62475887030954147</c:v>
                </c:pt>
                <c:pt idx="68">
                  <c:v>0.62627709787369679</c:v>
                </c:pt>
                <c:pt idx="69">
                  <c:v>0.62634620471998681</c:v>
                </c:pt>
                <c:pt idx="70">
                  <c:v>0.62772945219404497</c:v>
                </c:pt>
                <c:pt idx="71">
                  <c:v>0.63037012026995276</c:v>
                </c:pt>
                <c:pt idx="72">
                  <c:v>0.637371583093575</c:v>
                </c:pt>
                <c:pt idx="73">
                  <c:v>0.64687622655630783</c:v>
                </c:pt>
                <c:pt idx="74">
                  <c:v>0.65096691639778348</c:v>
                </c:pt>
                <c:pt idx="75">
                  <c:v>0.65099639981864565</c:v>
                </c:pt>
                <c:pt idx="76">
                  <c:v>0.65681568651973266</c:v>
                </c:pt>
                <c:pt idx="77">
                  <c:v>0.65705533006769334</c:v>
                </c:pt>
                <c:pt idx="78">
                  <c:v>0.65721020068736369</c:v>
                </c:pt>
                <c:pt idx="79">
                  <c:v>0.66047695388744254</c:v>
                </c:pt>
                <c:pt idx="80">
                  <c:v>0.68938104110068898</c:v>
                </c:pt>
                <c:pt idx="81">
                  <c:v>0.68939293341906283</c:v>
                </c:pt>
                <c:pt idx="82">
                  <c:v>0.68949034052278546</c:v>
                </c:pt>
                <c:pt idx="83">
                  <c:v>0.69229327415889874</c:v>
                </c:pt>
                <c:pt idx="84">
                  <c:v>0.69231263825749145</c:v>
                </c:pt>
                <c:pt idx="85">
                  <c:v>0.69433669448940449</c:v>
                </c:pt>
                <c:pt idx="86">
                  <c:v>0.69668377592240982</c:v>
                </c:pt>
                <c:pt idx="87">
                  <c:v>0.69668658972505793</c:v>
                </c:pt>
                <c:pt idx="88">
                  <c:v>0.69670582355420108</c:v>
                </c:pt>
                <c:pt idx="89">
                  <c:v>0.69984424753034113</c:v>
                </c:pt>
                <c:pt idx="90">
                  <c:v>0.70053606536676871</c:v>
                </c:pt>
                <c:pt idx="91">
                  <c:v>0.70062277351761248</c:v>
                </c:pt>
                <c:pt idx="92">
                  <c:v>0.70086580887411476</c:v>
                </c:pt>
                <c:pt idx="93">
                  <c:v>0.70133456247552772</c:v>
                </c:pt>
                <c:pt idx="94">
                  <c:v>0.70798416529081765</c:v>
                </c:pt>
                <c:pt idx="95">
                  <c:v>0.72500599937829036</c:v>
                </c:pt>
                <c:pt idx="96">
                  <c:v>0.7293237008576412</c:v>
                </c:pt>
                <c:pt idx="97">
                  <c:v>0.73120048015257766</c:v>
                </c:pt>
                <c:pt idx="98">
                  <c:v>0.73133536863621185</c:v>
                </c:pt>
                <c:pt idx="99">
                  <c:v>0.73416294232964852</c:v>
                </c:pt>
                <c:pt idx="100">
                  <c:v>0.7347075826161884</c:v>
                </c:pt>
                <c:pt idx="101">
                  <c:v>0.73476779707966478</c:v>
                </c:pt>
                <c:pt idx="102">
                  <c:v>0.73533115044374386</c:v>
                </c:pt>
                <c:pt idx="103">
                  <c:v>0.74445440671126195</c:v>
                </c:pt>
                <c:pt idx="104">
                  <c:v>0.74520559911181816</c:v>
                </c:pt>
                <c:pt idx="105">
                  <c:v>0.74596576958613403</c:v>
                </c:pt>
                <c:pt idx="106">
                  <c:v>0.74620268232653997</c:v>
                </c:pt>
                <c:pt idx="107">
                  <c:v>0.75499394985584845</c:v>
                </c:pt>
                <c:pt idx="108">
                  <c:v>0.76554361781997282</c:v>
                </c:pt>
                <c:pt idx="109">
                  <c:v>0.77258414233105122</c:v>
                </c:pt>
                <c:pt idx="110">
                  <c:v>0.77506167982046714</c:v>
                </c:pt>
                <c:pt idx="111">
                  <c:v>0.7795496626336641</c:v>
                </c:pt>
                <c:pt idx="112">
                  <c:v>0.77955144315086511</c:v>
                </c:pt>
                <c:pt idx="113">
                  <c:v>0.79590147379712561</c:v>
                </c:pt>
                <c:pt idx="114">
                  <c:v>0.79596637390637226</c:v>
                </c:pt>
                <c:pt idx="115">
                  <c:v>0.79682161466309376</c:v>
                </c:pt>
                <c:pt idx="116">
                  <c:v>0.79795938422446977</c:v>
                </c:pt>
                <c:pt idx="117">
                  <c:v>0.8015480803822117</c:v>
                </c:pt>
                <c:pt idx="118">
                  <c:v>0.80156437255744506</c:v>
                </c:pt>
                <c:pt idx="119">
                  <c:v>0.8021713298935178</c:v>
                </c:pt>
                <c:pt idx="120">
                  <c:v>0.8023458404617827</c:v>
                </c:pt>
                <c:pt idx="121">
                  <c:v>0.8023490047810744</c:v>
                </c:pt>
                <c:pt idx="122">
                  <c:v>0.80476902481047108</c:v>
                </c:pt>
                <c:pt idx="123">
                  <c:v>0.81443181977146439</c:v>
                </c:pt>
                <c:pt idx="124">
                  <c:v>0.82929337507023959</c:v>
                </c:pt>
                <c:pt idx="125">
                  <c:v>0.82930938065508553</c:v>
                </c:pt>
                <c:pt idx="126">
                  <c:v>0.8595056680597899</c:v>
                </c:pt>
                <c:pt idx="127">
                  <c:v>0.85957175159662313</c:v>
                </c:pt>
                <c:pt idx="128">
                  <c:v>0.85984343289607945</c:v>
                </c:pt>
                <c:pt idx="129">
                  <c:v>0.8598941656823873</c:v>
                </c:pt>
                <c:pt idx="130">
                  <c:v>0.86194561189454322</c:v>
                </c:pt>
                <c:pt idx="131">
                  <c:v>0.87704386830390346</c:v>
                </c:pt>
                <c:pt idx="132">
                  <c:v>0.89822702750784289</c:v>
                </c:pt>
                <c:pt idx="133">
                  <c:v>0.89949446059044125</c:v>
                </c:pt>
                <c:pt idx="134">
                  <c:v>0.90039069813710104</c:v>
                </c:pt>
                <c:pt idx="135">
                  <c:v>0.90301529880440667</c:v>
                </c:pt>
                <c:pt idx="136">
                  <c:v>0.90384327906586837</c:v>
                </c:pt>
                <c:pt idx="137">
                  <c:v>0.90491981670285404</c:v>
                </c:pt>
                <c:pt idx="138">
                  <c:v>0.90627964109912307</c:v>
                </c:pt>
                <c:pt idx="139">
                  <c:v>0.92085146971386811</c:v>
                </c:pt>
                <c:pt idx="140">
                  <c:v>0.92305323543991258</c:v>
                </c:pt>
                <c:pt idx="141">
                  <c:v>0.92676823030238287</c:v>
                </c:pt>
                <c:pt idx="142">
                  <c:v>0.92682680284568375</c:v>
                </c:pt>
                <c:pt idx="143">
                  <c:v>0.93050206848782757</c:v>
                </c:pt>
                <c:pt idx="144">
                  <c:v>0.9305971466068923</c:v>
                </c:pt>
                <c:pt idx="145">
                  <c:v>0.93681679216647107</c:v>
                </c:pt>
                <c:pt idx="146">
                  <c:v>0.93688838432235932</c:v>
                </c:pt>
                <c:pt idx="147">
                  <c:v>0.99576586136437983</c:v>
                </c:pt>
                <c:pt idx="148">
                  <c:v>0.99747310178288551</c:v>
                </c:pt>
                <c:pt idx="149">
                  <c:v>0.9974763904618632</c:v>
                </c:pt>
                <c:pt idx="150">
                  <c:v>0.99947170397328478</c:v>
                </c:pt>
                <c:pt idx="151">
                  <c:v>0.99947346273430093</c:v>
                </c:pt>
                <c:pt idx="152">
                  <c:v>0.99951688677932204</c:v>
                </c:pt>
                <c:pt idx="153">
                  <c:v>0.99979218069059472</c:v>
                </c:pt>
                <c:pt idx="154">
                  <c:v>0.99983634122548326</c:v>
                </c:pt>
                <c:pt idx="155">
                  <c:v>0.9999852299527221</c:v>
                </c:pt>
                <c:pt idx="156">
                  <c:v>1.0000000000000004</c:v>
                </c:pt>
              </c:numCache>
            </c:numRef>
          </c:yVal>
          <c:smooth val="1"/>
        </c:ser>
        <c:ser>
          <c:idx val="1"/>
          <c:order val="1"/>
          <c:tx>
            <c:v>GDP 1975</c:v>
          </c:tx>
          <c:marker>
            <c:symbol val="none"/>
          </c:marker>
          <c:xVal>
            <c:numRef>
              <c:f>'1975'!$I$2:$I$158</c:f>
              <c:numCache>
                <c:formatCode>General</c:formatCode>
                <c:ptCount val="157"/>
                <c:pt idx="0">
                  <c:v>0</c:v>
                </c:pt>
                <c:pt idx="1">
                  <c:v>1.7411083621105897E-3</c:v>
                </c:pt>
                <c:pt idx="2">
                  <c:v>4.5195891882250858E-3</c:v>
                </c:pt>
                <c:pt idx="3">
                  <c:v>1.3266879467614064E-2</c:v>
                </c:pt>
                <c:pt idx="4">
                  <c:v>1.4253024931483763E-2</c:v>
                </c:pt>
                <c:pt idx="5">
                  <c:v>1.7832273936583085E-2</c:v>
                </c:pt>
                <c:pt idx="6">
                  <c:v>2.5815450149060809E-2</c:v>
                </c:pt>
                <c:pt idx="7">
                  <c:v>2.6635088939243837E-2</c:v>
                </c:pt>
                <c:pt idx="8">
                  <c:v>3.9723567301540925E-2</c:v>
                </c:pt>
                <c:pt idx="9">
                  <c:v>4.1376648160409445E-2</c:v>
                </c:pt>
                <c:pt idx="10">
                  <c:v>4.2547479169902293E-2</c:v>
                </c:pt>
                <c:pt idx="11">
                  <c:v>4.5455598158162351E-2</c:v>
                </c:pt>
                <c:pt idx="12">
                  <c:v>4.7476130118780338E-2</c:v>
                </c:pt>
                <c:pt idx="13">
                  <c:v>6.6628554944429319E-2</c:v>
                </c:pt>
                <c:pt idx="14">
                  <c:v>6.8021170035843695E-2</c:v>
                </c:pt>
                <c:pt idx="15">
                  <c:v>6.8563026331209379E-2</c:v>
                </c:pt>
                <c:pt idx="16">
                  <c:v>7.9088652865914252E-2</c:v>
                </c:pt>
                <c:pt idx="17">
                  <c:v>7.9892793417885605E-2</c:v>
                </c:pt>
                <c:pt idx="18">
                  <c:v>8.1314415963184117E-2</c:v>
                </c:pt>
                <c:pt idx="19">
                  <c:v>8.1523509219993268E-2</c:v>
                </c:pt>
                <c:pt idx="20">
                  <c:v>8.1920936287438947E-2</c:v>
                </c:pt>
                <c:pt idx="21">
                  <c:v>8.3018939230253996E-2</c:v>
                </c:pt>
                <c:pt idx="22">
                  <c:v>8.3240755843516478E-2</c:v>
                </c:pt>
                <c:pt idx="23">
                  <c:v>0.25011937495195502</c:v>
                </c:pt>
                <c:pt idx="24">
                  <c:v>0.25019254644681216</c:v>
                </c:pt>
                <c:pt idx="25">
                  <c:v>0.25157322138341232</c:v>
                </c:pt>
                <c:pt idx="26">
                  <c:v>0.25360273327489419</c:v>
                </c:pt>
                <c:pt idx="27">
                  <c:v>0.50096410711259609</c:v>
                </c:pt>
                <c:pt idx="28">
                  <c:v>0.50296711838458918</c:v>
                </c:pt>
                <c:pt idx="29">
                  <c:v>0.5030611218487363</c:v>
                </c:pt>
                <c:pt idx="30">
                  <c:v>0.50632297767316448</c:v>
                </c:pt>
                <c:pt idx="31">
                  <c:v>0.54161345175517484</c:v>
                </c:pt>
                <c:pt idx="32">
                  <c:v>0.54192250673050901</c:v>
                </c:pt>
                <c:pt idx="33">
                  <c:v>0.54256994080333121</c:v>
                </c:pt>
                <c:pt idx="34">
                  <c:v>0.54300641140343953</c:v>
                </c:pt>
                <c:pt idx="35">
                  <c:v>0.56094531782453716</c:v>
                </c:pt>
                <c:pt idx="36">
                  <c:v>0.56182232531429643</c:v>
                </c:pt>
                <c:pt idx="37">
                  <c:v>0.56544476825560963</c:v>
                </c:pt>
                <c:pt idx="38">
                  <c:v>0.56973699948806211</c:v>
                </c:pt>
                <c:pt idx="39">
                  <c:v>0.57588845116013487</c:v>
                </c:pt>
                <c:pt idx="40">
                  <c:v>0.57721429298464877</c:v>
                </c:pt>
                <c:pt idx="41">
                  <c:v>0.57854782245171876</c:v>
                </c:pt>
                <c:pt idx="42">
                  <c:v>0.57890274972364009</c:v>
                </c:pt>
                <c:pt idx="43">
                  <c:v>0.5797497003035792</c:v>
                </c:pt>
                <c:pt idx="44">
                  <c:v>0.58109516236897074</c:v>
                </c:pt>
                <c:pt idx="45">
                  <c:v>0.58587714909715216</c:v>
                </c:pt>
                <c:pt idx="46">
                  <c:v>0.58594691587979608</c:v>
                </c:pt>
                <c:pt idx="47">
                  <c:v>0.58596910371919542</c:v>
                </c:pt>
                <c:pt idx="48">
                  <c:v>0.58600577205972826</c:v>
                </c:pt>
                <c:pt idx="49">
                  <c:v>0.58655986180428132</c:v>
                </c:pt>
                <c:pt idx="50">
                  <c:v>0.58833490214806961</c:v>
                </c:pt>
                <c:pt idx="51">
                  <c:v>0.5890845409849812</c:v>
                </c:pt>
                <c:pt idx="52">
                  <c:v>0.6004555038919257</c:v>
                </c:pt>
                <c:pt idx="53">
                  <c:v>0.60081238249998037</c:v>
                </c:pt>
                <c:pt idx="54">
                  <c:v>0.60192638753256344</c:v>
                </c:pt>
                <c:pt idx="55">
                  <c:v>0.60356894616762424</c:v>
                </c:pt>
                <c:pt idx="56">
                  <c:v>0.61466061598565358</c:v>
                </c:pt>
                <c:pt idx="57">
                  <c:v>0.61468544707054917</c:v>
                </c:pt>
                <c:pt idx="58">
                  <c:v>0.61585773430581603</c:v>
                </c:pt>
                <c:pt idx="59">
                  <c:v>0.61599769117877412</c:v>
                </c:pt>
                <c:pt idx="60">
                  <c:v>0.6196922607137163</c:v>
                </c:pt>
                <c:pt idx="61">
                  <c:v>0.62033990508756942</c:v>
                </c:pt>
                <c:pt idx="62">
                  <c:v>0.62076698184673074</c:v>
                </c:pt>
                <c:pt idx="63">
                  <c:v>0.62249505000801364</c:v>
                </c:pt>
                <c:pt idx="64">
                  <c:v>0.62252073065800362</c:v>
                </c:pt>
                <c:pt idx="65">
                  <c:v>0.62265960078885785</c:v>
                </c:pt>
                <c:pt idx="66">
                  <c:v>0.62472307732143439</c:v>
                </c:pt>
                <c:pt idx="67">
                  <c:v>0.62475887030954147</c:v>
                </c:pt>
                <c:pt idx="68">
                  <c:v>0.62627709787369679</c:v>
                </c:pt>
                <c:pt idx="69">
                  <c:v>0.62634620471998681</c:v>
                </c:pt>
                <c:pt idx="70">
                  <c:v>0.62772945219404497</c:v>
                </c:pt>
                <c:pt idx="71">
                  <c:v>0.63037012026995276</c:v>
                </c:pt>
                <c:pt idx="72">
                  <c:v>0.637371583093575</c:v>
                </c:pt>
                <c:pt idx="73">
                  <c:v>0.64687622655630783</c:v>
                </c:pt>
                <c:pt idx="74">
                  <c:v>0.65096691639778348</c:v>
                </c:pt>
                <c:pt idx="75">
                  <c:v>0.65099639981864565</c:v>
                </c:pt>
                <c:pt idx="76">
                  <c:v>0.65681568651973266</c:v>
                </c:pt>
                <c:pt idx="77">
                  <c:v>0.65705533006769334</c:v>
                </c:pt>
                <c:pt idx="78">
                  <c:v>0.65721020068736369</c:v>
                </c:pt>
                <c:pt idx="79">
                  <c:v>0.66047695388744254</c:v>
                </c:pt>
                <c:pt idx="80">
                  <c:v>0.68938104110068898</c:v>
                </c:pt>
                <c:pt idx="81">
                  <c:v>0.68939293341906283</c:v>
                </c:pt>
                <c:pt idx="82">
                  <c:v>0.68949034052278546</c:v>
                </c:pt>
                <c:pt idx="83">
                  <c:v>0.69229327415889874</c:v>
                </c:pt>
                <c:pt idx="84">
                  <c:v>0.69231263825749145</c:v>
                </c:pt>
                <c:pt idx="85">
                  <c:v>0.69433669448940449</c:v>
                </c:pt>
                <c:pt idx="86">
                  <c:v>0.69668377592240982</c:v>
                </c:pt>
                <c:pt idx="87">
                  <c:v>0.69668658972505793</c:v>
                </c:pt>
                <c:pt idx="88">
                  <c:v>0.69670582355420108</c:v>
                </c:pt>
                <c:pt idx="89">
                  <c:v>0.69984424753034113</c:v>
                </c:pt>
                <c:pt idx="90">
                  <c:v>0.70053606536676871</c:v>
                </c:pt>
                <c:pt idx="91">
                  <c:v>0.70062277351761248</c:v>
                </c:pt>
                <c:pt idx="92">
                  <c:v>0.70086580887411476</c:v>
                </c:pt>
                <c:pt idx="93">
                  <c:v>0.70133456247552772</c:v>
                </c:pt>
                <c:pt idx="94">
                  <c:v>0.70798416529081765</c:v>
                </c:pt>
                <c:pt idx="95">
                  <c:v>0.72500599937829036</c:v>
                </c:pt>
                <c:pt idx="96">
                  <c:v>0.7293237008576412</c:v>
                </c:pt>
                <c:pt idx="97">
                  <c:v>0.73120048015257766</c:v>
                </c:pt>
                <c:pt idx="98">
                  <c:v>0.73133536863621185</c:v>
                </c:pt>
                <c:pt idx="99">
                  <c:v>0.73416294232964852</c:v>
                </c:pt>
                <c:pt idx="100">
                  <c:v>0.7347075826161884</c:v>
                </c:pt>
                <c:pt idx="101">
                  <c:v>0.73476779707966478</c:v>
                </c:pt>
                <c:pt idx="102">
                  <c:v>0.73533115044374386</c:v>
                </c:pt>
                <c:pt idx="103">
                  <c:v>0.74445440671126195</c:v>
                </c:pt>
                <c:pt idx="104">
                  <c:v>0.74520559911181816</c:v>
                </c:pt>
                <c:pt idx="105">
                  <c:v>0.74596576958613403</c:v>
                </c:pt>
                <c:pt idx="106">
                  <c:v>0.74620268232653997</c:v>
                </c:pt>
                <c:pt idx="107">
                  <c:v>0.75499394985584845</c:v>
                </c:pt>
                <c:pt idx="108">
                  <c:v>0.76554361781997282</c:v>
                </c:pt>
                <c:pt idx="109">
                  <c:v>0.77258414233105122</c:v>
                </c:pt>
                <c:pt idx="110">
                  <c:v>0.77506167982046714</c:v>
                </c:pt>
                <c:pt idx="111">
                  <c:v>0.7795496626336641</c:v>
                </c:pt>
                <c:pt idx="112">
                  <c:v>0.77955144315086511</c:v>
                </c:pt>
                <c:pt idx="113">
                  <c:v>0.79590147379712561</c:v>
                </c:pt>
                <c:pt idx="114">
                  <c:v>0.79596637390637226</c:v>
                </c:pt>
                <c:pt idx="115">
                  <c:v>0.79682161466309376</c:v>
                </c:pt>
                <c:pt idx="116">
                  <c:v>0.79795938422446977</c:v>
                </c:pt>
                <c:pt idx="117">
                  <c:v>0.8015480803822117</c:v>
                </c:pt>
                <c:pt idx="118">
                  <c:v>0.80156437255744506</c:v>
                </c:pt>
                <c:pt idx="119">
                  <c:v>0.8021713298935178</c:v>
                </c:pt>
                <c:pt idx="120">
                  <c:v>0.8023458404617827</c:v>
                </c:pt>
                <c:pt idx="121">
                  <c:v>0.8023490047810744</c:v>
                </c:pt>
                <c:pt idx="122">
                  <c:v>0.80476902481047108</c:v>
                </c:pt>
                <c:pt idx="123">
                  <c:v>0.81443181977146439</c:v>
                </c:pt>
                <c:pt idx="124">
                  <c:v>0.82929337507023959</c:v>
                </c:pt>
                <c:pt idx="125">
                  <c:v>0.82930938065508553</c:v>
                </c:pt>
                <c:pt idx="126">
                  <c:v>0.8595056680597899</c:v>
                </c:pt>
                <c:pt idx="127">
                  <c:v>0.85957175159662313</c:v>
                </c:pt>
                <c:pt idx="128">
                  <c:v>0.85984343289607945</c:v>
                </c:pt>
                <c:pt idx="129">
                  <c:v>0.8598941656823873</c:v>
                </c:pt>
                <c:pt idx="130">
                  <c:v>0.86194561189454322</c:v>
                </c:pt>
                <c:pt idx="131">
                  <c:v>0.87704386830390346</c:v>
                </c:pt>
                <c:pt idx="132">
                  <c:v>0.89822702750784289</c:v>
                </c:pt>
                <c:pt idx="133">
                  <c:v>0.89949446059044125</c:v>
                </c:pt>
                <c:pt idx="134">
                  <c:v>0.90039069813710104</c:v>
                </c:pt>
                <c:pt idx="135">
                  <c:v>0.90301529880440667</c:v>
                </c:pt>
                <c:pt idx="136">
                  <c:v>0.90384327906586837</c:v>
                </c:pt>
                <c:pt idx="137">
                  <c:v>0.90491981670285404</c:v>
                </c:pt>
                <c:pt idx="138">
                  <c:v>0.90627964109912307</c:v>
                </c:pt>
                <c:pt idx="139">
                  <c:v>0.92085146971386811</c:v>
                </c:pt>
                <c:pt idx="140">
                  <c:v>0.92305323543991258</c:v>
                </c:pt>
                <c:pt idx="141">
                  <c:v>0.92676823030238287</c:v>
                </c:pt>
                <c:pt idx="142">
                  <c:v>0.92682680284568375</c:v>
                </c:pt>
                <c:pt idx="143">
                  <c:v>0.93050206848782757</c:v>
                </c:pt>
                <c:pt idx="144">
                  <c:v>0.9305971466068923</c:v>
                </c:pt>
                <c:pt idx="145">
                  <c:v>0.93681679216647107</c:v>
                </c:pt>
                <c:pt idx="146">
                  <c:v>0.93688838432235932</c:v>
                </c:pt>
                <c:pt idx="147">
                  <c:v>0.99576586136437983</c:v>
                </c:pt>
                <c:pt idx="148">
                  <c:v>0.99747310178288551</c:v>
                </c:pt>
                <c:pt idx="149">
                  <c:v>0.9974763904618632</c:v>
                </c:pt>
                <c:pt idx="150">
                  <c:v>0.99947170397328478</c:v>
                </c:pt>
                <c:pt idx="151">
                  <c:v>0.99947346273430093</c:v>
                </c:pt>
                <c:pt idx="152">
                  <c:v>0.99951688677932204</c:v>
                </c:pt>
                <c:pt idx="153">
                  <c:v>0.99979218069059472</c:v>
                </c:pt>
                <c:pt idx="154">
                  <c:v>0.99983634122548326</c:v>
                </c:pt>
                <c:pt idx="155">
                  <c:v>0.9999852299527221</c:v>
                </c:pt>
                <c:pt idx="156">
                  <c:v>1.0000000000000004</c:v>
                </c:pt>
              </c:numCache>
            </c:numRef>
          </c:xVal>
          <c:yVal>
            <c:numRef>
              <c:f>'1975'!$H$2:$H$158</c:f>
              <c:numCache>
                <c:formatCode>General</c:formatCode>
                <c:ptCount val="157"/>
                <c:pt idx="0">
                  <c:v>0</c:v>
                </c:pt>
                <c:pt idx="1">
                  <c:v>1.6522066839047705E-4</c:v>
                </c:pt>
                <c:pt idx="2">
                  <c:v>4.6014428516639799E-4</c:v>
                </c:pt>
                <c:pt idx="3">
                  <c:v>1.4256941390914215E-3</c:v>
                </c:pt>
                <c:pt idx="4">
                  <c:v>1.5501461078694055E-3</c:v>
                </c:pt>
                <c:pt idx="5">
                  <c:v>2.0018917764906092E-3</c:v>
                </c:pt>
                <c:pt idx="6">
                  <c:v>3.042471318343387E-3</c:v>
                </c:pt>
                <c:pt idx="7">
                  <c:v>3.1513038207130295E-3</c:v>
                </c:pt>
                <c:pt idx="8">
                  <c:v>4.9239264055215941E-3</c:v>
                </c:pt>
                <c:pt idx="9">
                  <c:v>5.1637698019406722E-3</c:v>
                </c:pt>
                <c:pt idx="10">
                  <c:v>5.3579456732344294E-3</c:v>
                </c:pt>
                <c:pt idx="11">
                  <c:v>5.855633216505343E-3</c:v>
                </c:pt>
                <c:pt idx="12">
                  <c:v>6.2071196064619376E-3</c:v>
                </c:pt>
                <c:pt idx="13">
                  <c:v>9.5615667504159625E-3</c:v>
                </c:pt>
                <c:pt idx="14">
                  <c:v>9.8184701250749965E-3</c:v>
                </c:pt>
                <c:pt idx="15">
                  <c:v>9.9250387686416475E-3</c:v>
                </c:pt>
                <c:pt idx="16">
                  <c:v>1.2121718011186335E-2</c:v>
                </c:pt>
                <c:pt idx="17">
                  <c:v>1.2294236947197707E-2</c:v>
                </c:pt>
                <c:pt idx="18">
                  <c:v>1.2605019522574748E-2</c:v>
                </c:pt>
                <c:pt idx="19">
                  <c:v>1.2650946504943434E-2</c:v>
                </c:pt>
                <c:pt idx="20">
                  <c:v>1.2741097638193371E-2</c:v>
                </c:pt>
                <c:pt idx="21">
                  <c:v>1.2991419121970589E-2</c:v>
                </c:pt>
                <c:pt idx="22">
                  <c:v>1.3042183155896794E-2</c:v>
                </c:pt>
                <c:pt idx="23">
                  <c:v>5.2264321450835483E-2</c:v>
                </c:pt>
                <c:pt idx="24">
                  <c:v>5.2281561733430723E-2</c:v>
                </c:pt>
                <c:pt idx="25">
                  <c:v>5.2607884379188743E-2</c:v>
                </c:pt>
                <c:pt idx="26">
                  <c:v>5.3101129590948801E-2</c:v>
                </c:pt>
                <c:pt idx="27">
                  <c:v>0.11845776644523477</c:v>
                </c:pt>
                <c:pt idx="28">
                  <c:v>0.11900013454497463</c:v>
                </c:pt>
                <c:pt idx="29">
                  <c:v>0.11902590400990951</c:v>
                </c:pt>
                <c:pt idx="30">
                  <c:v>0.11992887449860271</c:v>
                </c:pt>
                <c:pt idx="31">
                  <c:v>0.12979155087066638</c:v>
                </c:pt>
                <c:pt idx="32">
                  <c:v>0.12988648858196924</c:v>
                </c:pt>
                <c:pt idx="33">
                  <c:v>0.13008560205949132</c:v>
                </c:pt>
                <c:pt idx="34">
                  <c:v>0.13022218770625757</c:v>
                </c:pt>
                <c:pt idx="35">
                  <c:v>0.13588704616110839</c:v>
                </c:pt>
                <c:pt idx="36">
                  <c:v>0.13616668907080651</c:v>
                </c:pt>
                <c:pt idx="37">
                  <c:v>0.13732816365267364</c:v>
                </c:pt>
                <c:pt idx="38">
                  <c:v>0.13875293385144163</c:v>
                </c:pt>
                <c:pt idx="39">
                  <c:v>0.14090222993388002</c:v>
                </c:pt>
                <c:pt idx="40">
                  <c:v>0.14136961555891997</c:v>
                </c:pt>
                <c:pt idx="41">
                  <c:v>0.14184588054212457</c:v>
                </c:pt>
                <c:pt idx="42">
                  <c:v>0.14197838904152976</c:v>
                </c:pt>
                <c:pt idx="43">
                  <c:v>0.14229569774047876</c:v>
                </c:pt>
                <c:pt idx="44">
                  <c:v>0.14280770198778145</c:v>
                </c:pt>
                <c:pt idx="45">
                  <c:v>0.14465585831035294</c:v>
                </c:pt>
                <c:pt idx="46">
                  <c:v>0.14468287973260624</c:v>
                </c:pt>
                <c:pt idx="47">
                  <c:v>0.14469151588103374</c:v>
                </c:pt>
                <c:pt idx="48">
                  <c:v>0.14470594426612141</c:v>
                </c:pt>
                <c:pt idx="49">
                  <c:v>0.14492992492422871</c:v>
                </c:pt>
                <c:pt idx="50">
                  <c:v>0.14567326748955511</c:v>
                </c:pt>
                <c:pt idx="51">
                  <c:v>0.14599181728191732</c:v>
                </c:pt>
                <c:pt idx="52">
                  <c:v>0.15084616890666552</c:v>
                </c:pt>
                <c:pt idx="53">
                  <c:v>0.1510003860195023</c:v>
                </c:pt>
                <c:pt idx="54">
                  <c:v>0.15148660618588372</c:v>
                </c:pt>
                <c:pt idx="55">
                  <c:v>0.15224219183082349</c:v>
                </c:pt>
                <c:pt idx="56">
                  <c:v>0.15742243709311837</c:v>
                </c:pt>
                <c:pt idx="57">
                  <c:v>0.15743450558353106</c:v>
                </c:pt>
                <c:pt idx="58">
                  <c:v>0.158030437488133</c:v>
                </c:pt>
                <c:pt idx="59">
                  <c:v>0.15810196671086948</c:v>
                </c:pt>
                <c:pt idx="60">
                  <c:v>0.16000654478583809</c:v>
                </c:pt>
                <c:pt idx="61">
                  <c:v>0.16034219029791472</c:v>
                </c:pt>
                <c:pt idx="62">
                  <c:v>0.1605667482349882</c:v>
                </c:pt>
                <c:pt idx="63">
                  <c:v>0.16150023438344482</c:v>
                </c:pt>
                <c:pt idx="64">
                  <c:v>0.16151418671701451</c:v>
                </c:pt>
                <c:pt idx="65">
                  <c:v>0.16159142806063623</c:v>
                </c:pt>
                <c:pt idx="66">
                  <c:v>0.16279880274140371</c:v>
                </c:pt>
                <c:pt idx="67">
                  <c:v>0.16282019473223119</c:v>
                </c:pt>
                <c:pt idx="68">
                  <c:v>0.16372773358699763</c:v>
                </c:pt>
                <c:pt idx="69">
                  <c:v>0.16376936475413939</c:v>
                </c:pt>
                <c:pt idx="70">
                  <c:v>0.16462224970012462</c:v>
                </c:pt>
                <c:pt idx="71">
                  <c:v>0.16625926952871445</c:v>
                </c:pt>
                <c:pt idx="72">
                  <c:v>0.17074417640772263</c:v>
                </c:pt>
                <c:pt idx="73">
                  <c:v>0.17716266867377156</c:v>
                </c:pt>
                <c:pt idx="74">
                  <c:v>0.18002323468622522</c:v>
                </c:pt>
                <c:pt idx="75">
                  <c:v>0.18004463382755795</c:v>
                </c:pt>
                <c:pt idx="76">
                  <c:v>0.18432034472929776</c:v>
                </c:pt>
                <c:pt idx="77">
                  <c:v>0.18451050798460625</c:v>
                </c:pt>
                <c:pt idx="78">
                  <c:v>0.18463373807902608</c:v>
                </c:pt>
                <c:pt idx="79">
                  <c:v>0.18730264296557267</c:v>
                </c:pt>
                <c:pt idx="80">
                  <c:v>0.21093923569968115</c:v>
                </c:pt>
                <c:pt idx="81">
                  <c:v>0.2109492310726761</c:v>
                </c:pt>
                <c:pt idx="82">
                  <c:v>0.21103239685856109</c:v>
                </c:pt>
                <c:pt idx="83">
                  <c:v>0.21343659450574259</c:v>
                </c:pt>
                <c:pt idx="84">
                  <c:v>0.21345337570959952</c:v>
                </c:pt>
                <c:pt idx="85">
                  <c:v>0.21520882045992706</c:v>
                </c:pt>
                <c:pt idx="86">
                  <c:v>0.21730577811527751</c:v>
                </c:pt>
                <c:pt idx="87">
                  <c:v>0.21730829550273167</c:v>
                </c:pt>
                <c:pt idx="88">
                  <c:v>0.2173256303057228</c:v>
                </c:pt>
                <c:pt idx="89">
                  <c:v>0.2201615830192088</c:v>
                </c:pt>
                <c:pt idx="90">
                  <c:v>0.2207968436752327</c:v>
                </c:pt>
                <c:pt idx="91">
                  <c:v>0.22087723912661258</c:v>
                </c:pt>
                <c:pt idx="92">
                  <c:v>0.22110922406250502</c:v>
                </c:pt>
                <c:pt idx="93">
                  <c:v>0.22155841999578652</c:v>
                </c:pt>
                <c:pt idx="94">
                  <c:v>0.22823856690961847</c:v>
                </c:pt>
                <c:pt idx="95">
                  <c:v>0.24583877410991073</c:v>
                </c:pt>
                <c:pt idx="96">
                  <c:v>0.2503971246129994</c:v>
                </c:pt>
                <c:pt idx="97">
                  <c:v>0.25242394303973326</c:v>
                </c:pt>
                <c:pt idx="98">
                  <c:v>0.2525698322785041</c:v>
                </c:pt>
                <c:pt idx="99">
                  <c:v>0.25563645556113113</c:v>
                </c:pt>
                <c:pt idx="100">
                  <c:v>0.25623473787106865</c:v>
                </c:pt>
                <c:pt idx="101">
                  <c:v>0.25630107452841017</c:v>
                </c:pt>
                <c:pt idx="102">
                  <c:v>0.25692559108059781</c:v>
                </c:pt>
                <c:pt idx="103">
                  <c:v>0.26708732770856003</c:v>
                </c:pt>
                <c:pt idx="104">
                  <c:v>0.26793815189440523</c:v>
                </c:pt>
                <c:pt idx="105">
                  <c:v>0.26893030923148181</c:v>
                </c:pt>
                <c:pt idx="106">
                  <c:v>0.26924777267753203</c:v>
                </c:pt>
                <c:pt idx="107">
                  <c:v>0.28143714450338714</c:v>
                </c:pt>
                <c:pt idx="108">
                  <c:v>0.29652234019001561</c:v>
                </c:pt>
                <c:pt idx="109">
                  <c:v>0.30678651572978782</c:v>
                </c:pt>
                <c:pt idx="110">
                  <c:v>0.31044216947480774</c:v>
                </c:pt>
                <c:pt idx="111">
                  <c:v>0.31727352037582063</c:v>
                </c:pt>
                <c:pt idx="112">
                  <c:v>0.31727637957289812</c:v>
                </c:pt>
                <c:pt idx="113">
                  <c:v>0.343585675294381</c:v>
                </c:pt>
                <c:pt idx="114">
                  <c:v>0.3436902875619221</c:v>
                </c:pt>
                <c:pt idx="115">
                  <c:v>0.34509649305974449</c:v>
                </c:pt>
                <c:pt idx="116">
                  <c:v>0.34701567222329055</c:v>
                </c:pt>
                <c:pt idx="117">
                  <c:v>0.35349220669874043</c:v>
                </c:pt>
                <c:pt idx="118">
                  <c:v>0.35352210007390394</c:v>
                </c:pt>
                <c:pt idx="119">
                  <c:v>0.35469714925450702</c:v>
                </c:pt>
                <c:pt idx="120">
                  <c:v>0.35503510987251619</c:v>
                </c:pt>
                <c:pt idx="121">
                  <c:v>0.35504147215889331</c:v>
                </c:pt>
                <c:pt idx="122">
                  <c:v>0.3601988938041647</c:v>
                </c:pt>
                <c:pt idx="123">
                  <c:v>0.38106156404889879</c:v>
                </c:pt>
                <c:pt idx="124">
                  <c:v>0.4163489186909009</c:v>
                </c:pt>
                <c:pt idx="125">
                  <c:v>0.41638751893348619</c:v>
                </c:pt>
                <c:pt idx="126">
                  <c:v>0.48952346413364967</c:v>
                </c:pt>
                <c:pt idx="127">
                  <c:v>0.48968733445067503</c:v>
                </c:pt>
                <c:pt idx="128">
                  <c:v>0.4903821667063909</c:v>
                </c:pt>
                <c:pt idx="129">
                  <c:v>0.49051499385087693</c:v>
                </c:pt>
                <c:pt idx="130">
                  <c:v>0.49594088971451311</c:v>
                </c:pt>
                <c:pt idx="131">
                  <c:v>0.53612311094293164</c:v>
                </c:pt>
                <c:pt idx="132">
                  <c:v>0.59377298160337721</c:v>
                </c:pt>
                <c:pt idx="133">
                  <c:v>0.59722333419718365</c:v>
                </c:pt>
                <c:pt idx="134">
                  <c:v>0.59971040272993048</c:v>
                </c:pt>
                <c:pt idx="135">
                  <c:v>0.60704537483366672</c:v>
                </c:pt>
                <c:pt idx="136">
                  <c:v>0.60939616388726237</c:v>
                </c:pt>
                <c:pt idx="137">
                  <c:v>0.61258828770997642</c:v>
                </c:pt>
                <c:pt idx="138">
                  <c:v>0.61681891829006052</c:v>
                </c:pt>
                <c:pt idx="139">
                  <c:v>0.66290935546179175</c:v>
                </c:pt>
                <c:pt idx="140">
                  <c:v>0.67001714600087658</c:v>
                </c:pt>
                <c:pt idx="141">
                  <c:v>0.68235831737253205</c:v>
                </c:pt>
                <c:pt idx="142">
                  <c:v>0.68255532508704331</c:v>
                </c:pt>
                <c:pt idx="143">
                  <c:v>0.69500478768881957</c:v>
                </c:pt>
                <c:pt idx="144">
                  <c:v>0.69533349245853771</c:v>
                </c:pt>
                <c:pt idx="145">
                  <c:v>0.71785440019182389</c:v>
                </c:pt>
                <c:pt idx="146">
                  <c:v>0.71811481155794021</c:v>
                </c:pt>
                <c:pt idx="147">
                  <c:v>0.96984597020949903</c:v>
                </c:pt>
                <c:pt idx="148">
                  <c:v>0.97766732343782137</c:v>
                </c:pt>
                <c:pt idx="149">
                  <c:v>0.97768419407963425</c:v>
                </c:pt>
                <c:pt idx="150">
                  <c:v>0.98996351789108961</c:v>
                </c:pt>
                <c:pt idx="151">
                  <c:v>0.98997714762442068</c:v>
                </c:pt>
                <c:pt idx="152">
                  <c:v>0.99050592247001057</c:v>
                </c:pt>
                <c:pt idx="153">
                  <c:v>0.99388567590409316</c:v>
                </c:pt>
                <c:pt idx="154">
                  <c:v>0.99456133932405832</c:v>
                </c:pt>
                <c:pt idx="155">
                  <c:v>0.99878178316395483</c:v>
                </c:pt>
                <c:pt idx="156">
                  <c:v>0.99999999999999989</c:v>
                </c:pt>
              </c:numCache>
            </c:numRef>
          </c:yVal>
          <c:smooth val="1"/>
        </c:ser>
        <c:ser>
          <c:idx val="2"/>
          <c:order val="2"/>
          <c:tx>
            <c:v>GDP 1970</c:v>
          </c:tx>
          <c:spPr>
            <a:ln w="15875">
              <a:solidFill>
                <a:schemeClr val="accent6">
                  <a:lumMod val="75000"/>
                  <a:alpha val="99000"/>
                </a:schemeClr>
              </a:solidFill>
            </a:ln>
          </c:spPr>
          <c:marker>
            <c:symbol val="none"/>
          </c:marker>
          <c:xVal>
            <c:numRef>
              <c:f>'1970'!$I$2:$I$158</c:f>
              <c:numCache>
                <c:formatCode>General</c:formatCode>
                <c:ptCount val="157"/>
                <c:pt idx="0">
                  <c:v>0</c:v>
                </c:pt>
                <c:pt idx="1">
                  <c:v>2.723098619149589E-3</c:v>
                </c:pt>
                <c:pt idx="2">
                  <c:v>4.4913435627708742E-3</c:v>
                </c:pt>
                <c:pt idx="3">
                  <c:v>1.2937205893151602E-2</c:v>
                </c:pt>
                <c:pt idx="4">
                  <c:v>1.314395938520577E-2</c:v>
                </c:pt>
                <c:pt idx="5">
                  <c:v>1.39430454469202E-2</c:v>
                </c:pt>
                <c:pt idx="6">
                  <c:v>1.4970161164097585E-2</c:v>
                </c:pt>
                <c:pt idx="7">
                  <c:v>1.6641970688057724E-2</c:v>
                </c:pt>
                <c:pt idx="8">
                  <c:v>2.0208135672303403E-2</c:v>
                </c:pt>
                <c:pt idx="9">
                  <c:v>2.8049534010130016E-2</c:v>
                </c:pt>
                <c:pt idx="10">
                  <c:v>4.095155685111776E-2</c:v>
                </c:pt>
                <c:pt idx="11">
                  <c:v>4.3759226718796028E-2</c:v>
                </c:pt>
                <c:pt idx="12">
                  <c:v>4.4875195381929037E-2</c:v>
                </c:pt>
                <c:pt idx="13">
                  <c:v>4.6243567911547788E-2</c:v>
                </c:pt>
                <c:pt idx="14">
                  <c:v>5.6660431771165663E-2</c:v>
                </c:pt>
                <c:pt idx="15">
                  <c:v>5.6872009330247192E-2</c:v>
                </c:pt>
                <c:pt idx="16">
                  <c:v>5.7252116700428957E-2</c:v>
                </c:pt>
                <c:pt idx="17">
                  <c:v>9.1564517936322559E-2</c:v>
                </c:pt>
                <c:pt idx="18">
                  <c:v>9.2964075708130894E-2</c:v>
                </c:pt>
                <c:pt idx="19">
                  <c:v>9.3764300508606555E-2</c:v>
                </c:pt>
                <c:pt idx="20">
                  <c:v>0.25830538872598474</c:v>
                </c:pt>
                <c:pt idx="21">
                  <c:v>0.25938836705926083</c:v>
                </c:pt>
                <c:pt idx="22">
                  <c:v>0.25969542227217846</c:v>
                </c:pt>
                <c:pt idx="23">
                  <c:v>0.50484871420873023</c:v>
                </c:pt>
                <c:pt idx="24">
                  <c:v>0.50539226453575414</c:v>
                </c:pt>
                <c:pt idx="25">
                  <c:v>0.52472652452487689</c:v>
                </c:pt>
                <c:pt idx="26">
                  <c:v>0.52606718195728452</c:v>
                </c:pt>
                <c:pt idx="27">
                  <c:v>0.526147493370413</c:v>
                </c:pt>
                <c:pt idx="28">
                  <c:v>0.52920354080664567</c:v>
                </c:pt>
                <c:pt idx="29">
                  <c:v>0.52929464679036209</c:v>
                </c:pt>
                <c:pt idx="30">
                  <c:v>0.52962892816352625</c:v>
                </c:pt>
                <c:pt idx="31">
                  <c:v>0.53156914838429337</c:v>
                </c:pt>
                <c:pt idx="32">
                  <c:v>0.53352383481800236</c:v>
                </c:pt>
                <c:pt idx="33">
                  <c:v>0.53686843237764181</c:v>
                </c:pt>
                <c:pt idx="34">
                  <c:v>0.53894752302694504</c:v>
                </c:pt>
                <c:pt idx="35">
                  <c:v>0.54299151779055643</c:v>
                </c:pt>
                <c:pt idx="36">
                  <c:v>0.54362031801019062</c:v>
                </c:pt>
                <c:pt idx="37">
                  <c:v>0.54370898253346756</c:v>
                </c:pt>
                <c:pt idx="38">
                  <c:v>0.56097539894708104</c:v>
                </c:pt>
                <c:pt idx="39">
                  <c:v>0.56139643631870473</c:v>
                </c:pt>
                <c:pt idx="40">
                  <c:v>0.56273569642390509</c:v>
                </c:pt>
                <c:pt idx="41">
                  <c:v>0.57230932582530714</c:v>
                </c:pt>
                <c:pt idx="42">
                  <c:v>0.57706503564536904</c:v>
                </c:pt>
                <c:pt idx="43">
                  <c:v>0.57793067545662002</c:v>
                </c:pt>
                <c:pt idx="44">
                  <c:v>0.57795274580377021</c:v>
                </c:pt>
                <c:pt idx="45">
                  <c:v>0.57798081220594621</c:v>
                </c:pt>
                <c:pt idx="46">
                  <c:v>0.57922143594877307</c:v>
                </c:pt>
                <c:pt idx="47">
                  <c:v>0.57935392074326986</c:v>
                </c:pt>
                <c:pt idx="48">
                  <c:v>0.58008930355192734</c:v>
                </c:pt>
                <c:pt idx="49">
                  <c:v>0.58135476907677364</c:v>
                </c:pt>
                <c:pt idx="50">
                  <c:v>0.58216224633001945</c:v>
                </c:pt>
                <c:pt idx="51">
                  <c:v>0.59312561295325594</c:v>
                </c:pt>
                <c:pt idx="52">
                  <c:v>0.60376791434770649</c:v>
                </c:pt>
                <c:pt idx="53">
                  <c:v>0.60485833717943338</c:v>
                </c:pt>
                <c:pt idx="54">
                  <c:v>0.60641654325026584</c:v>
                </c:pt>
                <c:pt idx="55">
                  <c:v>0.60795490115197004</c:v>
                </c:pt>
                <c:pt idx="56">
                  <c:v>0.60829639306092276</c:v>
                </c:pt>
                <c:pt idx="57">
                  <c:v>0.60870205848682057</c:v>
                </c:pt>
                <c:pt idx="58">
                  <c:v>0.61020616904527891</c:v>
                </c:pt>
                <c:pt idx="59">
                  <c:v>0.61615375659555127</c:v>
                </c:pt>
                <c:pt idx="60">
                  <c:v>0.617408006085721</c:v>
                </c:pt>
                <c:pt idx="61">
                  <c:v>0.61744241600785987</c:v>
                </c:pt>
                <c:pt idx="62">
                  <c:v>0.62355020395475724</c:v>
                </c:pt>
                <c:pt idx="63">
                  <c:v>0.62488867234986734</c:v>
                </c:pt>
                <c:pt idx="64">
                  <c:v>0.62655964721920487</c:v>
                </c:pt>
                <c:pt idx="65">
                  <c:v>0.62719887318073664</c:v>
                </c:pt>
                <c:pt idx="66">
                  <c:v>0.62733182047048408</c:v>
                </c:pt>
                <c:pt idx="67">
                  <c:v>0.62784273592932427</c:v>
                </c:pt>
                <c:pt idx="68">
                  <c:v>0.63079067511178843</c:v>
                </c:pt>
                <c:pt idx="69">
                  <c:v>0.63450183784476755</c:v>
                </c:pt>
                <c:pt idx="70">
                  <c:v>0.63459697755844136</c:v>
                </c:pt>
                <c:pt idx="71">
                  <c:v>0.63463329392372159</c:v>
                </c:pt>
                <c:pt idx="72">
                  <c:v>0.63470167327207738</c:v>
                </c:pt>
                <c:pt idx="73">
                  <c:v>0.63658925554340773</c:v>
                </c:pt>
                <c:pt idx="74">
                  <c:v>0.66492340144719386</c:v>
                </c:pt>
                <c:pt idx="75">
                  <c:v>0.66813468642281548</c:v>
                </c:pt>
                <c:pt idx="76">
                  <c:v>0.67210007540114547</c:v>
                </c:pt>
                <c:pt idx="77">
                  <c:v>0.67212696060501409</c:v>
                </c:pt>
                <c:pt idx="78">
                  <c:v>0.6792525141247342</c:v>
                </c:pt>
                <c:pt idx="79">
                  <c:v>0.68178120582257828</c:v>
                </c:pt>
                <c:pt idx="80">
                  <c:v>0.68379536122098006</c:v>
                </c:pt>
                <c:pt idx="81">
                  <c:v>0.68395007894373461</c:v>
                </c:pt>
                <c:pt idx="82">
                  <c:v>0.68396342018908751</c:v>
                </c:pt>
                <c:pt idx="83">
                  <c:v>0.68398454534019215</c:v>
                </c:pt>
                <c:pt idx="84">
                  <c:v>0.68401550499735797</c:v>
                </c:pt>
                <c:pt idx="85">
                  <c:v>0.68657080104555002</c:v>
                </c:pt>
                <c:pt idx="86">
                  <c:v>0.68681644552414933</c:v>
                </c:pt>
                <c:pt idx="87">
                  <c:v>0.6933737382841505</c:v>
                </c:pt>
                <c:pt idx="88">
                  <c:v>0.69348409240054143</c:v>
                </c:pt>
                <c:pt idx="89">
                  <c:v>0.69781860593295053</c:v>
                </c:pt>
                <c:pt idx="90">
                  <c:v>0.71445805371831839</c:v>
                </c:pt>
                <c:pt idx="91">
                  <c:v>0.71626300135527565</c:v>
                </c:pt>
                <c:pt idx="92">
                  <c:v>0.71671458522232034</c:v>
                </c:pt>
                <c:pt idx="93">
                  <c:v>0.71673452887615363</c:v>
                </c:pt>
                <c:pt idx="94">
                  <c:v>0.72643485116743167</c:v>
                </c:pt>
                <c:pt idx="95">
                  <c:v>0.72951605616264081</c:v>
                </c:pt>
                <c:pt idx="96">
                  <c:v>0.7297480110440232</c:v>
                </c:pt>
                <c:pt idx="97">
                  <c:v>0.72975092480656634</c:v>
                </c:pt>
                <c:pt idx="98">
                  <c:v>0.72982410177137746</c:v>
                </c:pt>
                <c:pt idx="99">
                  <c:v>0.73037364339214694</c:v>
                </c:pt>
                <c:pt idx="100">
                  <c:v>0.73058879516228892</c:v>
                </c:pt>
                <c:pt idx="101">
                  <c:v>0.7334314791386245</c:v>
                </c:pt>
                <c:pt idx="102">
                  <c:v>0.73414426936742461</c:v>
                </c:pt>
                <c:pt idx="103">
                  <c:v>0.73470169208938985</c:v>
                </c:pt>
                <c:pt idx="104">
                  <c:v>0.74506802483281331</c:v>
                </c:pt>
                <c:pt idx="105">
                  <c:v>0.74939275636611569</c:v>
                </c:pt>
                <c:pt idx="106">
                  <c:v>0.75007561326379446</c:v>
                </c:pt>
                <c:pt idx="107">
                  <c:v>0.75855088140203197</c:v>
                </c:pt>
                <c:pt idx="108">
                  <c:v>0.75856843679885588</c:v>
                </c:pt>
                <c:pt idx="109">
                  <c:v>0.75918438710735081</c:v>
                </c:pt>
                <c:pt idx="110">
                  <c:v>0.75935978889400357</c:v>
                </c:pt>
                <c:pt idx="111">
                  <c:v>0.75940724461299014</c:v>
                </c:pt>
                <c:pt idx="112">
                  <c:v>0.76024240719990976</c:v>
                </c:pt>
                <c:pt idx="113">
                  <c:v>0.76282887445890957</c:v>
                </c:pt>
                <c:pt idx="114">
                  <c:v>0.76301126208436121</c:v>
                </c:pt>
                <c:pt idx="115">
                  <c:v>0.76302682662386867</c:v>
                </c:pt>
                <c:pt idx="116">
                  <c:v>0.76981543592596069</c:v>
                </c:pt>
                <c:pt idx="117">
                  <c:v>0.77096664766439094</c:v>
                </c:pt>
                <c:pt idx="118">
                  <c:v>0.78643157297983712</c:v>
                </c:pt>
                <c:pt idx="119">
                  <c:v>0.78730840593618723</c:v>
                </c:pt>
                <c:pt idx="120">
                  <c:v>0.78731030911093125</c:v>
                </c:pt>
                <c:pt idx="121">
                  <c:v>0.79075455924514393</c:v>
                </c:pt>
                <c:pt idx="122">
                  <c:v>0.79075801456399442</c:v>
                </c:pt>
                <c:pt idx="123">
                  <c:v>0.79333198028697161</c:v>
                </c:pt>
                <c:pt idx="124">
                  <c:v>0.80343199570237323</c:v>
                </c:pt>
                <c:pt idx="125">
                  <c:v>0.81935727960083238</c:v>
                </c:pt>
                <c:pt idx="126">
                  <c:v>0.85054450942778592</c:v>
                </c:pt>
                <c:pt idx="127">
                  <c:v>0.85169659741892523</c:v>
                </c:pt>
                <c:pt idx="128">
                  <c:v>0.85393066212944735</c:v>
                </c:pt>
                <c:pt idx="129">
                  <c:v>0.85477766018694568</c:v>
                </c:pt>
                <c:pt idx="130">
                  <c:v>0.85484865338951466</c:v>
                </c:pt>
                <c:pt idx="131">
                  <c:v>0.85771164290133395</c:v>
                </c:pt>
                <c:pt idx="132">
                  <c:v>0.88106602587989991</c:v>
                </c:pt>
                <c:pt idx="133">
                  <c:v>0.88243696742797484</c:v>
                </c:pt>
                <c:pt idx="134">
                  <c:v>0.88271814655823788</c:v>
                </c:pt>
                <c:pt idx="135">
                  <c:v>0.88277890845187368</c:v>
                </c:pt>
                <c:pt idx="136">
                  <c:v>0.89931537553228169</c:v>
                </c:pt>
                <c:pt idx="137">
                  <c:v>0.90015308956299744</c:v>
                </c:pt>
                <c:pt idx="138">
                  <c:v>0.91561957165317176</c:v>
                </c:pt>
                <c:pt idx="139">
                  <c:v>0.91948416145208967</c:v>
                </c:pt>
                <c:pt idx="140">
                  <c:v>0.92187833811901199</c:v>
                </c:pt>
                <c:pt idx="141">
                  <c:v>0.92334405938369135</c:v>
                </c:pt>
                <c:pt idx="142">
                  <c:v>0.92972049358453324</c:v>
                </c:pt>
                <c:pt idx="143">
                  <c:v>0.93353781293362559</c:v>
                </c:pt>
                <c:pt idx="144">
                  <c:v>0.93360100588375017</c:v>
                </c:pt>
                <c:pt idx="145">
                  <c:v>0.93370196599000188</c:v>
                </c:pt>
                <c:pt idx="146">
                  <c:v>0.93375230337302939</c:v>
                </c:pt>
                <c:pt idx="147">
                  <c:v>0.9354870633451513</c:v>
                </c:pt>
                <c:pt idx="148">
                  <c:v>0.99778331009246857</c:v>
                </c:pt>
                <c:pt idx="149">
                  <c:v>0.99778602797926863</c:v>
                </c:pt>
                <c:pt idx="150">
                  <c:v>0.99961975681499426</c:v>
                </c:pt>
                <c:pt idx="151">
                  <c:v>0.99962143112123059</c:v>
                </c:pt>
                <c:pt idx="152">
                  <c:v>0.99965994729980334</c:v>
                </c:pt>
                <c:pt idx="153">
                  <c:v>0.99969249833402385</c:v>
                </c:pt>
                <c:pt idx="154">
                  <c:v>0.99991446117076543</c:v>
                </c:pt>
                <c:pt idx="155">
                  <c:v>0.99998445894246168</c:v>
                </c:pt>
                <c:pt idx="156">
                  <c:v>0.99999999999999989</c:v>
                </c:pt>
              </c:numCache>
            </c:numRef>
          </c:xVal>
          <c:yVal>
            <c:numRef>
              <c:f>'1970'!$H$2:$H$158</c:f>
              <c:numCache>
                <c:formatCode>General</c:formatCode>
                <c:ptCount val="157"/>
                <c:pt idx="0">
                  <c:v>0</c:v>
                </c:pt>
                <c:pt idx="1">
                  <c:v>2.8513931346770254E-4</c:v>
                </c:pt>
                <c:pt idx="2">
                  <c:v>4.8410273350982822E-4</c:v>
                </c:pt>
                <c:pt idx="3">
                  <c:v>1.4938908266424874E-3</c:v>
                </c:pt>
                <c:pt idx="4">
                  <c:v>1.5194665099324467E-3</c:v>
                </c:pt>
                <c:pt idx="5">
                  <c:v>1.6224222749510516E-3</c:v>
                </c:pt>
                <c:pt idx="6">
                  <c:v>1.7701160464991962E-3</c:v>
                </c:pt>
                <c:pt idx="7">
                  <c:v>2.012438500843997E-3</c:v>
                </c:pt>
                <c:pt idx="8">
                  <c:v>2.5348843978753302E-3</c:v>
                </c:pt>
                <c:pt idx="9">
                  <c:v>3.6971874878091258E-3</c:v>
                </c:pt>
                <c:pt idx="10">
                  <c:v>5.7214968333791361E-3</c:v>
                </c:pt>
                <c:pt idx="11">
                  <c:v>6.2533683381306611E-3</c:v>
                </c:pt>
                <c:pt idx="12">
                  <c:v>6.4672842647493572E-3</c:v>
                </c:pt>
                <c:pt idx="13">
                  <c:v>6.747837190945182E-3</c:v>
                </c:pt>
                <c:pt idx="14">
                  <c:v>8.9121684201250682E-3</c:v>
                </c:pt>
                <c:pt idx="15">
                  <c:v>8.9571454666980098E-3</c:v>
                </c:pt>
                <c:pt idx="16">
                  <c:v>9.0425290121639561E-3</c:v>
                </c:pt>
                <c:pt idx="17">
                  <c:v>1.6819583655082626E-2</c:v>
                </c:pt>
                <c:pt idx="18">
                  <c:v>1.714044415434789E-2</c:v>
                </c:pt>
                <c:pt idx="19">
                  <c:v>1.7330988428803366E-2</c:v>
                </c:pt>
                <c:pt idx="20">
                  <c:v>5.6710224215920702E-2</c:v>
                </c:pt>
                <c:pt idx="21">
                  <c:v>5.6970507948942511E-2</c:v>
                </c:pt>
                <c:pt idx="22">
                  <c:v>5.7048056108046578E-2</c:v>
                </c:pt>
                <c:pt idx="23">
                  <c:v>0.12130590357160456</c:v>
                </c:pt>
                <c:pt idx="24">
                  <c:v>0.12145029771466934</c:v>
                </c:pt>
                <c:pt idx="25">
                  <c:v>0.12665640578781587</c:v>
                </c:pt>
                <c:pt idx="26">
                  <c:v>0.12702899509273854</c:v>
                </c:pt>
                <c:pt idx="27">
                  <c:v>0.1270518494171439</c:v>
                </c:pt>
                <c:pt idx="28">
                  <c:v>0.12792680735648326</c:v>
                </c:pt>
                <c:pt idx="29">
                  <c:v>0.12795336189176534</c:v>
                </c:pt>
                <c:pt idx="30">
                  <c:v>0.12805162921260638</c:v>
                </c:pt>
                <c:pt idx="31">
                  <c:v>0.12863200926985144</c:v>
                </c:pt>
                <c:pt idx="32">
                  <c:v>0.12923312355759256</c:v>
                </c:pt>
                <c:pt idx="33">
                  <c:v>0.13027084455964494</c:v>
                </c:pt>
                <c:pt idx="34">
                  <c:v>0.13092566371376413</c:v>
                </c:pt>
                <c:pt idx="35">
                  <c:v>0.13224841780442387</c:v>
                </c:pt>
                <c:pt idx="36">
                  <c:v>0.13245827719926784</c:v>
                </c:pt>
                <c:pt idx="37">
                  <c:v>0.13248797422398073</c:v>
                </c:pt>
                <c:pt idx="38">
                  <c:v>0.13838424516087708</c:v>
                </c:pt>
                <c:pt idx="39">
                  <c:v>0.13852985468224369</c:v>
                </c:pt>
                <c:pt idx="40">
                  <c:v>0.13900632761665344</c:v>
                </c:pt>
                <c:pt idx="41">
                  <c:v>0.14255515694832485</c:v>
                </c:pt>
                <c:pt idx="42">
                  <c:v>0.1443344252689657</c:v>
                </c:pt>
                <c:pt idx="43">
                  <c:v>0.14465939688588628</c:v>
                </c:pt>
                <c:pt idx="44">
                  <c:v>0.14466778470189243</c:v>
                </c:pt>
                <c:pt idx="45">
                  <c:v>0.14467850189463338</c:v>
                </c:pt>
                <c:pt idx="46">
                  <c:v>0.14515684245472782</c:v>
                </c:pt>
                <c:pt idx="47">
                  <c:v>0.14520836528088549</c:v>
                </c:pt>
                <c:pt idx="48">
                  <c:v>0.14549878707780076</c:v>
                </c:pt>
                <c:pt idx="49">
                  <c:v>0.14601632218289426</c:v>
                </c:pt>
                <c:pt idx="50">
                  <c:v>0.14634957175337995</c:v>
                </c:pt>
                <c:pt idx="51">
                  <c:v>0.15092959699380781</c:v>
                </c:pt>
                <c:pt idx="52">
                  <c:v>0.15542093230697196</c:v>
                </c:pt>
                <c:pt idx="53">
                  <c:v>0.15589107611699071</c:v>
                </c:pt>
                <c:pt idx="54">
                  <c:v>0.15657923858080194</c:v>
                </c:pt>
                <c:pt idx="55">
                  <c:v>0.15725987111270776</c:v>
                </c:pt>
                <c:pt idx="56">
                  <c:v>0.15741229425079009</c:v>
                </c:pt>
                <c:pt idx="57">
                  <c:v>0.15760291060152828</c:v>
                </c:pt>
                <c:pt idx="58">
                  <c:v>0.15833254736556104</c:v>
                </c:pt>
                <c:pt idx="59">
                  <c:v>0.16125472893271098</c:v>
                </c:pt>
                <c:pt idx="60">
                  <c:v>0.16187346787028195</c:v>
                </c:pt>
                <c:pt idx="61">
                  <c:v>0.16189062581663113</c:v>
                </c:pt>
                <c:pt idx="62">
                  <c:v>0.16499944290808102</c:v>
                </c:pt>
                <c:pt idx="63">
                  <c:v>0.16570369359494694</c:v>
                </c:pt>
                <c:pt idx="64">
                  <c:v>0.16658963223248691</c:v>
                </c:pt>
                <c:pt idx="65">
                  <c:v>0.16692950902821105</c:v>
                </c:pt>
                <c:pt idx="66">
                  <c:v>0.16700038971505149</c:v>
                </c:pt>
                <c:pt idx="67">
                  <c:v>0.16728193697470106</c:v>
                </c:pt>
                <c:pt idx="68">
                  <c:v>0.16894339081977996</c:v>
                </c:pt>
                <c:pt idx="69">
                  <c:v>0.1710418893759485</c:v>
                </c:pt>
                <c:pt idx="70">
                  <c:v>0.17109626789566959</c:v>
                </c:pt>
                <c:pt idx="71">
                  <c:v>0.17111757393236501</c:v>
                </c:pt>
                <c:pt idx="72">
                  <c:v>0.17115849260193944</c:v>
                </c:pt>
                <c:pt idx="73">
                  <c:v>0.1723129598825765</c:v>
                </c:pt>
                <c:pt idx="74">
                  <c:v>0.19028921732904899</c:v>
                </c:pt>
                <c:pt idx="75">
                  <c:v>0.19235934356064127</c:v>
                </c:pt>
                <c:pt idx="76">
                  <c:v>0.19496699585394808</c:v>
                </c:pt>
                <c:pt idx="77">
                  <c:v>0.19498507004599527</c:v>
                </c:pt>
                <c:pt idx="78">
                  <c:v>0.19982330142707638</c:v>
                </c:pt>
                <c:pt idx="79">
                  <c:v>0.20156520206294143</c:v>
                </c:pt>
                <c:pt idx="80">
                  <c:v>0.20296488085217768</c:v>
                </c:pt>
                <c:pt idx="81">
                  <c:v>0.20307439694369306</c:v>
                </c:pt>
                <c:pt idx="82">
                  <c:v>0.20308419622628276</c:v>
                </c:pt>
                <c:pt idx="83">
                  <c:v>0.2031002247558365</c:v>
                </c:pt>
                <c:pt idx="84">
                  <c:v>0.20312464556267684</c:v>
                </c:pt>
                <c:pt idx="85">
                  <c:v>0.20514484867480681</c:v>
                </c:pt>
                <c:pt idx="86">
                  <c:v>0.20534368191277633</c:v>
                </c:pt>
                <c:pt idx="87">
                  <c:v>0.21068545132946584</c:v>
                </c:pt>
                <c:pt idx="88">
                  <c:v>0.2107754277972291</c:v>
                </c:pt>
                <c:pt idx="89">
                  <c:v>0.21439621368011758</c:v>
                </c:pt>
                <c:pt idx="90">
                  <c:v>0.22874941853124392</c:v>
                </c:pt>
                <c:pt idx="91">
                  <c:v>0.23035030679738808</c:v>
                </c:pt>
                <c:pt idx="92">
                  <c:v>0.230765685238737</c:v>
                </c:pt>
                <c:pt idx="93">
                  <c:v>0.23078479133210736</c:v>
                </c:pt>
                <c:pt idx="94">
                  <c:v>0.24021675911914908</c:v>
                </c:pt>
                <c:pt idx="95">
                  <c:v>0.24322251850464069</c:v>
                </c:pt>
                <c:pt idx="96">
                  <c:v>0.24345670898615573</c:v>
                </c:pt>
                <c:pt idx="97">
                  <c:v>0.24345965237346776</c:v>
                </c:pt>
                <c:pt idx="98">
                  <c:v>0.24353944527970389</c:v>
                </c:pt>
                <c:pt idx="99">
                  <c:v>0.24414077905698431</c:v>
                </c:pt>
                <c:pt idx="100">
                  <c:v>0.2443910237903362</c:v>
                </c:pt>
                <c:pt idx="101">
                  <c:v>0.24773037475052603</c:v>
                </c:pt>
                <c:pt idx="102">
                  <c:v>0.24858343650728804</c:v>
                </c:pt>
                <c:pt idx="103">
                  <c:v>0.24925558589401564</c:v>
                </c:pt>
                <c:pt idx="104">
                  <c:v>0.26215251792612881</c:v>
                </c:pt>
                <c:pt idx="105">
                  <c:v>0.26759797459410867</c:v>
                </c:pt>
                <c:pt idx="106">
                  <c:v>0.2684741707775174</c:v>
                </c:pt>
                <c:pt idx="107">
                  <c:v>0.27975422345901452</c:v>
                </c:pt>
                <c:pt idx="108">
                  <c:v>0.27977811152655602</c:v>
                </c:pt>
                <c:pt idx="109">
                  <c:v>0.28061965122852123</c:v>
                </c:pt>
                <c:pt idx="110">
                  <c:v>0.28085983325056596</c:v>
                </c:pt>
                <c:pt idx="111">
                  <c:v>0.28092509462728732</c:v>
                </c:pt>
                <c:pt idx="112">
                  <c:v>0.28208254493557178</c:v>
                </c:pt>
                <c:pt idx="113">
                  <c:v>0.28573751595948832</c:v>
                </c:pt>
                <c:pt idx="114">
                  <c:v>0.28599894898383232</c:v>
                </c:pt>
                <c:pt idx="115">
                  <c:v>0.28602181451089481</c:v>
                </c:pt>
                <c:pt idx="116">
                  <c:v>0.29622483125898452</c:v>
                </c:pt>
                <c:pt idx="117">
                  <c:v>0.29795972612928556</c:v>
                </c:pt>
                <c:pt idx="118">
                  <c:v>0.32157476086713421</c:v>
                </c:pt>
                <c:pt idx="119">
                  <c:v>0.32294663793910977</c:v>
                </c:pt>
                <c:pt idx="120">
                  <c:v>0.32294965743763931</c:v>
                </c:pt>
                <c:pt idx="121">
                  <c:v>0.32885173005825102</c:v>
                </c:pt>
                <c:pt idx="122">
                  <c:v>0.32885840614823836</c:v>
                </c:pt>
                <c:pt idx="123">
                  <c:v>0.33389792046045907</c:v>
                </c:pt>
                <c:pt idx="124">
                  <c:v>0.35394333362585179</c:v>
                </c:pt>
                <c:pt idx="125">
                  <c:v>0.38922163602862964</c:v>
                </c:pt>
                <c:pt idx="126">
                  <c:v>0.45885697764187017</c:v>
                </c:pt>
                <c:pt idx="127">
                  <c:v>0.46149738637502674</c:v>
                </c:pt>
                <c:pt idx="128">
                  <c:v>0.46698951976920328</c:v>
                </c:pt>
                <c:pt idx="129">
                  <c:v>0.46909392369633846</c:v>
                </c:pt>
                <c:pt idx="130">
                  <c:v>0.46927613861018108</c:v>
                </c:pt>
                <c:pt idx="131">
                  <c:v>0.47668661712659893</c:v>
                </c:pt>
                <c:pt idx="132">
                  <c:v>0.53834950841876494</c:v>
                </c:pt>
                <c:pt idx="133">
                  <c:v>0.541969998738415</c:v>
                </c:pt>
                <c:pt idx="134">
                  <c:v>0.54273080050670686</c:v>
                </c:pt>
                <c:pt idx="135">
                  <c:v>0.54290197158227005</c:v>
                </c:pt>
                <c:pt idx="136">
                  <c:v>0.58961550653484884</c:v>
                </c:pt>
                <c:pt idx="137">
                  <c:v>0.59199511934724836</c:v>
                </c:pt>
                <c:pt idx="138">
                  <c:v>0.63768870703895753</c:v>
                </c:pt>
                <c:pt idx="139">
                  <c:v>0.64983465261084716</c:v>
                </c:pt>
                <c:pt idx="140">
                  <c:v>0.65761655326845769</c:v>
                </c:pt>
                <c:pt idx="141">
                  <c:v>0.66247365878531894</c:v>
                </c:pt>
                <c:pt idx="142">
                  <c:v>0.68483494831888747</c:v>
                </c:pt>
                <c:pt idx="143">
                  <c:v>0.6987401369288595</c:v>
                </c:pt>
                <c:pt idx="144">
                  <c:v>0.69897707517710594</c:v>
                </c:pt>
                <c:pt idx="145">
                  <c:v>0.69935905052487657</c:v>
                </c:pt>
                <c:pt idx="146">
                  <c:v>0.69957748897560623</c:v>
                </c:pt>
                <c:pt idx="147">
                  <c:v>0.70716158317189626</c:v>
                </c:pt>
                <c:pt idx="148">
                  <c:v>0.97988689376502758</c:v>
                </c:pt>
                <c:pt idx="149">
                  <c:v>0.97990041655316518</c:v>
                </c:pt>
                <c:pt idx="150">
                  <c:v>0.98934102247053968</c:v>
                </c:pt>
                <c:pt idx="151">
                  <c:v>0.98935119623208667</c:v>
                </c:pt>
                <c:pt idx="152">
                  <c:v>0.98977353825465997</c:v>
                </c:pt>
                <c:pt idx="153">
                  <c:v>0.99032475987424728</c:v>
                </c:pt>
                <c:pt idx="154">
                  <c:v>0.99557034463086092</c:v>
                </c:pt>
                <c:pt idx="155">
                  <c:v>0.9989576955848628</c:v>
                </c:pt>
                <c:pt idx="156">
                  <c:v>1.0000000000000002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88096"/>
        <c:axId val="250761600"/>
      </c:scatterChart>
      <c:valAx>
        <c:axId val="195588096"/>
        <c:scaling>
          <c:orientation val="minMax"/>
          <c:max val="1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Cummulative population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0761600"/>
        <c:crosses val="autoZero"/>
        <c:crossBetween val="midCat"/>
      </c:valAx>
      <c:valAx>
        <c:axId val="25076160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Cummulative Real GDP</a:t>
                </a:r>
              </a:p>
            </c:rich>
          </c:tx>
          <c:layout>
            <c:manualLayout>
              <c:xMode val="edge"/>
              <c:yMode val="edge"/>
              <c:x val="5.5880770005790094E-3"/>
              <c:y val="0.2306471157346207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95588096"/>
        <c:crosses val="autoZero"/>
        <c:crossBetween val="midCat"/>
      </c:valAx>
      <c:spPr>
        <a:ln>
          <a:solidFill>
            <a:schemeClr val="accent1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Lorenz Curve for Years 1970 and 1975</a:t>
            </a:r>
          </a:p>
        </c:rich>
      </c:tx>
      <c:layout>
        <c:manualLayout>
          <c:xMode val="edge"/>
          <c:yMode val="edge"/>
          <c:x val="0.20909419870310328"/>
          <c:y val="9.1240875912408752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38088193287954E-2"/>
          <c:y val="7.4163616871834689E-2"/>
          <c:w val="0.77412307212877818"/>
          <c:h val="0.80493819896154284"/>
        </c:manualLayout>
      </c:layout>
      <c:scatterChart>
        <c:scatterStyle val="smoothMarker"/>
        <c:varyColors val="0"/>
        <c:ser>
          <c:idx val="0"/>
          <c:order val="0"/>
          <c:tx>
            <c:v>Equality </c:v>
          </c:tx>
          <c:marker>
            <c:symbol val="none"/>
          </c:marker>
          <c:xVal>
            <c:numRef>
              <c:f>'1975'!$I$2:$I$158</c:f>
              <c:numCache>
                <c:formatCode>General</c:formatCode>
                <c:ptCount val="157"/>
                <c:pt idx="0">
                  <c:v>0</c:v>
                </c:pt>
                <c:pt idx="1">
                  <c:v>1.7411083621105897E-3</c:v>
                </c:pt>
                <c:pt idx="2">
                  <c:v>4.5195891882250858E-3</c:v>
                </c:pt>
                <c:pt idx="3">
                  <c:v>1.3266879467614064E-2</c:v>
                </c:pt>
                <c:pt idx="4">
                  <c:v>1.4253024931483763E-2</c:v>
                </c:pt>
                <c:pt idx="5">
                  <c:v>1.7832273936583085E-2</c:v>
                </c:pt>
                <c:pt idx="6">
                  <c:v>2.5815450149060809E-2</c:v>
                </c:pt>
                <c:pt idx="7">
                  <c:v>2.6635088939243837E-2</c:v>
                </c:pt>
                <c:pt idx="8">
                  <c:v>3.9723567301540925E-2</c:v>
                </c:pt>
                <c:pt idx="9">
                  <c:v>4.1376648160409445E-2</c:v>
                </c:pt>
                <c:pt idx="10">
                  <c:v>4.2547479169902293E-2</c:v>
                </c:pt>
                <c:pt idx="11">
                  <c:v>4.5455598158162351E-2</c:v>
                </c:pt>
                <c:pt idx="12">
                  <c:v>4.7476130118780338E-2</c:v>
                </c:pt>
                <c:pt idx="13">
                  <c:v>6.6628554944429319E-2</c:v>
                </c:pt>
                <c:pt idx="14">
                  <c:v>6.8021170035843695E-2</c:v>
                </c:pt>
                <c:pt idx="15">
                  <c:v>6.8563026331209379E-2</c:v>
                </c:pt>
                <c:pt idx="16">
                  <c:v>7.9088652865914252E-2</c:v>
                </c:pt>
                <c:pt idx="17">
                  <c:v>7.9892793417885605E-2</c:v>
                </c:pt>
                <c:pt idx="18">
                  <c:v>8.1314415963184117E-2</c:v>
                </c:pt>
                <c:pt idx="19">
                  <c:v>8.1523509219993268E-2</c:v>
                </c:pt>
                <c:pt idx="20">
                  <c:v>8.1920936287438947E-2</c:v>
                </c:pt>
                <c:pt idx="21">
                  <c:v>8.3018939230253996E-2</c:v>
                </c:pt>
                <c:pt idx="22">
                  <c:v>8.3240755843516478E-2</c:v>
                </c:pt>
                <c:pt idx="23">
                  <c:v>0.25011937495195502</c:v>
                </c:pt>
                <c:pt idx="24">
                  <c:v>0.25019254644681216</c:v>
                </c:pt>
                <c:pt idx="25">
                  <c:v>0.25157322138341232</c:v>
                </c:pt>
                <c:pt idx="26">
                  <c:v>0.25360273327489419</c:v>
                </c:pt>
                <c:pt idx="27">
                  <c:v>0.50096410711259609</c:v>
                </c:pt>
                <c:pt idx="28">
                  <c:v>0.50296711838458918</c:v>
                </c:pt>
                <c:pt idx="29">
                  <c:v>0.5030611218487363</c:v>
                </c:pt>
                <c:pt idx="30">
                  <c:v>0.50632297767316448</c:v>
                </c:pt>
                <c:pt idx="31">
                  <c:v>0.54161345175517484</c:v>
                </c:pt>
                <c:pt idx="32">
                  <c:v>0.54192250673050901</c:v>
                </c:pt>
                <c:pt idx="33">
                  <c:v>0.54256994080333121</c:v>
                </c:pt>
                <c:pt idx="34">
                  <c:v>0.54300641140343953</c:v>
                </c:pt>
                <c:pt idx="35">
                  <c:v>0.56094531782453716</c:v>
                </c:pt>
                <c:pt idx="36">
                  <c:v>0.56182232531429643</c:v>
                </c:pt>
                <c:pt idx="37">
                  <c:v>0.56544476825560963</c:v>
                </c:pt>
                <c:pt idx="38">
                  <c:v>0.56973699948806211</c:v>
                </c:pt>
                <c:pt idx="39">
                  <c:v>0.57588845116013487</c:v>
                </c:pt>
                <c:pt idx="40">
                  <c:v>0.57721429298464877</c:v>
                </c:pt>
                <c:pt idx="41">
                  <c:v>0.57854782245171876</c:v>
                </c:pt>
                <c:pt idx="42">
                  <c:v>0.57890274972364009</c:v>
                </c:pt>
                <c:pt idx="43">
                  <c:v>0.5797497003035792</c:v>
                </c:pt>
                <c:pt idx="44">
                  <c:v>0.58109516236897074</c:v>
                </c:pt>
                <c:pt idx="45">
                  <c:v>0.58587714909715216</c:v>
                </c:pt>
                <c:pt idx="46">
                  <c:v>0.58594691587979608</c:v>
                </c:pt>
                <c:pt idx="47">
                  <c:v>0.58596910371919542</c:v>
                </c:pt>
                <c:pt idx="48">
                  <c:v>0.58600577205972826</c:v>
                </c:pt>
                <c:pt idx="49">
                  <c:v>0.58655986180428132</c:v>
                </c:pt>
                <c:pt idx="50">
                  <c:v>0.58833490214806961</c:v>
                </c:pt>
                <c:pt idx="51">
                  <c:v>0.5890845409849812</c:v>
                </c:pt>
                <c:pt idx="52">
                  <c:v>0.6004555038919257</c:v>
                </c:pt>
                <c:pt idx="53">
                  <c:v>0.60081238249998037</c:v>
                </c:pt>
                <c:pt idx="54">
                  <c:v>0.60192638753256344</c:v>
                </c:pt>
                <c:pt idx="55">
                  <c:v>0.60356894616762424</c:v>
                </c:pt>
                <c:pt idx="56">
                  <c:v>0.61466061598565358</c:v>
                </c:pt>
                <c:pt idx="57">
                  <c:v>0.61468544707054917</c:v>
                </c:pt>
                <c:pt idx="58">
                  <c:v>0.61585773430581603</c:v>
                </c:pt>
                <c:pt idx="59">
                  <c:v>0.61599769117877412</c:v>
                </c:pt>
                <c:pt idx="60">
                  <c:v>0.6196922607137163</c:v>
                </c:pt>
                <c:pt idx="61">
                  <c:v>0.62033990508756942</c:v>
                </c:pt>
                <c:pt idx="62">
                  <c:v>0.62076698184673074</c:v>
                </c:pt>
                <c:pt idx="63">
                  <c:v>0.62249505000801364</c:v>
                </c:pt>
                <c:pt idx="64">
                  <c:v>0.62252073065800362</c:v>
                </c:pt>
                <c:pt idx="65">
                  <c:v>0.62265960078885785</c:v>
                </c:pt>
                <c:pt idx="66">
                  <c:v>0.62472307732143439</c:v>
                </c:pt>
                <c:pt idx="67">
                  <c:v>0.62475887030954147</c:v>
                </c:pt>
                <c:pt idx="68">
                  <c:v>0.62627709787369679</c:v>
                </c:pt>
                <c:pt idx="69">
                  <c:v>0.62634620471998681</c:v>
                </c:pt>
                <c:pt idx="70">
                  <c:v>0.62772945219404497</c:v>
                </c:pt>
                <c:pt idx="71">
                  <c:v>0.63037012026995276</c:v>
                </c:pt>
                <c:pt idx="72">
                  <c:v>0.637371583093575</c:v>
                </c:pt>
                <c:pt idx="73">
                  <c:v>0.64687622655630783</c:v>
                </c:pt>
                <c:pt idx="74">
                  <c:v>0.65096691639778348</c:v>
                </c:pt>
                <c:pt idx="75">
                  <c:v>0.65099639981864565</c:v>
                </c:pt>
                <c:pt idx="76">
                  <c:v>0.65681568651973266</c:v>
                </c:pt>
                <c:pt idx="77">
                  <c:v>0.65705533006769334</c:v>
                </c:pt>
                <c:pt idx="78">
                  <c:v>0.65721020068736369</c:v>
                </c:pt>
                <c:pt idx="79">
                  <c:v>0.66047695388744254</c:v>
                </c:pt>
                <c:pt idx="80">
                  <c:v>0.68938104110068898</c:v>
                </c:pt>
                <c:pt idx="81">
                  <c:v>0.68939293341906283</c:v>
                </c:pt>
                <c:pt idx="82">
                  <c:v>0.68949034052278546</c:v>
                </c:pt>
                <c:pt idx="83">
                  <c:v>0.69229327415889874</c:v>
                </c:pt>
                <c:pt idx="84">
                  <c:v>0.69231263825749145</c:v>
                </c:pt>
                <c:pt idx="85">
                  <c:v>0.69433669448940449</c:v>
                </c:pt>
                <c:pt idx="86">
                  <c:v>0.69668377592240982</c:v>
                </c:pt>
                <c:pt idx="87">
                  <c:v>0.69668658972505793</c:v>
                </c:pt>
                <c:pt idx="88">
                  <c:v>0.69670582355420108</c:v>
                </c:pt>
                <c:pt idx="89">
                  <c:v>0.69984424753034113</c:v>
                </c:pt>
                <c:pt idx="90">
                  <c:v>0.70053606536676871</c:v>
                </c:pt>
                <c:pt idx="91">
                  <c:v>0.70062277351761248</c:v>
                </c:pt>
                <c:pt idx="92">
                  <c:v>0.70086580887411476</c:v>
                </c:pt>
                <c:pt idx="93">
                  <c:v>0.70133456247552772</c:v>
                </c:pt>
                <c:pt idx="94">
                  <c:v>0.70798416529081765</c:v>
                </c:pt>
                <c:pt idx="95">
                  <c:v>0.72500599937829036</c:v>
                </c:pt>
                <c:pt idx="96">
                  <c:v>0.7293237008576412</c:v>
                </c:pt>
                <c:pt idx="97">
                  <c:v>0.73120048015257766</c:v>
                </c:pt>
                <c:pt idx="98">
                  <c:v>0.73133536863621185</c:v>
                </c:pt>
                <c:pt idx="99">
                  <c:v>0.73416294232964852</c:v>
                </c:pt>
                <c:pt idx="100">
                  <c:v>0.7347075826161884</c:v>
                </c:pt>
                <c:pt idx="101">
                  <c:v>0.73476779707966478</c:v>
                </c:pt>
                <c:pt idx="102">
                  <c:v>0.73533115044374386</c:v>
                </c:pt>
                <c:pt idx="103">
                  <c:v>0.74445440671126195</c:v>
                </c:pt>
                <c:pt idx="104">
                  <c:v>0.74520559911181816</c:v>
                </c:pt>
                <c:pt idx="105">
                  <c:v>0.74596576958613403</c:v>
                </c:pt>
                <c:pt idx="106">
                  <c:v>0.74620268232653997</c:v>
                </c:pt>
                <c:pt idx="107">
                  <c:v>0.75499394985584845</c:v>
                </c:pt>
                <c:pt idx="108">
                  <c:v>0.76554361781997282</c:v>
                </c:pt>
                <c:pt idx="109">
                  <c:v>0.77258414233105122</c:v>
                </c:pt>
                <c:pt idx="110">
                  <c:v>0.77506167982046714</c:v>
                </c:pt>
                <c:pt idx="111">
                  <c:v>0.7795496626336641</c:v>
                </c:pt>
                <c:pt idx="112">
                  <c:v>0.77955144315086511</c:v>
                </c:pt>
                <c:pt idx="113">
                  <c:v>0.79590147379712561</c:v>
                </c:pt>
                <c:pt idx="114">
                  <c:v>0.79596637390637226</c:v>
                </c:pt>
                <c:pt idx="115">
                  <c:v>0.79682161466309376</c:v>
                </c:pt>
                <c:pt idx="116">
                  <c:v>0.79795938422446977</c:v>
                </c:pt>
                <c:pt idx="117">
                  <c:v>0.8015480803822117</c:v>
                </c:pt>
                <c:pt idx="118">
                  <c:v>0.80156437255744506</c:v>
                </c:pt>
                <c:pt idx="119">
                  <c:v>0.8021713298935178</c:v>
                </c:pt>
                <c:pt idx="120">
                  <c:v>0.8023458404617827</c:v>
                </c:pt>
                <c:pt idx="121">
                  <c:v>0.8023490047810744</c:v>
                </c:pt>
                <c:pt idx="122">
                  <c:v>0.80476902481047108</c:v>
                </c:pt>
                <c:pt idx="123">
                  <c:v>0.81443181977146439</c:v>
                </c:pt>
                <c:pt idx="124">
                  <c:v>0.82929337507023959</c:v>
                </c:pt>
                <c:pt idx="125">
                  <c:v>0.82930938065508553</c:v>
                </c:pt>
                <c:pt idx="126">
                  <c:v>0.8595056680597899</c:v>
                </c:pt>
                <c:pt idx="127">
                  <c:v>0.85957175159662313</c:v>
                </c:pt>
                <c:pt idx="128">
                  <c:v>0.85984343289607945</c:v>
                </c:pt>
                <c:pt idx="129">
                  <c:v>0.8598941656823873</c:v>
                </c:pt>
                <c:pt idx="130">
                  <c:v>0.86194561189454322</c:v>
                </c:pt>
                <c:pt idx="131">
                  <c:v>0.87704386830390346</c:v>
                </c:pt>
                <c:pt idx="132">
                  <c:v>0.89822702750784289</c:v>
                </c:pt>
                <c:pt idx="133">
                  <c:v>0.89949446059044125</c:v>
                </c:pt>
                <c:pt idx="134">
                  <c:v>0.90039069813710104</c:v>
                </c:pt>
                <c:pt idx="135">
                  <c:v>0.90301529880440667</c:v>
                </c:pt>
                <c:pt idx="136">
                  <c:v>0.90384327906586837</c:v>
                </c:pt>
                <c:pt idx="137">
                  <c:v>0.90491981670285404</c:v>
                </c:pt>
                <c:pt idx="138">
                  <c:v>0.90627964109912307</c:v>
                </c:pt>
                <c:pt idx="139">
                  <c:v>0.92085146971386811</c:v>
                </c:pt>
                <c:pt idx="140">
                  <c:v>0.92305323543991258</c:v>
                </c:pt>
                <c:pt idx="141">
                  <c:v>0.92676823030238287</c:v>
                </c:pt>
                <c:pt idx="142">
                  <c:v>0.92682680284568375</c:v>
                </c:pt>
                <c:pt idx="143">
                  <c:v>0.93050206848782757</c:v>
                </c:pt>
                <c:pt idx="144">
                  <c:v>0.9305971466068923</c:v>
                </c:pt>
                <c:pt idx="145">
                  <c:v>0.93681679216647107</c:v>
                </c:pt>
                <c:pt idx="146">
                  <c:v>0.93688838432235932</c:v>
                </c:pt>
                <c:pt idx="147">
                  <c:v>0.99576586136437983</c:v>
                </c:pt>
                <c:pt idx="148">
                  <c:v>0.99747310178288551</c:v>
                </c:pt>
                <c:pt idx="149">
                  <c:v>0.9974763904618632</c:v>
                </c:pt>
                <c:pt idx="150">
                  <c:v>0.99947170397328478</c:v>
                </c:pt>
                <c:pt idx="151">
                  <c:v>0.99947346273430093</c:v>
                </c:pt>
                <c:pt idx="152">
                  <c:v>0.99951688677932204</c:v>
                </c:pt>
                <c:pt idx="153">
                  <c:v>0.99979218069059472</c:v>
                </c:pt>
                <c:pt idx="154">
                  <c:v>0.99983634122548326</c:v>
                </c:pt>
                <c:pt idx="155">
                  <c:v>0.9999852299527221</c:v>
                </c:pt>
                <c:pt idx="156">
                  <c:v>1.0000000000000004</c:v>
                </c:pt>
              </c:numCache>
            </c:numRef>
          </c:xVal>
          <c:yVal>
            <c:numRef>
              <c:f>'1975'!$I$2:$I$158</c:f>
              <c:numCache>
                <c:formatCode>General</c:formatCode>
                <c:ptCount val="157"/>
                <c:pt idx="0">
                  <c:v>0</c:v>
                </c:pt>
                <c:pt idx="1">
                  <c:v>1.7411083621105897E-3</c:v>
                </c:pt>
                <c:pt idx="2">
                  <c:v>4.5195891882250858E-3</c:v>
                </c:pt>
                <c:pt idx="3">
                  <c:v>1.3266879467614064E-2</c:v>
                </c:pt>
                <c:pt idx="4">
                  <c:v>1.4253024931483763E-2</c:v>
                </c:pt>
                <c:pt idx="5">
                  <c:v>1.7832273936583085E-2</c:v>
                </c:pt>
                <c:pt idx="6">
                  <c:v>2.5815450149060809E-2</c:v>
                </c:pt>
                <c:pt idx="7">
                  <c:v>2.6635088939243837E-2</c:v>
                </c:pt>
                <c:pt idx="8">
                  <c:v>3.9723567301540925E-2</c:v>
                </c:pt>
                <c:pt idx="9">
                  <c:v>4.1376648160409445E-2</c:v>
                </c:pt>
                <c:pt idx="10">
                  <c:v>4.2547479169902293E-2</c:v>
                </c:pt>
                <c:pt idx="11">
                  <c:v>4.5455598158162351E-2</c:v>
                </c:pt>
                <c:pt idx="12">
                  <c:v>4.7476130118780338E-2</c:v>
                </c:pt>
                <c:pt idx="13">
                  <c:v>6.6628554944429319E-2</c:v>
                </c:pt>
                <c:pt idx="14">
                  <c:v>6.8021170035843695E-2</c:v>
                </c:pt>
                <c:pt idx="15">
                  <c:v>6.8563026331209379E-2</c:v>
                </c:pt>
                <c:pt idx="16">
                  <c:v>7.9088652865914252E-2</c:v>
                </c:pt>
                <c:pt idx="17">
                  <c:v>7.9892793417885605E-2</c:v>
                </c:pt>
                <c:pt idx="18">
                  <c:v>8.1314415963184117E-2</c:v>
                </c:pt>
                <c:pt idx="19">
                  <c:v>8.1523509219993268E-2</c:v>
                </c:pt>
                <c:pt idx="20">
                  <c:v>8.1920936287438947E-2</c:v>
                </c:pt>
                <c:pt idx="21">
                  <c:v>8.3018939230253996E-2</c:v>
                </c:pt>
                <c:pt idx="22">
                  <c:v>8.3240755843516478E-2</c:v>
                </c:pt>
                <c:pt idx="23">
                  <c:v>0.25011937495195502</c:v>
                </c:pt>
                <c:pt idx="24">
                  <c:v>0.25019254644681216</c:v>
                </c:pt>
                <c:pt idx="25">
                  <c:v>0.25157322138341232</c:v>
                </c:pt>
                <c:pt idx="26">
                  <c:v>0.25360273327489419</c:v>
                </c:pt>
                <c:pt idx="27">
                  <c:v>0.50096410711259609</c:v>
                </c:pt>
                <c:pt idx="28">
                  <c:v>0.50296711838458918</c:v>
                </c:pt>
                <c:pt idx="29">
                  <c:v>0.5030611218487363</c:v>
                </c:pt>
                <c:pt idx="30">
                  <c:v>0.50632297767316448</c:v>
                </c:pt>
                <c:pt idx="31">
                  <c:v>0.54161345175517484</c:v>
                </c:pt>
                <c:pt idx="32">
                  <c:v>0.54192250673050901</c:v>
                </c:pt>
                <c:pt idx="33">
                  <c:v>0.54256994080333121</c:v>
                </c:pt>
                <c:pt idx="34">
                  <c:v>0.54300641140343953</c:v>
                </c:pt>
                <c:pt idx="35">
                  <c:v>0.56094531782453716</c:v>
                </c:pt>
                <c:pt idx="36">
                  <c:v>0.56182232531429643</c:v>
                </c:pt>
                <c:pt idx="37">
                  <c:v>0.56544476825560963</c:v>
                </c:pt>
                <c:pt idx="38">
                  <c:v>0.56973699948806211</c:v>
                </c:pt>
                <c:pt idx="39">
                  <c:v>0.57588845116013487</c:v>
                </c:pt>
                <c:pt idx="40">
                  <c:v>0.57721429298464877</c:v>
                </c:pt>
                <c:pt idx="41">
                  <c:v>0.57854782245171876</c:v>
                </c:pt>
                <c:pt idx="42">
                  <c:v>0.57890274972364009</c:v>
                </c:pt>
                <c:pt idx="43">
                  <c:v>0.5797497003035792</c:v>
                </c:pt>
                <c:pt idx="44">
                  <c:v>0.58109516236897074</c:v>
                </c:pt>
                <c:pt idx="45">
                  <c:v>0.58587714909715216</c:v>
                </c:pt>
                <c:pt idx="46">
                  <c:v>0.58594691587979608</c:v>
                </c:pt>
                <c:pt idx="47">
                  <c:v>0.58596910371919542</c:v>
                </c:pt>
                <c:pt idx="48">
                  <c:v>0.58600577205972826</c:v>
                </c:pt>
                <c:pt idx="49">
                  <c:v>0.58655986180428132</c:v>
                </c:pt>
                <c:pt idx="50">
                  <c:v>0.58833490214806961</c:v>
                </c:pt>
                <c:pt idx="51">
                  <c:v>0.5890845409849812</c:v>
                </c:pt>
                <c:pt idx="52">
                  <c:v>0.6004555038919257</c:v>
                </c:pt>
                <c:pt idx="53">
                  <c:v>0.60081238249998037</c:v>
                </c:pt>
                <c:pt idx="54">
                  <c:v>0.60192638753256344</c:v>
                </c:pt>
                <c:pt idx="55">
                  <c:v>0.60356894616762424</c:v>
                </c:pt>
                <c:pt idx="56">
                  <c:v>0.61466061598565358</c:v>
                </c:pt>
                <c:pt idx="57">
                  <c:v>0.61468544707054917</c:v>
                </c:pt>
                <c:pt idx="58">
                  <c:v>0.61585773430581603</c:v>
                </c:pt>
                <c:pt idx="59">
                  <c:v>0.61599769117877412</c:v>
                </c:pt>
                <c:pt idx="60">
                  <c:v>0.6196922607137163</c:v>
                </c:pt>
                <c:pt idx="61">
                  <c:v>0.62033990508756942</c:v>
                </c:pt>
                <c:pt idx="62">
                  <c:v>0.62076698184673074</c:v>
                </c:pt>
                <c:pt idx="63">
                  <c:v>0.62249505000801364</c:v>
                </c:pt>
                <c:pt idx="64">
                  <c:v>0.62252073065800362</c:v>
                </c:pt>
                <c:pt idx="65">
                  <c:v>0.62265960078885785</c:v>
                </c:pt>
                <c:pt idx="66">
                  <c:v>0.62472307732143439</c:v>
                </c:pt>
                <c:pt idx="67">
                  <c:v>0.62475887030954147</c:v>
                </c:pt>
                <c:pt idx="68">
                  <c:v>0.62627709787369679</c:v>
                </c:pt>
                <c:pt idx="69">
                  <c:v>0.62634620471998681</c:v>
                </c:pt>
                <c:pt idx="70">
                  <c:v>0.62772945219404497</c:v>
                </c:pt>
                <c:pt idx="71">
                  <c:v>0.63037012026995276</c:v>
                </c:pt>
                <c:pt idx="72">
                  <c:v>0.637371583093575</c:v>
                </c:pt>
                <c:pt idx="73">
                  <c:v>0.64687622655630783</c:v>
                </c:pt>
                <c:pt idx="74">
                  <c:v>0.65096691639778348</c:v>
                </c:pt>
                <c:pt idx="75">
                  <c:v>0.65099639981864565</c:v>
                </c:pt>
                <c:pt idx="76">
                  <c:v>0.65681568651973266</c:v>
                </c:pt>
                <c:pt idx="77">
                  <c:v>0.65705533006769334</c:v>
                </c:pt>
                <c:pt idx="78">
                  <c:v>0.65721020068736369</c:v>
                </c:pt>
                <c:pt idx="79">
                  <c:v>0.66047695388744254</c:v>
                </c:pt>
                <c:pt idx="80">
                  <c:v>0.68938104110068898</c:v>
                </c:pt>
                <c:pt idx="81">
                  <c:v>0.68939293341906283</c:v>
                </c:pt>
                <c:pt idx="82">
                  <c:v>0.68949034052278546</c:v>
                </c:pt>
                <c:pt idx="83">
                  <c:v>0.69229327415889874</c:v>
                </c:pt>
                <c:pt idx="84">
                  <c:v>0.69231263825749145</c:v>
                </c:pt>
                <c:pt idx="85">
                  <c:v>0.69433669448940449</c:v>
                </c:pt>
                <c:pt idx="86">
                  <c:v>0.69668377592240982</c:v>
                </c:pt>
                <c:pt idx="87">
                  <c:v>0.69668658972505793</c:v>
                </c:pt>
                <c:pt idx="88">
                  <c:v>0.69670582355420108</c:v>
                </c:pt>
                <c:pt idx="89">
                  <c:v>0.69984424753034113</c:v>
                </c:pt>
                <c:pt idx="90">
                  <c:v>0.70053606536676871</c:v>
                </c:pt>
                <c:pt idx="91">
                  <c:v>0.70062277351761248</c:v>
                </c:pt>
                <c:pt idx="92">
                  <c:v>0.70086580887411476</c:v>
                </c:pt>
                <c:pt idx="93">
                  <c:v>0.70133456247552772</c:v>
                </c:pt>
                <c:pt idx="94">
                  <c:v>0.70798416529081765</c:v>
                </c:pt>
                <c:pt idx="95">
                  <c:v>0.72500599937829036</c:v>
                </c:pt>
                <c:pt idx="96">
                  <c:v>0.7293237008576412</c:v>
                </c:pt>
                <c:pt idx="97">
                  <c:v>0.73120048015257766</c:v>
                </c:pt>
                <c:pt idx="98">
                  <c:v>0.73133536863621185</c:v>
                </c:pt>
                <c:pt idx="99">
                  <c:v>0.73416294232964852</c:v>
                </c:pt>
                <c:pt idx="100">
                  <c:v>0.7347075826161884</c:v>
                </c:pt>
                <c:pt idx="101">
                  <c:v>0.73476779707966478</c:v>
                </c:pt>
                <c:pt idx="102">
                  <c:v>0.73533115044374386</c:v>
                </c:pt>
                <c:pt idx="103">
                  <c:v>0.74445440671126195</c:v>
                </c:pt>
                <c:pt idx="104">
                  <c:v>0.74520559911181816</c:v>
                </c:pt>
                <c:pt idx="105">
                  <c:v>0.74596576958613403</c:v>
                </c:pt>
                <c:pt idx="106">
                  <c:v>0.74620268232653997</c:v>
                </c:pt>
                <c:pt idx="107">
                  <c:v>0.75499394985584845</c:v>
                </c:pt>
                <c:pt idx="108">
                  <c:v>0.76554361781997282</c:v>
                </c:pt>
                <c:pt idx="109">
                  <c:v>0.77258414233105122</c:v>
                </c:pt>
                <c:pt idx="110">
                  <c:v>0.77506167982046714</c:v>
                </c:pt>
                <c:pt idx="111">
                  <c:v>0.7795496626336641</c:v>
                </c:pt>
                <c:pt idx="112">
                  <c:v>0.77955144315086511</c:v>
                </c:pt>
                <c:pt idx="113">
                  <c:v>0.79590147379712561</c:v>
                </c:pt>
                <c:pt idx="114">
                  <c:v>0.79596637390637226</c:v>
                </c:pt>
                <c:pt idx="115">
                  <c:v>0.79682161466309376</c:v>
                </c:pt>
                <c:pt idx="116">
                  <c:v>0.79795938422446977</c:v>
                </c:pt>
                <c:pt idx="117">
                  <c:v>0.8015480803822117</c:v>
                </c:pt>
                <c:pt idx="118">
                  <c:v>0.80156437255744506</c:v>
                </c:pt>
                <c:pt idx="119">
                  <c:v>0.8021713298935178</c:v>
                </c:pt>
                <c:pt idx="120">
                  <c:v>0.8023458404617827</c:v>
                </c:pt>
                <c:pt idx="121">
                  <c:v>0.8023490047810744</c:v>
                </c:pt>
                <c:pt idx="122">
                  <c:v>0.80476902481047108</c:v>
                </c:pt>
                <c:pt idx="123">
                  <c:v>0.81443181977146439</c:v>
                </c:pt>
                <c:pt idx="124">
                  <c:v>0.82929337507023959</c:v>
                </c:pt>
                <c:pt idx="125">
                  <c:v>0.82930938065508553</c:v>
                </c:pt>
                <c:pt idx="126">
                  <c:v>0.8595056680597899</c:v>
                </c:pt>
                <c:pt idx="127">
                  <c:v>0.85957175159662313</c:v>
                </c:pt>
                <c:pt idx="128">
                  <c:v>0.85984343289607945</c:v>
                </c:pt>
                <c:pt idx="129">
                  <c:v>0.8598941656823873</c:v>
                </c:pt>
                <c:pt idx="130">
                  <c:v>0.86194561189454322</c:v>
                </c:pt>
                <c:pt idx="131">
                  <c:v>0.87704386830390346</c:v>
                </c:pt>
                <c:pt idx="132">
                  <c:v>0.89822702750784289</c:v>
                </c:pt>
                <c:pt idx="133">
                  <c:v>0.89949446059044125</c:v>
                </c:pt>
                <c:pt idx="134">
                  <c:v>0.90039069813710104</c:v>
                </c:pt>
                <c:pt idx="135">
                  <c:v>0.90301529880440667</c:v>
                </c:pt>
                <c:pt idx="136">
                  <c:v>0.90384327906586837</c:v>
                </c:pt>
                <c:pt idx="137">
                  <c:v>0.90491981670285404</c:v>
                </c:pt>
                <c:pt idx="138">
                  <c:v>0.90627964109912307</c:v>
                </c:pt>
                <c:pt idx="139">
                  <c:v>0.92085146971386811</c:v>
                </c:pt>
                <c:pt idx="140">
                  <c:v>0.92305323543991258</c:v>
                </c:pt>
                <c:pt idx="141">
                  <c:v>0.92676823030238287</c:v>
                </c:pt>
                <c:pt idx="142">
                  <c:v>0.92682680284568375</c:v>
                </c:pt>
                <c:pt idx="143">
                  <c:v>0.93050206848782757</c:v>
                </c:pt>
                <c:pt idx="144">
                  <c:v>0.9305971466068923</c:v>
                </c:pt>
                <c:pt idx="145">
                  <c:v>0.93681679216647107</c:v>
                </c:pt>
                <c:pt idx="146">
                  <c:v>0.93688838432235932</c:v>
                </c:pt>
                <c:pt idx="147">
                  <c:v>0.99576586136437983</c:v>
                </c:pt>
                <c:pt idx="148">
                  <c:v>0.99747310178288551</c:v>
                </c:pt>
                <c:pt idx="149">
                  <c:v>0.9974763904618632</c:v>
                </c:pt>
                <c:pt idx="150">
                  <c:v>0.99947170397328478</c:v>
                </c:pt>
                <c:pt idx="151">
                  <c:v>0.99947346273430093</c:v>
                </c:pt>
                <c:pt idx="152">
                  <c:v>0.99951688677932204</c:v>
                </c:pt>
                <c:pt idx="153">
                  <c:v>0.99979218069059472</c:v>
                </c:pt>
                <c:pt idx="154">
                  <c:v>0.99983634122548326</c:v>
                </c:pt>
                <c:pt idx="155">
                  <c:v>0.9999852299527221</c:v>
                </c:pt>
                <c:pt idx="156">
                  <c:v>1.0000000000000004</c:v>
                </c:pt>
              </c:numCache>
            </c:numRef>
          </c:yVal>
          <c:smooth val="1"/>
        </c:ser>
        <c:ser>
          <c:idx val="1"/>
          <c:order val="1"/>
          <c:tx>
            <c:v>GDP 1975</c:v>
          </c:tx>
          <c:marker>
            <c:symbol val="none"/>
          </c:marker>
          <c:xVal>
            <c:numRef>
              <c:f>'1975'!$I$2:$I$158</c:f>
              <c:numCache>
                <c:formatCode>General</c:formatCode>
                <c:ptCount val="157"/>
                <c:pt idx="0">
                  <c:v>0</c:v>
                </c:pt>
                <c:pt idx="1">
                  <c:v>1.7411083621105897E-3</c:v>
                </c:pt>
                <c:pt idx="2">
                  <c:v>4.5195891882250858E-3</c:v>
                </c:pt>
                <c:pt idx="3">
                  <c:v>1.3266879467614064E-2</c:v>
                </c:pt>
                <c:pt idx="4">
                  <c:v>1.4253024931483763E-2</c:v>
                </c:pt>
                <c:pt idx="5">
                  <c:v>1.7832273936583085E-2</c:v>
                </c:pt>
                <c:pt idx="6">
                  <c:v>2.5815450149060809E-2</c:v>
                </c:pt>
                <c:pt idx="7">
                  <c:v>2.6635088939243837E-2</c:v>
                </c:pt>
                <c:pt idx="8">
                  <c:v>3.9723567301540925E-2</c:v>
                </c:pt>
                <c:pt idx="9">
                  <c:v>4.1376648160409445E-2</c:v>
                </c:pt>
                <c:pt idx="10">
                  <c:v>4.2547479169902293E-2</c:v>
                </c:pt>
                <c:pt idx="11">
                  <c:v>4.5455598158162351E-2</c:v>
                </c:pt>
                <c:pt idx="12">
                  <c:v>4.7476130118780338E-2</c:v>
                </c:pt>
                <c:pt idx="13">
                  <c:v>6.6628554944429319E-2</c:v>
                </c:pt>
                <c:pt idx="14">
                  <c:v>6.8021170035843695E-2</c:v>
                </c:pt>
                <c:pt idx="15">
                  <c:v>6.8563026331209379E-2</c:v>
                </c:pt>
                <c:pt idx="16">
                  <c:v>7.9088652865914252E-2</c:v>
                </c:pt>
                <c:pt idx="17">
                  <c:v>7.9892793417885605E-2</c:v>
                </c:pt>
                <c:pt idx="18">
                  <c:v>8.1314415963184117E-2</c:v>
                </c:pt>
                <c:pt idx="19">
                  <c:v>8.1523509219993268E-2</c:v>
                </c:pt>
                <c:pt idx="20">
                  <c:v>8.1920936287438947E-2</c:v>
                </c:pt>
                <c:pt idx="21">
                  <c:v>8.3018939230253996E-2</c:v>
                </c:pt>
                <c:pt idx="22">
                  <c:v>8.3240755843516478E-2</c:v>
                </c:pt>
                <c:pt idx="23">
                  <c:v>0.25011937495195502</c:v>
                </c:pt>
                <c:pt idx="24">
                  <c:v>0.25019254644681216</c:v>
                </c:pt>
                <c:pt idx="25">
                  <c:v>0.25157322138341232</c:v>
                </c:pt>
                <c:pt idx="26">
                  <c:v>0.25360273327489419</c:v>
                </c:pt>
                <c:pt idx="27">
                  <c:v>0.50096410711259609</c:v>
                </c:pt>
                <c:pt idx="28">
                  <c:v>0.50296711838458918</c:v>
                </c:pt>
                <c:pt idx="29">
                  <c:v>0.5030611218487363</c:v>
                </c:pt>
                <c:pt idx="30">
                  <c:v>0.50632297767316448</c:v>
                </c:pt>
                <c:pt idx="31">
                  <c:v>0.54161345175517484</c:v>
                </c:pt>
                <c:pt idx="32">
                  <c:v>0.54192250673050901</c:v>
                </c:pt>
                <c:pt idx="33">
                  <c:v>0.54256994080333121</c:v>
                </c:pt>
                <c:pt idx="34">
                  <c:v>0.54300641140343953</c:v>
                </c:pt>
                <c:pt idx="35">
                  <c:v>0.56094531782453716</c:v>
                </c:pt>
                <c:pt idx="36">
                  <c:v>0.56182232531429643</c:v>
                </c:pt>
                <c:pt idx="37">
                  <c:v>0.56544476825560963</c:v>
                </c:pt>
                <c:pt idx="38">
                  <c:v>0.56973699948806211</c:v>
                </c:pt>
                <c:pt idx="39">
                  <c:v>0.57588845116013487</c:v>
                </c:pt>
                <c:pt idx="40">
                  <c:v>0.57721429298464877</c:v>
                </c:pt>
                <c:pt idx="41">
                  <c:v>0.57854782245171876</c:v>
                </c:pt>
                <c:pt idx="42">
                  <c:v>0.57890274972364009</c:v>
                </c:pt>
                <c:pt idx="43">
                  <c:v>0.5797497003035792</c:v>
                </c:pt>
                <c:pt idx="44">
                  <c:v>0.58109516236897074</c:v>
                </c:pt>
                <c:pt idx="45">
                  <c:v>0.58587714909715216</c:v>
                </c:pt>
                <c:pt idx="46">
                  <c:v>0.58594691587979608</c:v>
                </c:pt>
                <c:pt idx="47">
                  <c:v>0.58596910371919542</c:v>
                </c:pt>
                <c:pt idx="48">
                  <c:v>0.58600577205972826</c:v>
                </c:pt>
                <c:pt idx="49">
                  <c:v>0.58655986180428132</c:v>
                </c:pt>
                <c:pt idx="50">
                  <c:v>0.58833490214806961</c:v>
                </c:pt>
                <c:pt idx="51">
                  <c:v>0.5890845409849812</c:v>
                </c:pt>
                <c:pt idx="52">
                  <c:v>0.6004555038919257</c:v>
                </c:pt>
                <c:pt idx="53">
                  <c:v>0.60081238249998037</c:v>
                </c:pt>
                <c:pt idx="54">
                  <c:v>0.60192638753256344</c:v>
                </c:pt>
                <c:pt idx="55">
                  <c:v>0.60356894616762424</c:v>
                </c:pt>
                <c:pt idx="56">
                  <c:v>0.61466061598565358</c:v>
                </c:pt>
                <c:pt idx="57">
                  <c:v>0.61468544707054917</c:v>
                </c:pt>
                <c:pt idx="58">
                  <c:v>0.61585773430581603</c:v>
                </c:pt>
                <c:pt idx="59">
                  <c:v>0.61599769117877412</c:v>
                </c:pt>
                <c:pt idx="60">
                  <c:v>0.6196922607137163</c:v>
                </c:pt>
                <c:pt idx="61">
                  <c:v>0.62033990508756942</c:v>
                </c:pt>
                <c:pt idx="62">
                  <c:v>0.62076698184673074</c:v>
                </c:pt>
                <c:pt idx="63">
                  <c:v>0.62249505000801364</c:v>
                </c:pt>
                <c:pt idx="64">
                  <c:v>0.62252073065800362</c:v>
                </c:pt>
                <c:pt idx="65">
                  <c:v>0.62265960078885785</c:v>
                </c:pt>
                <c:pt idx="66">
                  <c:v>0.62472307732143439</c:v>
                </c:pt>
                <c:pt idx="67">
                  <c:v>0.62475887030954147</c:v>
                </c:pt>
                <c:pt idx="68">
                  <c:v>0.62627709787369679</c:v>
                </c:pt>
                <c:pt idx="69">
                  <c:v>0.62634620471998681</c:v>
                </c:pt>
                <c:pt idx="70">
                  <c:v>0.62772945219404497</c:v>
                </c:pt>
                <c:pt idx="71">
                  <c:v>0.63037012026995276</c:v>
                </c:pt>
                <c:pt idx="72">
                  <c:v>0.637371583093575</c:v>
                </c:pt>
                <c:pt idx="73">
                  <c:v>0.64687622655630783</c:v>
                </c:pt>
                <c:pt idx="74">
                  <c:v>0.65096691639778348</c:v>
                </c:pt>
                <c:pt idx="75">
                  <c:v>0.65099639981864565</c:v>
                </c:pt>
                <c:pt idx="76">
                  <c:v>0.65681568651973266</c:v>
                </c:pt>
                <c:pt idx="77">
                  <c:v>0.65705533006769334</c:v>
                </c:pt>
                <c:pt idx="78">
                  <c:v>0.65721020068736369</c:v>
                </c:pt>
                <c:pt idx="79">
                  <c:v>0.66047695388744254</c:v>
                </c:pt>
                <c:pt idx="80">
                  <c:v>0.68938104110068898</c:v>
                </c:pt>
                <c:pt idx="81">
                  <c:v>0.68939293341906283</c:v>
                </c:pt>
                <c:pt idx="82">
                  <c:v>0.68949034052278546</c:v>
                </c:pt>
                <c:pt idx="83">
                  <c:v>0.69229327415889874</c:v>
                </c:pt>
                <c:pt idx="84">
                  <c:v>0.69231263825749145</c:v>
                </c:pt>
                <c:pt idx="85">
                  <c:v>0.69433669448940449</c:v>
                </c:pt>
                <c:pt idx="86">
                  <c:v>0.69668377592240982</c:v>
                </c:pt>
                <c:pt idx="87">
                  <c:v>0.69668658972505793</c:v>
                </c:pt>
                <c:pt idx="88">
                  <c:v>0.69670582355420108</c:v>
                </c:pt>
                <c:pt idx="89">
                  <c:v>0.69984424753034113</c:v>
                </c:pt>
                <c:pt idx="90">
                  <c:v>0.70053606536676871</c:v>
                </c:pt>
                <c:pt idx="91">
                  <c:v>0.70062277351761248</c:v>
                </c:pt>
                <c:pt idx="92">
                  <c:v>0.70086580887411476</c:v>
                </c:pt>
                <c:pt idx="93">
                  <c:v>0.70133456247552772</c:v>
                </c:pt>
                <c:pt idx="94">
                  <c:v>0.70798416529081765</c:v>
                </c:pt>
                <c:pt idx="95">
                  <c:v>0.72500599937829036</c:v>
                </c:pt>
                <c:pt idx="96">
                  <c:v>0.7293237008576412</c:v>
                </c:pt>
                <c:pt idx="97">
                  <c:v>0.73120048015257766</c:v>
                </c:pt>
                <c:pt idx="98">
                  <c:v>0.73133536863621185</c:v>
                </c:pt>
                <c:pt idx="99">
                  <c:v>0.73416294232964852</c:v>
                </c:pt>
                <c:pt idx="100">
                  <c:v>0.7347075826161884</c:v>
                </c:pt>
                <c:pt idx="101">
                  <c:v>0.73476779707966478</c:v>
                </c:pt>
                <c:pt idx="102">
                  <c:v>0.73533115044374386</c:v>
                </c:pt>
                <c:pt idx="103">
                  <c:v>0.74445440671126195</c:v>
                </c:pt>
                <c:pt idx="104">
                  <c:v>0.74520559911181816</c:v>
                </c:pt>
                <c:pt idx="105">
                  <c:v>0.74596576958613403</c:v>
                </c:pt>
                <c:pt idx="106">
                  <c:v>0.74620268232653997</c:v>
                </c:pt>
                <c:pt idx="107">
                  <c:v>0.75499394985584845</c:v>
                </c:pt>
                <c:pt idx="108">
                  <c:v>0.76554361781997282</c:v>
                </c:pt>
                <c:pt idx="109">
                  <c:v>0.77258414233105122</c:v>
                </c:pt>
                <c:pt idx="110">
                  <c:v>0.77506167982046714</c:v>
                </c:pt>
                <c:pt idx="111">
                  <c:v>0.7795496626336641</c:v>
                </c:pt>
                <c:pt idx="112">
                  <c:v>0.77955144315086511</c:v>
                </c:pt>
                <c:pt idx="113">
                  <c:v>0.79590147379712561</c:v>
                </c:pt>
                <c:pt idx="114">
                  <c:v>0.79596637390637226</c:v>
                </c:pt>
                <c:pt idx="115">
                  <c:v>0.79682161466309376</c:v>
                </c:pt>
                <c:pt idx="116">
                  <c:v>0.79795938422446977</c:v>
                </c:pt>
                <c:pt idx="117">
                  <c:v>0.8015480803822117</c:v>
                </c:pt>
                <c:pt idx="118">
                  <c:v>0.80156437255744506</c:v>
                </c:pt>
                <c:pt idx="119">
                  <c:v>0.8021713298935178</c:v>
                </c:pt>
                <c:pt idx="120">
                  <c:v>0.8023458404617827</c:v>
                </c:pt>
                <c:pt idx="121">
                  <c:v>0.8023490047810744</c:v>
                </c:pt>
                <c:pt idx="122">
                  <c:v>0.80476902481047108</c:v>
                </c:pt>
                <c:pt idx="123">
                  <c:v>0.81443181977146439</c:v>
                </c:pt>
                <c:pt idx="124">
                  <c:v>0.82929337507023959</c:v>
                </c:pt>
                <c:pt idx="125">
                  <c:v>0.82930938065508553</c:v>
                </c:pt>
                <c:pt idx="126">
                  <c:v>0.8595056680597899</c:v>
                </c:pt>
                <c:pt idx="127">
                  <c:v>0.85957175159662313</c:v>
                </c:pt>
                <c:pt idx="128">
                  <c:v>0.85984343289607945</c:v>
                </c:pt>
                <c:pt idx="129">
                  <c:v>0.8598941656823873</c:v>
                </c:pt>
                <c:pt idx="130">
                  <c:v>0.86194561189454322</c:v>
                </c:pt>
                <c:pt idx="131">
                  <c:v>0.87704386830390346</c:v>
                </c:pt>
                <c:pt idx="132">
                  <c:v>0.89822702750784289</c:v>
                </c:pt>
                <c:pt idx="133">
                  <c:v>0.89949446059044125</c:v>
                </c:pt>
                <c:pt idx="134">
                  <c:v>0.90039069813710104</c:v>
                </c:pt>
                <c:pt idx="135">
                  <c:v>0.90301529880440667</c:v>
                </c:pt>
                <c:pt idx="136">
                  <c:v>0.90384327906586837</c:v>
                </c:pt>
                <c:pt idx="137">
                  <c:v>0.90491981670285404</c:v>
                </c:pt>
                <c:pt idx="138">
                  <c:v>0.90627964109912307</c:v>
                </c:pt>
                <c:pt idx="139">
                  <c:v>0.92085146971386811</c:v>
                </c:pt>
                <c:pt idx="140">
                  <c:v>0.92305323543991258</c:v>
                </c:pt>
                <c:pt idx="141">
                  <c:v>0.92676823030238287</c:v>
                </c:pt>
                <c:pt idx="142">
                  <c:v>0.92682680284568375</c:v>
                </c:pt>
                <c:pt idx="143">
                  <c:v>0.93050206848782757</c:v>
                </c:pt>
                <c:pt idx="144">
                  <c:v>0.9305971466068923</c:v>
                </c:pt>
                <c:pt idx="145">
                  <c:v>0.93681679216647107</c:v>
                </c:pt>
                <c:pt idx="146">
                  <c:v>0.93688838432235932</c:v>
                </c:pt>
                <c:pt idx="147">
                  <c:v>0.99576586136437983</c:v>
                </c:pt>
                <c:pt idx="148">
                  <c:v>0.99747310178288551</c:v>
                </c:pt>
                <c:pt idx="149">
                  <c:v>0.9974763904618632</c:v>
                </c:pt>
                <c:pt idx="150">
                  <c:v>0.99947170397328478</c:v>
                </c:pt>
                <c:pt idx="151">
                  <c:v>0.99947346273430093</c:v>
                </c:pt>
                <c:pt idx="152">
                  <c:v>0.99951688677932204</c:v>
                </c:pt>
                <c:pt idx="153">
                  <c:v>0.99979218069059472</c:v>
                </c:pt>
                <c:pt idx="154">
                  <c:v>0.99983634122548326</c:v>
                </c:pt>
                <c:pt idx="155">
                  <c:v>0.9999852299527221</c:v>
                </c:pt>
                <c:pt idx="156">
                  <c:v>1.0000000000000004</c:v>
                </c:pt>
              </c:numCache>
            </c:numRef>
          </c:xVal>
          <c:yVal>
            <c:numRef>
              <c:f>'1975'!$H$2:$H$158</c:f>
              <c:numCache>
                <c:formatCode>General</c:formatCode>
                <c:ptCount val="157"/>
                <c:pt idx="0">
                  <c:v>0</c:v>
                </c:pt>
                <c:pt idx="1">
                  <c:v>1.6522066839047705E-4</c:v>
                </c:pt>
                <c:pt idx="2">
                  <c:v>4.6014428516639799E-4</c:v>
                </c:pt>
                <c:pt idx="3">
                  <c:v>1.4256941390914215E-3</c:v>
                </c:pt>
                <c:pt idx="4">
                  <c:v>1.5501461078694055E-3</c:v>
                </c:pt>
                <c:pt idx="5">
                  <c:v>2.0018917764906092E-3</c:v>
                </c:pt>
                <c:pt idx="6">
                  <c:v>3.042471318343387E-3</c:v>
                </c:pt>
                <c:pt idx="7">
                  <c:v>3.1513038207130295E-3</c:v>
                </c:pt>
                <c:pt idx="8">
                  <c:v>4.9239264055215941E-3</c:v>
                </c:pt>
                <c:pt idx="9">
                  <c:v>5.1637698019406722E-3</c:v>
                </c:pt>
                <c:pt idx="10">
                  <c:v>5.3579456732344294E-3</c:v>
                </c:pt>
                <c:pt idx="11">
                  <c:v>5.855633216505343E-3</c:v>
                </c:pt>
                <c:pt idx="12">
                  <c:v>6.2071196064619376E-3</c:v>
                </c:pt>
                <c:pt idx="13">
                  <c:v>9.5615667504159625E-3</c:v>
                </c:pt>
                <c:pt idx="14">
                  <c:v>9.8184701250749965E-3</c:v>
                </c:pt>
                <c:pt idx="15">
                  <c:v>9.9250387686416475E-3</c:v>
                </c:pt>
                <c:pt idx="16">
                  <c:v>1.2121718011186335E-2</c:v>
                </c:pt>
                <c:pt idx="17">
                  <c:v>1.2294236947197707E-2</c:v>
                </c:pt>
                <c:pt idx="18">
                  <c:v>1.2605019522574748E-2</c:v>
                </c:pt>
                <c:pt idx="19">
                  <c:v>1.2650946504943434E-2</c:v>
                </c:pt>
                <c:pt idx="20">
                  <c:v>1.2741097638193371E-2</c:v>
                </c:pt>
                <c:pt idx="21">
                  <c:v>1.2991419121970589E-2</c:v>
                </c:pt>
                <c:pt idx="22">
                  <c:v>1.3042183155896794E-2</c:v>
                </c:pt>
                <c:pt idx="23">
                  <c:v>5.2264321450835483E-2</c:v>
                </c:pt>
                <c:pt idx="24">
                  <c:v>5.2281561733430723E-2</c:v>
                </c:pt>
                <c:pt idx="25">
                  <c:v>5.2607884379188743E-2</c:v>
                </c:pt>
                <c:pt idx="26">
                  <c:v>5.3101129590948801E-2</c:v>
                </c:pt>
                <c:pt idx="27">
                  <c:v>0.11845776644523477</c:v>
                </c:pt>
                <c:pt idx="28">
                  <c:v>0.11900013454497463</c:v>
                </c:pt>
                <c:pt idx="29">
                  <c:v>0.11902590400990951</c:v>
                </c:pt>
                <c:pt idx="30">
                  <c:v>0.11992887449860271</c:v>
                </c:pt>
                <c:pt idx="31">
                  <c:v>0.12979155087066638</c:v>
                </c:pt>
                <c:pt idx="32">
                  <c:v>0.12988648858196924</c:v>
                </c:pt>
                <c:pt idx="33">
                  <c:v>0.13008560205949132</c:v>
                </c:pt>
                <c:pt idx="34">
                  <c:v>0.13022218770625757</c:v>
                </c:pt>
                <c:pt idx="35">
                  <c:v>0.13588704616110839</c:v>
                </c:pt>
                <c:pt idx="36">
                  <c:v>0.13616668907080651</c:v>
                </c:pt>
                <c:pt idx="37">
                  <c:v>0.13732816365267364</c:v>
                </c:pt>
                <c:pt idx="38">
                  <c:v>0.13875293385144163</c:v>
                </c:pt>
                <c:pt idx="39">
                  <c:v>0.14090222993388002</c:v>
                </c:pt>
                <c:pt idx="40">
                  <c:v>0.14136961555891997</c:v>
                </c:pt>
                <c:pt idx="41">
                  <c:v>0.14184588054212457</c:v>
                </c:pt>
                <c:pt idx="42">
                  <c:v>0.14197838904152976</c:v>
                </c:pt>
                <c:pt idx="43">
                  <c:v>0.14229569774047876</c:v>
                </c:pt>
                <c:pt idx="44">
                  <c:v>0.14280770198778145</c:v>
                </c:pt>
                <c:pt idx="45">
                  <c:v>0.14465585831035294</c:v>
                </c:pt>
                <c:pt idx="46">
                  <c:v>0.14468287973260624</c:v>
                </c:pt>
                <c:pt idx="47">
                  <c:v>0.14469151588103374</c:v>
                </c:pt>
                <c:pt idx="48">
                  <c:v>0.14470594426612141</c:v>
                </c:pt>
                <c:pt idx="49">
                  <c:v>0.14492992492422871</c:v>
                </c:pt>
                <c:pt idx="50">
                  <c:v>0.14567326748955511</c:v>
                </c:pt>
                <c:pt idx="51">
                  <c:v>0.14599181728191732</c:v>
                </c:pt>
                <c:pt idx="52">
                  <c:v>0.15084616890666552</c:v>
                </c:pt>
                <c:pt idx="53">
                  <c:v>0.1510003860195023</c:v>
                </c:pt>
                <c:pt idx="54">
                  <c:v>0.15148660618588372</c:v>
                </c:pt>
                <c:pt idx="55">
                  <c:v>0.15224219183082349</c:v>
                </c:pt>
                <c:pt idx="56">
                  <c:v>0.15742243709311837</c:v>
                </c:pt>
                <c:pt idx="57">
                  <c:v>0.15743450558353106</c:v>
                </c:pt>
                <c:pt idx="58">
                  <c:v>0.158030437488133</c:v>
                </c:pt>
                <c:pt idx="59">
                  <c:v>0.15810196671086948</c:v>
                </c:pt>
                <c:pt idx="60">
                  <c:v>0.16000654478583809</c:v>
                </c:pt>
                <c:pt idx="61">
                  <c:v>0.16034219029791472</c:v>
                </c:pt>
                <c:pt idx="62">
                  <c:v>0.1605667482349882</c:v>
                </c:pt>
                <c:pt idx="63">
                  <c:v>0.16150023438344482</c:v>
                </c:pt>
                <c:pt idx="64">
                  <c:v>0.16151418671701451</c:v>
                </c:pt>
                <c:pt idx="65">
                  <c:v>0.16159142806063623</c:v>
                </c:pt>
                <c:pt idx="66">
                  <c:v>0.16279880274140371</c:v>
                </c:pt>
                <c:pt idx="67">
                  <c:v>0.16282019473223119</c:v>
                </c:pt>
                <c:pt idx="68">
                  <c:v>0.16372773358699763</c:v>
                </c:pt>
                <c:pt idx="69">
                  <c:v>0.16376936475413939</c:v>
                </c:pt>
                <c:pt idx="70">
                  <c:v>0.16462224970012462</c:v>
                </c:pt>
                <c:pt idx="71">
                  <c:v>0.16625926952871445</c:v>
                </c:pt>
                <c:pt idx="72">
                  <c:v>0.17074417640772263</c:v>
                </c:pt>
                <c:pt idx="73">
                  <c:v>0.17716266867377156</c:v>
                </c:pt>
                <c:pt idx="74">
                  <c:v>0.18002323468622522</c:v>
                </c:pt>
                <c:pt idx="75">
                  <c:v>0.18004463382755795</c:v>
                </c:pt>
                <c:pt idx="76">
                  <c:v>0.18432034472929776</c:v>
                </c:pt>
                <c:pt idx="77">
                  <c:v>0.18451050798460625</c:v>
                </c:pt>
                <c:pt idx="78">
                  <c:v>0.18463373807902608</c:v>
                </c:pt>
                <c:pt idx="79">
                  <c:v>0.18730264296557267</c:v>
                </c:pt>
                <c:pt idx="80">
                  <c:v>0.21093923569968115</c:v>
                </c:pt>
                <c:pt idx="81">
                  <c:v>0.2109492310726761</c:v>
                </c:pt>
                <c:pt idx="82">
                  <c:v>0.21103239685856109</c:v>
                </c:pt>
                <c:pt idx="83">
                  <c:v>0.21343659450574259</c:v>
                </c:pt>
                <c:pt idx="84">
                  <c:v>0.21345337570959952</c:v>
                </c:pt>
                <c:pt idx="85">
                  <c:v>0.21520882045992706</c:v>
                </c:pt>
                <c:pt idx="86">
                  <c:v>0.21730577811527751</c:v>
                </c:pt>
                <c:pt idx="87">
                  <c:v>0.21730829550273167</c:v>
                </c:pt>
                <c:pt idx="88">
                  <c:v>0.2173256303057228</c:v>
                </c:pt>
                <c:pt idx="89">
                  <c:v>0.2201615830192088</c:v>
                </c:pt>
                <c:pt idx="90">
                  <c:v>0.2207968436752327</c:v>
                </c:pt>
                <c:pt idx="91">
                  <c:v>0.22087723912661258</c:v>
                </c:pt>
                <c:pt idx="92">
                  <c:v>0.22110922406250502</c:v>
                </c:pt>
                <c:pt idx="93">
                  <c:v>0.22155841999578652</c:v>
                </c:pt>
                <c:pt idx="94">
                  <c:v>0.22823856690961847</c:v>
                </c:pt>
                <c:pt idx="95">
                  <c:v>0.24583877410991073</c:v>
                </c:pt>
                <c:pt idx="96">
                  <c:v>0.2503971246129994</c:v>
                </c:pt>
                <c:pt idx="97">
                  <c:v>0.25242394303973326</c:v>
                </c:pt>
                <c:pt idx="98">
                  <c:v>0.2525698322785041</c:v>
                </c:pt>
                <c:pt idx="99">
                  <c:v>0.25563645556113113</c:v>
                </c:pt>
                <c:pt idx="100">
                  <c:v>0.25623473787106865</c:v>
                </c:pt>
                <c:pt idx="101">
                  <c:v>0.25630107452841017</c:v>
                </c:pt>
                <c:pt idx="102">
                  <c:v>0.25692559108059781</c:v>
                </c:pt>
                <c:pt idx="103">
                  <c:v>0.26708732770856003</c:v>
                </c:pt>
                <c:pt idx="104">
                  <c:v>0.26793815189440523</c:v>
                </c:pt>
                <c:pt idx="105">
                  <c:v>0.26893030923148181</c:v>
                </c:pt>
                <c:pt idx="106">
                  <c:v>0.26924777267753203</c:v>
                </c:pt>
                <c:pt idx="107">
                  <c:v>0.28143714450338714</c:v>
                </c:pt>
                <c:pt idx="108">
                  <c:v>0.29652234019001561</c:v>
                </c:pt>
                <c:pt idx="109">
                  <c:v>0.30678651572978782</c:v>
                </c:pt>
                <c:pt idx="110">
                  <c:v>0.31044216947480774</c:v>
                </c:pt>
                <c:pt idx="111">
                  <c:v>0.31727352037582063</c:v>
                </c:pt>
                <c:pt idx="112">
                  <c:v>0.31727637957289812</c:v>
                </c:pt>
                <c:pt idx="113">
                  <c:v>0.343585675294381</c:v>
                </c:pt>
                <c:pt idx="114">
                  <c:v>0.3436902875619221</c:v>
                </c:pt>
                <c:pt idx="115">
                  <c:v>0.34509649305974449</c:v>
                </c:pt>
                <c:pt idx="116">
                  <c:v>0.34701567222329055</c:v>
                </c:pt>
                <c:pt idx="117">
                  <c:v>0.35349220669874043</c:v>
                </c:pt>
                <c:pt idx="118">
                  <c:v>0.35352210007390394</c:v>
                </c:pt>
                <c:pt idx="119">
                  <c:v>0.35469714925450702</c:v>
                </c:pt>
                <c:pt idx="120">
                  <c:v>0.35503510987251619</c:v>
                </c:pt>
                <c:pt idx="121">
                  <c:v>0.35504147215889331</c:v>
                </c:pt>
                <c:pt idx="122">
                  <c:v>0.3601988938041647</c:v>
                </c:pt>
                <c:pt idx="123">
                  <c:v>0.38106156404889879</c:v>
                </c:pt>
                <c:pt idx="124">
                  <c:v>0.4163489186909009</c:v>
                </c:pt>
                <c:pt idx="125">
                  <c:v>0.41638751893348619</c:v>
                </c:pt>
                <c:pt idx="126">
                  <c:v>0.48952346413364967</c:v>
                </c:pt>
                <c:pt idx="127">
                  <c:v>0.48968733445067503</c:v>
                </c:pt>
                <c:pt idx="128">
                  <c:v>0.4903821667063909</c:v>
                </c:pt>
                <c:pt idx="129">
                  <c:v>0.49051499385087693</c:v>
                </c:pt>
                <c:pt idx="130">
                  <c:v>0.49594088971451311</c:v>
                </c:pt>
                <c:pt idx="131">
                  <c:v>0.53612311094293164</c:v>
                </c:pt>
                <c:pt idx="132">
                  <c:v>0.59377298160337721</c:v>
                </c:pt>
                <c:pt idx="133">
                  <c:v>0.59722333419718365</c:v>
                </c:pt>
                <c:pt idx="134">
                  <c:v>0.59971040272993048</c:v>
                </c:pt>
                <c:pt idx="135">
                  <c:v>0.60704537483366672</c:v>
                </c:pt>
                <c:pt idx="136">
                  <c:v>0.60939616388726237</c:v>
                </c:pt>
                <c:pt idx="137">
                  <c:v>0.61258828770997642</c:v>
                </c:pt>
                <c:pt idx="138">
                  <c:v>0.61681891829006052</c:v>
                </c:pt>
                <c:pt idx="139">
                  <c:v>0.66290935546179175</c:v>
                </c:pt>
                <c:pt idx="140">
                  <c:v>0.67001714600087658</c:v>
                </c:pt>
                <c:pt idx="141">
                  <c:v>0.68235831737253205</c:v>
                </c:pt>
                <c:pt idx="142">
                  <c:v>0.68255532508704331</c:v>
                </c:pt>
                <c:pt idx="143">
                  <c:v>0.69500478768881957</c:v>
                </c:pt>
                <c:pt idx="144">
                  <c:v>0.69533349245853771</c:v>
                </c:pt>
                <c:pt idx="145">
                  <c:v>0.71785440019182389</c:v>
                </c:pt>
                <c:pt idx="146">
                  <c:v>0.71811481155794021</c:v>
                </c:pt>
                <c:pt idx="147">
                  <c:v>0.96984597020949903</c:v>
                </c:pt>
                <c:pt idx="148">
                  <c:v>0.97766732343782137</c:v>
                </c:pt>
                <c:pt idx="149">
                  <c:v>0.97768419407963425</c:v>
                </c:pt>
                <c:pt idx="150">
                  <c:v>0.98996351789108961</c:v>
                </c:pt>
                <c:pt idx="151">
                  <c:v>0.98997714762442068</c:v>
                </c:pt>
                <c:pt idx="152">
                  <c:v>0.99050592247001057</c:v>
                </c:pt>
                <c:pt idx="153">
                  <c:v>0.99388567590409316</c:v>
                </c:pt>
                <c:pt idx="154">
                  <c:v>0.99456133932405832</c:v>
                </c:pt>
                <c:pt idx="155">
                  <c:v>0.99878178316395483</c:v>
                </c:pt>
                <c:pt idx="156">
                  <c:v>0.99999999999999989</c:v>
                </c:pt>
              </c:numCache>
            </c:numRef>
          </c:yVal>
          <c:smooth val="1"/>
        </c:ser>
        <c:ser>
          <c:idx val="2"/>
          <c:order val="2"/>
          <c:tx>
            <c:v>GDP 1970</c:v>
          </c:tx>
          <c:marker>
            <c:symbol val="none"/>
          </c:marker>
          <c:xVal>
            <c:numRef>
              <c:f>'1970'!$I$2:$I$158</c:f>
              <c:numCache>
                <c:formatCode>General</c:formatCode>
                <c:ptCount val="157"/>
                <c:pt idx="0">
                  <c:v>0</c:v>
                </c:pt>
                <c:pt idx="1">
                  <c:v>2.723098619149589E-3</c:v>
                </c:pt>
                <c:pt idx="2">
                  <c:v>4.4913435627708742E-3</c:v>
                </c:pt>
                <c:pt idx="3">
                  <c:v>1.2937205893151602E-2</c:v>
                </c:pt>
                <c:pt idx="4">
                  <c:v>1.314395938520577E-2</c:v>
                </c:pt>
                <c:pt idx="5">
                  <c:v>1.39430454469202E-2</c:v>
                </c:pt>
                <c:pt idx="6">
                  <c:v>1.4970161164097585E-2</c:v>
                </c:pt>
                <c:pt idx="7">
                  <c:v>1.6641970688057724E-2</c:v>
                </c:pt>
                <c:pt idx="8">
                  <c:v>2.0208135672303403E-2</c:v>
                </c:pt>
                <c:pt idx="9">
                  <c:v>2.8049534010130016E-2</c:v>
                </c:pt>
                <c:pt idx="10">
                  <c:v>4.095155685111776E-2</c:v>
                </c:pt>
                <c:pt idx="11">
                  <c:v>4.3759226718796028E-2</c:v>
                </c:pt>
                <c:pt idx="12">
                  <c:v>4.4875195381929037E-2</c:v>
                </c:pt>
                <c:pt idx="13">
                  <c:v>4.6243567911547788E-2</c:v>
                </c:pt>
                <c:pt idx="14">
                  <c:v>5.6660431771165663E-2</c:v>
                </c:pt>
                <c:pt idx="15">
                  <c:v>5.6872009330247192E-2</c:v>
                </c:pt>
                <c:pt idx="16">
                  <c:v>5.7252116700428957E-2</c:v>
                </c:pt>
                <c:pt idx="17">
                  <c:v>9.1564517936322559E-2</c:v>
                </c:pt>
                <c:pt idx="18">
                  <c:v>9.2964075708130894E-2</c:v>
                </c:pt>
                <c:pt idx="19">
                  <c:v>9.3764300508606555E-2</c:v>
                </c:pt>
                <c:pt idx="20">
                  <c:v>0.25830538872598474</c:v>
                </c:pt>
                <c:pt idx="21">
                  <c:v>0.25938836705926083</c:v>
                </c:pt>
                <c:pt idx="22">
                  <c:v>0.25969542227217846</c:v>
                </c:pt>
                <c:pt idx="23">
                  <c:v>0.50484871420873023</c:v>
                </c:pt>
                <c:pt idx="24">
                  <c:v>0.50539226453575414</c:v>
                </c:pt>
                <c:pt idx="25">
                  <c:v>0.52472652452487689</c:v>
                </c:pt>
                <c:pt idx="26">
                  <c:v>0.52606718195728452</c:v>
                </c:pt>
                <c:pt idx="27">
                  <c:v>0.526147493370413</c:v>
                </c:pt>
                <c:pt idx="28">
                  <c:v>0.52920354080664567</c:v>
                </c:pt>
                <c:pt idx="29">
                  <c:v>0.52929464679036209</c:v>
                </c:pt>
                <c:pt idx="30">
                  <c:v>0.52962892816352625</c:v>
                </c:pt>
                <c:pt idx="31">
                  <c:v>0.53156914838429337</c:v>
                </c:pt>
                <c:pt idx="32">
                  <c:v>0.53352383481800236</c:v>
                </c:pt>
                <c:pt idx="33">
                  <c:v>0.53686843237764181</c:v>
                </c:pt>
                <c:pt idx="34">
                  <c:v>0.53894752302694504</c:v>
                </c:pt>
                <c:pt idx="35">
                  <c:v>0.54299151779055643</c:v>
                </c:pt>
                <c:pt idx="36">
                  <c:v>0.54362031801019062</c:v>
                </c:pt>
                <c:pt idx="37">
                  <c:v>0.54370898253346756</c:v>
                </c:pt>
                <c:pt idx="38">
                  <c:v>0.56097539894708104</c:v>
                </c:pt>
                <c:pt idx="39">
                  <c:v>0.56139643631870473</c:v>
                </c:pt>
                <c:pt idx="40">
                  <c:v>0.56273569642390509</c:v>
                </c:pt>
                <c:pt idx="41">
                  <c:v>0.57230932582530714</c:v>
                </c:pt>
                <c:pt idx="42">
                  <c:v>0.57706503564536904</c:v>
                </c:pt>
                <c:pt idx="43">
                  <c:v>0.57793067545662002</c:v>
                </c:pt>
                <c:pt idx="44">
                  <c:v>0.57795274580377021</c:v>
                </c:pt>
                <c:pt idx="45">
                  <c:v>0.57798081220594621</c:v>
                </c:pt>
                <c:pt idx="46">
                  <c:v>0.57922143594877307</c:v>
                </c:pt>
                <c:pt idx="47">
                  <c:v>0.57935392074326986</c:v>
                </c:pt>
                <c:pt idx="48">
                  <c:v>0.58008930355192734</c:v>
                </c:pt>
                <c:pt idx="49">
                  <c:v>0.58135476907677364</c:v>
                </c:pt>
                <c:pt idx="50">
                  <c:v>0.58216224633001945</c:v>
                </c:pt>
                <c:pt idx="51">
                  <c:v>0.59312561295325594</c:v>
                </c:pt>
                <c:pt idx="52">
                  <c:v>0.60376791434770649</c:v>
                </c:pt>
                <c:pt idx="53">
                  <c:v>0.60485833717943338</c:v>
                </c:pt>
                <c:pt idx="54">
                  <c:v>0.60641654325026584</c:v>
                </c:pt>
                <c:pt idx="55">
                  <c:v>0.60795490115197004</c:v>
                </c:pt>
                <c:pt idx="56">
                  <c:v>0.60829639306092276</c:v>
                </c:pt>
                <c:pt idx="57">
                  <c:v>0.60870205848682057</c:v>
                </c:pt>
                <c:pt idx="58">
                  <c:v>0.61020616904527891</c:v>
                </c:pt>
                <c:pt idx="59">
                  <c:v>0.61615375659555127</c:v>
                </c:pt>
                <c:pt idx="60">
                  <c:v>0.617408006085721</c:v>
                </c:pt>
                <c:pt idx="61">
                  <c:v>0.61744241600785987</c:v>
                </c:pt>
                <c:pt idx="62">
                  <c:v>0.62355020395475724</c:v>
                </c:pt>
                <c:pt idx="63">
                  <c:v>0.62488867234986734</c:v>
                </c:pt>
                <c:pt idx="64">
                  <c:v>0.62655964721920487</c:v>
                </c:pt>
                <c:pt idx="65">
                  <c:v>0.62719887318073664</c:v>
                </c:pt>
                <c:pt idx="66">
                  <c:v>0.62733182047048408</c:v>
                </c:pt>
                <c:pt idx="67">
                  <c:v>0.62784273592932427</c:v>
                </c:pt>
                <c:pt idx="68">
                  <c:v>0.63079067511178843</c:v>
                </c:pt>
                <c:pt idx="69">
                  <c:v>0.63450183784476755</c:v>
                </c:pt>
                <c:pt idx="70">
                  <c:v>0.63459697755844136</c:v>
                </c:pt>
                <c:pt idx="71">
                  <c:v>0.63463329392372159</c:v>
                </c:pt>
                <c:pt idx="72">
                  <c:v>0.63470167327207738</c:v>
                </c:pt>
                <c:pt idx="73">
                  <c:v>0.63658925554340773</c:v>
                </c:pt>
                <c:pt idx="74">
                  <c:v>0.66492340144719386</c:v>
                </c:pt>
                <c:pt idx="75">
                  <c:v>0.66813468642281548</c:v>
                </c:pt>
                <c:pt idx="76">
                  <c:v>0.67210007540114547</c:v>
                </c:pt>
                <c:pt idx="77">
                  <c:v>0.67212696060501409</c:v>
                </c:pt>
                <c:pt idx="78">
                  <c:v>0.6792525141247342</c:v>
                </c:pt>
                <c:pt idx="79">
                  <c:v>0.68178120582257828</c:v>
                </c:pt>
                <c:pt idx="80">
                  <c:v>0.68379536122098006</c:v>
                </c:pt>
                <c:pt idx="81">
                  <c:v>0.68395007894373461</c:v>
                </c:pt>
                <c:pt idx="82">
                  <c:v>0.68396342018908751</c:v>
                </c:pt>
                <c:pt idx="83">
                  <c:v>0.68398454534019215</c:v>
                </c:pt>
                <c:pt idx="84">
                  <c:v>0.68401550499735797</c:v>
                </c:pt>
                <c:pt idx="85">
                  <c:v>0.68657080104555002</c:v>
                </c:pt>
                <c:pt idx="86">
                  <c:v>0.68681644552414933</c:v>
                </c:pt>
                <c:pt idx="87">
                  <c:v>0.6933737382841505</c:v>
                </c:pt>
                <c:pt idx="88">
                  <c:v>0.69348409240054143</c:v>
                </c:pt>
                <c:pt idx="89">
                  <c:v>0.69781860593295053</c:v>
                </c:pt>
                <c:pt idx="90">
                  <c:v>0.71445805371831839</c:v>
                </c:pt>
                <c:pt idx="91">
                  <c:v>0.71626300135527565</c:v>
                </c:pt>
                <c:pt idx="92">
                  <c:v>0.71671458522232034</c:v>
                </c:pt>
                <c:pt idx="93">
                  <c:v>0.71673452887615363</c:v>
                </c:pt>
                <c:pt idx="94">
                  <c:v>0.72643485116743167</c:v>
                </c:pt>
                <c:pt idx="95">
                  <c:v>0.72951605616264081</c:v>
                </c:pt>
                <c:pt idx="96">
                  <c:v>0.7297480110440232</c:v>
                </c:pt>
                <c:pt idx="97">
                  <c:v>0.72975092480656634</c:v>
                </c:pt>
                <c:pt idx="98">
                  <c:v>0.72982410177137746</c:v>
                </c:pt>
                <c:pt idx="99">
                  <c:v>0.73037364339214694</c:v>
                </c:pt>
                <c:pt idx="100">
                  <c:v>0.73058879516228892</c:v>
                </c:pt>
                <c:pt idx="101">
                  <c:v>0.7334314791386245</c:v>
                </c:pt>
                <c:pt idx="102">
                  <c:v>0.73414426936742461</c:v>
                </c:pt>
                <c:pt idx="103">
                  <c:v>0.73470169208938985</c:v>
                </c:pt>
                <c:pt idx="104">
                  <c:v>0.74506802483281331</c:v>
                </c:pt>
                <c:pt idx="105">
                  <c:v>0.74939275636611569</c:v>
                </c:pt>
                <c:pt idx="106">
                  <c:v>0.75007561326379446</c:v>
                </c:pt>
                <c:pt idx="107">
                  <c:v>0.75855088140203197</c:v>
                </c:pt>
                <c:pt idx="108">
                  <c:v>0.75856843679885588</c:v>
                </c:pt>
                <c:pt idx="109">
                  <c:v>0.75918438710735081</c:v>
                </c:pt>
                <c:pt idx="110">
                  <c:v>0.75935978889400357</c:v>
                </c:pt>
                <c:pt idx="111">
                  <c:v>0.75940724461299014</c:v>
                </c:pt>
                <c:pt idx="112">
                  <c:v>0.76024240719990976</c:v>
                </c:pt>
                <c:pt idx="113">
                  <c:v>0.76282887445890957</c:v>
                </c:pt>
                <c:pt idx="114">
                  <c:v>0.76301126208436121</c:v>
                </c:pt>
                <c:pt idx="115">
                  <c:v>0.76302682662386867</c:v>
                </c:pt>
                <c:pt idx="116">
                  <c:v>0.76981543592596069</c:v>
                </c:pt>
                <c:pt idx="117">
                  <c:v>0.77096664766439094</c:v>
                </c:pt>
                <c:pt idx="118">
                  <c:v>0.78643157297983712</c:v>
                </c:pt>
                <c:pt idx="119">
                  <c:v>0.78730840593618723</c:v>
                </c:pt>
                <c:pt idx="120">
                  <c:v>0.78731030911093125</c:v>
                </c:pt>
                <c:pt idx="121">
                  <c:v>0.79075455924514393</c:v>
                </c:pt>
                <c:pt idx="122">
                  <c:v>0.79075801456399442</c:v>
                </c:pt>
                <c:pt idx="123">
                  <c:v>0.79333198028697161</c:v>
                </c:pt>
                <c:pt idx="124">
                  <c:v>0.80343199570237323</c:v>
                </c:pt>
                <c:pt idx="125">
                  <c:v>0.81935727960083238</c:v>
                </c:pt>
                <c:pt idx="126">
                  <c:v>0.85054450942778592</c:v>
                </c:pt>
                <c:pt idx="127">
                  <c:v>0.85169659741892523</c:v>
                </c:pt>
                <c:pt idx="128">
                  <c:v>0.85393066212944735</c:v>
                </c:pt>
                <c:pt idx="129">
                  <c:v>0.85477766018694568</c:v>
                </c:pt>
                <c:pt idx="130">
                  <c:v>0.85484865338951466</c:v>
                </c:pt>
                <c:pt idx="131">
                  <c:v>0.85771164290133395</c:v>
                </c:pt>
                <c:pt idx="132">
                  <c:v>0.88106602587989991</c:v>
                </c:pt>
                <c:pt idx="133">
                  <c:v>0.88243696742797484</c:v>
                </c:pt>
                <c:pt idx="134">
                  <c:v>0.88271814655823788</c:v>
                </c:pt>
                <c:pt idx="135">
                  <c:v>0.88277890845187368</c:v>
                </c:pt>
                <c:pt idx="136">
                  <c:v>0.89931537553228169</c:v>
                </c:pt>
                <c:pt idx="137">
                  <c:v>0.90015308956299744</c:v>
                </c:pt>
                <c:pt idx="138">
                  <c:v>0.91561957165317176</c:v>
                </c:pt>
                <c:pt idx="139">
                  <c:v>0.91948416145208967</c:v>
                </c:pt>
                <c:pt idx="140">
                  <c:v>0.92187833811901199</c:v>
                </c:pt>
                <c:pt idx="141">
                  <c:v>0.92334405938369135</c:v>
                </c:pt>
                <c:pt idx="142">
                  <c:v>0.92972049358453324</c:v>
                </c:pt>
                <c:pt idx="143">
                  <c:v>0.93353781293362559</c:v>
                </c:pt>
                <c:pt idx="144">
                  <c:v>0.93360100588375017</c:v>
                </c:pt>
                <c:pt idx="145">
                  <c:v>0.93370196599000188</c:v>
                </c:pt>
                <c:pt idx="146">
                  <c:v>0.93375230337302939</c:v>
                </c:pt>
                <c:pt idx="147">
                  <c:v>0.9354870633451513</c:v>
                </c:pt>
                <c:pt idx="148">
                  <c:v>0.99778331009246857</c:v>
                </c:pt>
                <c:pt idx="149">
                  <c:v>0.99778602797926863</c:v>
                </c:pt>
                <c:pt idx="150">
                  <c:v>0.99961975681499426</c:v>
                </c:pt>
                <c:pt idx="151">
                  <c:v>0.99962143112123059</c:v>
                </c:pt>
                <c:pt idx="152">
                  <c:v>0.99965994729980334</c:v>
                </c:pt>
                <c:pt idx="153">
                  <c:v>0.99969249833402385</c:v>
                </c:pt>
                <c:pt idx="154">
                  <c:v>0.99991446117076543</c:v>
                </c:pt>
                <c:pt idx="155">
                  <c:v>0.99998445894246168</c:v>
                </c:pt>
                <c:pt idx="156">
                  <c:v>0.99999999999999989</c:v>
                </c:pt>
              </c:numCache>
            </c:numRef>
          </c:xVal>
          <c:yVal>
            <c:numRef>
              <c:f>'1970'!$H$2:$H$158</c:f>
              <c:numCache>
                <c:formatCode>General</c:formatCode>
                <c:ptCount val="157"/>
                <c:pt idx="0">
                  <c:v>0</c:v>
                </c:pt>
                <c:pt idx="1">
                  <c:v>2.8513931346770254E-4</c:v>
                </c:pt>
                <c:pt idx="2">
                  <c:v>4.8410273350982822E-4</c:v>
                </c:pt>
                <c:pt idx="3">
                  <c:v>1.4938908266424874E-3</c:v>
                </c:pt>
                <c:pt idx="4">
                  <c:v>1.5194665099324467E-3</c:v>
                </c:pt>
                <c:pt idx="5">
                  <c:v>1.6224222749510516E-3</c:v>
                </c:pt>
                <c:pt idx="6">
                  <c:v>1.7701160464991962E-3</c:v>
                </c:pt>
                <c:pt idx="7">
                  <c:v>2.012438500843997E-3</c:v>
                </c:pt>
                <c:pt idx="8">
                  <c:v>2.5348843978753302E-3</c:v>
                </c:pt>
                <c:pt idx="9">
                  <c:v>3.6971874878091258E-3</c:v>
                </c:pt>
                <c:pt idx="10">
                  <c:v>5.7214968333791361E-3</c:v>
                </c:pt>
                <c:pt idx="11">
                  <c:v>6.2533683381306611E-3</c:v>
                </c:pt>
                <c:pt idx="12">
                  <c:v>6.4672842647493572E-3</c:v>
                </c:pt>
                <c:pt idx="13">
                  <c:v>6.747837190945182E-3</c:v>
                </c:pt>
                <c:pt idx="14">
                  <c:v>8.9121684201250682E-3</c:v>
                </c:pt>
                <c:pt idx="15">
                  <c:v>8.9571454666980098E-3</c:v>
                </c:pt>
                <c:pt idx="16">
                  <c:v>9.0425290121639561E-3</c:v>
                </c:pt>
                <c:pt idx="17">
                  <c:v>1.6819583655082626E-2</c:v>
                </c:pt>
                <c:pt idx="18">
                  <c:v>1.714044415434789E-2</c:v>
                </c:pt>
                <c:pt idx="19">
                  <c:v>1.7330988428803366E-2</c:v>
                </c:pt>
                <c:pt idx="20">
                  <c:v>5.6710224215920702E-2</c:v>
                </c:pt>
                <c:pt idx="21">
                  <c:v>5.6970507948942511E-2</c:v>
                </c:pt>
                <c:pt idx="22">
                  <c:v>5.7048056108046578E-2</c:v>
                </c:pt>
                <c:pt idx="23">
                  <c:v>0.12130590357160456</c:v>
                </c:pt>
                <c:pt idx="24">
                  <c:v>0.12145029771466934</c:v>
                </c:pt>
                <c:pt idx="25">
                  <c:v>0.12665640578781587</c:v>
                </c:pt>
                <c:pt idx="26">
                  <c:v>0.12702899509273854</c:v>
                </c:pt>
                <c:pt idx="27">
                  <c:v>0.1270518494171439</c:v>
                </c:pt>
                <c:pt idx="28">
                  <c:v>0.12792680735648326</c:v>
                </c:pt>
                <c:pt idx="29">
                  <c:v>0.12795336189176534</c:v>
                </c:pt>
                <c:pt idx="30">
                  <c:v>0.12805162921260638</c:v>
                </c:pt>
                <c:pt idx="31">
                  <c:v>0.12863200926985144</c:v>
                </c:pt>
                <c:pt idx="32">
                  <c:v>0.12923312355759256</c:v>
                </c:pt>
                <c:pt idx="33">
                  <c:v>0.13027084455964494</c:v>
                </c:pt>
                <c:pt idx="34">
                  <c:v>0.13092566371376413</c:v>
                </c:pt>
                <c:pt idx="35">
                  <c:v>0.13224841780442387</c:v>
                </c:pt>
                <c:pt idx="36">
                  <c:v>0.13245827719926784</c:v>
                </c:pt>
                <c:pt idx="37">
                  <c:v>0.13248797422398073</c:v>
                </c:pt>
                <c:pt idx="38">
                  <c:v>0.13838424516087708</c:v>
                </c:pt>
                <c:pt idx="39">
                  <c:v>0.13852985468224369</c:v>
                </c:pt>
                <c:pt idx="40">
                  <c:v>0.13900632761665344</c:v>
                </c:pt>
                <c:pt idx="41">
                  <c:v>0.14255515694832485</c:v>
                </c:pt>
                <c:pt idx="42">
                  <c:v>0.1443344252689657</c:v>
                </c:pt>
                <c:pt idx="43">
                  <c:v>0.14465939688588628</c:v>
                </c:pt>
                <c:pt idx="44">
                  <c:v>0.14466778470189243</c:v>
                </c:pt>
                <c:pt idx="45">
                  <c:v>0.14467850189463338</c:v>
                </c:pt>
                <c:pt idx="46">
                  <c:v>0.14515684245472782</c:v>
                </c:pt>
                <c:pt idx="47">
                  <c:v>0.14520836528088549</c:v>
                </c:pt>
                <c:pt idx="48">
                  <c:v>0.14549878707780076</c:v>
                </c:pt>
                <c:pt idx="49">
                  <c:v>0.14601632218289426</c:v>
                </c:pt>
                <c:pt idx="50">
                  <c:v>0.14634957175337995</c:v>
                </c:pt>
                <c:pt idx="51">
                  <c:v>0.15092959699380781</c:v>
                </c:pt>
                <c:pt idx="52">
                  <c:v>0.15542093230697196</c:v>
                </c:pt>
                <c:pt idx="53">
                  <c:v>0.15589107611699071</c:v>
                </c:pt>
                <c:pt idx="54">
                  <c:v>0.15657923858080194</c:v>
                </c:pt>
                <c:pt idx="55">
                  <c:v>0.15725987111270776</c:v>
                </c:pt>
                <c:pt idx="56">
                  <c:v>0.15741229425079009</c:v>
                </c:pt>
                <c:pt idx="57">
                  <c:v>0.15760291060152828</c:v>
                </c:pt>
                <c:pt idx="58">
                  <c:v>0.15833254736556104</c:v>
                </c:pt>
                <c:pt idx="59">
                  <c:v>0.16125472893271098</c:v>
                </c:pt>
                <c:pt idx="60">
                  <c:v>0.16187346787028195</c:v>
                </c:pt>
                <c:pt idx="61">
                  <c:v>0.16189062581663113</c:v>
                </c:pt>
                <c:pt idx="62">
                  <c:v>0.16499944290808102</c:v>
                </c:pt>
                <c:pt idx="63">
                  <c:v>0.16570369359494694</c:v>
                </c:pt>
                <c:pt idx="64">
                  <c:v>0.16658963223248691</c:v>
                </c:pt>
                <c:pt idx="65">
                  <c:v>0.16692950902821105</c:v>
                </c:pt>
                <c:pt idx="66">
                  <c:v>0.16700038971505149</c:v>
                </c:pt>
                <c:pt idx="67">
                  <c:v>0.16728193697470106</c:v>
                </c:pt>
                <c:pt idx="68">
                  <c:v>0.16894339081977996</c:v>
                </c:pt>
                <c:pt idx="69">
                  <c:v>0.1710418893759485</c:v>
                </c:pt>
                <c:pt idx="70">
                  <c:v>0.17109626789566959</c:v>
                </c:pt>
                <c:pt idx="71">
                  <c:v>0.17111757393236501</c:v>
                </c:pt>
                <c:pt idx="72">
                  <c:v>0.17115849260193944</c:v>
                </c:pt>
                <c:pt idx="73">
                  <c:v>0.1723129598825765</c:v>
                </c:pt>
                <c:pt idx="74">
                  <c:v>0.19028921732904899</c:v>
                </c:pt>
                <c:pt idx="75">
                  <c:v>0.19235934356064127</c:v>
                </c:pt>
                <c:pt idx="76">
                  <c:v>0.19496699585394808</c:v>
                </c:pt>
                <c:pt idx="77">
                  <c:v>0.19498507004599527</c:v>
                </c:pt>
                <c:pt idx="78">
                  <c:v>0.19982330142707638</c:v>
                </c:pt>
                <c:pt idx="79">
                  <c:v>0.20156520206294143</c:v>
                </c:pt>
                <c:pt idx="80">
                  <c:v>0.20296488085217768</c:v>
                </c:pt>
                <c:pt idx="81">
                  <c:v>0.20307439694369306</c:v>
                </c:pt>
                <c:pt idx="82">
                  <c:v>0.20308419622628276</c:v>
                </c:pt>
                <c:pt idx="83">
                  <c:v>0.2031002247558365</c:v>
                </c:pt>
                <c:pt idx="84">
                  <c:v>0.20312464556267684</c:v>
                </c:pt>
                <c:pt idx="85">
                  <c:v>0.20514484867480681</c:v>
                </c:pt>
                <c:pt idx="86">
                  <c:v>0.20534368191277633</c:v>
                </c:pt>
                <c:pt idx="87">
                  <c:v>0.21068545132946584</c:v>
                </c:pt>
                <c:pt idx="88">
                  <c:v>0.2107754277972291</c:v>
                </c:pt>
                <c:pt idx="89">
                  <c:v>0.21439621368011758</c:v>
                </c:pt>
                <c:pt idx="90">
                  <c:v>0.22874941853124392</c:v>
                </c:pt>
                <c:pt idx="91">
                  <c:v>0.23035030679738808</c:v>
                </c:pt>
                <c:pt idx="92">
                  <c:v>0.230765685238737</c:v>
                </c:pt>
                <c:pt idx="93">
                  <c:v>0.23078479133210736</c:v>
                </c:pt>
                <c:pt idx="94">
                  <c:v>0.24021675911914908</c:v>
                </c:pt>
                <c:pt idx="95">
                  <c:v>0.24322251850464069</c:v>
                </c:pt>
                <c:pt idx="96">
                  <c:v>0.24345670898615573</c:v>
                </c:pt>
                <c:pt idx="97">
                  <c:v>0.24345965237346776</c:v>
                </c:pt>
                <c:pt idx="98">
                  <c:v>0.24353944527970389</c:v>
                </c:pt>
                <c:pt idx="99">
                  <c:v>0.24414077905698431</c:v>
                </c:pt>
                <c:pt idx="100">
                  <c:v>0.2443910237903362</c:v>
                </c:pt>
                <c:pt idx="101">
                  <c:v>0.24773037475052603</c:v>
                </c:pt>
                <c:pt idx="102">
                  <c:v>0.24858343650728804</c:v>
                </c:pt>
                <c:pt idx="103">
                  <c:v>0.24925558589401564</c:v>
                </c:pt>
                <c:pt idx="104">
                  <c:v>0.26215251792612881</c:v>
                </c:pt>
                <c:pt idx="105">
                  <c:v>0.26759797459410867</c:v>
                </c:pt>
                <c:pt idx="106">
                  <c:v>0.2684741707775174</c:v>
                </c:pt>
                <c:pt idx="107">
                  <c:v>0.27975422345901452</c:v>
                </c:pt>
                <c:pt idx="108">
                  <c:v>0.27977811152655602</c:v>
                </c:pt>
                <c:pt idx="109">
                  <c:v>0.28061965122852123</c:v>
                </c:pt>
                <c:pt idx="110">
                  <c:v>0.28085983325056596</c:v>
                </c:pt>
                <c:pt idx="111">
                  <c:v>0.28092509462728732</c:v>
                </c:pt>
                <c:pt idx="112">
                  <c:v>0.28208254493557178</c:v>
                </c:pt>
                <c:pt idx="113">
                  <c:v>0.28573751595948832</c:v>
                </c:pt>
                <c:pt idx="114">
                  <c:v>0.28599894898383232</c:v>
                </c:pt>
                <c:pt idx="115">
                  <c:v>0.28602181451089481</c:v>
                </c:pt>
                <c:pt idx="116">
                  <c:v>0.29622483125898452</c:v>
                </c:pt>
                <c:pt idx="117">
                  <c:v>0.29795972612928556</c:v>
                </c:pt>
                <c:pt idx="118">
                  <c:v>0.32157476086713421</c:v>
                </c:pt>
                <c:pt idx="119">
                  <c:v>0.32294663793910977</c:v>
                </c:pt>
                <c:pt idx="120">
                  <c:v>0.32294965743763931</c:v>
                </c:pt>
                <c:pt idx="121">
                  <c:v>0.32885173005825102</c:v>
                </c:pt>
                <c:pt idx="122">
                  <c:v>0.32885840614823836</c:v>
                </c:pt>
                <c:pt idx="123">
                  <c:v>0.33389792046045907</c:v>
                </c:pt>
                <c:pt idx="124">
                  <c:v>0.35394333362585179</c:v>
                </c:pt>
                <c:pt idx="125">
                  <c:v>0.38922163602862964</c:v>
                </c:pt>
                <c:pt idx="126">
                  <c:v>0.45885697764187017</c:v>
                </c:pt>
                <c:pt idx="127">
                  <c:v>0.46149738637502674</c:v>
                </c:pt>
                <c:pt idx="128">
                  <c:v>0.46698951976920328</c:v>
                </c:pt>
                <c:pt idx="129">
                  <c:v>0.46909392369633846</c:v>
                </c:pt>
                <c:pt idx="130">
                  <c:v>0.46927613861018108</c:v>
                </c:pt>
                <c:pt idx="131">
                  <c:v>0.47668661712659893</c:v>
                </c:pt>
                <c:pt idx="132">
                  <c:v>0.53834950841876494</c:v>
                </c:pt>
                <c:pt idx="133">
                  <c:v>0.541969998738415</c:v>
                </c:pt>
                <c:pt idx="134">
                  <c:v>0.54273080050670686</c:v>
                </c:pt>
                <c:pt idx="135">
                  <c:v>0.54290197158227005</c:v>
                </c:pt>
                <c:pt idx="136">
                  <c:v>0.58961550653484884</c:v>
                </c:pt>
                <c:pt idx="137">
                  <c:v>0.59199511934724836</c:v>
                </c:pt>
                <c:pt idx="138">
                  <c:v>0.63768870703895753</c:v>
                </c:pt>
                <c:pt idx="139">
                  <c:v>0.64983465261084716</c:v>
                </c:pt>
                <c:pt idx="140">
                  <c:v>0.65761655326845769</c:v>
                </c:pt>
                <c:pt idx="141">
                  <c:v>0.66247365878531894</c:v>
                </c:pt>
                <c:pt idx="142">
                  <c:v>0.68483494831888747</c:v>
                </c:pt>
                <c:pt idx="143">
                  <c:v>0.6987401369288595</c:v>
                </c:pt>
                <c:pt idx="144">
                  <c:v>0.69897707517710594</c:v>
                </c:pt>
                <c:pt idx="145">
                  <c:v>0.69935905052487657</c:v>
                </c:pt>
                <c:pt idx="146">
                  <c:v>0.69957748897560623</c:v>
                </c:pt>
                <c:pt idx="147">
                  <c:v>0.70716158317189626</c:v>
                </c:pt>
                <c:pt idx="148">
                  <c:v>0.97988689376502758</c:v>
                </c:pt>
                <c:pt idx="149">
                  <c:v>0.97990041655316518</c:v>
                </c:pt>
                <c:pt idx="150">
                  <c:v>0.98934102247053968</c:v>
                </c:pt>
                <c:pt idx="151">
                  <c:v>0.98935119623208667</c:v>
                </c:pt>
                <c:pt idx="152">
                  <c:v>0.98977353825465997</c:v>
                </c:pt>
                <c:pt idx="153">
                  <c:v>0.99032475987424728</c:v>
                </c:pt>
                <c:pt idx="154">
                  <c:v>0.99557034463086092</c:v>
                </c:pt>
                <c:pt idx="155">
                  <c:v>0.9989576955848628</c:v>
                </c:pt>
                <c:pt idx="156">
                  <c:v>1.0000000000000002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79968"/>
        <c:axId val="43814912"/>
      </c:scatterChart>
      <c:valAx>
        <c:axId val="43779968"/>
        <c:scaling>
          <c:orientation val="minMax"/>
          <c:max val="1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Cummulative population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814912"/>
        <c:crosses val="autoZero"/>
        <c:crossBetween val="midCat"/>
      </c:valAx>
      <c:valAx>
        <c:axId val="4381491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Cummulative GDP</a:t>
                </a:r>
              </a:p>
            </c:rich>
          </c:tx>
          <c:layout>
            <c:manualLayout>
              <c:xMode val="edge"/>
              <c:yMode val="edge"/>
              <c:x val="4.1996742587681523E-3"/>
              <c:y val="0.3891481366369606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37799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645138</xdr:colOff>
      <xdr:row>159</xdr:row>
      <xdr:rowOff>184801</xdr:rowOff>
    </xdr:from>
    <xdr:to>
      <xdr:col>13</xdr:col>
      <xdr:colOff>69797</xdr:colOff>
      <xdr:row>182</xdr:row>
      <xdr:rowOff>174108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2</xdr:row>
      <xdr:rowOff>144780</xdr:rowOff>
    </xdr:from>
    <xdr:to>
      <xdr:col>15</xdr:col>
      <xdr:colOff>449580</xdr:colOff>
      <xdr:row>24</xdr:row>
      <xdr:rowOff>228152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7"/>
  <sheetViews>
    <sheetView zoomScale="85" zoomScaleNormal="85" workbookViewId="0">
      <selection activeCell="C1" activeCellId="1" sqref="G1:G1048576 C1:C1048576"/>
    </sheetView>
  </sheetViews>
  <sheetFormatPr defaultRowHeight="14.4" x14ac:dyDescent="0.3"/>
  <cols>
    <col min="2" max="2" width="9.5546875" customWidth="1"/>
    <col min="3" max="3" width="37.44140625" customWidth="1"/>
    <col min="4" max="4" width="27.109375" customWidth="1"/>
    <col min="5" max="5" width="31.44140625" customWidth="1"/>
    <col min="6" max="6" width="27.5546875" customWidth="1"/>
    <col min="7" max="7" width="32.33203125" customWidth="1"/>
    <col min="8" max="8" width="26.44140625" customWidth="1"/>
    <col min="9" max="9" width="19.33203125" customWidth="1"/>
    <col min="10" max="10" width="12.44140625" bestFit="1" customWidth="1"/>
  </cols>
  <sheetData>
    <row r="1" spans="1:10" s="4" customFormat="1" x14ac:dyDescent="0.3">
      <c r="A1" s="10" t="s">
        <v>158</v>
      </c>
      <c r="B1" s="11" t="s">
        <v>174</v>
      </c>
      <c r="C1" s="1" t="s">
        <v>0</v>
      </c>
      <c r="D1" s="1" t="s">
        <v>203</v>
      </c>
      <c r="E1" s="1" t="s">
        <v>204</v>
      </c>
      <c r="F1" s="12" t="s">
        <v>1</v>
      </c>
      <c r="G1" s="28" t="s">
        <v>182</v>
      </c>
      <c r="H1" s="12" t="s">
        <v>206</v>
      </c>
      <c r="I1" s="12" t="s">
        <v>207</v>
      </c>
      <c r="J1" s="12" t="s">
        <v>160</v>
      </c>
    </row>
    <row r="2" spans="1:10" x14ac:dyDescent="0.3">
      <c r="A2" s="20">
        <v>1970</v>
      </c>
      <c r="B2" s="3">
        <v>0</v>
      </c>
      <c r="C2" t="s">
        <v>159</v>
      </c>
      <c r="D2" s="2">
        <v>0</v>
      </c>
      <c r="E2" s="2">
        <v>0</v>
      </c>
      <c r="F2">
        <v>0</v>
      </c>
      <c r="H2" s="2">
        <v>0</v>
      </c>
      <c r="I2" s="3">
        <v>0</v>
      </c>
    </row>
    <row r="3" spans="1:10" x14ac:dyDescent="0.3">
      <c r="A3" s="1">
        <v>1970</v>
      </c>
      <c r="B3">
        <v>1</v>
      </c>
      <c r="C3" t="s">
        <v>101</v>
      </c>
      <c r="D3">
        <v>9.1615343093872106</v>
      </c>
      <c r="E3">
        <v>5102.52783203125</v>
      </c>
      <c r="F3">
        <v>556.95123324518158</v>
      </c>
      <c r="G3">
        <v>6.322477683572223</v>
      </c>
      <c r="H3">
        <f>(E3/$E$159)+H2</f>
        <v>2.8513931346770254E-4</v>
      </c>
      <c r="I3">
        <f>(D3/$D$159)+I2</f>
        <v>2.723098619149589E-3</v>
      </c>
      <c r="J3">
        <f>(H2+H3)/2*(I3-I2)</f>
        <v>3.8823123538458129E-7</v>
      </c>
    </row>
    <row r="4" spans="1:10" x14ac:dyDescent="0.3">
      <c r="A4" s="1">
        <v>1970</v>
      </c>
      <c r="B4" s="3">
        <v>2</v>
      </c>
      <c r="C4" t="s">
        <v>97</v>
      </c>
      <c r="D4">
        <v>5.9490451812744096</v>
      </c>
      <c r="E4">
        <v>3560.42236328125</v>
      </c>
      <c r="F4">
        <v>598.48635449740073</v>
      </c>
      <c r="G4">
        <v>6.3944037252350254</v>
      </c>
      <c r="H4">
        <f t="shared" ref="H4:H67" si="0">(E4/$E$159)+H3</f>
        <v>4.8410273350982822E-4</v>
      </c>
      <c r="I4">
        <f t="shared" ref="I4:I67" si="1">(D4/$D$159)+I3</f>
        <v>4.4913435627708742E-3</v>
      </c>
      <c r="J4">
        <f t="shared" ref="J4:J67" si="2">(H3+H4)/2*(I4-I3)</f>
        <v>6.8010417999445297E-7</v>
      </c>
    </row>
    <row r="5" spans="1:10" x14ac:dyDescent="0.3">
      <c r="A5" s="1">
        <v>1970</v>
      </c>
      <c r="B5">
        <v>3</v>
      </c>
      <c r="C5" t="s">
        <v>51</v>
      </c>
      <c r="D5">
        <v>28.415077209472699</v>
      </c>
      <c r="E5">
        <v>18070.015625</v>
      </c>
      <c r="F5">
        <v>635.93054813083597</v>
      </c>
      <c r="G5">
        <v>6.4550893563251082</v>
      </c>
      <c r="H5">
        <f t="shared" si="0"/>
        <v>1.4938908266424874E-3</v>
      </c>
      <c r="I5">
        <f t="shared" si="1"/>
        <v>1.2937205893151602E-2</v>
      </c>
      <c r="J5">
        <f t="shared" si="2"/>
        <v>8.3529306497130542E-6</v>
      </c>
    </row>
    <row r="6" spans="1:10" x14ac:dyDescent="0.3">
      <c r="A6" s="1">
        <v>1970</v>
      </c>
      <c r="B6" s="3">
        <v>4</v>
      </c>
      <c r="C6" t="s">
        <v>26</v>
      </c>
      <c r="D6">
        <v>0.69559699296951305</v>
      </c>
      <c r="E6">
        <v>457.67324829101602</v>
      </c>
      <c r="F6">
        <v>657.95748532092227</v>
      </c>
      <c r="G6">
        <v>6.4891403172635913</v>
      </c>
      <c r="H6">
        <f t="shared" si="0"/>
        <v>1.5194665099324467E-3</v>
      </c>
      <c r="I6">
        <f t="shared" si="1"/>
        <v>1.314395938520577E-2</v>
      </c>
      <c r="J6">
        <f t="shared" si="2"/>
        <v>3.1151107607195836E-7</v>
      </c>
    </row>
    <row r="7" spans="1:10" x14ac:dyDescent="0.3">
      <c r="A7" s="1">
        <v>1970</v>
      </c>
      <c r="B7">
        <v>5</v>
      </c>
      <c r="C7" t="s">
        <v>85</v>
      </c>
      <c r="D7">
        <v>2.6884279251098602</v>
      </c>
      <c r="E7">
        <v>1842.37890625</v>
      </c>
      <c r="F7">
        <v>685.29972071864745</v>
      </c>
      <c r="G7">
        <v>6.5298562910601721</v>
      </c>
      <c r="H7">
        <f t="shared" si="0"/>
        <v>1.6224222749510516E-3</v>
      </c>
      <c r="I7">
        <f t="shared" si="1"/>
        <v>1.39430454469202E-2</v>
      </c>
      <c r="J7">
        <f t="shared" si="2"/>
        <v>1.2553197677286447E-6</v>
      </c>
    </row>
    <row r="8" spans="1:10" x14ac:dyDescent="0.3">
      <c r="A8" s="1">
        <v>1970</v>
      </c>
      <c r="B8" s="3">
        <v>6</v>
      </c>
      <c r="C8" t="s">
        <v>11</v>
      </c>
      <c r="D8">
        <v>3.45560598373413</v>
      </c>
      <c r="E8">
        <v>2642.95922851562</v>
      </c>
      <c r="F8">
        <v>764.83234516790503</v>
      </c>
      <c r="G8">
        <v>6.6396566531649484</v>
      </c>
      <c r="H8">
        <f t="shared" si="0"/>
        <v>1.7701160464991962E-3</v>
      </c>
      <c r="I8">
        <f t="shared" si="1"/>
        <v>1.4970161164097585E-2</v>
      </c>
      <c r="J8">
        <f t="shared" si="2"/>
        <v>1.7422647155440675E-6</v>
      </c>
    </row>
    <row r="9" spans="1:10" x14ac:dyDescent="0.3">
      <c r="A9" s="1">
        <v>1970</v>
      </c>
      <c r="B9">
        <v>7</v>
      </c>
      <c r="C9" t="s">
        <v>14</v>
      </c>
      <c r="D9">
        <v>5.6245999336242702</v>
      </c>
      <c r="E9">
        <v>4336.326171875</v>
      </c>
      <c r="F9">
        <v>770.9572632805623</v>
      </c>
      <c r="G9">
        <v>6.6476329417813131</v>
      </c>
      <c r="H9">
        <f t="shared" si="0"/>
        <v>2.012438500843997E-3</v>
      </c>
      <c r="I9">
        <f t="shared" si="1"/>
        <v>1.6641970688057724E-2</v>
      </c>
      <c r="J9">
        <f t="shared" si="2"/>
        <v>3.1618553585735411E-6</v>
      </c>
    </row>
    <row r="10" spans="1:10" x14ac:dyDescent="0.3">
      <c r="A10" s="1">
        <v>1970</v>
      </c>
      <c r="B10" s="3">
        <v>8</v>
      </c>
      <c r="C10" t="s">
        <v>113</v>
      </c>
      <c r="D10">
        <v>11.997928619384799</v>
      </c>
      <c r="E10">
        <v>9349.095703125</v>
      </c>
      <c r="F10">
        <v>779.22581469770239</v>
      </c>
      <c r="G10">
        <v>6.6583008815250588</v>
      </c>
      <c r="H10">
        <f t="shared" si="0"/>
        <v>2.5348843978753302E-3</v>
      </c>
      <c r="I10">
        <f t="shared" si="1"/>
        <v>2.0208135672303403E-2</v>
      </c>
      <c r="J10">
        <f t="shared" si="2"/>
        <v>8.1082518467357108E-6</v>
      </c>
    </row>
    <row r="11" spans="1:10" x14ac:dyDescent="0.3">
      <c r="A11" s="1">
        <v>1970</v>
      </c>
      <c r="B11">
        <v>9</v>
      </c>
      <c r="C11" t="s">
        <v>99</v>
      </c>
      <c r="D11">
        <v>26.381431579589801</v>
      </c>
      <c r="E11">
        <v>20799.25</v>
      </c>
      <c r="F11">
        <v>788.40490279123071</v>
      </c>
      <c r="G11">
        <v>6.6700117939188317</v>
      </c>
      <c r="H11">
        <f t="shared" si="0"/>
        <v>3.6971874878091258E-3</v>
      </c>
      <c r="I11">
        <f t="shared" si="1"/>
        <v>2.8049534010130016E-2</v>
      </c>
      <c r="J11">
        <f t="shared" si="2"/>
        <v>2.443407906281103E-5</v>
      </c>
    </row>
    <row r="12" spans="1:10" x14ac:dyDescent="0.3">
      <c r="A12" s="1">
        <v>1970</v>
      </c>
      <c r="B12" s="3">
        <v>10</v>
      </c>
      <c r="C12" t="s">
        <v>154</v>
      </c>
      <c r="D12">
        <v>43.4072875976562</v>
      </c>
      <c r="E12">
        <v>36224.73046875</v>
      </c>
      <c r="F12">
        <v>834.53107700528085</v>
      </c>
      <c r="G12">
        <v>6.7268699826784468</v>
      </c>
      <c r="H12">
        <f t="shared" si="0"/>
        <v>5.7214968333791361E-3</v>
      </c>
      <c r="I12">
        <f t="shared" si="1"/>
        <v>4.095155685111776E-2</v>
      </c>
      <c r="J12">
        <f t="shared" si="2"/>
        <v>6.0760040122012051E-5</v>
      </c>
    </row>
    <row r="13" spans="1:10" x14ac:dyDescent="0.3">
      <c r="A13" s="1">
        <v>1970</v>
      </c>
      <c r="B13">
        <v>11</v>
      </c>
      <c r="C13" t="s">
        <v>148</v>
      </c>
      <c r="D13">
        <v>9.4460639953613299</v>
      </c>
      <c r="E13">
        <v>9517.765625</v>
      </c>
      <c r="F13">
        <v>1007.590635599534</v>
      </c>
      <c r="G13">
        <v>6.9153172506674379</v>
      </c>
      <c r="H13">
        <f t="shared" si="0"/>
        <v>6.2533683381306611E-3</v>
      </c>
      <c r="I13">
        <f t="shared" si="1"/>
        <v>4.3759226718796028E-2</v>
      </c>
      <c r="J13">
        <f t="shared" si="2"/>
        <v>1.6810734055779008E-5</v>
      </c>
    </row>
    <row r="14" spans="1:10" x14ac:dyDescent="0.3">
      <c r="A14" s="1">
        <v>1970</v>
      </c>
      <c r="B14" s="3">
        <v>12</v>
      </c>
      <c r="C14" t="s">
        <v>126</v>
      </c>
      <c r="D14">
        <v>3.7545409202575701</v>
      </c>
      <c r="E14">
        <v>3827.99536132812</v>
      </c>
      <c r="F14">
        <v>1019.5641604741151</v>
      </c>
      <c r="G14">
        <v>6.9271305213095422</v>
      </c>
      <c r="H14">
        <f t="shared" si="0"/>
        <v>6.4672842647493572E-3</v>
      </c>
      <c r="I14">
        <f t="shared" si="1"/>
        <v>4.4875195381929037E-2</v>
      </c>
      <c r="J14">
        <f t="shared" si="2"/>
        <v>7.0979248397077217E-6</v>
      </c>
    </row>
    <row r="15" spans="1:10" x14ac:dyDescent="0.3">
      <c r="A15" s="1">
        <v>1970</v>
      </c>
      <c r="B15">
        <v>13</v>
      </c>
      <c r="C15" t="s">
        <v>105</v>
      </c>
      <c r="D15">
        <v>4.6037230491638201</v>
      </c>
      <c r="E15">
        <v>5020.455078125</v>
      </c>
      <c r="F15">
        <v>1090.520655676034</v>
      </c>
      <c r="G15">
        <v>6.9944105269350461</v>
      </c>
      <c r="H15">
        <f t="shared" si="0"/>
        <v>6.747837190945182E-3</v>
      </c>
      <c r="I15">
        <f t="shared" si="1"/>
        <v>4.6243567911547788E-2</v>
      </c>
      <c r="J15">
        <f t="shared" si="2"/>
        <v>9.0416045877738863E-6</v>
      </c>
    </row>
    <row r="16" spans="1:10" x14ac:dyDescent="0.3">
      <c r="A16" s="1">
        <v>1970</v>
      </c>
      <c r="B16" s="3">
        <v>14</v>
      </c>
      <c r="C16" t="s">
        <v>49</v>
      </c>
      <c r="D16">
        <v>35.046272277832003</v>
      </c>
      <c r="E16">
        <v>38730.40234375</v>
      </c>
      <c r="F16">
        <v>1105.1218810580419</v>
      </c>
      <c r="G16">
        <v>7.0077109074693373</v>
      </c>
      <c r="H16">
        <f t="shared" si="0"/>
        <v>8.9121684201250682E-3</v>
      </c>
      <c r="I16">
        <f t="shared" si="1"/>
        <v>5.6660431771165663E-2</v>
      </c>
      <c r="J16">
        <f t="shared" si="2"/>
        <v>8.1564073245685417E-5</v>
      </c>
    </row>
    <row r="17" spans="1:10" x14ac:dyDescent="0.3">
      <c r="A17" s="1">
        <v>1970</v>
      </c>
      <c r="B17">
        <v>15</v>
      </c>
      <c r="C17" t="s">
        <v>60</v>
      </c>
      <c r="D17">
        <v>0.71182698011398304</v>
      </c>
      <c r="E17">
        <v>804.85791015625</v>
      </c>
      <c r="F17">
        <v>1130.6931777541929</v>
      </c>
      <c r="G17">
        <v>7.0305861552749844</v>
      </c>
      <c r="H17">
        <f t="shared" si="0"/>
        <v>8.9571454666980098E-3</v>
      </c>
      <c r="I17">
        <f t="shared" si="1"/>
        <v>5.6872009330247192E-2</v>
      </c>
      <c r="J17">
        <f t="shared" si="2"/>
        <v>1.8903729073178445E-6</v>
      </c>
    </row>
    <row r="18" spans="1:10" x14ac:dyDescent="0.3">
      <c r="A18" s="1">
        <v>1970</v>
      </c>
      <c r="B18" s="3">
        <v>16</v>
      </c>
      <c r="C18" t="s">
        <v>100</v>
      </c>
      <c r="D18">
        <v>1.27882504463196</v>
      </c>
      <c r="E18">
        <v>1527.92651367188</v>
      </c>
      <c r="F18">
        <v>1194.7893264098609</v>
      </c>
      <c r="G18">
        <v>7.0857251529323344</v>
      </c>
      <c r="H18">
        <f t="shared" si="0"/>
        <v>9.0425290121639561E-3</v>
      </c>
      <c r="I18">
        <f t="shared" si="1"/>
        <v>5.7252116700428957E-2</v>
      </c>
      <c r="J18">
        <f t="shared" si="2"/>
        <v>3.4209044651440241E-6</v>
      </c>
    </row>
    <row r="19" spans="1:10" x14ac:dyDescent="0.3">
      <c r="A19" s="1">
        <v>1970</v>
      </c>
      <c r="B19">
        <v>17</v>
      </c>
      <c r="C19" t="s">
        <v>69</v>
      </c>
      <c r="D19">
        <v>115.439903259277</v>
      </c>
      <c r="E19">
        <v>139169.296875</v>
      </c>
      <c r="F19">
        <v>1205.556250011982</v>
      </c>
      <c r="G19">
        <v>7.0946963576790258</v>
      </c>
      <c r="H19">
        <f t="shared" si="0"/>
        <v>1.6819583655082626E-2</v>
      </c>
      <c r="I19">
        <f t="shared" si="1"/>
        <v>9.1564517936322559E-2</v>
      </c>
      <c r="J19">
        <f t="shared" si="2"/>
        <v>4.4369559332322565E-4</v>
      </c>
    </row>
    <row r="20" spans="1:10" x14ac:dyDescent="0.3">
      <c r="A20" s="1">
        <v>1970</v>
      </c>
      <c r="B20" s="3">
        <v>18</v>
      </c>
      <c r="C20" t="s">
        <v>67</v>
      </c>
      <c r="D20">
        <v>4.7086420059204102</v>
      </c>
      <c r="E20">
        <v>5741.75341796875</v>
      </c>
      <c r="F20">
        <v>1219.4075087359281</v>
      </c>
      <c r="G20">
        <v>7.1061203711847289</v>
      </c>
      <c r="H20">
        <f t="shared" si="0"/>
        <v>1.714044415434789E-2</v>
      </c>
      <c r="I20">
        <f t="shared" si="1"/>
        <v>9.2964075708130894E-2</v>
      </c>
      <c r="J20">
        <f t="shared" si="2"/>
        <v>2.3764510425757835E-5</v>
      </c>
    </row>
    <row r="21" spans="1:10" x14ac:dyDescent="0.3">
      <c r="A21" s="1">
        <v>1970</v>
      </c>
      <c r="B21">
        <v>19</v>
      </c>
      <c r="C21" t="s">
        <v>131</v>
      </c>
      <c r="D21">
        <v>2.6922590732574498</v>
      </c>
      <c r="E21">
        <v>3409.76293945312</v>
      </c>
      <c r="F21">
        <v>1266.5062487197929</v>
      </c>
      <c r="G21">
        <v>7.1440174032785864</v>
      </c>
      <c r="H21">
        <f t="shared" si="0"/>
        <v>1.7330988428803366E-2</v>
      </c>
      <c r="I21">
        <f t="shared" si="1"/>
        <v>9.3764300508606555E-2</v>
      </c>
      <c r="J21">
        <f t="shared" si="2"/>
        <v>1.3792447630481194E-5</v>
      </c>
    </row>
    <row r="22" spans="1:10" x14ac:dyDescent="0.3">
      <c r="A22" s="1">
        <v>1970</v>
      </c>
      <c r="B22" s="3">
        <v>20</v>
      </c>
      <c r="C22" t="s">
        <v>70</v>
      </c>
      <c r="D22">
        <v>553.57849121093795</v>
      </c>
      <c r="E22">
        <v>704685.875</v>
      </c>
      <c r="F22">
        <v>1272.964694597362</v>
      </c>
      <c r="G22">
        <v>7.1491038641565989</v>
      </c>
      <c r="H22">
        <f t="shared" si="0"/>
        <v>5.6710224215920702E-2</v>
      </c>
      <c r="I22">
        <f t="shared" si="1"/>
        <v>0.25830538872598474</v>
      </c>
      <c r="J22">
        <f t="shared" si="2"/>
        <v>6.0914108507486003E-3</v>
      </c>
    </row>
    <row r="23" spans="1:10" x14ac:dyDescent="0.3">
      <c r="A23" s="1">
        <v>1970</v>
      </c>
      <c r="B23">
        <v>21</v>
      </c>
      <c r="C23" t="s">
        <v>140</v>
      </c>
      <c r="D23">
        <v>3.6435489654540998</v>
      </c>
      <c r="E23">
        <v>4657.74072265625</v>
      </c>
      <c r="F23">
        <v>1278.352717863296</v>
      </c>
      <c r="G23">
        <v>7.1533275889269818</v>
      </c>
      <c r="H23">
        <f t="shared" si="0"/>
        <v>5.6970507948942511E-2</v>
      </c>
      <c r="I23">
        <f t="shared" si="1"/>
        <v>0.25938836705926083</v>
      </c>
      <c r="J23">
        <f t="shared" si="2"/>
        <v>6.1556884922754328E-5</v>
      </c>
    </row>
    <row r="24" spans="1:10" x14ac:dyDescent="0.3">
      <c r="A24" s="1">
        <v>1970</v>
      </c>
      <c r="B24" s="3">
        <v>22</v>
      </c>
      <c r="C24" t="s">
        <v>90</v>
      </c>
      <c r="D24">
        <v>1.0330499410629299</v>
      </c>
      <c r="E24">
        <v>1387.71337890625</v>
      </c>
      <c r="F24">
        <v>1343.3168366268901</v>
      </c>
      <c r="G24">
        <v>7.202897085770581</v>
      </c>
      <c r="H24">
        <f t="shared" si="0"/>
        <v>5.7048056108046578E-2</v>
      </c>
      <c r="I24">
        <f t="shared" si="1"/>
        <v>0.25969542227217846</v>
      </c>
      <c r="J24">
        <f t="shared" si="2"/>
        <v>1.7504997231540526E-5</v>
      </c>
    </row>
    <row r="25" spans="1:10" x14ac:dyDescent="0.3">
      <c r="A25" s="1">
        <v>1970</v>
      </c>
      <c r="B25">
        <v>23</v>
      </c>
      <c r="C25" t="s">
        <v>31</v>
      </c>
      <c r="D25">
        <v>824.78845214843795</v>
      </c>
      <c r="E25">
        <v>1149885.125</v>
      </c>
      <c r="F25">
        <v>1394.1576437021381</v>
      </c>
      <c r="G25">
        <v>7.2400456722308419</v>
      </c>
      <c r="H25">
        <f t="shared" si="0"/>
        <v>0.12130590357160456</v>
      </c>
      <c r="I25">
        <f t="shared" si="1"/>
        <v>0.50484871420873023</v>
      </c>
      <c r="J25">
        <f t="shared" si="2"/>
        <v>2.186203017269275E-2</v>
      </c>
    </row>
    <row r="26" spans="1:10" x14ac:dyDescent="0.3">
      <c r="A26" s="1">
        <v>1970</v>
      </c>
      <c r="B26" s="3">
        <v>24</v>
      </c>
      <c r="C26" t="s">
        <v>27</v>
      </c>
      <c r="D26">
        <v>1.8287090063095099</v>
      </c>
      <c r="E26">
        <v>2583.91284179688</v>
      </c>
      <c r="F26">
        <v>1412.9710264901221</v>
      </c>
      <c r="G26">
        <v>7.2534498775133089</v>
      </c>
      <c r="H26">
        <f t="shared" si="0"/>
        <v>0.12145029771466934</v>
      </c>
      <c r="I26">
        <f t="shared" si="1"/>
        <v>0.50539226453575414</v>
      </c>
      <c r="J26">
        <f t="shared" si="2"/>
        <v>6.5975106298118356E-5</v>
      </c>
    </row>
    <row r="27" spans="1:10" x14ac:dyDescent="0.3">
      <c r="A27" s="1">
        <v>1970</v>
      </c>
      <c r="B27">
        <v>25</v>
      </c>
      <c r="C27" t="s">
        <v>15</v>
      </c>
      <c r="D27">
        <v>65.047767639160199</v>
      </c>
      <c r="E27">
        <v>93162.5703125</v>
      </c>
      <c r="F27">
        <v>1432.217794610588</v>
      </c>
      <c r="G27">
        <v>7.266979427164407</v>
      </c>
      <c r="H27">
        <f t="shared" si="0"/>
        <v>0.12665640578781587</v>
      </c>
      <c r="I27">
        <f t="shared" si="1"/>
        <v>0.52472652452487689</v>
      </c>
      <c r="J27">
        <f t="shared" si="2"/>
        <v>2.3984797552806204E-3</v>
      </c>
    </row>
    <row r="28" spans="1:10" x14ac:dyDescent="0.3">
      <c r="A28" s="1">
        <v>1970</v>
      </c>
      <c r="B28" s="3">
        <v>26</v>
      </c>
      <c r="C28" t="s">
        <v>108</v>
      </c>
      <c r="D28">
        <v>4.5104789733886701</v>
      </c>
      <c r="E28">
        <v>6667.43310546875</v>
      </c>
      <c r="F28">
        <v>1478.209552645267</v>
      </c>
      <c r="G28">
        <v>7.2985868726795653</v>
      </c>
      <c r="H28">
        <f t="shared" si="0"/>
        <v>0.12702899509273854</v>
      </c>
      <c r="I28">
        <f t="shared" si="1"/>
        <v>0.52606718195728452</v>
      </c>
      <c r="J28">
        <f t="shared" si="2"/>
        <v>1.7005260909191253E-4</v>
      </c>
    </row>
    <row r="29" spans="1:10" x14ac:dyDescent="0.3">
      <c r="A29" s="1">
        <v>1970</v>
      </c>
      <c r="B29">
        <v>27</v>
      </c>
      <c r="C29" t="s">
        <v>38</v>
      </c>
      <c r="D29">
        <v>0.27019798755645802</v>
      </c>
      <c r="E29">
        <v>408.97491455078102</v>
      </c>
      <c r="F29">
        <v>1513.6119933732871</v>
      </c>
      <c r="G29">
        <v>7.3222541220065009</v>
      </c>
      <c r="H29">
        <f t="shared" si="0"/>
        <v>0.1270518494171439</v>
      </c>
      <c r="I29">
        <f t="shared" si="1"/>
        <v>0.526147493370413</v>
      </c>
      <c r="J29">
        <f t="shared" si="2"/>
        <v>1.0202795835732552E-5</v>
      </c>
    </row>
    <row r="30" spans="1:10" x14ac:dyDescent="0.3">
      <c r="A30" s="1">
        <v>1970</v>
      </c>
      <c r="B30" s="3">
        <v>28</v>
      </c>
      <c r="C30" t="s">
        <v>128</v>
      </c>
      <c r="D30">
        <v>10.281700134277299</v>
      </c>
      <c r="E30">
        <v>15657.2490234375</v>
      </c>
      <c r="F30">
        <v>1522.8268495439879</v>
      </c>
      <c r="G30">
        <v>7.3283236560471456</v>
      </c>
      <c r="H30">
        <f t="shared" si="0"/>
        <v>0.12792680735648326</v>
      </c>
      <c r="I30">
        <f t="shared" si="1"/>
        <v>0.52920354080664567</v>
      </c>
      <c r="J30">
        <f t="shared" si="2"/>
        <v>3.8961343516354628E-4</v>
      </c>
    </row>
    <row r="31" spans="1:10" x14ac:dyDescent="0.3">
      <c r="A31" s="1">
        <v>1970</v>
      </c>
      <c r="B31" s="3">
        <v>29</v>
      </c>
      <c r="C31" t="s">
        <v>61</v>
      </c>
      <c r="D31">
        <v>0.30651500821113598</v>
      </c>
      <c r="E31">
        <v>475.18966674804699</v>
      </c>
      <c r="F31">
        <v>1550.2982040628931</v>
      </c>
      <c r="G31">
        <v>7.3462025811267591</v>
      </c>
      <c r="H31">
        <f t="shared" si="0"/>
        <v>0.12795336189176534</v>
      </c>
      <c r="I31">
        <f t="shared" si="1"/>
        <v>0.52929464679036209</v>
      </c>
      <c r="J31">
        <f t="shared" si="2"/>
        <v>1.1656107266443107E-5</v>
      </c>
    </row>
    <row r="32" spans="1:10" x14ac:dyDescent="0.3">
      <c r="A32" s="1">
        <v>1970</v>
      </c>
      <c r="B32">
        <v>30</v>
      </c>
      <c r="C32" t="s">
        <v>123</v>
      </c>
      <c r="D32">
        <v>1.1246490478515601</v>
      </c>
      <c r="E32">
        <v>1758.47985839844</v>
      </c>
      <c r="F32">
        <v>1563.5809782240069</v>
      </c>
      <c r="G32">
        <v>7.354733968472587</v>
      </c>
      <c r="H32">
        <f t="shared" si="0"/>
        <v>0.12805162921260638</v>
      </c>
      <c r="I32">
        <f t="shared" si="1"/>
        <v>0.52962892816352625</v>
      </c>
      <c r="J32">
        <f t="shared" si="2"/>
        <v>4.2788849981623718E-5</v>
      </c>
    </row>
    <row r="33" spans="1:10" x14ac:dyDescent="0.3">
      <c r="A33" s="1">
        <v>1970</v>
      </c>
      <c r="B33" s="3">
        <v>31</v>
      </c>
      <c r="C33" t="s">
        <v>33</v>
      </c>
      <c r="D33">
        <v>6.5276350975036603</v>
      </c>
      <c r="E33">
        <v>10385.8193359375</v>
      </c>
      <c r="F33">
        <v>1591.0539086214101</v>
      </c>
      <c r="G33">
        <v>7.3721519112467284</v>
      </c>
      <c r="H33">
        <f t="shared" si="0"/>
        <v>0.12863200926985144</v>
      </c>
      <c r="I33">
        <f>(D33/$D$159)+I32</f>
        <v>0.53156914838429337</v>
      </c>
      <c r="J33">
        <f t="shared" si="2"/>
        <v>2.4901139286187085E-4</v>
      </c>
    </row>
    <row r="34" spans="1:10" x14ac:dyDescent="0.3">
      <c r="A34" s="1">
        <v>1970</v>
      </c>
      <c r="B34">
        <v>32</v>
      </c>
      <c r="C34" t="s">
        <v>94</v>
      </c>
      <c r="D34">
        <v>6.5763049125671396</v>
      </c>
      <c r="E34">
        <v>10756.85546875</v>
      </c>
      <c r="F34">
        <v>1635.699015140545</v>
      </c>
      <c r="G34">
        <v>7.3998255241615567</v>
      </c>
      <c r="H34">
        <f t="shared" si="0"/>
        <v>0.12923312355759256</v>
      </c>
      <c r="I34">
        <f t="shared" si="1"/>
        <v>0.53352383481800236</v>
      </c>
      <c r="J34">
        <f t="shared" si="2"/>
        <v>2.5202273843218657E-4</v>
      </c>
    </row>
    <row r="35" spans="1:10" x14ac:dyDescent="0.3">
      <c r="A35" s="1">
        <v>1970</v>
      </c>
      <c r="B35" s="3">
        <v>33</v>
      </c>
      <c r="C35" t="s">
        <v>80</v>
      </c>
      <c r="D35">
        <v>11.2524919509888</v>
      </c>
      <c r="E35">
        <v>18569.87109375</v>
      </c>
      <c r="F35">
        <v>1650.2896580270999</v>
      </c>
      <c r="G35">
        <v>7.4087061018069269</v>
      </c>
      <c r="H35">
        <f t="shared" si="0"/>
        <v>0.13027084455964494</v>
      </c>
      <c r="I35">
        <f t="shared" si="1"/>
        <v>0.53686843237764181</v>
      </c>
      <c r="J35">
        <f t="shared" si="2"/>
        <v>4.3396816924083322E-4</v>
      </c>
    </row>
    <row r="36" spans="1:10" x14ac:dyDescent="0.3">
      <c r="A36" s="1">
        <v>1970</v>
      </c>
      <c r="B36">
        <v>34</v>
      </c>
      <c r="C36" t="s">
        <v>81</v>
      </c>
      <c r="D36">
        <v>6.9948477745056197</v>
      </c>
      <c r="E36">
        <v>11717.896484375</v>
      </c>
      <c r="F36">
        <v>1675.2182266329869</v>
      </c>
      <c r="G36">
        <v>7.4236987203298783</v>
      </c>
      <c r="H36">
        <f t="shared" si="0"/>
        <v>0.13092566371376413</v>
      </c>
      <c r="I36">
        <f t="shared" si="1"/>
        <v>0.53894752302694504</v>
      </c>
      <c r="J36">
        <f t="shared" si="2"/>
        <v>2.7152560899094903E-4</v>
      </c>
    </row>
    <row r="37" spans="1:10" x14ac:dyDescent="0.3">
      <c r="A37" s="1">
        <v>1970</v>
      </c>
      <c r="B37" s="3">
        <v>35</v>
      </c>
      <c r="C37" t="s">
        <v>147</v>
      </c>
      <c r="D37">
        <v>13.6055288314819</v>
      </c>
      <c r="E37">
        <v>23670.498046875</v>
      </c>
      <c r="F37">
        <v>1739.7705256486411</v>
      </c>
      <c r="G37">
        <v>7.461508501700278</v>
      </c>
      <c r="H37">
        <f t="shared" si="0"/>
        <v>0.13224841780442387</v>
      </c>
      <c r="I37">
        <f t="shared" si="1"/>
        <v>0.54299151779055643</v>
      </c>
      <c r="J37">
        <f t="shared" si="2"/>
        <v>5.3213730378889488E-4</v>
      </c>
    </row>
    <row r="38" spans="1:10" x14ac:dyDescent="0.3">
      <c r="A38" s="1">
        <v>1970</v>
      </c>
      <c r="B38">
        <v>36</v>
      </c>
      <c r="C38" t="s">
        <v>141</v>
      </c>
      <c r="D38">
        <v>2.1155219078064</v>
      </c>
      <c r="E38">
        <v>3755.404296875</v>
      </c>
      <c r="F38">
        <v>1775.166819600089</v>
      </c>
      <c r="G38">
        <v>7.4816496803666919</v>
      </c>
      <c r="H38">
        <f>(E38/$E$159)+H37</f>
        <v>0.13245827719926784</v>
      </c>
      <c r="I38">
        <f t="shared" si="1"/>
        <v>0.54362031801019062</v>
      </c>
      <c r="J38">
        <f t="shared" si="2"/>
        <v>8.322381397848024E-5</v>
      </c>
    </row>
    <row r="39" spans="1:10" x14ac:dyDescent="0.3">
      <c r="A39" s="1">
        <v>1970</v>
      </c>
      <c r="B39" s="3">
        <v>37</v>
      </c>
      <c r="C39" t="s">
        <v>25</v>
      </c>
      <c r="D39">
        <v>0.298301011323929</v>
      </c>
      <c r="E39">
        <v>531.424072265625</v>
      </c>
      <c r="F39">
        <v>1781.502750885898</v>
      </c>
      <c r="G39">
        <v>7.4852125291849729</v>
      </c>
      <c r="H39">
        <f t="shared" si="0"/>
        <v>0.13248797422398073</v>
      </c>
      <c r="I39">
        <f t="shared" si="1"/>
        <v>0.54370898253346756</v>
      </c>
      <c r="J39">
        <f t="shared" si="2"/>
        <v>1.1745666538227026E-5</v>
      </c>
    </row>
    <row r="40" spans="1:10" x14ac:dyDescent="0.3">
      <c r="A40" s="1">
        <v>1970</v>
      </c>
      <c r="B40">
        <v>38</v>
      </c>
      <c r="C40" t="s">
        <v>116</v>
      </c>
      <c r="D40">
        <v>58.0907592773438</v>
      </c>
      <c r="E40">
        <v>105512.9375</v>
      </c>
      <c r="F40">
        <v>1816.3463313717009</v>
      </c>
      <c r="G40">
        <v>7.5045822520859513</v>
      </c>
      <c r="H40">
        <f t="shared" si="0"/>
        <v>0.13838424516087708</v>
      </c>
      <c r="I40">
        <f t="shared" si="1"/>
        <v>0.56097539894708104</v>
      </c>
      <c r="J40">
        <f t="shared" si="2"/>
        <v>2.338496267389311E-3</v>
      </c>
    </row>
    <row r="41" spans="1:10" x14ac:dyDescent="0.3">
      <c r="A41" s="1">
        <v>1970</v>
      </c>
      <c r="B41" s="3">
        <v>39</v>
      </c>
      <c r="C41" t="s">
        <v>87</v>
      </c>
      <c r="D41">
        <v>1.4165290594101001</v>
      </c>
      <c r="E41">
        <v>2605.66186523438</v>
      </c>
      <c r="F41">
        <v>1839.469404404229</v>
      </c>
      <c r="G41">
        <v>7.5172324418456089</v>
      </c>
      <c r="H41">
        <f t="shared" si="0"/>
        <v>0.13852985468224369</v>
      </c>
      <c r="I41">
        <f t="shared" si="1"/>
        <v>0.56139643631870473</v>
      </c>
      <c r="J41">
        <f t="shared" si="2"/>
        <v>5.8295592381743712E-5</v>
      </c>
    </row>
    <row r="42" spans="1:10" x14ac:dyDescent="0.3">
      <c r="A42" s="1">
        <v>1970</v>
      </c>
      <c r="B42">
        <v>40</v>
      </c>
      <c r="C42" t="s">
        <v>21</v>
      </c>
      <c r="D42">
        <v>4.5057778358459499</v>
      </c>
      <c r="E42">
        <v>8526.416015625</v>
      </c>
      <c r="F42">
        <v>1892.329432621523</v>
      </c>
      <c r="G42">
        <v>7.5455638531766533</v>
      </c>
      <c r="H42">
        <f t="shared" si="0"/>
        <v>0.13900632761665344</v>
      </c>
      <c r="I42">
        <f t="shared" si="1"/>
        <v>0.56273569642390509</v>
      </c>
      <c r="J42">
        <f t="shared" si="2"/>
        <v>1.8584656835126322E-4</v>
      </c>
    </row>
    <row r="43" spans="1:10" x14ac:dyDescent="0.3">
      <c r="A43" s="1">
        <v>1970</v>
      </c>
      <c r="B43" s="3">
        <v>41</v>
      </c>
      <c r="C43" t="s">
        <v>83</v>
      </c>
      <c r="D43">
        <v>32.209312438964801</v>
      </c>
      <c r="E43">
        <v>63505.80078125</v>
      </c>
      <c r="F43">
        <v>1971.6596217814531</v>
      </c>
      <c r="G43">
        <v>7.5866309146770234</v>
      </c>
      <c r="H43">
        <f t="shared" si="0"/>
        <v>0.14255515694832485</v>
      </c>
      <c r="I43">
        <f t="shared" si="1"/>
        <v>0.57230932582530714</v>
      </c>
      <c r="J43">
        <f t="shared" si="2"/>
        <v>1.347782653466843E-3</v>
      </c>
    </row>
    <row r="44" spans="1:10" x14ac:dyDescent="0.3">
      <c r="A44" s="1">
        <v>1970</v>
      </c>
      <c r="B44">
        <v>42</v>
      </c>
      <c r="C44" t="s">
        <v>93</v>
      </c>
      <c r="D44">
        <v>16.000007629394499</v>
      </c>
      <c r="E44">
        <v>31839.755859375</v>
      </c>
      <c r="F44">
        <v>1989.983792312725</v>
      </c>
      <c r="G44">
        <v>7.5958817731189008</v>
      </c>
      <c r="H44">
        <f t="shared" si="0"/>
        <v>0.1443344252689657</v>
      </c>
      <c r="I44">
        <f t="shared" si="1"/>
        <v>0.57706503564536904</v>
      </c>
      <c r="J44">
        <f t="shared" si="2"/>
        <v>6.8218180171211284E-4</v>
      </c>
    </row>
    <row r="45" spans="1:10" x14ac:dyDescent="0.3">
      <c r="A45" s="1">
        <v>1970</v>
      </c>
      <c r="B45" s="3">
        <v>43</v>
      </c>
      <c r="C45" t="s">
        <v>13</v>
      </c>
      <c r="D45">
        <v>2.9123399257659899</v>
      </c>
      <c r="E45">
        <v>5815.3212890625</v>
      </c>
      <c r="F45">
        <v>1996.786583054168</v>
      </c>
      <c r="G45">
        <v>7.5992944589288607</v>
      </c>
      <c r="H45">
        <f t="shared" si="0"/>
        <v>0.14465939688588628</v>
      </c>
      <c r="I45">
        <f t="shared" si="1"/>
        <v>0.57793067545662002</v>
      </c>
      <c r="J45">
        <f t="shared" si="2"/>
        <v>1.2508227883141333E-4</v>
      </c>
    </row>
    <row r="46" spans="1:10" x14ac:dyDescent="0.3">
      <c r="A46" s="1">
        <v>1970</v>
      </c>
      <c r="B46">
        <v>44</v>
      </c>
      <c r="C46" t="s">
        <v>133</v>
      </c>
      <c r="D46">
        <v>7.42530003190041E-2</v>
      </c>
      <c r="E46">
        <v>150.09878540039099</v>
      </c>
      <c r="F46">
        <v>2021.450779841083</v>
      </c>
      <c r="G46">
        <v>7.6115707404495412</v>
      </c>
      <c r="H46">
        <f t="shared" si="0"/>
        <v>0.14466778470189243</v>
      </c>
      <c r="I46">
        <f t="shared" si="1"/>
        <v>0.57795274580377021</v>
      </c>
      <c r="J46">
        <f t="shared" si="2"/>
        <v>3.1927756688131025E-6</v>
      </c>
    </row>
    <row r="47" spans="1:10" x14ac:dyDescent="0.3">
      <c r="A47" s="1">
        <v>1970</v>
      </c>
      <c r="B47" s="3">
        <v>45</v>
      </c>
      <c r="C47" t="s">
        <v>63</v>
      </c>
      <c r="D47">
        <v>9.4425998628139496E-2</v>
      </c>
      <c r="E47">
        <v>191.78265380859401</v>
      </c>
      <c r="F47">
        <v>2031.036542847233</v>
      </c>
      <c r="G47">
        <v>7.6163015539577792</v>
      </c>
      <c r="H47">
        <f t="shared" si="0"/>
        <v>0.14467850189463338</v>
      </c>
      <c r="I47">
        <f t="shared" si="1"/>
        <v>0.57798081220594621</v>
      </c>
      <c r="J47">
        <f t="shared" si="2"/>
        <v>4.0604546238762799E-6</v>
      </c>
    </row>
    <row r="48" spans="1:10" x14ac:dyDescent="0.3">
      <c r="A48" s="1">
        <v>1970</v>
      </c>
      <c r="B48">
        <v>46</v>
      </c>
      <c r="C48" t="s">
        <v>156</v>
      </c>
      <c r="D48">
        <v>4.17392778396606</v>
      </c>
      <c r="E48">
        <v>8559.8369140625</v>
      </c>
      <c r="F48">
        <v>2050.7870181522298</v>
      </c>
      <c r="G48">
        <v>7.6259789097511392</v>
      </c>
      <c r="H48">
        <f t="shared" si="0"/>
        <v>0.14515684245472782</v>
      </c>
      <c r="I48">
        <f t="shared" si="1"/>
        <v>0.57922143594877307</v>
      </c>
      <c r="J48">
        <f>(H47+H48)/2*(I48-I47)</f>
        <v>1.7978830485510696E-4</v>
      </c>
    </row>
    <row r="49" spans="1:10" x14ac:dyDescent="0.3">
      <c r="A49" s="1">
        <v>1970</v>
      </c>
      <c r="B49" s="3">
        <v>47</v>
      </c>
      <c r="C49" t="s">
        <v>136</v>
      </c>
      <c r="D49">
        <v>0.44572898745536799</v>
      </c>
      <c r="E49">
        <v>921.99371337890602</v>
      </c>
      <c r="F49">
        <v>2068.5074099454382</v>
      </c>
      <c r="G49">
        <v>7.6345825681746913</v>
      </c>
      <c r="H49">
        <f t="shared" si="0"/>
        <v>0.14520836528088549</v>
      </c>
      <c r="I49">
        <f t="shared" si="1"/>
        <v>0.57935392074326986</v>
      </c>
      <c r="J49">
        <f t="shared" si="2"/>
        <v>1.9234487437935229E-5</v>
      </c>
    </row>
    <row r="50" spans="1:10" x14ac:dyDescent="0.3">
      <c r="A50" s="1">
        <v>1970</v>
      </c>
      <c r="B50">
        <v>48</v>
      </c>
      <c r="C50" t="s">
        <v>122</v>
      </c>
      <c r="D50">
        <v>2.4741060733795202</v>
      </c>
      <c r="E50">
        <v>5197.05712890625</v>
      </c>
      <c r="F50">
        <v>2100.5797547747411</v>
      </c>
      <c r="G50">
        <v>7.6499686593124396</v>
      </c>
      <c r="H50">
        <f t="shared" si="0"/>
        <v>0.14549878707780076</v>
      </c>
      <c r="I50">
        <f t="shared" si="1"/>
        <v>0.58008930355192734</v>
      </c>
      <c r="J50">
        <f t="shared" si="2"/>
        <v>1.0689052109917447E-4</v>
      </c>
    </row>
    <row r="51" spans="1:10" x14ac:dyDescent="0.3">
      <c r="A51" s="1">
        <v>1970</v>
      </c>
      <c r="B51" s="3">
        <v>49</v>
      </c>
      <c r="C51" t="s">
        <v>129</v>
      </c>
      <c r="D51">
        <v>4.2575049400329599</v>
      </c>
      <c r="E51">
        <v>9261.2177734375</v>
      </c>
      <c r="F51">
        <v>2175.268826197957</v>
      </c>
      <c r="G51">
        <v>7.6849075341370838</v>
      </c>
      <c r="H51">
        <f t="shared" si="0"/>
        <v>0.14601632218289426</v>
      </c>
      <c r="I51">
        <f t="shared" si="1"/>
        <v>0.58135476907677364</v>
      </c>
      <c r="J51">
        <f t="shared" si="2"/>
        <v>1.8445116037060577E-4</v>
      </c>
    </row>
    <row r="52" spans="1:10" x14ac:dyDescent="0.3">
      <c r="A52" s="1">
        <v>1970</v>
      </c>
      <c r="B52">
        <v>50</v>
      </c>
      <c r="C52" t="s">
        <v>66</v>
      </c>
      <c r="D52">
        <v>2.7166590690612802</v>
      </c>
      <c r="E52">
        <v>5963.4541015625</v>
      </c>
      <c r="F52">
        <v>2195.142618180324</v>
      </c>
      <c r="G52">
        <v>7.6940022975125881</v>
      </c>
      <c r="H52">
        <f t="shared" si="0"/>
        <v>0.14634957175337995</v>
      </c>
      <c r="I52">
        <f>(D52/$D$159)+I51</f>
        <v>0.58216224633001945</v>
      </c>
      <c r="J52">
        <f t="shared" si="2"/>
        <v>1.1803940448920985E-4</v>
      </c>
    </row>
    <row r="53" spans="1:10" x14ac:dyDescent="0.3">
      <c r="A53" s="1">
        <v>1970</v>
      </c>
      <c r="B53" s="3">
        <v>51</v>
      </c>
      <c r="C53" t="s">
        <v>142</v>
      </c>
      <c r="D53">
        <v>36.884914398193402</v>
      </c>
      <c r="E53">
        <v>81958.90625</v>
      </c>
      <c r="F53">
        <v>2222.016984103785</v>
      </c>
      <c r="G53">
        <v>7.7061706137814276</v>
      </c>
      <c r="H53">
        <f t="shared" si="0"/>
        <v>0.15092959699380781</v>
      </c>
      <c r="I53">
        <f t="shared" si="1"/>
        <v>0.59312561295325594</v>
      </c>
      <c r="J53">
        <f t="shared" si="2"/>
        <v>1.6295902582132034E-3</v>
      </c>
    </row>
    <row r="54" spans="1:10" x14ac:dyDescent="0.3">
      <c r="A54" s="1">
        <v>1970</v>
      </c>
      <c r="B54">
        <v>52</v>
      </c>
      <c r="C54" t="s">
        <v>119</v>
      </c>
      <c r="D54">
        <v>35.804729461669901</v>
      </c>
      <c r="E54">
        <v>80371.8125</v>
      </c>
      <c r="F54">
        <v>2244.726149545148</v>
      </c>
      <c r="G54">
        <v>7.7163388103506634</v>
      </c>
      <c r="H54">
        <f t="shared" si="0"/>
        <v>0.15542093230697196</v>
      </c>
      <c r="I54">
        <f t="shared" si="1"/>
        <v>0.60376791434770649</v>
      </c>
      <c r="J54">
        <f t="shared" si="2"/>
        <v>1.6301373325841762E-3</v>
      </c>
    </row>
    <row r="55" spans="1:10" x14ac:dyDescent="0.3">
      <c r="A55" s="1">
        <v>1970</v>
      </c>
      <c r="B55" s="3">
        <v>53</v>
      </c>
      <c r="C55" t="s">
        <v>132</v>
      </c>
      <c r="D55">
        <v>3.6685950756072998</v>
      </c>
      <c r="E55">
        <v>8413.1572265625</v>
      </c>
      <c r="F55">
        <v>2293.2913153872091</v>
      </c>
      <c r="G55">
        <v>7.7377433203125996</v>
      </c>
      <c r="H55">
        <f t="shared" si="0"/>
        <v>0.15589107611699071</v>
      </c>
      <c r="I55">
        <f t="shared" si="1"/>
        <v>0.60485833717943338</v>
      </c>
      <c r="J55">
        <f t="shared" si="2"/>
        <v>1.697308608881213E-4</v>
      </c>
    </row>
    <row r="56" spans="1:10" x14ac:dyDescent="0.3">
      <c r="A56" s="1">
        <v>1970</v>
      </c>
      <c r="B56" s="3">
        <v>54</v>
      </c>
      <c r="C56" t="s">
        <v>32</v>
      </c>
      <c r="D56">
        <v>5.2423949241638201</v>
      </c>
      <c r="E56">
        <v>12314.5703125</v>
      </c>
      <c r="F56">
        <v>2349.035219711956</v>
      </c>
      <c r="G56">
        <v>7.7617599780381914</v>
      </c>
      <c r="H56">
        <f t="shared" si="0"/>
        <v>0.15657923858080194</v>
      </c>
      <c r="I56">
        <f t="shared" si="1"/>
        <v>0.60641654325026584</v>
      </c>
      <c r="J56">
        <f t="shared" si="2"/>
        <v>2.4344657065851447E-4</v>
      </c>
    </row>
    <row r="57" spans="1:10" x14ac:dyDescent="0.3">
      <c r="A57" s="1">
        <v>1970</v>
      </c>
      <c r="B57">
        <v>55</v>
      </c>
      <c r="C57" s="6" t="s">
        <v>157</v>
      </c>
      <c r="D57">
        <v>5.1756181716918901</v>
      </c>
      <c r="E57">
        <v>12179.8232421875</v>
      </c>
      <c r="F57" s="6">
        <v>2353.307921516544</v>
      </c>
      <c r="G57" s="6">
        <v>7.7635772435384451</v>
      </c>
      <c r="H57">
        <f t="shared" si="0"/>
        <v>0.15725987111270776</v>
      </c>
      <c r="I57">
        <f t="shared" si="1"/>
        <v>0.60795490115197004</v>
      </c>
      <c r="J57">
        <f t="shared" si="2"/>
        <v>2.4139843713041114E-4</v>
      </c>
    </row>
    <row r="58" spans="1:10" x14ac:dyDescent="0.3">
      <c r="A58" s="1">
        <v>1970</v>
      </c>
      <c r="B58" s="3">
        <v>56</v>
      </c>
      <c r="C58" t="s">
        <v>102</v>
      </c>
      <c r="D58">
        <v>1.14890801906586</v>
      </c>
      <c r="E58">
        <v>2727.59057617188</v>
      </c>
      <c r="F58">
        <v>2374.0721893381819</v>
      </c>
      <c r="G58">
        <v>7.7723619830216037</v>
      </c>
      <c r="H58">
        <f t="shared" si="0"/>
        <v>0.15741229425079009</v>
      </c>
      <c r="I58">
        <f t="shared" si="1"/>
        <v>0.60829639306092276</v>
      </c>
      <c r="J58">
        <f t="shared" si="2"/>
        <v>5.3728999222133107E-5</v>
      </c>
    </row>
    <row r="59" spans="1:10" x14ac:dyDescent="0.3">
      <c r="A59" s="1">
        <v>1970</v>
      </c>
      <c r="B59">
        <v>57</v>
      </c>
      <c r="C59" t="s">
        <v>35</v>
      </c>
      <c r="D59">
        <v>1.36481201648712</v>
      </c>
      <c r="E59">
        <v>3411.052734375</v>
      </c>
      <c r="F59">
        <v>2499.2839256754819</v>
      </c>
      <c r="G59">
        <v>7.8237595400976554</v>
      </c>
      <c r="H59">
        <f t="shared" si="0"/>
        <v>0.15760291060152828</v>
      </c>
      <c r="I59">
        <f t="shared" si="1"/>
        <v>0.60870205848682057</v>
      </c>
      <c r="J59">
        <f t="shared" si="2"/>
        <v>6.3895388620351825E-5</v>
      </c>
    </row>
    <row r="60" spans="1:10" x14ac:dyDescent="0.3">
      <c r="A60" s="1">
        <v>1970</v>
      </c>
      <c r="B60" s="3">
        <v>58</v>
      </c>
      <c r="C60" t="s">
        <v>144</v>
      </c>
      <c r="D60">
        <v>5.0603971481323198</v>
      </c>
      <c r="E60">
        <v>13056.7470703125</v>
      </c>
      <c r="F60">
        <v>2580.182283742583</v>
      </c>
      <c r="G60">
        <v>7.8556153280332888</v>
      </c>
      <c r="H60">
        <f t="shared" si="0"/>
        <v>0.15833254736556104</v>
      </c>
      <c r="I60">
        <f t="shared" si="1"/>
        <v>0.61020616904527891</v>
      </c>
      <c r="J60">
        <f t="shared" si="2"/>
        <v>2.3760092905983476E-4</v>
      </c>
    </row>
    <row r="61" spans="1:10" x14ac:dyDescent="0.3">
      <c r="A61" s="1">
        <v>1970</v>
      </c>
      <c r="B61">
        <v>59</v>
      </c>
      <c r="C61" t="s">
        <v>34</v>
      </c>
      <c r="D61">
        <v>20.009935379028299</v>
      </c>
      <c r="E61">
        <v>52292.02734375</v>
      </c>
      <c r="F61">
        <v>2613.3031593173159</v>
      </c>
      <c r="G61">
        <v>7.8683702784300884</v>
      </c>
      <c r="H61">
        <f t="shared" si="0"/>
        <v>0.16125472893271098</v>
      </c>
      <c r="I61">
        <f t="shared" si="1"/>
        <v>0.61615375659555127</v>
      </c>
      <c r="J61">
        <f t="shared" si="2"/>
        <v>9.5038665286852758E-4</v>
      </c>
    </row>
    <row r="62" spans="1:10" x14ac:dyDescent="0.3">
      <c r="A62" s="1">
        <v>1970</v>
      </c>
      <c r="B62" s="3">
        <v>60</v>
      </c>
      <c r="C62" t="s">
        <v>58</v>
      </c>
      <c r="D62">
        <v>4.2197699546814</v>
      </c>
      <c r="E62">
        <v>11072.24609375</v>
      </c>
      <c r="F62">
        <v>2623.8980353577058</v>
      </c>
      <c r="G62">
        <v>7.8724162908324864</v>
      </c>
      <c r="H62">
        <f t="shared" si="0"/>
        <v>0.16187346787028195</v>
      </c>
      <c r="I62">
        <f t="shared" si="1"/>
        <v>0.617408006085721</v>
      </c>
      <c r="J62">
        <f t="shared" si="2"/>
        <v>2.0264168804980792E-4</v>
      </c>
    </row>
    <row r="63" spans="1:10" x14ac:dyDescent="0.3">
      <c r="A63" s="1">
        <v>1970</v>
      </c>
      <c r="B63">
        <v>61</v>
      </c>
      <c r="C63" t="s">
        <v>95</v>
      </c>
      <c r="D63">
        <v>0.115768000483513</v>
      </c>
      <c r="E63">
        <v>307.03903198242199</v>
      </c>
      <c r="F63">
        <v>2652.1925808518099</v>
      </c>
      <c r="G63">
        <v>7.8831419658833566</v>
      </c>
      <c r="H63">
        <f>(E63/$E$159)+H62</f>
        <v>0.16189062581663113</v>
      </c>
      <c r="I63">
        <f t="shared" si="1"/>
        <v>0.61744241600785987</v>
      </c>
      <c r="J63">
        <f t="shared" si="2"/>
        <v>5.5703486275655852E-6</v>
      </c>
    </row>
    <row r="64" spans="1:10" x14ac:dyDescent="0.3">
      <c r="A64" s="1">
        <v>1970</v>
      </c>
      <c r="B64" s="3">
        <v>62</v>
      </c>
      <c r="C64" t="s">
        <v>125</v>
      </c>
      <c r="D64">
        <v>20.5489101409912</v>
      </c>
      <c r="E64">
        <v>55631.84375</v>
      </c>
      <c r="F64">
        <v>2707.2892610019721</v>
      </c>
      <c r="G64">
        <v>7.9037031405741596</v>
      </c>
      <c r="H64">
        <f t="shared" si="0"/>
        <v>0.16499944290808102</v>
      </c>
      <c r="I64">
        <f t="shared" si="1"/>
        <v>0.62355020395475724</v>
      </c>
      <c r="J64">
        <f t="shared" si="2"/>
        <v>9.982876108586248E-4</v>
      </c>
    </row>
    <row r="65" spans="1:10" x14ac:dyDescent="0.3">
      <c r="A65" s="1">
        <v>1970</v>
      </c>
      <c r="B65">
        <v>63</v>
      </c>
      <c r="C65" t="s">
        <v>46</v>
      </c>
      <c r="D65">
        <v>4.5031142234802202</v>
      </c>
      <c r="E65">
        <v>12602.466796875</v>
      </c>
      <c r="F65">
        <v>2798.6113990098211</v>
      </c>
      <c r="G65">
        <v>7.9368786442248096</v>
      </c>
      <c r="H65">
        <f t="shared" si="0"/>
        <v>0.16570369359494694</v>
      </c>
      <c r="I65">
        <f t="shared" si="1"/>
        <v>0.62488867234986734</v>
      </c>
      <c r="J65">
        <f t="shared" si="2"/>
        <v>2.213178481865409E-4</v>
      </c>
    </row>
    <row r="66" spans="1:10" x14ac:dyDescent="0.3">
      <c r="A66" s="1">
        <v>1970</v>
      </c>
      <c r="B66" s="3">
        <v>64</v>
      </c>
      <c r="C66" t="s">
        <v>64</v>
      </c>
      <c r="D66">
        <v>5.6217918395996103</v>
      </c>
      <c r="E66">
        <v>15853.7470703125</v>
      </c>
      <c r="F66">
        <v>2820.0523111936532</v>
      </c>
      <c r="G66">
        <v>7.9445107138287803</v>
      </c>
      <c r="H66">
        <f t="shared" si="0"/>
        <v>0.16658963223248691</v>
      </c>
      <c r="I66">
        <f t="shared" si="1"/>
        <v>0.62655964721920487</v>
      </c>
      <c r="J66">
        <f t="shared" si="2"/>
        <v>2.7762689835311613E-4</v>
      </c>
    </row>
    <row r="67" spans="1:10" x14ac:dyDescent="0.3">
      <c r="A67" s="1">
        <v>1970</v>
      </c>
      <c r="B67">
        <v>65</v>
      </c>
      <c r="C67" t="s">
        <v>5</v>
      </c>
      <c r="D67">
        <v>2.1505980491638201</v>
      </c>
      <c r="E67">
        <v>6082.04736328125</v>
      </c>
      <c r="F67">
        <v>2828.072575275527</v>
      </c>
      <c r="G67">
        <v>7.9473506897973296</v>
      </c>
      <c r="H67">
        <f t="shared" si="0"/>
        <v>0.16692950902821105</v>
      </c>
      <c r="I67">
        <f t="shared" si="1"/>
        <v>0.62719887318073664</v>
      </c>
      <c r="J67">
        <f t="shared" si="2"/>
        <v>1.0659704688080895E-4</v>
      </c>
    </row>
    <row r="68" spans="1:10" x14ac:dyDescent="0.3">
      <c r="A68" s="1">
        <v>1970</v>
      </c>
      <c r="B68" s="3">
        <v>66</v>
      </c>
      <c r="C68" t="s">
        <v>59</v>
      </c>
      <c r="D68">
        <v>0.447284996509552</v>
      </c>
      <c r="E68">
        <v>1268.39990234375</v>
      </c>
      <c r="F68">
        <v>2835.775651412137</v>
      </c>
      <c r="G68">
        <v>7.9500707771223462</v>
      </c>
      <c r="H68">
        <f t="shared" ref="H68:H90" si="3">(E68/$E$159)+H67</f>
        <v>0.16700038971505149</v>
      </c>
      <c r="I68">
        <f t="shared" ref="I68" si="4">(D68/$D$159)+I67</f>
        <v>0.62733182047048408</v>
      </c>
      <c r="J68">
        <f t="shared" ref="J68:J81" si="5">(H67+H68)/2*(I68-I67)</f>
        <v>2.2197537501777351E-5</v>
      </c>
    </row>
    <row r="69" spans="1:10" x14ac:dyDescent="0.3">
      <c r="A69" s="1">
        <v>1970</v>
      </c>
      <c r="B69">
        <v>67</v>
      </c>
      <c r="C69" t="s">
        <v>78</v>
      </c>
      <c r="D69">
        <v>1.7189129590988199</v>
      </c>
      <c r="E69">
        <v>5038.24853515625</v>
      </c>
      <c r="F69">
        <v>2931.0667003160352</v>
      </c>
      <c r="G69">
        <v>7.983121697298099</v>
      </c>
      <c r="H69">
        <f t="shared" si="3"/>
        <v>0.16728193697470106</v>
      </c>
      <c r="I69">
        <f>(D69/$D$159)+I68</f>
        <v>0.62784273592932427</v>
      </c>
      <c r="J69">
        <f t="shared" si="5"/>
        <v>8.5395004161430401E-5</v>
      </c>
    </row>
    <row r="70" spans="1:10" x14ac:dyDescent="0.3">
      <c r="A70" s="1">
        <v>1970</v>
      </c>
      <c r="B70" s="3">
        <v>68</v>
      </c>
      <c r="C70" t="s">
        <v>73</v>
      </c>
      <c r="D70">
        <v>9.9179830551147496</v>
      </c>
      <c r="E70">
        <v>29731.482421875</v>
      </c>
      <c r="F70">
        <v>2997.73474673788</v>
      </c>
      <c r="G70">
        <v>8.0056121980097128</v>
      </c>
      <c r="H70">
        <f t="shared" si="3"/>
        <v>0.16894339081977996</v>
      </c>
      <c r="I70">
        <f t="shared" ref="I70:I97" si="6">(D70/$D$159)+I69</f>
        <v>0.63079067511178843</v>
      </c>
      <c r="J70">
        <f t="shared" si="5"/>
        <v>4.9558590897110422E-4</v>
      </c>
    </row>
    <row r="71" spans="1:10" x14ac:dyDescent="0.3">
      <c r="A71" s="1">
        <v>1970</v>
      </c>
      <c r="B71">
        <v>69</v>
      </c>
      <c r="C71" t="s">
        <v>89</v>
      </c>
      <c r="D71">
        <v>12.485755920410201</v>
      </c>
      <c r="E71">
        <v>37552.3359375</v>
      </c>
      <c r="F71">
        <v>3007.6141306041391</v>
      </c>
      <c r="G71">
        <v>8.008902395791857</v>
      </c>
      <c r="H71">
        <f t="shared" si="3"/>
        <v>0.1710418893759485</v>
      </c>
      <c r="I71">
        <f t="shared" si="6"/>
        <v>0.63450183784476755</v>
      </c>
      <c r="J71">
        <f t="shared" si="5"/>
        <v>6.3087035081192439E-4</v>
      </c>
    </row>
    <row r="72" spans="1:10" x14ac:dyDescent="0.3">
      <c r="A72" s="1">
        <v>1970</v>
      </c>
      <c r="B72" s="3">
        <v>70</v>
      </c>
      <c r="C72" t="s">
        <v>98</v>
      </c>
      <c r="D72">
        <v>0.32008600234985402</v>
      </c>
      <c r="E72">
        <v>973.095947265625</v>
      </c>
      <c r="F72">
        <v>3040.107783913747</v>
      </c>
      <c r="G72">
        <v>8.0196482490065311</v>
      </c>
      <c r="H72">
        <f t="shared" si="3"/>
        <v>0.17109626789566959</v>
      </c>
      <c r="I72">
        <f t="shared" si="6"/>
        <v>0.63459697755844136</v>
      </c>
      <c r="J72">
        <f t="shared" si="5"/>
        <v>1.6275463159853117E-5</v>
      </c>
    </row>
    <row r="73" spans="1:10" x14ac:dyDescent="0.3">
      <c r="A73" s="1">
        <v>1970</v>
      </c>
      <c r="B73">
        <v>71</v>
      </c>
      <c r="C73" t="s">
        <v>19</v>
      </c>
      <c r="D73">
        <v>0.122181996703148</v>
      </c>
      <c r="E73">
        <v>381.26852416992199</v>
      </c>
      <c r="F73">
        <v>3120.4967544952451</v>
      </c>
      <c r="G73">
        <v>8.0457474843143491</v>
      </c>
      <c r="H73">
        <f t="shared" si="3"/>
        <v>0.17111757393236501</v>
      </c>
      <c r="I73">
        <f t="shared" si="6"/>
        <v>0.63463329392372159</v>
      </c>
      <c r="J73">
        <f t="shared" si="5"/>
        <v>6.2139814418890814E-6</v>
      </c>
    </row>
    <row r="74" spans="1:10" x14ac:dyDescent="0.3">
      <c r="A74" s="1">
        <v>1970</v>
      </c>
      <c r="B74" s="3">
        <v>72</v>
      </c>
      <c r="C74" t="s">
        <v>37</v>
      </c>
      <c r="D74">
        <v>0.230054005980492</v>
      </c>
      <c r="E74">
        <v>732.23382568359398</v>
      </c>
      <c r="F74">
        <v>3182.877961906413</v>
      </c>
      <c r="G74">
        <v>8.0655410859584507</v>
      </c>
      <c r="H74">
        <f t="shared" si="3"/>
        <v>0.17115849260193944</v>
      </c>
      <c r="I74">
        <f t="shared" si="6"/>
        <v>0.63470167327207738</v>
      </c>
      <c r="J74">
        <f t="shared" si="5"/>
        <v>1.1702307193700398E-5</v>
      </c>
    </row>
    <row r="75" spans="1:10" x14ac:dyDescent="0.3">
      <c r="A75" s="1">
        <v>1970</v>
      </c>
      <c r="B75">
        <v>73</v>
      </c>
      <c r="C75" t="s">
        <v>138</v>
      </c>
      <c r="D75">
        <v>6.3505411148071298</v>
      </c>
      <c r="E75">
        <v>20659.029296875</v>
      </c>
      <c r="F75">
        <v>3253.113226636031</v>
      </c>
      <c r="G75">
        <v>8.0873677327031537</v>
      </c>
      <c r="H75">
        <f t="shared" si="3"/>
        <v>0.1723129598825765</v>
      </c>
      <c r="I75">
        <f t="shared" si="6"/>
        <v>0.63658925554340773</v>
      </c>
      <c r="J75">
        <f t="shared" si="5"/>
        <v>3.2416531220892778E-4</v>
      </c>
    </row>
    <row r="76" spans="1:10" x14ac:dyDescent="0.3">
      <c r="A76" s="1">
        <v>1970</v>
      </c>
      <c r="B76" s="3">
        <v>74</v>
      </c>
      <c r="C76" t="s">
        <v>22</v>
      </c>
      <c r="D76">
        <v>95.326789855957003</v>
      </c>
      <c r="E76">
        <v>321682.59375</v>
      </c>
      <c r="F76">
        <v>3374.5245616271841</v>
      </c>
      <c r="G76">
        <v>8.1240097227544492</v>
      </c>
      <c r="H76">
        <f t="shared" si="3"/>
        <v>0.19028921732904899</v>
      </c>
      <c r="I76">
        <f t="shared" si="6"/>
        <v>0.66492340144719386</v>
      </c>
      <c r="J76">
        <f t="shared" si="5"/>
        <v>5.1370114970723559E-3</v>
      </c>
    </row>
    <row r="77" spans="1:10" x14ac:dyDescent="0.3">
      <c r="A77" s="1">
        <v>1970</v>
      </c>
      <c r="B77">
        <v>75</v>
      </c>
      <c r="C77" t="s">
        <v>106</v>
      </c>
      <c r="D77">
        <v>10.803977966308601</v>
      </c>
      <c r="E77">
        <v>37044.6171875</v>
      </c>
      <c r="F77">
        <v>3428.79421848331</v>
      </c>
      <c r="G77">
        <v>8.139963938554601</v>
      </c>
      <c r="H77">
        <f t="shared" si="3"/>
        <v>0.19235934356064127</v>
      </c>
      <c r="I77">
        <f t="shared" si="6"/>
        <v>0.66813468642281548</v>
      </c>
      <c r="J77">
        <f t="shared" si="5"/>
        <v>6.1439678726414842E-4</v>
      </c>
    </row>
    <row r="78" spans="1:10" x14ac:dyDescent="0.3">
      <c r="A78" s="1">
        <v>1970</v>
      </c>
      <c r="B78" s="3">
        <v>76</v>
      </c>
      <c r="C78" t="s">
        <v>118</v>
      </c>
      <c r="D78">
        <v>13.3410692214966</v>
      </c>
      <c r="E78">
        <v>46663.5703125</v>
      </c>
      <c r="F78">
        <v>3497.738414947321</v>
      </c>
      <c r="G78">
        <v>8.1598718714636238</v>
      </c>
      <c r="H78">
        <f t="shared" si="3"/>
        <v>0.19496699585394808</v>
      </c>
      <c r="I78">
        <f t="shared" si="6"/>
        <v>0.67210007540114547</v>
      </c>
      <c r="J78">
        <f t="shared" si="5"/>
        <v>7.6794979866575612E-4</v>
      </c>
    </row>
    <row r="79" spans="1:10" x14ac:dyDescent="0.3">
      <c r="A79" s="1">
        <v>1970</v>
      </c>
      <c r="B79" s="3">
        <v>77</v>
      </c>
      <c r="C79" t="s">
        <v>151</v>
      </c>
      <c r="D79">
        <v>9.0452000498771695E-2</v>
      </c>
      <c r="E79">
        <v>323.43511962890602</v>
      </c>
      <c r="F79">
        <v>3575.7652439461322</v>
      </c>
      <c r="G79">
        <v>8.1819344864724322</v>
      </c>
      <c r="H79">
        <f t="shared" si="3"/>
        <v>0.19498507004599527</v>
      </c>
      <c r="I79">
        <f t="shared" si="6"/>
        <v>0.67212696060501409</v>
      </c>
      <c r="J79">
        <f t="shared" si="5"/>
        <v>5.2419703953548952E-6</v>
      </c>
    </row>
    <row r="80" spans="1:10" x14ac:dyDescent="0.3">
      <c r="A80" s="1">
        <v>1970</v>
      </c>
      <c r="B80">
        <v>78</v>
      </c>
      <c r="C80" t="s">
        <v>7</v>
      </c>
      <c r="D80">
        <v>23.973058700561499</v>
      </c>
      <c r="E80">
        <v>86579.46875</v>
      </c>
      <c r="F80">
        <v>3611.5320047988762</v>
      </c>
      <c r="G80">
        <v>8.1918873393646567</v>
      </c>
      <c r="H80">
        <f t="shared" si="3"/>
        <v>0.19982330142707638</v>
      </c>
      <c r="I80">
        <f t="shared" si="6"/>
        <v>0.6792525141247342</v>
      </c>
      <c r="J80">
        <f t="shared" si="5"/>
        <v>1.4066140904824547E-3</v>
      </c>
    </row>
    <row r="81" spans="1:10" x14ac:dyDescent="0.3">
      <c r="A81" s="1">
        <v>1970</v>
      </c>
      <c r="B81" s="3">
        <v>79</v>
      </c>
      <c r="C81" t="s">
        <v>16</v>
      </c>
      <c r="D81">
        <v>8.5074758529663104</v>
      </c>
      <c r="E81">
        <v>31171.06640625</v>
      </c>
      <c r="F81">
        <v>3663.9617843148571</v>
      </c>
      <c r="G81">
        <v>8.2063002956945557</v>
      </c>
      <c r="H81">
        <f t="shared" si="3"/>
        <v>0.20156520206294143</v>
      </c>
      <c r="I81">
        <f t="shared" si="6"/>
        <v>0.68178120582257828</v>
      </c>
      <c r="J81">
        <f t="shared" si="5"/>
        <v>5.0749388819263535E-4</v>
      </c>
    </row>
    <row r="82" spans="1:10" x14ac:dyDescent="0.3">
      <c r="A82" s="1">
        <v>1970</v>
      </c>
      <c r="B82">
        <v>80</v>
      </c>
      <c r="C82" t="s">
        <v>3</v>
      </c>
      <c r="D82">
        <v>6.7763810157775897</v>
      </c>
      <c r="E82">
        <v>25047.0546875</v>
      </c>
      <c r="F82">
        <v>3696.2288025396469</v>
      </c>
      <c r="G82">
        <v>8.21506833629455</v>
      </c>
      <c r="H82">
        <f t="shared" si="3"/>
        <v>0.20296488085217768</v>
      </c>
      <c r="I82">
        <f t="shared" si="6"/>
        <v>0.68379536122098006</v>
      </c>
      <c r="J82">
        <f>(H81+H82)/2*(I82-I81)</f>
        <v>4.0739322515970212E-4</v>
      </c>
    </row>
    <row r="83" spans="1:10" x14ac:dyDescent="0.3">
      <c r="A83" s="1">
        <v>1970</v>
      </c>
      <c r="B83" s="3">
        <v>81</v>
      </c>
      <c r="C83" t="s">
        <v>53</v>
      </c>
      <c r="D83">
        <v>0.52052897214889504</v>
      </c>
      <c r="E83">
        <v>1959.77502441406</v>
      </c>
      <c r="F83">
        <v>3764.968194418725</v>
      </c>
      <c r="G83">
        <v>8.2334946925007628</v>
      </c>
      <c r="H83">
        <f t="shared" si="3"/>
        <v>0.20307439694369306</v>
      </c>
      <c r="I83">
        <f t="shared" si="6"/>
        <v>0.68395007894373461</v>
      </c>
      <c r="J83">
        <f t="shared" ref="J83:J114" si="7">(H82+H83)/2*(I83-I82)</f>
        <v>3.1410736204739477E-5</v>
      </c>
    </row>
    <row r="84" spans="1:10" x14ac:dyDescent="0.3">
      <c r="A84" s="1">
        <v>1970</v>
      </c>
      <c r="B84">
        <v>82</v>
      </c>
      <c r="C84" t="s">
        <v>82</v>
      </c>
      <c r="D84">
        <v>4.4884998351335498E-2</v>
      </c>
      <c r="E84">
        <v>175.35678100585901</v>
      </c>
      <c r="F84">
        <v>3906.8015472176462</v>
      </c>
      <c r="G84">
        <v>8.2704742996051994</v>
      </c>
      <c r="H84">
        <f t="shared" si="3"/>
        <v>0.20308419622628276</v>
      </c>
      <c r="I84">
        <f t="shared" si="6"/>
        <v>0.68396342018908751</v>
      </c>
      <c r="J84">
        <f t="shared" si="7"/>
        <v>2.7093307218356268E-6</v>
      </c>
    </row>
    <row r="85" spans="1:10" x14ac:dyDescent="0.3">
      <c r="A85" s="1">
        <v>1970</v>
      </c>
      <c r="B85" s="3">
        <v>83</v>
      </c>
      <c r="C85" t="s">
        <v>44</v>
      </c>
      <c r="D85">
        <v>7.1073003113269806E-2</v>
      </c>
      <c r="E85">
        <v>286.82827758789102</v>
      </c>
      <c r="F85">
        <v>4035.6853520143191</v>
      </c>
      <c r="G85">
        <v>8.3029314180811919</v>
      </c>
      <c r="H85">
        <f t="shared" si="3"/>
        <v>0.2031002247558365</v>
      </c>
      <c r="I85">
        <f t="shared" si="6"/>
        <v>0.68398454534019215</v>
      </c>
      <c r="J85">
        <f t="shared" si="7"/>
        <v>4.2903536347988916E-6</v>
      </c>
    </row>
    <row r="86" spans="1:10" x14ac:dyDescent="0.3">
      <c r="A86" s="1">
        <v>1970</v>
      </c>
      <c r="B86">
        <v>84</v>
      </c>
      <c r="C86" t="s">
        <v>88</v>
      </c>
      <c r="D86">
        <v>0.104160003364086</v>
      </c>
      <c r="E86">
        <v>437.00689697265602</v>
      </c>
      <c r="F86">
        <v>4195.5345896555</v>
      </c>
      <c r="G86">
        <v>8.3417760457417565</v>
      </c>
      <c r="H86">
        <f t="shared" si="3"/>
        <v>0.20312464556267684</v>
      </c>
      <c r="I86">
        <f t="shared" si="6"/>
        <v>0.68401550499735797</v>
      </c>
      <c r="J86">
        <f t="shared" si="7"/>
        <v>6.2882913586451941E-6</v>
      </c>
    </row>
    <row r="87" spans="1:10" x14ac:dyDescent="0.3">
      <c r="A87" s="1">
        <v>1970</v>
      </c>
      <c r="B87" s="3">
        <v>85</v>
      </c>
      <c r="C87" t="s">
        <v>57</v>
      </c>
      <c r="D87">
        <v>8.5969829559326207</v>
      </c>
      <c r="E87">
        <v>36151.25</v>
      </c>
      <c r="F87">
        <v>4205.1089533744725</v>
      </c>
      <c r="G87">
        <v>8.3440554825052615</v>
      </c>
      <c r="H87">
        <f t="shared" si="3"/>
        <v>0.20514484867480681</v>
      </c>
      <c r="I87">
        <f t="shared" si="6"/>
        <v>0.68657080104555002</v>
      </c>
      <c r="J87">
        <f t="shared" si="7"/>
        <v>5.2162471261120371E-4</v>
      </c>
    </row>
    <row r="88" spans="1:10" x14ac:dyDescent="0.3">
      <c r="A88" s="1">
        <v>1970</v>
      </c>
      <c r="B88">
        <v>86</v>
      </c>
      <c r="C88" t="s">
        <v>104</v>
      </c>
      <c r="D88">
        <v>0.826440989971161</v>
      </c>
      <c r="E88">
        <v>3558.0927734375</v>
      </c>
      <c r="F88">
        <v>4305.3198190976236</v>
      </c>
      <c r="G88">
        <v>8.3676067042528892</v>
      </c>
      <c r="H88">
        <f t="shared" si="3"/>
        <v>0.20534368191277633</v>
      </c>
      <c r="I88">
        <f t="shared" si="6"/>
        <v>0.68681644552414933</v>
      </c>
      <c r="J88">
        <f t="shared" si="7"/>
        <v>5.0417120533593152E-5</v>
      </c>
    </row>
    <row r="89" spans="1:10" x14ac:dyDescent="0.3">
      <c r="A89" s="1">
        <v>1970</v>
      </c>
      <c r="B89" s="3">
        <v>87</v>
      </c>
      <c r="C89" t="s">
        <v>36</v>
      </c>
      <c r="D89">
        <v>22.061214447021499</v>
      </c>
      <c r="E89">
        <v>95590.2109375</v>
      </c>
      <c r="F89">
        <v>4332.9532545478569</v>
      </c>
      <c r="G89">
        <v>8.3740046334398173</v>
      </c>
      <c r="H89">
        <f t="shared" si="3"/>
        <v>0.21068545132946584</v>
      </c>
      <c r="I89">
        <f t="shared" si="6"/>
        <v>0.6933737382841505</v>
      </c>
      <c r="J89">
        <f t="shared" si="7"/>
        <v>1.3640124116794574E-3</v>
      </c>
    </row>
    <row r="90" spans="1:10" x14ac:dyDescent="0.3">
      <c r="A90" s="1">
        <v>1970</v>
      </c>
      <c r="B90">
        <v>88</v>
      </c>
      <c r="C90" t="s">
        <v>134</v>
      </c>
      <c r="D90">
        <v>0.37127301096916199</v>
      </c>
      <c r="E90">
        <v>1610.1162109375</v>
      </c>
      <c r="F90">
        <v>4336.7445609216029</v>
      </c>
      <c r="G90">
        <v>8.3748792444576683</v>
      </c>
      <c r="H90">
        <f t="shared" si="3"/>
        <v>0.2107754277972291</v>
      </c>
      <c r="I90">
        <f t="shared" si="6"/>
        <v>0.69348409240054143</v>
      </c>
      <c r="J90">
        <f t="shared" si="7"/>
        <v>2.325497145468583E-5</v>
      </c>
    </row>
    <row r="91" spans="1:10" x14ac:dyDescent="0.3">
      <c r="A91" s="1">
        <v>1970</v>
      </c>
      <c r="B91" s="3">
        <v>89</v>
      </c>
      <c r="C91" t="s">
        <v>146</v>
      </c>
      <c r="D91">
        <v>14.582943916320801</v>
      </c>
      <c r="E91">
        <v>64793.453125</v>
      </c>
      <c r="F91">
        <v>4443.0982863813306</v>
      </c>
      <c r="G91">
        <v>8.3991072243165572</v>
      </c>
      <c r="H91">
        <f>(E91/$E$159)+H90</f>
        <v>0.21439621368011758</v>
      </c>
      <c r="I91">
        <f t="shared" si="6"/>
        <v>0.69781860593295053</v>
      </c>
      <c r="J91">
        <f t="shared" si="7"/>
        <v>9.2145611679007487E-4</v>
      </c>
    </row>
    <row r="92" spans="1:10" x14ac:dyDescent="0.3">
      <c r="A92" s="1">
        <v>1970</v>
      </c>
      <c r="B92">
        <v>90</v>
      </c>
      <c r="C92" t="s">
        <v>109</v>
      </c>
      <c r="D92">
        <v>55.981399536132798</v>
      </c>
      <c r="E92">
        <v>256848.578125</v>
      </c>
      <c r="F92">
        <v>4588.1056967719951</v>
      </c>
      <c r="G92">
        <v>8.4312225156412648</v>
      </c>
      <c r="H92">
        <f t="shared" ref="H92:H121" si="8">(E92/$E$159)+H91</f>
        <v>0.22874941853124392</v>
      </c>
      <c r="I92">
        <f t="shared" si="6"/>
        <v>0.71445805371831839</v>
      </c>
      <c r="J92">
        <f t="shared" si="7"/>
        <v>3.6868493042473889E-3</v>
      </c>
    </row>
    <row r="93" spans="1:10" x14ac:dyDescent="0.3">
      <c r="A93" s="1">
        <v>1970</v>
      </c>
      <c r="B93" s="3">
        <v>91</v>
      </c>
      <c r="C93" t="s">
        <v>48</v>
      </c>
      <c r="D93">
        <v>6.0725269317626998</v>
      </c>
      <c r="E93">
        <v>28647.669921875</v>
      </c>
      <c r="F93">
        <v>4717.586310244541</v>
      </c>
      <c r="G93">
        <v>8.4590525728346488</v>
      </c>
      <c r="H93">
        <f t="shared" si="8"/>
        <v>0.23035030679738808</v>
      </c>
      <c r="I93">
        <f t="shared" si="6"/>
        <v>0.71626300135527565</v>
      </c>
      <c r="J93">
        <f t="shared" si="7"/>
        <v>4.1432548217982206E-4</v>
      </c>
    </row>
    <row r="94" spans="1:10" x14ac:dyDescent="0.3">
      <c r="A94" s="1">
        <v>1970</v>
      </c>
      <c r="B94">
        <v>92</v>
      </c>
      <c r="C94" t="s">
        <v>117</v>
      </c>
      <c r="D94">
        <v>1.51929903030396</v>
      </c>
      <c r="E94">
        <v>7433.138671875</v>
      </c>
      <c r="F94">
        <v>4892.4790469904283</v>
      </c>
      <c r="G94">
        <v>8.495454416581536</v>
      </c>
      <c r="H94">
        <f t="shared" si="8"/>
        <v>0.230765685238737</v>
      </c>
      <c r="I94">
        <f t="shared" si="6"/>
        <v>0.71671458522232034</v>
      </c>
      <c r="J94">
        <f t="shared" si="7"/>
        <v>1.0411627141991125E-4</v>
      </c>
    </row>
    <row r="95" spans="1:10" x14ac:dyDescent="0.3">
      <c r="A95" s="1">
        <v>1970</v>
      </c>
      <c r="B95" s="3">
        <v>93</v>
      </c>
      <c r="C95" t="s">
        <v>8</v>
      </c>
      <c r="D95">
        <v>6.7097999155521407E-2</v>
      </c>
      <c r="E95">
        <v>341.90084838867199</v>
      </c>
      <c r="F95">
        <v>5095.5446167061664</v>
      </c>
      <c r="G95">
        <v>8.5361218323301422</v>
      </c>
      <c r="H95">
        <f t="shared" si="8"/>
        <v>0.23078479133210736</v>
      </c>
      <c r="I95">
        <f t="shared" si="6"/>
        <v>0.71673452887615363</v>
      </c>
      <c r="J95">
        <f t="shared" si="7"/>
        <v>4.6025014656589087E-6</v>
      </c>
    </row>
    <row r="96" spans="1:10" x14ac:dyDescent="0.3">
      <c r="A96" s="1">
        <v>1970</v>
      </c>
      <c r="B96">
        <v>94</v>
      </c>
      <c r="C96" t="s">
        <v>120</v>
      </c>
      <c r="D96">
        <v>32.635555267333999</v>
      </c>
      <c r="E96">
        <v>168783.734375</v>
      </c>
      <c r="F96">
        <v>5171.7745566885214</v>
      </c>
      <c r="G96">
        <v>8.5509711497476903</v>
      </c>
      <c r="H96">
        <f t="shared" si="8"/>
        <v>0.24021675911914908</v>
      </c>
      <c r="I96">
        <f t="shared" si="6"/>
        <v>0.72643485116743167</v>
      </c>
      <c r="J96">
        <f t="shared" si="7"/>
        <v>2.2844334195344209E-3</v>
      </c>
    </row>
    <row r="97" spans="1:10" x14ac:dyDescent="0.3">
      <c r="A97" s="1">
        <v>1970</v>
      </c>
      <c r="B97" s="3">
        <v>95</v>
      </c>
      <c r="C97" t="s">
        <v>68</v>
      </c>
      <c r="D97">
        <v>10.366339683532701</v>
      </c>
      <c r="E97">
        <v>53787.640625</v>
      </c>
      <c r="F97">
        <v>5188.6820485386543</v>
      </c>
      <c r="G97">
        <v>8.5542350033602546</v>
      </c>
      <c r="H97">
        <f t="shared" si="8"/>
        <v>0.24322251850464069</v>
      </c>
      <c r="I97">
        <f t="shared" si="6"/>
        <v>0.72951605616264081</v>
      </c>
      <c r="J97">
        <f t="shared" si="7"/>
        <v>7.4478775854736003E-4</v>
      </c>
    </row>
    <row r="98" spans="1:10" x14ac:dyDescent="0.3">
      <c r="A98" s="1">
        <v>1970</v>
      </c>
      <c r="B98">
        <v>96</v>
      </c>
      <c r="C98" t="s">
        <v>107</v>
      </c>
      <c r="D98">
        <v>0.78038400411605802</v>
      </c>
      <c r="E98">
        <v>4190.8056640625</v>
      </c>
      <c r="F98">
        <v>5370.1839632264519</v>
      </c>
      <c r="G98">
        <v>8.5886174445002013</v>
      </c>
      <c r="H98">
        <f t="shared" si="8"/>
        <v>0.24345670898615573</v>
      </c>
      <c r="I98">
        <f>(D98/$D$159)+I97</f>
        <v>0.7297480110440232</v>
      </c>
      <c r="J98">
        <f t="shared" si="7"/>
        <v>5.6443811241950482E-5</v>
      </c>
    </row>
    <row r="99" spans="1:10" x14ac:dyDescent="0.3">
      <c r="A99" s="1">
        <v>1970</v>
      </c>
      <c r="B99" s="3">
        <v>97</v>
      </c>
      <c r="C99" t="s">
        <v>153</v>
      </c>
      <c r="D99">
        <v>9.8029999062418903E-3</v>
      </c>
      <c r="E99">
        <v>52.671501159667997</v>
      </c>
      <c r="F99">
        <v>5372.9982315036368</v>
      </c>
      <c r="G99">
        <v>8.5891413615837156</v>
      </c>
      <c r="H99">
        <f t="shared" si="8"/>
        <v>0.24345965237346776</v>
      </c>
      <c r="I99">
        <f t="shared" ref="I99:I134" si="9">(D99/$D$159)+I98</f>
        <v>0.72975092480656634</v>
      </c>
      <c r="J99">
        <f t="shared" si="7"/>
        <v>7.0937932768414767E-7</v>
      </c>
    </row>
    <row r="100" spans="1:10" x14ac:dyDescent="0.3">
      <c r="A100" s="1">
        <v>1970</v>
      </c>
      <c r="B100">
        <v>98</v>
      </c>
      <c r="C100" t="s">
        <v>92</v>
      </c>
      <c r="D100">
        <v>0.246195003390312</v>
      </c>
      <c r="E100">
        <v>1427.8828125</v>
      </c>
      <c r="F100">
        <v>5799.8041911365144</v>
      </c>
      <c r="G100">
        <v>8.6655794358157472</v>
      </c>
      <c r="H100">
        <f t="shared" si="8"/>
        <v>0.24353944527970389</v>
      </c>
      <c r="I100">
        <f t="shared" si="9"/>
        <v>0.72982410177137746</v>
      </c>
      <c r="J100">
        <f t="shared" si="7"/>
        <v>1.7818557916008617E-5</v>
      </c>
    </row>
    <row r="101" spans="1:10" x14ac:dyDescent="0.3">
      <c r="A101" s="1">
        <v>1970</v>
      </c>
      <c r="B101" s="3">
        <v>99</v>
      </c>
      <c r="C101" t="s">
        <v>39</v>
      </c>
      <c r="D101">
        <v>1.84886598587036</v>
      </c>
      <c r="E101">
        <v>10760.783203125</v>
      </c>
      <c r="F101">
        <v>5820.2072434467573</v>
      </c>
      <c r="G101">
        <v>8.6690911489311535</v>
      </c>
      <c r="H101">
        <f t="shared" si="8"/>
        <v>0.24414077905698431</v>
      </c>
      <c r="I101">
        <f t="shared" si="9"/>
        <v>0.73037364339214694</v>
      </c>
      <c r="J101">
        <f t="shared" si="7"/>
        <v>1.3400029044960318E-4</v>
      </c>
    </row>
    <row r="102" spans="1:10" x14ac:dyDescent="0.3">
      <c r="A102" s="1">
        <v>1970</v>
      </c>
      <c r="B102">
        <v>100</v>
      </c>
      <c r="C102" t="s">
        <v>115</v>
      </c>
      <c r="D102">
        <v>0.723851978778839</v>
      </c>
      <c r="E102">
        <v>4478.09423828125</v>
      </c>
      <c r="F102">
        <v>6186.4778567517842</v>
      </c>
      <c r="G102">
        <v>8.7301211983623723</v>
      </c>
      <c r="H102">
        <f t="shared" si="8"/>
        <v>0.2443910237903362</v>
      </c>
      <c r="I102">
        <f t="shared" si="9"/>
        <v>0.73058879516228892</v>
      </c>
      <c r="J102">
        <f t="shared" si="7"/>
        <v>5.2554241076625607E-5</v>
      </c>
    </row>
    <row r="103" spans="1:10" x14ac:dyDescent="0.3">
      <c r="A103" s="1">
        <v>1970</v>
      </c>
      <c r="B103" s="3">
        <v>101</v>
      </c>
      <c r="C103" t="s">
        <v>30</v>
      </c>
      <c r="D103">
        <v>9.5638647079467791</v>
      </c>
      <c r="E103">
        <v>59757.21484375</v>
      </c>
      <c r="F103">
        <v>6248.2287933346342</v>
      </c>
      <c r="G103">
        <v>8.7400533095005848</v>
      </c>
      <c r="H103">
        <f t="shared" si="8"/>
        <v>0.24773037475052603</v>
      </c>
      <c r="I103">
        <f t="shared" si="9"/>
        <v>0.7334314791386245</v>
      </c>
      <c r="J103">
        <f t="shared" si="7"/>
        <v>6.9947280702198258E-4</v>
      </c>
    </row>
    <row r="104" spans="1:10" x14ac:dyDescent="0.3">
      <c r="A104" s="1">
        <v>1970</v>
      </c>
      <c r="B104">
        <v>102</v>
      </c>
      <c r="C104" t="s">
        <v>110</v>
      </c>
      <c r="D104">
        <v>2.3980960845947301</v>
      </c>
      <c r="E104">
        <v>15265.419921875</v>
      </c>
      <c r="F104">
        <v>6365.6414853180513</v>
      </c>
      <c r="G104">
        <v>8.7586702891525032</v>
      </c>
      <c r="H104">
        <f t="shared" si="8"/>
        <v>0.24858343650728804</v>
      </c>
      <c r="I104">
        <f t="shared" si="9"/>
        <v>0.73414426936742461</v>
      </c>
      <c r="J104">
        <f t="shared" si="7"/>
        <v>1.7688381754155561E-4</v>
      </c>
    </row>
    <row r="105" spans="1:10" x14ac:dyDescent="0.3">
      <c r="A105" s="1">
        <v>1970</v>
      </c>
      <c r="B105" s="3">
        <v>103</v>
      </c>
      <c r="C105" t="s">
        <v>77</v>
      </c>
      <c r="D105">
        <v>1.8753809928894001</v>
      </c>
      <c r="E105">
        <v>12028.0185546875</v>
      </c>
      <c r="F105">
        <v>6413.6400018408676</v>
      </c>
      <c r="G105">
        <v>8.7661822517432295</v>
      </c>
      <c r="H105">
        <f t="shared" si="8"/>
        <v>0.24925558589401564</v>
      </c>
      <c r="I105">
        <f t="shared" si="9"/>
        <v>0.73470169208938985</v>
      </c>
      <c r="J105">
        <f t="shared" si="7"/>
        <v>1.3875339148372427E-4</v>
      </c>
    </row>
    <row r="106" spans="1:10" x14ac:dyDescent="0.3">
      <c r="A106" s="1">
        <v>1970</v>
      </c>
      <c r="B106">
        <v>104</v>
      </c>
      <c r="C106" t="s">
        <v>145</v>
      </c>
      <c r="D106">
        <v>34.876266479492202</v>
      </c>
      <c r="E106">
        <v>230788.78125</v>
      </c>
      <c r="F106">
        <v>6617.3591541315773</v>
      </c>
      <c r="G106">
        <v>8.7974516500261046</v>
      </c>
      <c r="H106">
        <f t="shared" si="8"/>
        <v>0.26215251792612881</v>
      </c>
      <c r="I106">
        <f t="shared" si="9"/>
        <v>0.74506802483281331</v>
      </c>
      <c r="J106">
        <f t="shared" si="7"/>
        <v>2.6507132859414357E-3</v>
      </c>
    </row>
    <row r="107" spans="1:10" x14ac:dyDescent="0.3">
      <c r="A107" s="1">
        <v>1970</v>
      </c>
      <c r="B107" s="3">
        <v>105</v>
      </c>
      <c r="C107" t="s">
        <v>47</v>
      </c>
      <c r="D107">
        <v>14.5500335693359</v>
      </c>
      <c r="E107">
        <v>97445.6796875</v>
      </c>
      <c r="F107">
        <v>6697.2821212499557</v>
      </c>
      <c r="G107">
        <v>8.8094570695346182</v>
      </c>
      <c r="H107">
        <f t="shared" si="8"/>
        <v>0.26759797459410867</v>
      </c>
      <c r="I107">
        <f t="shared" si="9"/>
        <v>0.74939275636611569</v>
      </c>
      <c r="J107">
        <f t="shared" si="7"/>
        <v>1.1455143298923667E-3</v>
      </c>
    </row>
    <row r="108" spans="1:10" x14ac:dyDescent="0.3">
      <c r="A108" s="1">
        <v>1970</v>
      </c>
      <c r="B108">
        <v>106</v>
      </c>
      <c r="C108" t="s">
        <v>86</v>
      </c>
      <c r="D108">
        <v>2.2973890304565399</v>
      </c>
      <c r="E108">
        <v>15679.4072265625</v>
      </c>
      <c r="F108">
        <v>6824.8812102348511</v>
      </c>
      <c r="G108">
        <v>8.8283302148078953</v>
      </c>
      <c r="H108">
        <f t="shared" si="8"/>
        <v>0.2684741707775174</v>
      </c>
      <c r="I108">
        <f t="shared" si="9"/>
        <v>0.75007561326379446</v>
      </c>
      <c r="J108">
        <f t="shared" si="7"/>
        <v>1.8303028106023668E-4</v>
      </c>
    </row>
    <row r="109" spans="1:10" x14ac:dyDescent="0.3">
      <c r="A109" s="1">
        <v>1970</v>
      </c>
      <c r="B109" s="3">
        <v>107</v>
      </c>
      <c r="C109" t="s">
        <v>72</v>
      </c>
      <c r="D109">
        <v>28.514009475708001</v>
      </c>
      <c r="E109">
        <v>201854.953125</v>
      </c>
      <c r="F109">
        <v>7079.150103284026</v>
      </c>
      <c r="G109">
        <v>8.8649091375731235</v>
      </c>
      <c r="H109">
        <f t="shared" si="8"/>
        <v>0.27975422345901452</v>
      </c>
      <c r="I109">
        <f t="shared" si="9"/>
        <v>0.75855088140203197</v>
      </c>
      <c r="J109">
        <f t="shared" si="7"/>
        <v>2.3231913210749965E-3</v>
      </c>
    </row>
    <row r="110" spans="1:10" x14ac:dyDescent="0.3">
      <c r="A110" s="1">
        <v>1970</v>
      </c>
      <c r="B110">
        <v>108</v>
      </c>
      <c r="C110" t="s">
        <v>2</v>
      </c>
      <c r="D110">
        <v>5.90629987418652E-2</v>
      </c>
      <c r="E110">
        <v>427.47360229492199</v>
      </c>
      <c r="F110">
        <v>7237.5871764181011</v>
      </c>
      <c r="G110">
        <v>8.8870431669096561</v>
      </c>
      <c r="H110">
        <f t="shared" si="8"/>
        <v>0.27977811152655602</v>
      </c>
      <c r="I110">
        <f t="shared" si="9"/>
        <v>0.75856843679885588</v>
      </c>
      <c r="J110">
        <f t="shared" si="7"/>
        <v>4.9114060882401747E-6</v>
      </c>
    </row>
    <row r="111" spans="1:10" x14ac:dyDescent="0.3">
      <c r="A111" s="1">
        <v>1970</v>
      </c>
      <c r="B111" s="3">
        <v>109</v>
      </c>
      <c r="C111" t="s">
        <v>130</v>
      </c>
      <c r="D111">
        <v>2.0722899436950701</v>
      </c>
      <c r="E111">
        <v>15059.234375</v>
      </c>
      <c r="F111">
        <v>7266.9533627847932</v>
      </c>
      <c r="G111">
        <v>8.891092412925035</v>
      </c>
      <c r="H111">
        <f t="shared" si="8"/>
        <v>0.28061965122852123</v>
      </c>
      <c r="I111">
        <f t="shared" si="9"/>
        <v>0.75918438710735081</v>
      </c>
      <c r="J111">
        <f t="shared" si="7"/>
        <v>1.7258858742442867E-4</v>
      </c>
    </row>
    <row r="112" spans="1:10" x14ac:dyDescent="0.3">
      <c r="A112" s="1">
        <v>1970</v>
      </c>
      <c r="B112">
        <v>110</v>
      </c>
      <c r="C112" t="s">
        <v>55</v>
      </c>
      <c r="D112">
        <v>0.59011799097061202</v>
      </c>
      <c r="E112">
        <v>4298.0234375</v>
      </c>
      <c r="F112">
        <v>7283.3289329659538</v>
      </c>
      <c r="G112">
        <v>8.8933433076860098</v>
      </c>
      <c r="H112">
        <f t="shared" si="8"/>
        <v>0.28085983325056596</v>
      </c>
      <c r="I112">
        <f t="shared" si="9"/>
        <v>0.75935978889400357</v>
      </c>
      <c r="J112">
        <f t="shared" si="7"/>
        <v>4.9242252373251929E-5</v>
      </c>
    </row>
    <row r="113" spans="1:10" x14ac:dyDescent="0.3">
      <c r="A113" s="1">
        <v>1970</v>
      </c>
      <c r="B113" s="3">
        <v>111</v>
      </c>
      <c r="C113" t="s">
        <v>43</v>
      </c>
      <c r="D113">
        <v>0.159658998250961</v>
      </c>
      <c r="E113">
        <v>1167.84313964844</v>
      </c>
      <c r="F113">
        <v>7314.6089631149907</v>
      </c>
      <c r="G113">
        <v>8.8976288551716305</v>
      </c>
      <c r="H113">
        <f t="shared" si="8"/>
        <v>0.28092509462728732</v>
      </c>
      <c r="I113">
        <f t="shared" si="9"/>
        <v>0.75940724461299014</v>
      </c>
      <c r="J113">
        <f t="shared" si="7"/>
        <v>1.3329953834129975E-5</v>
      </c>
    </row>
    <row r="114" spans="1:10" x14ac:dyDescent="0.3">
      <c r="A114" s="1">
        <v>1970</v>
      </c>
      <c r="B114">
        <v>112</v>
      </c>
      <c r="C114" t="s">
        <v>149</v>
      </c>
      <c r="D114">
        <v>2.8098030090332</v>
      </c>
      <c r="E114">
        <v>20712.41015625</v>
      </c>
      <c r="F114">
        <v>7371.4812353969073</v>
      </c>
      <c r="G114">
        <v>8.9053739467256108</v>
      </c>
      <c r="H114">
        <f t="shared" si="8"/>
        <v>0.28208254493557178</v>
      </c>
      <c r="I114">
        <f t="shared" si="9"/>
        <v>0.76024240719990976</v>
      </c>
      <c r="J114">
        <f t="shared" si="7"/>
        <v>2.3510145835641447E-4</v>
      </c>
    </row>
    <row r="115" spans="1:10" x14ac:dyDescent="0.3">
      <c r="A115" s="1">
        <v>1970</v>
      </c>
      <c r="B115" s="3">
        <v>113</v>
      </c>
      <c r="C115" t="s">
        <v>121</v>
      </c>
      <c r="D115">
        <v>8.7018547058105504</v>
      </c>
      <c r="E115">
        <v>65405.19140625</v>
      </c>
      <c r="F115">
        <v>7516.2357471421046</v>
      </c>
      <c r="G115">
        <v>8.9248207260795187</v>
      </c>
      <c r="H115">
        <f t="shared" si="8"/>
        <v>0.28573751595948832</v>
      </c>
      <c r="I115">
        <f t="shared" si="9"/>
        <v>0.76282887445890957</v>
      </c>
      <c r="J115">
        <f>(H114+H115)/2*(I115-I114)</f>
        <v>7.343239982541736E-4</v>
      </c>
    </row>
    <row r="116" spans="1:10" x14ac:dyDescent="0.3">
      <c r="A116" s="1">
        <v>1970</v>
      </c>
      <c r="B116">
        <v>114</v>
      </c>
      <c r="C116" t="s">
        <v>41</v>
      </c>
      <c r="D116">
        <v>0.61362099647521995</v>
      </c>
      <c r="E116">
        <v>4678.30712890625</v>
      </c>
      <c r="F116">
        <v>7624.0988424117186</v>
      </c>
      <c r="G116">
        <v>8.9390694098895196</v>
      </c>
      <c r="H116">
        <f t="shared" si="8"/>
        <v>0.28599894898383232</v>
      </c>
      <c r="I116">
        <f t="shared" si="9"/>
        <v>0.76301126208436121</v>
      </c>
      <c r="J116">
        <f t="shared" ref="J116:J135" si="10">(H115+H116)/2*(I116-I115)</f>
        <v>5.2138828112563821E-5</v>
      </c>
    </row>
    <row r="117" spans="1:10" x14ac:dyDescent="0.3">
      <c r="A117" s="1">
        <v>1970</v>
      </c>
      <c r="B117" s="3">
        <v>115</v>
      </c>
      <c r="C117" t="s">
        <v>137</v>
      </c>
      <c r="D117">
        <v>5.2365001291036599E-2</v>
      </c>
      <c r="E117">
        <v>409.17538452148398</v>
      </c>
      <c r="F117">
        <v>7813.9095661881174</v>
      </c>
      <c r="G117">
        <v>8.9636607022421977</v>
      </c>
      <c r="H117">
        <f t="shared" si="8"/>
        <v>0.28602181451089481</v>
      </c>
      <c r="I117">
        <f t="shared" si="9"/>
        <v>0.76302682662386867</v>
      </c>
      <c r="J117">
        <f t="shared" si="10"/>
        <v>4.4516198862511785E-6</v>
      </c>
    </row>
    <row r="118" spans="1:10" x14ac:dyDescent="0.3">
      <c r="A118" s="1">
        <v>1970</v>
      </c>
      <c r="B118">
        <v>116</v>
      </c>
      <c r="C118" t="s">
        <v>155</v>
      </c>
      <c r="D118">
        <v>22.839450836181602</v>
      </c>
      <c r="E118">
        <v>182581.546875</v>
      </c>
      <c r="F118">
        <v>7994.1303398486079</v>
      </c>
      <c r="G118">
        <v>8.9864628438479563</v>
      </c>
      <c r="H118">
        <f t="shared" si="8"/>
        <v>0.29622483125898452</v>
      </c>
      <c r="I118">
        <f t="shared" si="9"/>
        <v>0.76981543592596069</v>
      </c>
      <c r="J118">
        <f t="shared" si="10"/>
        <v>1.97632249779264E-3</v>
      </c>
    </row>
    <row r="119" spans="1:10" x14ac:dyDescent="0.3">
      <c r="A119" s="1">
        <v>1970</v>
      </c>
      <c r="B119" s="3">
        <v>117</v>
      </c>
      <c r="C119" t="s">
        <v>65</v>
      </c>
      <c r="D119">
        <v>3.8731119632720898</v>
      </c>
      <c r="E119">
        <v>31045.69921875</v>
      </c>
      <c r="F119">
        <v>8015.6988780985084</v>
      </c>
      <c r="G119">
        <v>8.9891572575115877</v>
      </c>
      <c r="H119">
        <f t="shared" si="8"/>
        <v>0.29795972612928556</v>
      </c>
      <c r="I119">
        <f t="shared" si="9"/>
        <v>0.77096664766439094</v>
      </c>
      <c r="J119">
        <f t="shared" si="10"/>
        <v>3.4201611862967851E-4</v>
      </c>
    </row>
    <row r="120" spans="1:10" x14ac:dyDescent="0.3">
      <c r="A120" s="1">
        <v>1970</v>
      </c>
      <c r="B120" s="3">
        <v>118</v>
      </c>
      <c r="C120" t="s">
        <v>96</v>
      </c>
      <c r="D120">
        <v>52.029861450195298</v>
      </c>
      <c r="E120">
        <v>422587.71875</v>
      </c>
      <c r="F120">
        <v>8122.0227571529267</v>
      </c>
      <c r="G120">
        <v>9.0023345101572314</v>
      </c>
      <c r="H120">
        <f t="shared" si="8"/>
        <v>0.32157476086713421</v>
      </c>
      <c r="I120">
        <f t="shared" si="9"/>
        <v>0.78643157297983712</v>
      </c>
      <c r="J120">
        <f t="shared" si="10"/>
        <v>4.7905272858714499E-3</v>
      </c>
    </row>
    <row r="121" spans="1:10" x14ac:dyDescent="0.3">
      <c r="A121" s="1">
        <v>1970</v>
      </c>
      <c r="B121">
        <v>119</v>
      </c>
      <c r="C121" t="s">
        <v>71</v>
      </c>
      <c r="D121">
        <v>2.9499979019164999</v>
      </c>
      <c r="E121">
        <v>24549.546875</v>
      </c>
      <c r="F121">
        <v>8321.8862152583588</v>
      </c>
      <c r="G121">
        <v>9.0266442166854581</v>
      </c>
      <c r="H121">
        <f t="shared" si="8"/>
        <v>0.32294663793910977</v>
      </c>
      <c r="I121">
        <f t="shared" si="9"/>
        <v>0.78730840593618723</v>
      </c>
      <c r="J121">
        <f t="shared" si="10"/>
        <v>2.8256880177309173E-4</v>
      </c>
    </row>
    <row r="122" spans="1:10" x14ac:dyDescent="0.3">
      <c r="A122" s="1">
        <v>1970</v>
      </c>
      <c r="B122" s="3">
        <v>120</v>
      </c>
      <c r="C122" t="s">
        <v>4</v>
      </c>
      <c r="D122">
        <v>6.4030000939965196E-3</v>
      </c>
      <c r="E122">
        <v>54.033500671386697</v>
      </c>
      <c r="F122">
        <v>8438.7786784586715</v>
      </c>
      <c r="G122">
        <v>9.0405928707752707</v>
      </c>
      <c r="H122">
        <f>(E122/$E$159)+H121</f>
        <v>0.32294965743763931</v>
      </c>
      <c r="I122">
        <f t="shared" si="9"/>
        <v>0.78731030911093125</v>
      </c>
      <c r="J122">
        <f t="shared" si="10"/>
        <v>6.1462675830931471E-7</v>
      </c>
    </row>
    <row r="123" spans="1:10" x14ac:dyDescent="0.3">
      <c r="A123" s="1">
        <v>1970</v>
      </c>
      <c r="B123">
        <v>121</v>
      </c>
      <c r="C123" t="s">
        <v>152</v>
      </c>
      <c r="D123">
        <v>11.587760925293001</v>
      </c>
      <c r="E123">
        <v>105616.7578125</v>
      </c>
      <c r="F123">
        <v>9114.509566897148</v>
      </c>
      <c r="G123">
        <v>9.1176228806073087</v>
      </c>
      <c r="H123">
        <f t="shared" ref="H123:H156" si="11">(E123/$E$159)+H122</f>
        <v>0.32885173005825102</v>
      </c>
      <c r="I123">
        <f t="shared" si="9"/>
        <v>0.79075455924514393</v>
      </c>
      <c r="J123">
        <f t="shared" si="10"/>
        <v>1.1224835081813651E-3</v>
      </c>
    </row>
    <row r="124" spans="1:10" x14ac:dyDescent="0.3">
      <c r="A124" s="1">
        <v>1970</v>
      </c>
      <c r="B124" s="3">
        <v>122</v>
      </c>
      <c r="C124" t="s">
        <v>103</v>
      </c>
      <c r="D124">
        <v>1.1625000275671499E-2</v>
      </c>
      <c r="E124">
        <v>119.46768951416</v>
      </c>
      <c r="F124">
        <v>10276.790252141231</v>
      </c>
      <c r="G124">
        <v>9.2376432579725272</v>
      </c>
      <c r="H124">
        <f t="shared" si="11"/>
        <v>0.32885840614823836</v>
      </c>
      <c r="I124">
        <f t="shared" si="9"/>
        <v>0.79075801456399442</v>
      </c>
      <c r="J124">
        <f t="shared" si="10"/>
        <v>1.1362991158953639E-6</v>
      </c>
    </row>
    <row r="125" spans="1:10" x14ac:dyDescent="0.3">
      <c r="A125" s="1">
        <v>1970</v>
      </c>
      <c r="B125">
        <v>123</v>
      </c>
      <c r="C125" t="s">
        <v>62</v>
      </c>
      <c r="D125">
        <v>8.6597948074340803</v>
      </c>
      <c r="E125">
        <v>90181.3984375</v>
      </c>
      <c r="F125">
        <v>10413.80314924817</v>
      </c>
      <c r="G125">
        <v>9.2508874310329716</v>
      </c>
      <c r="H125">
        <f t="shared" si="11"/>
        <v>0.33389792046045907</v>
      </c>
      <c r="I125">
        <f t="shared" si="9"/>
        <v>0.79333198028697161</v>
      </c>
      <c r="J125">
        <f t="shared" si="10"/>
        <v>8.5295603368853111E-4</v>
      </c>
    </row>
    <row r="126" spans="1:10" x14ac:dyDescent="0.3">
      <c r="A126" s="1">
        <v>1970</v>
      </c>
      <c r="B126" s="3">
        <v>124</v>
      </c>
      <c r="C126" t="s">
        <v>50</v>
      </c>
      <c r="D126">
        <v>33.980274200439503</v>
      </c>
      <c r="E126">
        <v>358709.84375</v>
      </c>
      <c r="F126">
        <v>10556.414042867271</v>
      </c>
      <c r="G126">
        <v>9.2644889203162215</v>
      </c>
      <c r="H126">
        <f t="shared" si="11"/>
        <v>0.35394333362585179</v>
      </c>
      <c r="I126">
        <f t="shared" si="9"/>
        <v>0.80343199570237323</v>
      </c>
      <c r="J126">
        <f t="shared" si="10"/>
        <v>3.4736036348104607E-3</v>
      </c>
    </row>
    <row r="127" spans="1:10" x14ac:dyDescent="0.3">
      <c r="A127" s="1">
        <v>1970</v>
      </c>
      <c r="B127">
        <v>125</v>
      </c>
      <c r="C127" t="s">
        <v>76</v>
      </c>
      <c r="D127">
        <v>53.578681945800803</v>
      </c>
      <c r="E127">
        <v>631300.25</v>
      </c>
      <c r="F127">
        <v>11782.676002343829</v>
      </c>
      <c r="G127">
        <v>9.3743855962924183</v>
      </c>
      <c r="H127">
        <f t="shared" si="11"/>
        <v>0.38922163602862964</v>
      </c>
      <c r="I127">
        <f t="shared" si="9"/>
        <v>0.81935727960083238</v>
      </c>
      <c r="J127">
        <f t="shared" si="10"/>
        <v>5.9175565625686991E-3</v>
      </c>
    </row>
    <row r="128" spans="1:10" x14ac:dyDescent="0.3">
      <c r="A128" s="1">
        <v>1970</v>
      </c>
      <c r="B128" s="3">
        <v>126</v>
      </c>
      <c r="C128" t="s">
        <v>79</v>
      </c>
      <c r="D128">
        <v>104.925643920898</v>
      </c>
      <c r="E128">
        <v>1246114.625</v>
      </c>
      <c r="F128">
        <v>11876.16847926546</v>
      </c>
      <c r="G128">
        <v>9.3822890223159838</v>
      </c>
      <c r="H128">
        <f t="shared" si="11"/>
        <v>0.45885697764187017</v>
      </c>
      <c r="I128">
        <f>(D128/$D$159)+I127</f>
        <v>0.85054450942778592</v>
      </c>
      <c r="J128">
        <f t="shared" si="10"/>
        <v>1.3224611317933012E-2</v>
      </c>
    </row>
    <row r="129" spans="1:10" x14ac:dyDescent="0.3">
      <c r="A129" s="1">
        <v>1970</v>
      </c>
      <c r="B129">
        <v>127</v>
      </c>
      <c r="C129" t="s">
        <v>112</v>
      </c>
      <c r="D129">
        <v>3.87606000900269</v>
      </c>
      <c r="E129">
        <v>47249.7421875</v>
      </c>
      <c r="F129">
        <v>12190.14723140402</v>
      </c>
      <c r="G129">
        <v>9.4083833004502875</v>
      </c>
      <c r="H129">
        <f t="shared" si="11"/>
        <v>0.46149738637502674</v>
      </c>
      <c r="I129">
        <f t="shared" si="9"/>
        <v>0.85169659741892523</v>
      </c>
      <c r="J129">
        <f t="shared" si="10"/>
        <v>5.3016460518826003E-4</v>
      </c>
    </row>
    <row r="130" spans="1:10" x14ac:dyDescent="0.3">
      <c r="A130" s="1">
        <v>1970</v>
      </c>
      <c r="B130" s="3">
        <v>128</v>
      </c>
      <c r="C130" t="s">
        <v>10</v>
      </c>
      <c r="D130">
        <v>7.5162391662597701</v>
      </c>
      <c r="E130">
        <v>98280.953125</v>
      </c>
      <c r="F130">
        <v>13075.815038747171</v>
      </c>
      <c r="G130">
        <v>9.4785196226497774</v>
      </c>
      <c r="H130">
        <f t="shared" si="11"/>
        <v>0.46698951976920328</v>
      </c>
      <c r="I130">
        <f t="shared" si="9"/>
        <v>0.85393066212944735</v>
      </c>
      <c r="J130">
        <f t="shared" si="10"/>
        <v>1.0371499155993446E-3</v>
      </c>
    </row>
    <row r="131" spans="1:10" x14ac:dyDescent="0.3">
      <c r="A131" s="1">
        <v>1970</v>
      </c>
      <c r="B131">
        <v>129</v>
      </c>
      <c r="C131" t="s">
        <v>75</v>
      </c>
      <c r="D131">
        <v>2.8496220111846902</v>
      </c>
      <c r="E131">
        <v>37658.01171875</v>
      </c>
      <c r="F131">
        <v>13215.090131583531</v>
      </c>
      <c r="G131">
        <v>9.4891146474149437</v>
      </c>
      <c r="H131">
        <f t="shared" si="11"/>
        <v>0.46909392369633846</v>
      </c>
      <c r="I131">
        <f t="shared" si="9"/>
        <v>0.85477766018694568</v>
      </c>
      <c r="J131">
        <f t="shared" si="10"/>
        <v>3.9643042913582949E-4</v>
      </c>
    </row>
    <row r="132" spans="1:10" x14ac:dyDescent="0.3">
      <c r="A132" s="1">
        <v>1970</v>
      </c>
      <c r="B132" s="3">
        <v>130</v>
      </c>
      <c r="C132" t="s">
        <v>23</v>
      </c>
      <c r="D132">
        <v>0.238848000764847</v>
      </c>
      <c r="E132">
        <v>3260.71020507812</v>
      </c>
      <c r="F132">
        <v>13651.82121950599</v>
      </c>
      <c r="G132">
        <v>9.5216282143875244</v>
      </c>
      <c r="H132">
        <f t="shared" si="11"/>
        <v>0.46927613861018108</v>
      </c>
      <c r="I132">
        <f t="shared" si="9"/>
        <v>0.85484865338951466</v>
      </c>
      <c r="J132">
        <f t="shared" si="10"/>
        <v>3.3308947958996931E-5</v>
      </c>
    </row>
    <row r="133" spans="1:10" x14ac:dyDescent="0.3">
      <c r="A133" s="1">
        <v>1970</v>
      </c>
      <c r="B133">
        <v>131</v>
      </c>
      <c r="C133" t="s">
        <v>12</v>
      </c>
      <c r="D133">
        <v>9.6321802139282209</v>
      </c>
      <c r="E133">
        <v>132609.46875</v>
      </c>
      <c r="F133">
        <v>13767.33676122935</v>
      </c>
      <c r="G133">
        <v>9.5300541642462502</v>
      </c>
      <c r="H133">
        <f t="shared" si="11"/>
        <v>0.47668661712659893</v>
      </c>
      <c r="I133">
        <f t="shared" si="9"/>
        <v>0.85771164290133395</v>
      </c>
      <c r="J133">
        <f t="shared" si="10"/>
        <v>1.3541407241230378E-3</v>
      </c>
    </row>
    <row r="134" spans="1:10" x14ac:dyDescent="0.3">
      <c r="A134" s="1">
        <v>1970</v>
      </c>
      <c r="B134" s="3">
        <v>132</v>
      </c>
      <c r="C134" t="s">
        <v>42</v>
      </c>
      <c r="D134">
        <v>78.572982788085895</v>
      </c>
      <c r="E134">
        <v>1103448.75</v>
      </c>
      <c r="F134">
        <v>14043.615385915031</v>
      </c>
      <c r="G134">
        <v>9.5499231505500966</v>
      </c>
      <c r="H134">
        <f t="shared" si="11"/>
        <v>0.53834950841876494</v>
      </c>
      <c r="I134">
        <f t="shared" si="9"/>
        <v>0.88106602587989991</v>
      </c>
      <c r="J134">
        <f t="shared" si="10"/>
        <v>1.1852771206533093E-2</v>
      </c>
    </row>
    <row r="135" spans="1:10" x14ac:dyDescent="0.3">
      <c r="A135" s="1">
        <v>1970</v>
      </c>
      <c r="B135">
        <v>133</v>
      </c>
      <c r="C135" t="s">
        <v>52</v>
      </c>
      <c r="D135">
        <v>4.61236619949341</v>
      </c>
      <c r="E135">
        <v>64788.1640625</v>
      </c>
      <c r="F135">
        <v>14046.621898672291</v>
      </c>
      <c r="G135">
        <v>9.5501372115947412</v>
      </c>
      <c r="H135">
        <f t="shared" si="11"/>
        <v>0.541969998738415</v>
      </c>
      <c r="I135">
        <f>(D135/$D$159)+I134</f>
        <v>0.88243696742797484</v>
      </c>
      <c r="J135">
        <f t="shared" si="10"/>
        <v>7.4052744877880659E-4</v>
      </c>
    </row>
    <row r="136" spans="1:10" x14ac:dyDescent="0.3">
      <c r="A136" s="1">
        <v>1970</v>
      </c>
      <c r="B136" s="3">
        <v>134</v>
      </c>
      <c r="C136" t="s">
        <v>143</v>
      </c>
      <c r="D136">
        <v>0.94599300622940097</v>
      </c>
      <c r="E136">
        <v>13614.4404296875</v>
      </c>
      <c r="F136">
        <v>14391.692475563639</v>
      </c>
      <c r="G136">
        <v>9.5744064076674764</v>
      </c>
      <c r="H136">
        <f t="shared" si="11"/>
        <v>0.54273080050670686</v>
      </c>
      <c r="I136">
        <f t="shared" ref="I136:I158" si="12">(D136/$D$159)+I135</f>
        <v>0.88271814655823788</v>
      </c>
      <c r="J136">
        <f>(H135+H136)/2*(I136-I135)</f>
        <v>1.5249761366368541E-4</v>
      </c>
    </row>
    <row r="137" spans="1:10" x14ac:dyDescent="0.3">
      <c r="A137" s="1">
        <v>1970</v>
      </c>
      <c r="B137">
        <v>135</v>
      </c>
      <c r="C137" t="s">
        <v>74</v>
      </c>
      <c r="D137">
        <v>0.20442600548267401</v>
      </c>
      <c r="E137">
        <v>3063.08227539062</v>
      </c>
      <c r="F137">
        <v>14983.819050606209</v>
      </c>
      <c r="G137">
        <v>9.6147261678768352</v>
      </c>
      <c r="H137">
        <f t="shared" si="11"/>
        <v>0.54290197158227005</v>
      </c>
      <c r="I137">
        <f t="shared" si="12"/>
        <v>0.88277890845187368</v>
      </c>
      <c r="J137">
        <f t="shared" ref="J137:J158" si="13">(H136+H137)/2*(I137-I136)</f>
        <v>3.2982551512602802E-5</v>
      </c>
    </row>
    <row r="138" spans="1:10" x14ac:dyDescent="0.3">
      <c r="A138" s="1">
        <v>1970</v>
      </c>
      <c r="B138" s="3">
        <v>136</v>
      </c>
      <c r="C138" t="s">
        <v>56</v>
      </c>
      <c r="D138">
        <v>55.634933471679702</v>
      </c>
      <c r="E138">
        <v>835932.125</v>
      </c>
      <c r="F138">
        <v>15025.31004958461</v>
      </c>
      <c r="G138">
        <v>9.6174913947701715</v>
      </c>
      <c r="H138">
        <f t="shared" si="11"/>
        <v>0.58961550653484884</v>
      </c>
      <c r="I138">
        <f t="shared" si="12"/>
        <v>0.89931537553228169</v>
      </c>
      <c r="J138">
        <f t="shared" si="13"/>
        <v>9.3639189974352183E-3</v>
      </c>
    </row>
    <row r="139" spans="1:10" x14ac:dyDescent="0.3">
      <c r="A139" s="1">
        <v>1970</v>
      </c>
      <c r="B139">
        <v>137</v>
      </c>
      <c r="C139" t="s">
        <v>114</v>
      </c>
      <c r="D139">
        <v>2.8183870315551798</v>
      </c>
      <c r="E139">
        <v>42582.8359375</v>
      </c>
      <c r="F139">
        <v>15108.938361103261</v>
      </c>
      <c r="G139">
        <v>9.6230417921169362</v>
      </c>
      <c r="H139">
        <f t="shared" si="11"/>
        <v>0.59199511934724836</v>
      </c>
      <c r="I139">
        <f t="shared" si="12"/>
        <v>0.90015308956299744</v>
      </c>
      <c r="J139">
        <f t="shared" si="13"/>
        <v>4.9492590007212752E-4</v>
      </c>
    </row>
    <row r="140" spans="1:10" x14ac:dyDescent="0.3">
      <c r="A140" s="1">
        <v>1970</v>
      </c>
      <c r="B140" s="3">
        <v>138</v>
      </c>
      <c r="C140" t="s">
        <v>54</v>
      </c>
      <c r="D140">
        <v>52.035099029541001</v>
      </c>
      <c r="E140">
        <v>817680.3125</v>
      </c>
      <c r="F140">
        <v>15714.01472755519</v>
      </c>
      <c r="G140">
        <v>9.6623082509604252</v>
      </c>
      <c r="H140">
        <f t="shared" si="11"/>
        <v>0.63768870703895753</v>
      </c>
      <c r="I140">
        <f t="shared" si="12"/>
        <v>0.91561957165317176</v>
      </c>
      <c r="J140">
        <f t="shared" si="13"/>
        <v>9.5094414386896371E-3</v>
      </c>
    </row>
    <row r="141" spans="1:10" x14ac:dyDescent="0.3">
      <c r="A141" s="1">
        <v>1970</v>
      </c>
      <c r="B141">
        <v>139</v>
      </c>
      <c r="C141" t="s">
        <v>111</v>
      </c>
      <c r="D141">
        <v>13.0019426345825</v>
      </c>
      <c r="E141">
        <v>217349.984375</v>
      </c>
      <c r="F141">
        <v>16716.7315287866</v>
      </c>
      <c r="G141">
        <v>9.7241653848013794</v>
      </c>
      <c r="H141">
        <f t="shared" si="11"/>
        <v>0.64983465261084716</v>
      </c>
      <c r="I141">
        <f t="shared" si="12"/>
        <v>0.91948416145208967</v>
      </c>
      <c r="J141">
        <f t="shared" si="13"/>
        <v>2.4878748207855729E-3</v>
      </c>
    </row>
    <row r="142" spans="1:10" x14ac:dyDescent="0.3">
      <c r="A142" s="1">
        <v>1970</v>
      </c>
      <c r="B142" s="3">
        <v>140</v>
      </c>
      <c r="C142" t="s">
        <v>135</v>
      </c>
      <c r="D142">
        <v>8.0549163818359393</v>
      </c>
      <c r="E142">
        <v>139256.015625</v>
      </c>
      <c r="F142">
        <v>17288.32541812925</v>
      </c>
      <c r="G142">
        <v>9.7577867213627147</v>
      </c>
      <c r="H142">
        <f t="shared" si="11"/>
        <v>0.65761655326845769</v>
      </c>
      <c r="I142">
        <f t="shared" si="12"/>
        <v>0.92187833811901199</v>
      </c>
      <c r="J142">
        <f t="shared" si="13"/>
        <v>1.5651345851278415E-3</v>
      </c>
    </row>
    <row r="143" spans="1:10" x14ac:dyDescent="0.3">
      <c r="A143" s="1">
        <v>1970</v>
      </c>
      <c r="B143">
        <v>141</v>
      </c>
      <c r="C143" t="s">
        <v>45</v>
      </c>
      <c r="D143">
        <v>4.9312410354614302</v>
      </c>
      <c r="E143">
        <v>86917.21875</v>
      </c>
      <c r="F143">
        <v>17625.83052115337</v>
      </c>
      <c r="G143">
        <v>9.7771207483378415</v>
      </c>
      <c r="H143">
        <f t="shared" si="11"/>
        <v>0.66247365878531894</v>
      </c>
      <c r="I143">
        <f t="shared" si="12"/>
        <v>0.92334405938369135</v>
      </c>
      <c r="J143">
        <f t="shared" si="13"/>
        <v>9.674421475511563E-4</v>
      </c>
    </row>
    <row r="144" spans="1:10" x14ac:dyDescent="0.3">
      <c r="A144" s="1">
        <v>1970</v>
      </c>
      <c r="B144" s="3">
        <v>142</v>
      </c>
      <c r="C144" t="s">
        <v>28</v>
      </c>
      <c r="D144">
        <v>21.4527378082275</v>
      </c>
      <c r="E144">
        <v>400152.125</v>
      </c>
      <c r="F144">
        <v>18652.729948833599</v>
      </c>
      <c r="G144">
        <v>9.8337477923132983</v>
      </c>
      <c r="H144">
        <f t="shared" si="11"/>
        <v>0.68483494831888747</v>
      </c>
      <c r="I144">
        <f t="shared" si="12"/>
        <v>0.92972049358453324</v>
      </c>
      <c r="J144">
        <f t="shared" si="13"/>
        <v>4.2955123407139514E-3</v>
      </c>
    </row>
    <row r="145" spans="1:10" x14ac:dyDescent="0.3">
      <c r="A145" s="1">
        <v>1970</v>
      </c>
      <c r="B145" s="3">
        <v>143</v>
      </c>
      <c r="C145" t="s">
        <v>9</v>
      </c>
      <c r="D145">
        <v>12.8429069519043</v>
      </c>
      <c r="E145">
        <v>248831.390625</v>
      </c>
      <c r="F145">
        <v>19375.00532837732</v>
      </c>
      <c r="G145">
        <v>9.8717391292345322</v>
      </c>
      <c r="H145">
        <f t="shared" si="11"/>
        <v>0.6987401369288595</v>
      </c>
      <c r="I145">
        <f t="shared" si="12"/>
        <v>0.93353781293362559</v>
      </c>
      <c r="J145">
        <f t="shared" si="13"/>
        <v>2.6407739719191627E-3</v>
      </c>
    </row>
    <row r="146" spans="1:10" x14ac:dyDescent="0.3">
      <c r="A146" s="1">
        <v>1970</v>
      </c>
      <c r="B146">
        <v>144</v>
      </c>
      <c r="C146" t="s">
        <v>17</v>
      </c>
      <c r="D146">
        <v>0.212604999542236</v>
      </c>
      <c r="E146">
        <v>4239.9765625</v>
      </c>
      <c r="F146">
        <v>19942.97674856742</v>
      </c>
      <c r="G146">
        <v>9.9006323176581148</v>
      </c>
      <c r="H146">
        <f t="shared" si="11"/>
        <v>0.69897707517710594</v>
      </c>
      <c r="I146">
        <f t="shared" si="12"/>
        <v>0.93360100588375017</v>
      </c>
      <c r="J146">
        <f t="shared" si="13"/>
        <v>4.4162937036439505E-5</v>
      </c>
    </row>
    <row r="147" spans="1:10" x14ac:dyDescent="0.3">
      <c r="A147" s="1">
        <v>1970</v>
      </c>
      <c r="B147" s="3">
        <v>145</v>
      </c>
      <c r="C147" t="s">
        <v>91</v>
      </c>
      <c r="D147">
        <v>0.33966800570487998</v>
      </c>
      <c r="E147">
        <v>6835.39501953125</v>
      </c>
      <c r="F147">
        <v>20123.752913808941</v>
      </c>
      <c r="G147">
        <v>9.9096561333510245</v>
      </c>
      <c r="H147">
        <f t="shared" si="11"/>
        <v>0.69935905052487657</v>
      </c>
      <c r="I147">
        <f t="shared" si="12"/>
        <v>0.93370196599000188</v>
      </c>
      <c r="J147">
        <f t="shared" si="13"/>
        <v>7.0588081913240387E-5</v>
      </c>
    </row>
    <row r="148" spans="1:10" x14ac:dyDescent="0.3">
      <c r="A148" s="1">
        <v>1970</v>
      </c>
      <c r="B148">
        <v>146</v>
      </c>
      <c r="C148" t="s">
        <v>18</v>
      </c>
      <c r="D148">
        <v>0.16935400664806399</v>
      </c>
      <c r="E148">
        <v>3908.92529296875</v>
      </c>
      <c r="F148">
        <v>23081.386560236049</v>
      </c>
      <c r="G148">
        <v>10.046781795084261</v>
      </c>
      <c r="H148">
        <f t="shared" si="11"/>
        <v>0.69957748897560623</v>
      </c>
      <c r="I148">
        <f t="shared" si="12"/>
        <v>0.93375230337302939</v>
      </c>
      <c r="J148">
        <f t="shared" si="13"/>
        <v>3.5209402210007597E-5</v>
      </c>
    </row>
    <row r="149" spans="1:10" x14ac:dyDescent="0.3">
      <c r="A149" s="1">
        <v>1970</v>
      </c>
      <c r="B149" s="3">
        <v>147</v>
      </c>
      <c r="C149" t="s">
        <v>127</v>
      </c>
      <c r="D149">
        <v>5.8363890647888201</v>
      </c>
      <c r="E149">
        <v>135716.296875</v>
      </c>
      <c r="F149">
        <v>23253.46980272136</v>
      </c>
      <c r="G149">
        <v>10.054209638707221</v>
      </c>
      <c r="H149">
        <f t="shared" si="11"/>
        <v>0.70716158317189626</v>
      </c>
      <c r="I149">
        <f t="shared" si="12"/>
        <v>0.9354870633451513</v>
      </c>
      <c r="J149">
        <f t="shared" si="13"/>
        <v>1.2201773167907037E-3</v>
      </c>
    </row>
    <row r="150" spans="1:10" x14ac:dyDescent="0.3">
      <c r="A150" s="1">
        <v>1970</v>
      </c>
      <c r="B150">
        <v>148</v>
      </c>
      <c r="C150" t="s">
        <v>150</v>
      </c>
      <c r="D150">
        <v>209.58815002441401</v>
      </c>
      <c r="E150">
        <v>4880381</v>
      </c>
      <c r="F150">
        <v>23285.576972894251</v>
      </c>
      <c r="G150">
        <v>10.055589433846629</v>
      </c>
      <c r="H150">
        <f t="shared" si="11"/>
        <v>0.97988689376502758</v>
      </c>
      <c r="I150">
        <f t="shared" si="12"/>
        <v>0.99778331009246857</v>
      </c>
      <c r="J150">
        <f t="shared" si="13"/>
        <v>5.2548394096974191E-2</v>
      </c>
    </row>
    <row r="151" spans="1:10" x14ac:dyDescent="0.3">
      <c r="A151" s="1">
        <v>1970</v>
      </c>
      <c r="B151" s="3">
        <v>149</v>
      </c>
      <c r="C151" t="s">
        <v>40</v>
      </c>
      <c r="D151">
        <v>9.1439997777342796E-3</v>
      </c>
      <c r="E151">
        <v>241.98838806152301</v>
      </c>
      <c r="F151">
        <v>26464.172566010649</v>
      </c>
      <c r="G151">
        <v>10.18354711858551</v>
      </c>
      <c r="H151">
        <f t="shared" si="11"/>
        <v>0.97990041655316518</v>
      </c>
      <c r="I151">
        <f t="shared" si="12"/>
        <v>0.99778602797926863</v>
      </c>
      <c r="J151">
        <f t="shared" si="13"/>
        <v>2.663240030822629E-6</v>
      </c>
    </row>
    <row r="152" spans="1:10" x14ac:dyDescent="0.3">
      <c r="A152" s="1">
        <v>1970</v>
      </c>
      <c r="B152">
        <v>150</v>
      </c>
      <c r="C152" t="s">
        <v>29</v>
      </c>
      <c r="D152">
        <v>6.1693577766418501</v>
      </c>
      <c r="E152">
        <v>168938.3125</v>
      </c>
      <c r="F152">
        <v>27383.451992300848</v>
      </c>
      <c r="G152">
        <v>10.21769416804297</v>
      </c>
      <c r="H152">
        <f t="shared" si="11"/>
        <v>0.98934102247053968</v>
      </c>
      <c r="I152">
        <f t="shared" si="12"/>
        <v>0.99961975681499426</v>
      </c>
      <c r="J152">
        <f t="shared" si="13"/>
        <v>1.8055274056218054E-3</v>
      </c>
    </row>
    <row r="153" spans="1:10" x14ac:dyDescent="0.3">
      <c r="A153" s="1">
        <v>1970</v>
      </c>
      <c r="B153" s="3">
        <v>151</v>
      </c>
      <c r="C153" t="s">
        <v>139</v>
      </c>
      <c r="D153">
        <v>5.6329998187720802E-3</v>
      </c>
      <c r="E153">
        <v>182.058029174805</v>
      </c>
      <c r="F153">
        <v>32319.90680491292</v>
      </c>
      <c r="G153">
        <v>10.383438629119521</v>
      </c>
      <c r="H153">
        <f t="shared" si="11"/>
        <v>0.98935119623208667</v>
      </c>
      <c r="I153">
        <f t="shared" si="12"/>
        <v>0.99962143112123059</v>
      </c>
      <c r="J153">
        <f t="shared" si="13"/>
        <v>1.6564683607669637E-6</v>
      </c>
    </row>
    <row r="154" spans="1:10" x14ac:dyDescent="0.3">
      <c r="A154" s="1">
        <v>1970</v>
      </c>
      <c r="B154">
        <v>152</v>
      </c>
      <c r="C154" t="s">
        <v>24</v>
      </c>
      <c r="D154">
        <v>0.12958300113678001</v>
      </c>
      <c r="E154">
        <v>7557.7509765625</v>
      </c>
      <c r="F154">
        <v>58323.629721964789</v>
      </c>
      <c r="G154">
        <v>10.97376260277678</v>
      </c>
      <c r="H154">
        <f t="shared" si="11"/>
        <v>0.98977353825465997</v>
      </c>
      <c r="I154">
        <f t="shared" si="12"/>
        <v>0.99965994729980334</v>
      </c>
      <c r="J154">
        <f t="shared" si="13"/>
        <v>3.8114160845625049E-5</v>
      </c>
    </row>
    <row r="155" spans="1:10" x14ac:dyDescent="0.3">
      <c r="A155" s="1">
        <v>1970</v>
      </c>
      <c r="B155" s="3">
        <v>153</v>
      </c>
      <c r="C155" t="s">
        <v>124</v>
      </c>
      <c r="D155">
        <v>0.109513998031616</v>
      </c>
      <c r="E155">
        <v>9864.033203125</v>
      </c>
      <c r="F155">
        <v>90070.98070036048</v>
      </c>
      <c r="G155">
        <v>11.40835331292058</v>
      </c>
      <c r="H155">
        <f t="shared" si="11"/>
        <v>0.99032475987424728</v>
      </c>
      <c r="I155">
        <f t="shared" si="12"/>
        <v>0.99969249833402385</v>
      </c>
      <c r="J155">
        <f t="shared" si="13"/>
        <v>3.2227123731180956E-5</v>
      </c>
    </row>
    <row r="156" spans="1:10" x14ac:dyDescent="0.3">
      <c r="A156" s="1">
        <v>1970</v>
      </c>
      <c r="B156">
        <v>154</v>
      </c>
      <c r="C156" t="s">
        <v>84</v>
      </c>
      <c r="D156">
        <v>0.74676698446273804</v>
      </c>
      <c r="E156">
        <v>93869</v>
      </c>
      <c r="F156">
        <v>125700.52232227979</v>
      </c>
      <c r="G156">
        <v>11.741657549878219</v>
      </c>
      <c r="H156">
        <f t="shared" si="11"/>
        <v>0.99557034463086092</v>
      </c>
      <c r="I156">
        <f t="shared" si="12"/>
        <v>0.99991446117076543</v>
      </c>
      <c r="J156">
        <f t="shared" si="13"/>
        <v>2.2039745543359001E-4</v>
      </c>
    </row>
    <row r="157" spans="1:10" x14ac:dyDescent="0.3">
      <c r="A157" s="1">
        <v>1970</v>
      </c>
      <c r="B157" s="3">
        <v>155</v>
      </c>
      <c r="C157" t="s">
        <v>6</v>
      </c>
      <c r="D157">
        <v>0.23549899458885201</v>
      </c>
      <c r="E157">
        <v>60616.16796875</v>
      </c>
      <c r="F157">
        <v>257394.5934443468</v>
      </c>
      <c r="G157">
        <v>12.45836556943385</v>
      </c>
      <c r="H157">
        <f>(E157/$E$159)+H156</f>
        <v>0.9989576955848628</v>
      </c>
      <c r="I157">
        <f t="shared" si="12"/>
        <v>0.99998445894246168</v>
      </c>
      <c r="J157">
        <f t="shared" si="13"/>
        <v>6.9806259200395348E-5</v>
      </c>
    </row>
    <row r="158" spans="1:10" s="6" customFormat="1" x14ac:dyDescent="0.3">
      <c r="A158" s="7">
        <v>1970</v>
      </c>
      <c r="B158">
        <v>156</v>
      </c>
      <c r="C158" s="6" t="s">
        <v>20</v>
      </c>
      <c r="D158">
        <v>5.2285999059677103E-2</v>
      </c>
      <c r="E158">
        <v>18651.890625</v>
      </c>
      <c r="F158" s="6">
        <v>356728.20564663009</v>
      </c>
      <c r="G158" s="6">
        <v>12.784729442082959</v>
      </c>
      <c r="H158">
        <f>(E158/$E$159)+H157</f>
        <v>1.0000000000000002</v>
      </c>
      <c r="I158">
        <f t="shared" si="12"/>
        <v>0.99999999999999989</v>
      </c>
      <c r="J158">
        <f t="shared" si="13"/>
        <v>1.5532958281760242E-5</v>
      </c>
    </row>
    <row r="159" spans="1:10" s="6" customFormat="1" x14ac:dyDescent="0.3">
      <c r="A159" s="19" t="s">
        <v>175</v>
      </c>
      <c r="B159" s="8">
        <v>156</v>
      </c>
      <c r="C159" s="17"/>
      <c r="D159" s="8">
        <f>SUM(D2:D158)</f>
        <v>3364.3784492271952</v>
      </c>
      <c r="E159" s="8">
        <f>SUM(E2:E158)</f>
        <v>17894859.07775116</v>
      </c>
      <c r="F159" s="8">
        <f>SUM(G2:G158)</f>
        <v>1305.0533009611197</v>
      </c>
      <c r="G159" s="8">
        <f>SUM(J3:J158)</f>
        <v>0.21104258891448591</v>
      </c>
      <c r="H159" s="8">
        <v>1</v>
      </c>
      <c r="I159" s="8">
        <v>1</v>
      </c>
      <c r="J159" s="8">
        <f>SUM(J3:J158)</f>
        <v>0.21104258891448591</v>
      </c>
    </row>
    <row r="160" spans="1:10" x14ac:dyDescent="0.3">
      <c r="C160" s="34"/>
      <c r="D160" s="34"/>
      <c r="F160" t="s">
        <v>192</v>
      </c>
    </row>
    <row r="161" spans="2:6" ht="15.6" x14ac:dyDescent="0.3">
      <c r="B161" s="6"/>
      <c r="C161" s="32" t="s">
        <v>184</v>
      </c>
      <c r="D161" s="41"/>
      <c r="E161" s="35" t="s">
        <v>176</v>
      </c>
      <c r="F161" s="26">
        <v>156</v>
      </c>
    </row>
    <row r="162" spans="2:6" x14ac:dyDescent="0.3">
      <c r="B162" s="6"/>
      <c r="C162" s="33" t="s">
        <v>186</v>
      </c>
      <c r="D162" s="37" t="s">
        <v>185</v>
      </c>
    </row>
    <row r="163" spans="2:6" x14ac:dyDescent="0.3">
      <c r="B163" s="6"/>
      <c r="C163" s="38" t="s">
        <v>211</v>
      </c>
      <c r="D163" s="37" t="s">
        <v>209</v>
      </c>
      <c r="E163" s="30" t="s">
        <v>163</v>
      </c>
      <c r="F163" s="9">
        <f>AVERAGE(G3:G158)</f>
        <v>8.365726288212306</v>
      </c>
    </row>
    <row r="164" spans="2:6" ht="15.6" x14ac:dyDescent="0.3">
      <c r="C164" s="39" t="s">
        <v>210</v>
      </c>
      <c r="D164" s="37" t="s">
        <v>212</v>
      </c>
      <c r="E164" s="30" t="s">
        <v>164</v>
      </c>
      <c r="F164" s="22">
        <f>MEDIAN(G3:G158)</f>
        <v>8.1990938175296062</v>
      </c>
    </row>
    <row r="165" spans="2:6" ht="15.6" x14ac:dyDescent="0.3">
      <c r="C165" s="36" t="s">
        <v>187</v>
      </c>
      <c r="D165" s="40" t="s">
        <v>213</v>
      </c>
      <c r="E165" s="30" t="s">
        <v>165</v>
      </c>
      <c r="F165" s="23">
        <f>3*F164-2*F163</f>
        <v>7.8658288761642048</v>
      </c>
    </row>
    <row r="166" spans="2:6" ht="15.6" x14ac:dyDescent="0.3">
      <c r="E166" s="14" t="s">
        <v>166</v>
      </c>
      <c r="F166" s="22">
        <f>_xlfn.STDEV.S(G3:G158)</f>
        <v>1.1581674910074029</v>
      </c>
    </row>
    <row r="167" spans="2:6" ht="15.6" x14ac:dyDescent="0.3">
      <c r="E167" s="14" t="s">
        <v>167</v>
      </c>
      <c r="F167" s="22">
        <f>MAX(G3:G158)</f>
        <v>12.784729442082959</v>
      </c>
    </row>
    <row r="168" spans="2:6" ht="15.6" x14ac:dyDescent="0.3">
      <c r="E168" s="14" t="s">
        <v>168</v>
      </c>
      <c r="F168" s="22">
        <f>MIN(G3:G158)</f>
        <v>6.322477683572223</v>
      </c>
    </row>
    <row r="169" spans="2:6" x14ac:dyDescent="0.3">
      <c r="E169" s="15"/>
    </row>
    <row r="170" spans="2:6" ht="15.6" x14ac:dyDescent="0.3">
      <c r="E170" s="14" t="s">
        <v>189</v>
      </c>
      <c r="F170" s="22">
        <f>QUARTILE(G3:G158,0)</f>
        <v>6.322477683572223</v>
      </c>
    </row>
    <row r="171" spans="2:6" ht="15.6" x14ac:dyDescent="0.3">
      <c r="E171" s="14" t="s">
        <v>169</v>
      </c>
      <c r="F171" s="22">
        <f>QUARTILE(G3:G158, 1)</f>
        <v>7.538481000343892</v>
      </c>
    </row>
    <row r="172" spans="2:6" ht="15.6" x14ac:dyDescent="0.3">
      <c r="E172" s="14" t="s">
        <v>190</v>
      </c>
      <c r="F172" s="22">
        <f>QUARTILE(G3:G158, 2)</f>
        <v>8.1990938175296062</v>
      </c>
    </row>
    <row r="173" spans="2:6" ht="15.6" x14ac:dyDescent="0.3">
      <c r="E173" s="14" t="s">
        <v>170</v>
      </c>
      <c r="F173" s="22">
        <f>QUARTILE(G3:G158, 3)</f>
        <v>8.9924515706729977</v>
      </c>
    </row>
    <row r="174" spans="2:6" ht="15.6" x14ac:dyDescent="0.3">
      <c r="E174" s="14" t="s">
        <v>191</v>
      </c>
      <c r="F174" s="22">
        <f>QUARTILE(G3:G158, 4)</f>
        <v>12.784729442082959</v>
      </c>
    </row>
    <row r="175" spans="2:6" x14ac:dyDescent="0.3">
      <c r="E175" s="15"/>
    </row>
    <row r="176" spans="2:6" ht="15.6" x14ac:dyDescent="0.3">
      <c r="E176" s="14" t="s">
        <v>171</v>
      </c>
      <c r="F176" s="22">
        <f>SKEW(G3:G158)</f>
        <v>0.89674510466979274</v>
      </c>
    </row>
    <row r="177" spans="5:6" ht="15.6" x14ac:dyDescent="0.3">
      <c r="E177" s="14" t="s">
        <v>172</v>
      </c>
      <c r="F177" s="22">
        <f>KURT(G3:G158)</f>
        <v>1.4798804900970972</v>
      </c>
    </row>
    <row r="178" spans="5:6" ht="15.6" x14ac:dyDescent="0.3">
      <c r="E178" s="15"/>
      <c r="F178" s="24"/>
    </row>
    <row r="179" spans="5:6" ht="15.6" x14ac:dyDescent="0.3">
      <c r="E179" s="14" t="s">
        <v>162</v>
      </c>
      <c r="F179" s="22">
        <f>G159</f>
        <v>0.21104258891448591</v>
      </c>
    </row>
    <row r="180" spans="5:6" ht="15.6" x14ac:dyDescent="0.3">
      <c r="E180" s="14" t="s">
        <v>161</v>
      </c>
      <c r="F180" s="22">
        <f>(0.5-G159)/0.5</f>
        <v>0.57791482217102819</v>
      </c>
    </row>
    <row r="181" spans="5:6" ht="15.6" x14ac:dyDescent="0.3">
      <c r="F181" s="24"/>
    </row>
    <row r="182" spans="5:6" ht="15.6" x14ac:dyDescent="0.3">
      <c r="E182" s="14" t="s">
        <v>188</v>
      </c>
      <c r="F182" s="31">
        <f>(F161/6)*(F176^2+((F177^2)/4))</f>
        <v>35.143247073785339</v>
      </c>
    </row>
    <row r="183" spans="5:6" x14ac:dyDescent="0.3">
      <c r="E183" s="30" t="s">
        <v>193</v>
      </c>
      <c r="F183" s="9">
        <f>_xlfn.CHISQ.DIST.RT(F182,2)</f>
        <v>2.3374420888720216E-8</v>
      </c>
    </row>
    <row r="186" spans="5:6" ht="15.6" x14ac:dyDescent="0.3">
      <c r="E186" s="27"/>
    </row>
    <row r="187" spans="5:6" ht="15.6" x14ac:dyDescent="0.3">
      <c r="E187" s="27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7"/>
  <sheetViews>
    <sheetView topLeftCell="B1" zoomScale="70" zoomScaleNormal="70" workbookViewId="0">
      <selection activeCell="G1" activeCellId="1" sqref="C1:C1048576 G1:G1048576"/>
    </sheetView>
  </sheetViews>
  <sheetFormatPr defaultRowHeight="14.4" x14ac:dyDescent="0.3"/>
  <cols>
    <col min="2" max="2" width="8.6640625" customWidth="1"/>
    <col min="3" max="3" width="21.44140625" customWidth="1"/>
    <col min="4" max="4" width="33.77734375" customWidth="1"/>
    <col min="5" max="5" width="39" customWidth="1"/>
    <col min="6" max="6" width="28.5546875" customWidth="1"/>
    <col min="7" max="7" width="28.21875" customWidth="1"/>
    <col min="8" max="8" width="41.88671875" customWidth="1"/>
    <col min="9" max="9" width="30.77734375" customWidth="1"/>
    <col min="10" max="10" width="23.33203125" customWidth="1"/>
  </cols>
  <sheetData>
    <row r="1" spans="1:10" x14ac:dyDescent="0.3">
      <c r="A1" s="10" t="s">
        <v>158</v>
      </c>
      <c r="B1" s="11" t="s">
        <v>173</v>
      </c>
      <c r="C1" s="29" t="s">
        <v>0</v>
      </c>
      <c r="D1" s="1" t="s">
        <v>203</v>
      </c>
      <c r="E1" s="1" t="s">
        <v>204</v>
      </c>
      <c r="F1" s="12" t="s">
        <v>1</v>
      </c>
      <c r="G1" s="28" t="s">
        <v>183</v>
      </c>
      <c r="H1" s="12" t="s">
        <v>206</v>
      </c>
      <c r="I1" s="13" t="s">
        <v>205</v>
      </c>
      <c r="J1" s="13" t="s">
        <v>160</v>
      </c>
    </row>
    <row r="2" spans="1:10" x14ac:dyDescent="0.3">
      <c r="A2" s="21">
        <v>1975</v>
      </c>
      <c r="B2" s="3">
        <v>0</v>
      </c>
      <c r="C2" s="5" t="s">
        <v>159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3">
        <v>0</v>
      </c>
    </row>
    <row r="3" spans="1:10" x14ac:dyDescent="0.3">
      <c r="A3" s="1">
        <v>1975</v>
      </c>
      <c r="B3">
        <v>1</v>
      </c>
      <c r="C3" t="s">
        <v>97</v>
      </c>
      <c r="D3">
        <v>6.48227787017822</v>
      </c>
      <c r="E3">
        <v>3649.82446289062</v>
      </c>
      <c r="F3">
        <v>563.04659195213947</v>
      </c>
      <c r="G3">
        <v>6.3333623812912903</v>
      </c>
      <c r="H3">
        <f>(E3/$E$159)+H2</f>
        <v>1.6522066839047705E-4</v>
      </c>
      <c r="I3">
        <f t="shared" ref="I3:I34" si="0">(D3/$D$159)+I2</f>
        <v>1.7411083621105897E-3</v>
      </c>
      <c r="J3">
        <f>((H2+H3)/2)*(I3-I2)</f>
        <v>1.4383354366408018E-7</v>
      </c>
    </row>
    <row r="4" spans="1:10" x14ac:dyDescent="0.3">
      <c r="A4" s="1">
        <v>1975</v>
      </c>
      <c r="B4" s="3">
        <v>2</v>
      </c>
      <c r="C4" t="s">
        <v>101</v>
      </c>
      <c r="D4">
        <v>10.3444938659668</v>
      </c>
      <c r="E4">
        <v>6515.041015625</v>
      </c>
      <c r="F4">
        <v>629.80761553345474</v>
      </c>
      <c r="G4">
        <v>6.4454144005808844</v>
      </c>
      <c r="H4">
        <f t="shared" ref="H4:H67" si="1">(E4/$E$159)+H3</f>
        <v>4.6014428516639799E-4</v>
      </c>
      <c r="I4">
        <f t="shared" si="0"/>
        <v>4.5195891882250858E-3</v>
      </c>
      <c r="J4">
        <f t="shared" ref="J4:J67" si="2">((H3+H4)/2)*(I4-I3)</f>
        <v>8.6878226639087986E-7</v>
      </c>
    </row>
    <row r="5" spans="1:10" x14ac:dyDescent="0.3">
      <c r="A5" s="1">
        <v>1975</v>
      </c>
      <c r="B5" s="3">
        <v>3</v>
      </c>
      <c r="C5" t="s">
        <v>51</v>
      </c>
      <c r="D5">
        <v>32.566822052002003</v>
      </c>
      <c r="E5">
        <v>21329.580078125</v>
      </c>
      <c r="F5">
        <v>654.94815687162793</v>
      </c>
      <c r="G5">
        <v>6.4845560826884316</v>
      </c>
      <c r="H5">
        <f t="shared" si="1"/>
        <v>1.4256941390914215E-3</v>
      </c>
      <c r="I5">
        <f t="shared" si="0"/>
        <v>1.3266879467614064E-2</v>
      </c>
      <c r="J5">
        <f t="shared" si="2"/>
        <v>8.2479880585043253E-6</v>
      </c>
    </row>
    <row r="6" spans="1:10" x14ac:dyDescent="0.3">
      <c r="A6" s="1">
        <v>1975</v>
      </c>
      <c r="B6">
        <v>4</v>
      </c>
      <c r="C6" t="s">
        <v>11</v>
      </c>
      <c r="D6">
        <v>3.6714940071106001</v>
      </c>
      <c r="E6">
        <v>2749.21923828125</v>
      </c>
      <c r="F6">
        <v>748.80123267444367</v>
      </c>
      <c r="G6">
        <v>6.6184735713618723</v>
      </c>
      <c r="H6">
        <f t="shared" si="1"/>
        <v>1.5501461078694055E-3</v>
      </c>
      <c r="I6">
        <f t="shared" si="0"/>
        <v>1.4253024931483763E-2</v>
      </c>
      <c r="J6">
        <f t="shared" si="2"/>
        <v>1.4673056803706519E-6</v>
      </c>
    </row>
    <row r="7" spans="1:10" x14ac:dyDescent="0.3">
      <c r="A7" s="1">
        <v>1975</v>
      </c>
      <c r="B7" s="3">
        <v>5</v>
      </c>
      <c r="C7" t="s">
        <v>113</v>
      </c>
      <c r="D7">
        <v>13.3258142471313</v>
      </c>
      <c r="E7">
        <v>9979.3349609375</v>
      </c>
      <c r="F7">
        <v>748.8724347996814</v>
      </c>
      <c r="G7">
        <v>6.6185686549930232</v>
      </c>
      <c r="H7">
        <f t="shared" si="1"/>
        <v>2.0018917764906092E-3</v>
      </c>
      <c r="I7">
        <f t="shared" si="0"/>
        <v>1.7832273936583085E-2</v>
      </c>
      <c r="J7">
        <f t="shared" si="2"/>
        <v>6.3568140318353418E-6</v>
      </c>
    </row>
    <row r="8" spans="1:10" x14ac:dyDescent="0.3">
      <c r="A8" s="1">
        <v>1975</v>
      </c>
      <c r="B8" s="3">
        <v>6</v>
      </c>
      <c r="C8" t="s">
        <v>99</v>
      </c>
      <c r="D8">
        <v>29.721967697143601</v>
      </c>
      <c r="E8">
        <v>22987.03125</v>
      </c>
      <c r="F8">
        <v>773.40206692335335</v>
      </c>
      <c r="G8">
        <v>6.6507990516849516</v>
      </c>
      <c r="H8">
        <f t="shared" si="1"/>
        <v>3.042471318343387E-3</v>
      </c>
      <c r="I8">
        <f t="shared" si="0"/>
        <v>2.5815450149060809E-2</v>
      </c>
      <c r="J8">
        <f t="shared" si="2"/>
        <v>2.0135019732889638E-5</v>
      </c>
    </row>
    <row r="9" spans="1:10" x14ac:dyDescent="0.3">
      <c r="A9" s="1">
        <v>1975</v>
      </c>
      <c r="B9">
        <v>7</v>
      </c>
      <c r="C9" t="s">
        <v>85</v>
      </c>
      <c r="D9">
        <v>3.0515770912170401</v>
      </c>
      <c r="E9">
        <v>2404.17578125</v>
      </c>
      <c r="F9">
        <v>787.84697531306961</v>
      </c>
      <c r="G9">
        <v>6.6693038772346886</v>
      </c>
      <c r="H9">
        <f t="shared" si="1"/>
        <v>3.1513038207130295E-3</v>
      </c>
      <c r="I9">
        <f t="shared" si="0"/>
        <v>2.6635088939243837E-2</v>
      </c>
      <c r="J9">
        <f t="shared" si="2"/>
        <v>2.5383291808209573E-6</v>
      </c>
    </row>
    <row r="10" spans="1:10" x14ac:dyDescent="0.3">
      <c r="A10" s="1">
        <v>1975</v>
      </c>
      <c r="B10" s="3">
        <v>8</v>
      </c>
      <c r="C10" t="s">
        <v>154</v>
      </c>
      <c r="D10">
        <v>48.729393005371101</v>
      </c>
      <c r="E10">
        <v>39158.3046875</v>
      </c>
      <c r="F10">
        <v>803.58695794104915</v>
      </c>
      <c r="G10">
        <v>6.689085403268324</v>
      </c>
      <c r="H10">
        <f t="shared" si="1"/>
        <v>4.9239264055215941E-3</v>
      </c>
      <c r="I10">
        <f t="shared" si="0"/>
        <v>3.9723567301540925E-2</v>
      </c>
      <c r="J10">
        <f t="shared" si="2"/>
        <v>5.284623804331965E-5</v>
      </c>
    </row>
    <row r="11" spans="1:10" x14ac:dyDescent="0.3">
      <c r="A11" s="1">
        <v>1975</v>
      </c>
      <c r="B11" s="3">
        <v>9</v>
      </c>
      <c r="C11" t="s">
        <v>14</v>
      </c>
      <c r="D11">
        <v>6.1545448303222701</v>
      </c>
      <c r="E11">
        <v>5298.28564453125</v>
      </c>
      <c r="F11">
        <v>860.87367800582194</v>
      </c>
      <c r="G11">
        <v>6.7579477782235751</v>
      </c>
      <c r="H11">
        <f t="shared" si="1"/>
        <v>5.1637698019406722E-3</v>
      </c>
      <c r="I11">
        <f t="shared" si="0"/>
        <v>4.1376648160409445E-2</v>
      </c>
      <c r="J11">
        <f t="shared" si="2"/>
        <v>8.3378887553182127E-6</v>
      </c>
    </row>
    <row r="12" spans="1:10" x14ac:dyDescent="0.3">
      <c r="A12" s="1">
        <v>1975</v>
      </c>
      <c r="B12">
        <v>10</v>
      </c>
      <c r="C12" t="s">
        <v>126</v>
      </c>
      <c r="D12">
        <v>4.35909223556519</v>
      </c>
      <c r="E12">
        <v>4289.46240234375</v>
      </c>
      <c r="F12">
        <v>984.02652904351498</v>
      </c>
      <c r="G12">
        <v>6.8916528570989044</v>
      </c>
      <c r="H12">
        <f t="shared" si="1"/>
        <v>5.3579456732344294E-3</v>
      </c>
      <c r="I12">
        <f t="shared" si="0"/>
        <v>4.2547479169902293E-2</v>
      </c>
      <c r="J12">
        <f t="shared" si="2"/>
        <v>6.1595753756978929E-6</v>
      </c>
    </row>
    <row r="13" spans="1:10" x14ac:dyDescent="0.3">
      <c r="A13" s="1">
        <v>1975</v>
      </c>
      <c r="B13" s="3">
        <v>11</v>
      </c>
      <c r="C13" t="s">
        <v>148</v>
      </c>
      <c r="D13">
        <v>10.827146530151399</v>
      </c>
      <c r="E13">
        <v>10994.21875</v>
      </c>
      <c r="F13">
        <v>1015.430863467428</v>
      </c>
      <c r="G13">
        <v>6.9230682974299613</v>
      </c>
      <c r="H13">
        <f t="shared" si="1"/>
        <v>5.855633216505343E-3</v>
      </c>
      <c r="I13">
        <f t="shared" si="0"/>
        <v>4.5455598158162351E-2</v>
      </c>
      <c r="J13">
        <f t="shared" si="2"/>
        <v>1.630521084780219E-5</v>
      </c>
    </row>
    <row r="14" spans="1:10" x14ac:dyDescent="0.3">
      <c r="A14" s="1">
        <v>1975</v>
      </c>
      <c r="B14" s="3">
        <v>12</v>
      </c>
      <c r="C14" t="s">
        <v>81</v>
      </c>
      <c r="D14">
        <v>7.5225930213928196</v>
      </c>
      <c r="E14">
        <v>7764.546875</v>
      </c>
      <c r="F14">
        <v>1032.163624021546</v>
      </c>
      <c r="G14">
        <v>6.9394124838821947</v>
      </c>
      <c r="H14">
        <f t="shared" si="1"/>
        <v>6.2071196064619376E-3</v>
      </c>
      <c r="I14">
        <f t="shared" si="0"/>
        <v>4.7476130118780338E-2</v>
      </c>
      <c r="J14">
        <f t="shared" si="2"/>
        <v>1.2186588805920118E-5</v>
      </c>
    </row>
    <row r="15" spans="1:10" x14ac:dyDescent="0.3">
      <c r="A15" s="1">
        <v>1975</v>
      </c>
      <c r="B15">
        <v>13</v>
      </c>
      <c r="C15" t="s">
        <v>15</v>
      </c>
      <c r="D15">
        <v>71.305923461914105</v>
      </c>
      <c r="E15">
        <v>74101.765625</v>
      </c>
      <c r="F15">
        <v>1039.2091151386489</v>
      </c>
      <c r="G15">
        <v>6.9462152366214722</v>
      </c>
      <c r="H15">
        <f t="shared" si="1"/>
        <v>9.5615667504159625E-3</v>
      </c>
      <c r="I15">
        <f t="shared" si="0"/>
        <v>6.6628554944429319E-2</v>
      </c>
      <c r="J15">
        <f t="shared" si="2"/>
        <v>1.5100429002467034E-4</v>
      </c>
    </row>
    <row r="16" spans="1:10" x14ac:dyDescent="0.3">
      <c r="A16" s="1">
        <v>1975</v>
      </c>
      <c r="B16" s="3">
        <v>14</v>
      </c>
      <c r="C16" t="s">
        <v>108</v>
      </c>
      <c r="D16">
        <v>5.1848111152648899</v>
      </c>
      <c r="E16">
        <v>5675.15087890625</v>
      </c>
      <c r="F16">
        <v>1094.572348488786</v>
      </c>
      <c r="G16">
        <v>6.9981190166410414</v>
      </c>
      <c r="H16">
        <f t="shared" si="1"/>
        <v>9.8184701250749965E-3</v>
      </c>
      <c r="I16">
        <f t="shared" si="0"/>
        <v>6.8021170035843695E-2</v>
      </c>
      <c r="J16">
        <f t="shared" si="2"/>
        <v>1.349446591248791E-5</v>
      </c>
    </row>
    <row r="17" spans="1:10" x14ac:dyDescent="0.3">
      <c r="A17" s="1">
        <v>1975</v>
      </c>
      <c r="B17" s="3">
        <v>15</v>
      </c>
      <c r="C17" t="s">
        <v>27</v>
      </c>
      <c r="D17">
        <v>2.0173718929290798</v>
      </c>
      <c r="E17">
        <v>2354.16577148438</v>
      </c>
      <c r="F17">
        <v>1166.946847894415</v>
      </c>
      <c r="G17">
        <v>7.0621460853147884</v>
      </c>
      <c r="H17">
        <f t="shared" si="1"/>
        <v>9.9250387686416475E-3</v>
      </c>
      <c r="I17">
        <f t="shared" si="0"/>
        <v>6.8563026331209379E-2</v>
      </c>
      <c r="J17">
        <f t="shared" si="2"/>
        <v>5.3490722933343632E-6</v>
      </c>
    </row>
    <row r="18" spans="1:10" x14ac:dyDescent="0.3">
      <c r="A18" s="1">
        <v>1975</v>
      </c>
      <c r="B18">
        <v>16</v>
      </c>
      <c r="C18" t="s">
        <v>49</v>
      </c>
      <c r="D18">
        <v>39.187702178955099</v>
      </c>
      <c r="E18">
        <v>48525.97265625</v>
      </c>
      <c r="F18">
        <v>1238.295943830813</v>
      </c>
      <c r="G18">
        <v>7.12149147462077</v>
      </c>
      <c r="H18">
        <f t="shared" si="1"/>
        <v>1.2121718011186335E-2</v>
      </c>
      <c r="I18">
        <f t="shared" si="0"/>
        <v>7.9088652865914252E-2</v>
      </c>
      <c r="J18">
        <f t="shared" si="2"/>
        <v>1.1602796408297099E-4</v>
      </c>
    </row>
    <row r="19" spans="1:10" x14ac:dyDescent="0.3">
      <c r="A19" s="1">
        <v>1975</v>
      </c>
      <c r="B19" s="3">
        <v>17</v>
      </c>
      <c r="C19" t="s">
        <v>131</v>
      </c>
      <c r="D19">
        <v>2.9938759803771999</v>
      </c>
      <c r="E19">
        <v>3811.04760742188</v>
      </c>
      <c r="F19">
        <v>1272.947721415542</v>
      </c>
      <c r="G19">
        <v>7.1490905304836003</v>
      </c>
      <c r="H19">
        <f t="shared" si="1"/>
        <v>1.2294236947197707E-2</v>
      </c>
      <c r="I19">
        <f t="shared" si="0"/>
        <v>7.9892793417885605E-2</v>
      </c>
      <c r="J19">
        <f t="shared" si="2"/>
        <v>9.8169297485713101E-6</v>
      </c>
    </row>
    <row r="20" spans="1:10" x14ac:dyDescent="0.3">
      <c r="A20" s="1">
        <v>1975</v>
      </c>
      <c r="B20" s="3">
        <v>18</v>
      </c>
      <c r="C20" t="s">
        <v>105</v>
      </c>
      <c r="D20">
        <v>5.29280805587769</v>
      </c>
      <c r="E20">
        <v>6865.375</v>
      </c>
      <c r="F20">
        <v>1297.1139190237529</v>
      </c>
      <c r="G20">
        <v>7.167897013168516</v>
      </c>
      <c r="H20">
        <f t="shared" si="1"/>
        <v>1.2605019522574748E-2</v>
      </c>
      <c r="I20">
        <f t="shared" si="0"/>
        <v>8.1314415963184117E-2</v>
      </c>
      <c r="J20">
        <f t="shared" si="2"/>
        <v>1.7698672179299179E-5</v>
      </c>
    </row>
    <row r="21" spans="1:10" x14ac:dyDescent="0.3">
      <c r="A21" s="1">
        <v>1975</v>
      </c>
      <c r="B21">
        <v>19</v>
      </c>
      <c r="C21" t="s">
        <v>60</v>
      </c>
      <c r="D21">
        <v>0.77846997976303101</v>
      </c>
      <c r="E21">
        <v>1014.55480957031</v>
      </c>
      <c r="F21">
        <v>1303.2677379275999</v>
      </c>
      <c r="G21">
        <v>7.1726300340889519</v>
      </c>
      <c r="H21">
        <f t="shared" si="1"/>
        <v>1.2650946504943434E-2</v>
      </c>
      <c r="I21">
        <f t="shared" si="0"/>
        <v>8.1523509219993268E-2</v>
      </c>
      <c r="J21">
        <f t="shared" si="2"/>
        <v>2.6404260952775236E-6</v>
      </c>
    </row>
    <row r="22" spans="1:10" x14ac:dyDescent="0.3">
      <c r="A22" s="1">
        <v>1975</v>
      </c>
      <c r="B22" s="3">
        <v>20</v>
      </c>
      <c r="C22" t="s">
        <v>100</v>
      </c>
      <c r="D22">
        <v>1.4796509742736801</v>
      </c>
      <c r="E22">
        <v>1991.49304199219</v>
      </c>
      <c r="F22">
        <v>1345.9208128253081</v>
      </c>
      <c r="G22">
        <v>7.2048336769920924</v>
      </c>
      <c r="H22">
        <f t="shared" si="1"/>
        <v>1.2741097638193371E-2</v>
      </c>
      <c r="I22">
        <f t="shared" si="0"/>
        <v>8.1920936287438947E-2</v>
      </c>
      <c r="J22">
        <f t="shared" si="2"/>
        <v>5.0457428201290545E-6</v>
      </c>
    </row>
    <row r="23" spans="1:10" x14ac:dyDescent="0.3">
      <c r="A23" s="1">
        <v>1975</v>
      </c>
      <c r="B23" s="3">
        <v>21</v>
      </c>
      <c r="C23" t="s">
        <v>140</v>
      </c>
      <c r="D23">
        <v>4.0879478454589799</v>
      </c>
      <c r="E23">
        <v>5529.7529296875</v>
      </c>
      <c r="F23">
        <v>1352.696545732628</v>
      </c>
      <c r="G23">
        <v>7.2098553204825349</v>
      </c>
      <c r="H23">
        <f t="shared" si="1"/>
        <v>1.2991419121970589E-2</v>
      </c>
      <c r="I23">
        <f t="shared" si="0"/>
        <v>8.3018939230253996E-2</v>
      </c>
      <c r="J23">
        <f t="shared" si="2"/>
        <v>1.4127189564348799E-5</v>
      </c>
    </row>
    <row r="24" spans="1:10" x14ac:dyDescent="0.3">
      <c r="A24" s="1">
        <v>1975</v>
      </c>
      <c r="B24">
        <v>22</v>
      </c>
      <c r="C24" t="s">
        <v>26</v>
      </c>
      <c r="D24">
        <v>0.82583999633789096</v>
      </c>
      <c r="E24">
        <v>1121.408203125</v>
      </c>
      <c r="F24">
        <v>1357.900087302357</v>
      </c>
      <c r="G24">
        <v>7.2136947319969309</v>
      </c>
      <c r="H24">
        <f t="shared" si="1"/>
        <v>1.3042183155896794E-2</v>
      </c>
      <c r="I24">
        <f t="shared" si="0"/>
        <v>8.3240755843516478E-2</v>
      </c>
      <c r="J24">
        <f t="shared" si="2"/>
        <v>2.8873427441494919E-6</v>
      </c>
    </row>
    <row r="25" spans="1:10" x14ac:dyDescent="0.3">
      <c r="A25" s="1">
        <v>1975</v>
      </c>
      <c r="B25" s="3">
        <v>23</v>
      </c>
      <c r="C25" t="s">
        <v>70</v>
      </c>
      <c r="D25">
        <v>621.30169677734398</v>
      </c>
      <c r="E25">
        <v>866440.75</v>
      </c>
      <c r="F25">
        <v>1394.5571925751699</v>
      </c>
      <c r="G25">
        <v>7.2403322191882893</v>
      </c>
      <c r="H25">
        <f t="shared" si="1"/>
        <v>5.2264321450835483E-2</v>
      </c>
      <c r="I25">
        <f t="shared" si="0"/>
        <v>0.25011937495195502</v>
      </c>
      <c r="J25">
        <f t="shared" si="2"/>
        <v>5.449129653785181E-3</v>
      </c>
    </row>
    <row r="26" spans="1:10" x14ac:dyDescent="0.3">
      <c r="A26" s="1">
        <v>1975</v>
      </c>
      <c r="B26" s="3">
        <v>24</v>
      </c>
      <c r="C26" t="s">
        <v>38</v>
      </c>
      <c r="D26">
        <v>0.27242299914360002</v>
      </c>
      <c r="E26">
        <v>380.84826660156199</v>
      </c>
      <c r="F26">
        <v>1398.003354337967</v>
      </c>
      <c r="G26">
        <v>7.2428003221742587</v>
      </c>
      <c r="H26">
        <f t="shared" si="1"/>
        <v>5.2281561733430723E-2</v>
      </c>
      <c r="I26">
        <f t="shared" si="0"/>
        <v>0.25019254644681216</v>
      </c>
      <c r="J26">
        <f t="shared" si="2"/>
        <v>3.8248892768762557E-6</v>
      </c>
    </row>
    <row r="27" spans="1:10" x14ac:dyDescent="0.3">
      <c r="A27" s="1">
        <v>1975</v>
      </c>
      <c r="B27">
        <v>25</v>
      </c>
      <c r="C27" t="s">
        <v>67</v>
      </c>
      <c r="D27">
        <v>5.1403570175170898</v>
      </c>
      <c r="E27">
        <v>7208.66455078125</v>
      </c>
      <c r="F27">
        <v>1402.3665138852939</v>
      </c>
      <c r="G27">
        <v>7.2459164556018214</v>
      </c>
      <c r="H27">
        <f t="shared" si="1"/>
        <v>5.2607884379188743E-2</v>
      </c>
      <c r="I27">
        <f t="shared" si="0"/>
        <v>0.25157322138341232</v>
      </c>
      <c r="J27">
        <f t="shared" si="2"/>
        <v>7.2409114680783225E-5</v>
      </c>
    </row>
    <row r="28" spans="1:10" x14ac:dyDescent="0.3">
      <c r="A28" s="1">
        <v>1975</v>
      </c>
      <c r="B28" s="3">
        <v>26</v>
      </c>
      <c r="C28" t="s">
        <v>94</v>
      </c>
      <c r="D28">
        <v>7.5560259819030797</v>
      </c>
      <c r="E28">
        <v>10896.0849609375</v>
      </c>
      <c r="F28">
        <v>1442.0391072018499</v>
      </c>
      <c r="G28">
        <v>7.273813437589391</v>
      </c>
      <c r="H28">
        <f t="shared" si="1"/>
        <v>5.3101129590948801E-2</v>
      </c>
      <c r="I28">
        <f t="shared" si="0"/>
        <v>0.25360273327489419</v>
      </c>
      <c r="J28">
        <f t="shared" si="2"/>
        <v>1.0726885044460875E-4</v>
      </c>
    </row>
    <row r="29" spans="1:10" x14ac:dyDescent="0.3">
      <c r="A29" s="1">
        <v>1975</v>
      </c>
      <c r="B29" s="3">
        <v>27</v>
      </c>
      <c r="C29" t="s">
        <v>31</v>
      </c>
      <c r="D29">
        <v>920.945068359375</v>
      </c>
      <c r="E29">
        <v>1443767.625</v>
      </c>
      <c r="F29">
        <v>1567.702216563265</v>
      </c>
      <c r="G29">
        <v>7.3573662699685327</v>
      </c>
      <c r="H29">
        <f t="shared" si="1"/>
        <v>0.11845776644523477</v>
      </c>
      <c r="I29">
        <f t="shared" si="0"/>
        <v>0.50096410711259609</v>
      </c>
      <c r="J29">
        <f t="shared" si="2"/>
        <v>2.1218522108794921E-2</v>
      </c>
    </row>
    <row r="30" spans="1:10" x14ac:dyDescent="0.3">
      <c r="A30" s="1">
        <v>1975</v>
      </c>
      <c r="B30">
        <v>28</v>
      </c>
      <c r="C30" t="s">
        <v>33</v>
      </c>
      <c r="D30">
        <v>7.4573621749877903</v>
      </c>
      <c r="E30">
        <v>11981.2392578125</v>
      </c>
      <c r="F30">
        <v>1606.632342197074</v>
      </c>
      <c r="G30">
        <v>7.3818955543705727</v>
      </c>
      <c r="H30">
        <f t="shared" si="1"/>
        <v>0.11900013454497463</v>
      </c>
      <c r="I30">
        <f t="shared" si="0"/>
        <v>0.50296711838458918</v>
      </c>
      <c r="J30">
        <f t="shared" si="2"/>
        <v>2.3781542615360473E-4</v>
      </c>
    </row>
    <row r="31" spans="1:10" x14ac:dyDescent="0.3">
      <c r="A31" s="1">
        <v>1975</v>
      </c>
      <c r="B31" s="3">
        <v>29</v>
      </c>
      <c r="C31" t="s">
        <v>25</v>
      </c>
      <c r="D31">
        <v>0.34998199343681302</v>
      </c>
      <c r="E31">
        <v>569.26306152343795</v>
      </c>
      <c r="F31">
        <v>1626.549571688792</v>
      </c>
      <c r="G31">
        <v>7.3942162229705204</v>
      </c>
      <c r="H31">
        <f t="shared" si="1"/>
        <v>0.11902590400990951</v>
      </c>
      <c r="I31">
        <f t="shared" si="0"/>
        <v>0.5030611218487363</v>
      </c>
      <c r="J31">
        <f t="shared" si="2"/>
        <v>1.1187636090687384E-5</v>
      </c>
    </row>
    <row r="32" spans="1:10" x14ac:dyDescent="0.3">
      <c r="A32" s="1">
        <v>1975</v>
      </c>
      <c r="B32">
        <v>30</v>
      </c>
      <c r="C32" t="s">
        <v>128</v>
      </c>
      <c r="D32">
        <v>12.1441354751587</v>
      </c>
      <c r="E32">
        <v>19947.1640625</v>
      </c>
      <c r="F32">
        <v>1642.5347117794181</v>
      </c>
      <c r="G32">
        <v>7.403995883638907</v>
      </c>
      <c r="H32">
        <f t="shared" si="1"/>
        <v>0.11992887449860271</v>
      </c>
      <c r="I32">
        <f t="shared" si="0"/>
        <v>0.50632297767316448</v>
      </c>
      <c r="J32">
        <f t="shared" si="2"/>
        <v>3.8971801802646725E-4</v>
      </c>
    </row>
    <row r="33" spans="1:10" x14ac:dyDescent="0.3">
      <c r="A33" s="1">
        <v>1975</v>
      </c>
      <c r="B33" s="3">
        <v>31</v>
      </c>
      <c r="C33" t="s">
        <v>69</v>
      </c>
      <c r="D33">
        <v>131.38909912109401</v>
      </c>
      <c r="E33">
        <v>217872.484375</v>
      </c>
      <c r="F33">
        <v>1658.223443439543</v>
      </c>
      <c r="G33">
        <v>7.4135020934663567</v>
      </c>
      <c r="H33">
        <f t="shared" si="1"/>
        <v>0.12979155087066638</v>
      </c>
      <c r="I33">
        <f t="shared" si="0"/>
        <v>0.54161345175517484</v>
      </c>
      <c r="J33">
        <f t="shared" si="2"/>
        <v>4.4063760996213962E-3</v>
      </c>
    </row>
    <row r="34" spans="1:10" x14ac:dyDescent="0.3">
      <c r="A34" s="1">
        <v>1975</v>
      </c>
      <c r="B34" s="3">
        <v>32</v>
      </c>
      <c r="C34" t="s">
        <v>90</v>
      </c>
      <c r="D34">
        <v>1.15063500404358</v>
      </c>
      <c r="E34">
        <v>2097.2314453125</v>
      </c>
      <c r="F34">
        <v>1822.673078728159</v>
      </c>
      <c r="G34">
        <v>7.5080594271257377</v>
      </c>
      <c r="H34">
        <f t="shared" si="1"/>
        <v>0.12988648858196924</v>
      </c>
      <c r="I34">
        <f t="shared" si="0"/>
        <v>0.54192250673050901</v>
      </c>
      <c r="J34">
        <f t="shared" si="2"/>
        <v>4.0127395038930947E-5</v>
      </c>
    </row>
    <row r="35" spans="1:10" x14ac:dyDescent="0.3">
      <c r="A35" s="1">
        <v>1975</v>
      </c>
      <c r="B35">
        <v>33</v>
      </c>
      <c r="C35" t="s">
        <v>141</v>
      </c>
      <c r="D35">
        <v>2.4104459285736102</v>
      </c>
      <c r="E35">
        <v>4398.537109375</v>
      </c>
      <c r="F35">
        <v>1824.781488451745</v>
      </c>
      <c r="G35">
        <v>7.509215526492893</v>
      </c>
      <c r="H35">
        <f t="shared" si="1"/>
        <v>0.13008560205949132</v>
      </c>
      <c r="I35">
        <f t="shared" ref="I35:I66" si="3">(D35/$D$159)+I34</f>
        <v>0.54256994080333121</v>
      </c>
      <c r="J35">
        <f t="shared" si="2"/>
        <v>8.4157394732050825E-5</v>
      </c>
    </row>
    <row r="36" spans="1:10" x14ac:dyDescent="0.3">
      <c r="A36" s="1">
        <v>1975</v>
      </c>
      <c r="B36" s="3">
        <v>34</v>
      </c>
      <c r="C36" t="s">
        <v>87</v>
      </c>
      <c r="D36">
        <v>1.6250129938125599</v>
      </c>
      <c r="E36">
        <v>3017.25952148438</v>
      </c>
      <c r="F36">
        <v>1856.760243132192</v>
      </c>
      <c r="G36">
        <v>7.5265884432339014</v>
      </c>
      <c r="H36">
        <f t="shared" si="1"/>
        <v>0.13022218770625757</v>
      </c>
      <c r="I36">
        <f t="shared" si="3"/>
        <v>0.54300641140343953</v>
      </c>
      <c r="J36">
        <f t="shared" si="2"/>
        <v>5.6808348605963211E-5</v>
      </c>
    </row>
    <row r="37" spans="1:10" x14ac:dyDescent="0.3">
      <c r="A37" s="1">
        <v>1975</v>
      </c>
      <c r="B37" s="3">
        <v>35</v>
      </c>
      <c r="C37" t="s">
        <v>116</v>
      </c>
      <c r="D37">
        <v>66.787902832031193</v>
      </c>
      <c r="E37">
        <v>125140.1484375</v>
      </c>
      <c r="F37">
        <v>1873.6948329134141</v>
      </c>
      <c r="G37">
        <v>7.5356676069091524</v>
      </c>
      <c r="H37">
        <f t="shared" si="1"/>
        <v>0.13588704616110839</v>
      </c>
      <c r="I37">
        <f t="shared" si="3"/>
        <v>0.56094531782453716</v>
      </c>
      <c r="J37">
        <f t="shared" si="2"/>
        <v>2.3868543220683315E-3</v>
      </c>
    </row>
    <row r="38" spans="1:10" x14ac:dyDescent="0.3">
      <c r="A38" s="1">
        <v>1975</v>
      </c>
      <c r="B38">
        <v>36</v>
      </c>
      <c r="C38" t="s">
        <v>13</v>
      </c>
      <c r="D38">
        <v>3.26516509056091</v>
      </c>
      <c r="E38">
        <v>6177.48095703125</v>
      </c>
      <c r="F38">
        <v>1891.935257696279</v>
      </c>
      <c r="G38">
        <v>7.5453555300497444</v>
      </c>
      <c r="H38">
        <f t="shared" si="1"/>
        <v>0.13616668907080651</v>
      </c>
      <c r="I38">
        <f t="shared" si="3"/>
        <v>0.56182232531429643</v>
      </c>
      <c r="J38">
        <f t="shared" si="2"/>
        <v>1.1929658170768791E-4</v>
      </c>
    </row>
    <row r="39" spans="1:10" x14ac:dyDescent="0.3">
      <c r="A39" s="1">
        <v>1975</v>
      </c>
      <c r="B39" s="3">
        <v>37</v>
      </c>
      <c r="C39" t="s">
        <v>80</v>
      </c>
      <c r="D39">
        <v>13.4866285324097</v>
      </c>
      <c r="E39">
        <v>25657.67578125</v>
      </c>
      <c r="F39">
        <v>1902.452916204526</v>
      </c>
      <c r="G39">
        <v>7.5508993410482681</v>
      </c>
      <c r="H39">
        <f t="shared" si="1"/>
        <v>0.13732816365267364</v>
      </c>
      <c r="I39">
        <f t="shared" si="3"/>
        <v>0.56544476825560963</v>
      </c>
      <c r="J39">
        <f t="shared" si="2"/>
        <v>4.9535974936683162E-4</v>
      </c>
    </row>
    <row r="40" spans="1:10" x14ac:dyDescent="0.3">
      <c r="A40" s="1">
        <v>1975</v>
      </c>
      <c r="B40" s="3">
        <v>38</v>
      </c>
      <c r="C40" t="s">
        <v>147</v>
      </c>
      <c r="D40">
        <v>15.9803009033203</v>
      </c>
      <c r="E40">
        <v>31474.03515625</v>
      </c>
      <c r="F40">
        <v>1969.5520970891421</v>
      </c>
      <c r="G40">
        <v>7.585561433997718</v>
      </c>
      <c r="H40">
        <f>(E40/$E$159)+H39</f>
        <v>0.13875293385144163</v>
      </c>
      <c r="I40">
        <f t="shared" si="3"/>
        <v>0.56973699948806211</v>
      </c>
      <c r="J40">
        <f t="shared" si="2"/>
        <v>5.9250195469846118E-4</v>
      </c>
    </row>
    <row r="41" spans="1:10" x14ac:dyDescent="0.3">
      <c r="A41" s="1">
        <v>1975</v>
      </c>
      <c r="B41">
        <v>39</v>
      </c>
      <c r="C41" t="s">
        <v>34</v>
      </c>
      <c r="D41">
        <v>22.902318954467798</v>
      </c>
      <c r="E41">
        <v>47479.25</v>
      </c>
      <c r="F41">
        <v>2073.119761120859</v>
      </c>
      <c r="G41">
        <v>7.6368098826536182</v>
      </c>
      <c r="H41">
        <f t="shared" si="1"/>
        <v>0.14090222993388002</v>
      </c>
      <c r="I41">
        <f t="shared" si="3"/>
        <v>0.57588845116013487</v>
      </c>
      <c r="J41">
        <f t="shared" si="2"/>
        <v>8.6014261243549928E-4</v>
      </c>
    </row>
    <row r="42" spans="1:10" x14ac:dyDescent="0.3">
      <c r="A42" s="1">
        <v>1975</v>
      </c>
      <c r="B42" s="3">
        <v>40</v>
      </c>
      <c r="C42" t="s">
        <v>129</v>
      </c>
      <c r="D42">
        <v>4.9362092018127397</v>
      </c>
      <c r="E42">
        <v>10324.8310546875</v>
      </c>
      <c r="F42">
        <v>2091.651839005503</v>
      </c>
      <c r="G42">
        <v>7.645709386385076</v>
      </c>
      <c r="H42">
        <f t="shared" si="1"/>
        <v>0.14136961555891997</v>
      </c>
      <c r="I42">
        <f t="shared" si="3"/>
        <v>0.57721429298464877</v>
      </c>
      <c r="J42">
        <f t="shared" si="2"/>
        <v>1.8712390931853923E-4</v>
      </c>
    </row>
    <row r="43" spans="1:10" x14ac:dyDescent="0.3">
      <c r="A43" s="1">
        <v>1975</v>
      </c>
      <c r="B43" s="3">
        <v>41</v>
      </c>
      <c r="C43" t="s">
        <v>156</v>
      </c>
      <c r="D43">
        <v>4.9648308753967303</v>
      </c>
      <c r="E43">
        <v>10520.9814453125</v>
      </c>
      <c r="F43">
        <v>2119.1016792635028</v>
      </c>
      <c r="G43">
        <v>7.6587475416680464</v>
      </c>
      <c r="H43">
        <f t="shared" si="1"/>
        <v>0.14184588054212457</v>
      </c>
      <c r="I43">
        <f t="shared" si="3"/>
        <v>0.57854782245171876</v>
      </c>
      <c r="J43">
        <f t="shared" si="2"/>
        <v>1.8883810479079492E-4</v>
      </c>
    </row>
    <row r="44" spans="1:10" x14ac:dyDescent="0.3">
      <c r="A44" s="1">
        <v>1975</v>
      </c>
      <c r="B44">
        <v>42</v>
      </c>
      <c r="C44" t="s">
        <v>123</v>
      </c>
      <c r="D44">
        <v>1.3214210271835301</v>
      </c>
      <c r="E44">
        <v>2927.19287109375</v>
      </c>
      <c r="F44">
        <v>2215.185630376076</v>
      </c>
      <c r="G44">
        <v>7.703091485006567</v>
      </c>
      <c r="H44">
        <f t="shared" si="1"/>
        <v>0.14197838904152976</v>
      </c>
      <c r="I44">
        <f t="shared" si="3"/>
        <v>0.57890274972364009</v>
      </c>
      <c r="J44">
        <f t="shared" si="2"/>
        <v>5.0368486854194386E-5</v>
      </c>
    </row>
    <row r="45" spans="1:10" x14ac:dyDescent="0.3">
      <c r="A45" s="1">
        <v>1975</v>
      </c>
      <c r="B45" s="3">
        <v>43</v>
      </c>
      <c r="C45" t="s">
        <v>66</v>
      </c>
      <c r="D45">
        <v>3.1532609462738002</v>
      </c>
      <c r="E45">
        <v>7009.541015625</v>
      </c>
      <c r="F45">
        <v>2222.9498715950399</v>
      </c>
      <c r="G45">
        <v>7.7065903638201734</v>
      </c>
      <c r="H45">
        <f t="shared" si="1"/>
        <v>0.14229569774047876</v>
      </c>
      <c r="I45">
        <f t="shared" si="3"/>
        <v>0.5797497003035792</v>
      </c>
      <c r="J45">
        <f t="shared" si="2"/>
        <v>1.2038305133084145E-4</v>
      </c>
    </row>
    <row r="46" spans="1:10" x14ac:dyDescent="0.3">
      <c r="A46" s="1">
        <v>1975</v>
      </c>
      <c r="B46" s="3">
        <v>44</v>
      </c>
      <c r="C46" t="s">
        <v>21</v>
      </c>
      <c r="D46">
        <v>5.0092568397521999</v>
      </c>
      <c r="E46">
        <v>11310.4833984375</v>
      </c>
      <c r="F46">
        <v>2257.9164455454461</v>
      </c>
      <c r="G46">
        <v>7.7221977402806852</v>
      </c>
      <c r="H46">
        <f t="shared" si="1"/>
        <v>0.14280770198778145</v>
      </c>
      <c r="I46">
        <f t="shared" si="3"/>
        <v>0.58109516236897074</v>
      </c>
      <c r="J46">
        <f t="shared" si="2"/>
        <v>1.9179790452426813E-4</v>
      </c>
    </row>
    <row r="47" spans="1:10" x14ac:dyDescent="0.3">
      <c r="A47" s="1">
        <v>1975</v>
      </c>
      <c r="B47">
        <v>45</v>
      </c>
      <c r="C47" t="s">
        <v>93</v>
      </c>
      <c r="D47">
        <v>17.803697586059599</v>
      </c>
      <c r="E47">
        <v>40826.890625</v>
      </c>
      <c r="F47">
        <v>2293.1691817191781</v>
      </c>
      <c r="G47">
        <v>7.737690061958741</v>
      </c>
      <c r="H47">
        <f t="shared" si="1"/>
        <v>0.14465585831035294</v>
      </c>
      <c r="I47">
        <f t="shared" si="3"/>
        <v>0.58587714909715216</v>
      </c>
      <c r="J47">
        <f t="shared" si="2"/>
        <v>6.8732346509072894E-4</v>
      </c>
    </row>
    <row r="48" spans="1:10" x14ac:dyDescent="0.3">
      <c r="A48" s="1">
        <v>1975</v>
      </c>
      <c r="B48" s="3">
        <v>46</v>
      </c>
      <c r="C48" t="s">
        <v>61</v>
      </c>
      <c r="D48">
        <v>0.25974699854850802</v>
      </c>
      <c r="E48">
        <v>596.91955566406205</v>
      </c>
      <c r="F48">
        <v>2298.0806669555668</v>
      </c>
      <c r="G48">
        <v>7.7398295609064247</v>
      </c>
      <c r="H48">
        <f t="shared" si="1"/>
        <v>0.14468287973260624</v>
      </c>
      <c r="I48">
        <f t="shared" si="3"/>
        <v>0.58594691587979608</v>
      </c>
      <c r="J48">
        <f t="shared" si="2"/>
        <v>1.0093116423754733E-5</v>
      </c>
    </row>
    <row r="49" spans="1:10" x14ac:dyDescent="0.3">
      <c r="A49" s="1">
        <v>1975</v>
      </c>
      <c r="B49" s="3">
        <v>47</v>
      </c>
      <c r="C49" t="s">
        <v>133</v>
      </c>
      <c r="D49">
        <v>8.26070010662079E-2</v>
      </c>
      <c r="E49">
        <v>190.77774047851599</v>
      </c>
      <c r="F49">
        <v>2309.462128102331</v>
      </c>
      <c r="G49">
        <v>7.7447699314258927</v>
      </c>
      <c r="H49">
        <f t="shared" si="1"/>
        <v>0.14469151588103374</v>
      </c>
      <c r="I49">
        <f t="shared" si="3"/>
        <v>0.58596910371919542</v>
      </c>
      <c r="J49">
        <f t="shared" si="2"/>
        <v>3.2102963080774884E-6</v>
      </c>
    </row>
    <row r="50" spans="1:10" x14ac:dyDescent="0.3">
      <c r="A50" s="1">
        <v>1975</v>
      </c>
      <c r="B50">
        <v>48</v>
      </c>
      <c r="C50" t="s">
        <v>95</v>
      </c>
      <c r="D50">
        <v>0.136518999934196</v>
      </c>
      <c r="E50">
        <v>318.73175048828102</v>
      </c>
      <c r="F50">
        <v>2334.7061628191982</v>
      </c>
      <c r="G50">
        <v>7.7556413218500477</v>
      </c>
      <c r="H50">
        <f t="shared" si="1"/>
        <v>0.14470594426612141</v>
      </c>
      <c r="I50">
        <f t="shared" si="3"/>
        <v>0.58600577205972826</v>
      </c>
      <c r="J50">
        <f t="shared" si="2"/>
        <v>5.3058623090076748E-6</v>
      </c>
    </row>
    <row r="51" spans="1:10" x14ac:dyDescent="0.3">
      <c r="A51" s="1">
        <v>1975</v>
      </c>
      <c r="B51" s="3">
        <v>49</v>
      </c>
      <c r="C51" t="s">
        <v>78</v>
      </c>
      <c r="D51">
        <v>2.0629179477691699</v>
      </c>
      <c r="E51">
        <v>4947.8681640625</v>
      </c>
      <c r="F51">
        <v>2398.4803512971039</v>
      </c>
      <c r="G51">
        <v>7.7825906288289737</v>
      </c>
      <c r="H51">
        <f t="shared" si="1"/>
        <v>0.14492992492422871</v>
      </c>
      <c r="I51">
        <f t="shared" si="3"/>
        <v>0.58655986180428132</v>
      </c>
      <c r="J51">
        <f t="shared" si="2"/>
        <v>8.0242132386543129E-5</v>
      </c>
    </row>
    <row r="52" spans="1:10" x14ac:dyDescent="0.3">
      <c r="A52" s="1">
        <v>1975</v>
      </c>
      <c r="B52" s="3">
        <v>50</v>
      </c>
      <c r="C52" t="s">
        <v>32</v>
      </c>
      <c r="D52">
        <v>6.6086091995239302</v>
      </c>
      <c r="E52">
        <v>16420.88671875</v>
      </c>
      <c r="F52">
        <v>2484.7719426249209</v>
      </c>
      <c r="G52">
        <v>7.8179361607276947</v>
      </c>
      <c r="H52">
        <f t="shared" si="1"/>
        <v>0.14567326748955511</v>
      </c>
      <c r="I52">
        <f t="shared" si="3"/>
        <v>0.58833490214806961</v>
      </c>
      <c r="J52">
        <f t="shared" si="2"/>
        <v>2.5791619528406747E-4</v>
      </c>
    </row>
    <row r="53" spans="1:10" x14ac:dyDescent="0.3">
      <c r="A53" s="1">
        <v>1975</v>
      </c>
      <c r="B53">
        <v>51</v>
      </c>
      <c r="C53" t="s">
        <v>122</v>
      </c>
      <c r="D53">
        <v>2.7909619808196999</v>
      </c>
      <c r="E53">
        <v>7036.95751953125</v>
      </c>
      <c r="F53">
        <v>2521.337649130036</v>
      </c>
      <c r="G53">
        <v>7.8325448528208446</v>
      </c>
      <c r="H53">
        <f t="shared" si="1"/>
        <v>0.14599181728191732</v>
      </c>
      <c r="I53">
        <f t="shared" si="3"/>
        <v>0.5890845409849812</v>
      </c>
      <c r="J53">
        <f t="shared" si="2"/>
        <v>1.0932173745790382E-4</v>
      </c>
    </row>
    <row r="54" spans="1:10" x14ac:dyDescent="0.3">
      <c r="A54" s="1">
        <v>1975</v>
      </c>
      <c r="B54" s="3">
        <v>52</v>
      </c>
      <c r="C54" t="s">
        <v>142</v>
      </c>
      <c r="D54">
        <v>42.334953308105497</v>
      </c>
      <c r="E54">
        <v>107235.5625</v>
      </c>
      <c r="F54">
        <v>2533.026591987963</v>
      </c>
      <c r="G54">
        <v>7.837170148165268</v>
      </c>
      <c r="H54">
        <f t="shared" si="1"/>
        <v>0.15084616890666552</v>
      </c>
      <c r="I54">
        <f t="shared" si="3"/>
        <v>0.6004555038919257</v>
      </c>
      <c r="J54">
        <f t="shared" si="2"/>
        <v>1.6876668651612402E-3</v>
      </c>
    </row>
    <row r="55" spans="1:10" x14ac:dyDescent="0.3">
      <c r="A55" s="1">
        <v>1975</v>
      </c>
      <c r="B55" s="3">
        <v>53</v>
      </c>
      <c r="C55" t="s">
        <v>102</v>
      </c>
      <c r="D55">
        <v>1.32868599891663</v>
      </c>
      <c r="E55">
        <v>3406.74926757812</v>
      </c>
      <c r="F55">
        <v>2563.998770481423</v>
      </c>
      <c r="G55">
        <v>7.8493233385090191</v>
      </c>
      <c r="H55">
        <f t="shared" si="1"/>
        <v>0.1510003860195023</v>
      </c>
      <c r="I55">
        <f t="shared" si="3"/>
        <v>0.60081238249998037</v>
      </c>
      <c r="J55">
        <f t="shared" si="2"/>
        <v>5.3861289184073699E-5</v>
      </c>
    </row>
    <row r="56" spans="1:10" x14ac:dyDescent="0.3">
      <c r="A56" s="1">
        <v>1975</v>
      </c>
      <c r="B56">
        <v>54</v>
      </c>
      <c r="C56" t="s">
        <v>132</v>
      </c>
      <c r="D56">
        <v>4.1475248336792001</v>
      </c>
      <c r="E56">
        <v>10740.8974609375</v>
      </c>
      <c r="F56">
        <v>2589.7126338383919</v>
      </c>
      <c r="G56">
        <v>7.8593021963519849</v>
      </c>
      <c r="H56">
        <f t="shared" si="1"/>
        <v>0.15148660618588372</v>
      </c>
      <c r="I56">
        <f t="shared" si="3"/>
        <v>0.60192638753256344</v>
      </c>
      <c r="J56">
        <f t="shared" si="2"/>
        <v>1.684860158038589E-4</v>
      </c>
    </row>
    <row r="57" spans="1:10" x14ac:dyDescent="0.3">
      <c r="A57" s="1">
        <v>1975</v>
      </c>
      <c r="B57" s="3">
        <v>55</v>
      </c>
      <c r="C57" t="s">
        <v>157</v>
      </c>
      <c r="D57">
        <v>6.1153697967529297</v>
      </c>
      <c r="E57">
        <v>16691.34375</v>
      </c>
      <c r="F57">
        <v>2729.4087364696379</v>
      </c>
      <c r="G57">
        <v>7.9118402846744083</v>
      </c>
      <c r="H57">
        <f t="shared" si="1"/>
        <v>0.15224219183082349</v>
      </c>
      <c r="I57">
        <f t="shared" si="3"/>
        <v>0.60356894616762424</v>
      </c>
      <c r="J57">
        <f t="shared" si="2"/>
        <v>2.4944617994948967E-4</v>
      </c>
    </row>
    <row r="58" spans="1:10" x14ac:dyDescent="0.3">
      <c r="A58" s="1">
        <v>1975</v>
      </c>
      <c r="B58" s="3">
        <v>56</v>
      </c>
      <c r="C58" t="s">
        <v>119</v>
      </c>
      <c r="D58">
        <v>41.295124053955099</v>
      </c>
      <c r="E58">
        <v>114434.75</v>
      </c>
      <c r="F58">
        <v>2771.1443571517698</v>
      </c>
      <c r="G58">
        <v>7.9270156391941624</v>
      </c>
      <c r="H58">
        <f>(E58/$E$159)+H57</f>
        <v>0.15742243709311837</v>
      </c>
      <c r="I58">
        <f t="shared" si="3"/>
        <v>0.61466061598565358</v>
      </c>
      <c r="J58">
        <f t="shared" si="2"/>
        <v>1.7173489091734703E-3</v>
      </c>
    </row>
    <row r="59" spans="1:10" x14ac:dyDescent="0.3">
      <c r="A59" s="1">
        <v>1975</v>
      </c>
      <c r="B59">
        <v>57</v>
      </c>
      <c r="C59" t="s">
        <v>63</v>
      </c>
      <c r="D59">
        <v>9.2448003590107006E-2</v>
      </c>
      <c r="E59">
        <v>266.60025024414102</v>
      </c>
      <c r="F59">
        <v>2883.7859109017072</v>
      </c>
      <c r="G59">
        <v>7.9668592622588736</v>
      </c>
      <c r="H59">
        <f t="shared" si="1"/>
        <v>0.15743450558353106</v>
      </c>
      <c r="I59">
        <f t="shared" si="3"/>
        <v>0.61468544707054917</v>
      </c>
      <c r="J59">
        <f t="shared" si="2"/>
        <v>3.9091197367854477E-6</v>
      </c>
    </row>
    <row r="60" spans="1:10" x14ac:dyDescent="0.3">
      <c r="A60" s="1">
        <v>1975</v>
      </c>
      <c r="B60" s="3">
        <v>58</v>
      </c>
      <c r="C60" t="s">
        <v>58</v>
      </c>
      <c r="D60">
        <v>4.3645138740539604</v>
      </c>
      <c r="E60">
        <v>13164.49609375</v>
      </c>
      <c r="F60">
        <v>3016.2571304927969</v>
      </c>
      <c r="G60">
        <v>8.011771980962239</v>
      </c>
      <c r="H60">
        <f t="shared" si="1"/>
        <v>0.158030437488133</v>
      </c>
      <c r="I60">
        <f t="shared" si="3"/>
        <v>0.61585773430581603</v>
      </c>
      <c r="J60">
        <f t="shared" si="2"/>
        <v>1.8490776296854853E-4</v>
      </c>
    </row>
    <row r="61" spans="1:10" x14ac:dyDescent="0.3">
      <c r="A61" s="1">
        <v>1975</v>
      </c>
      <c r="B61" s="3">
        <v>59</v>
      </c>
      <c r="C61" t="s">
        <v>59</v>
      </c>
      <c r="D61">
        <v>0.52107000350952104</v>
      </c>
      <c r="E61">
        <v>1580.12377929688</v>
      </c>
      <c r="F61">
        <v>3032.459686135066</v>
      </c>
      <c r="G61">
        <v>8.0171293467925171</v>
      </c>
      <c r="H61">
        <f t="shared" si="1"/>
        <v>0.15810196671086948</v>
      </c>
      <c r="I61">
        <f t="shared" si="3"/>
        <v>0.61599769117877412</v>
      </c>
      <c r="J61">
        <f t="shared" si="2"/>
        <v>2.2122451366207884E-5</v>
      </c>
    </row>
    <row r="62" spans="1:10" x14ac:dyDescent="0.3">
      <c r="A62" s="1">
        <v>1975</v>
      </c>
      <c r="B62">
        <v>60</v>
      </c>
      <c r="C62" t="s">
        <v>89</v>
      </c>
      <c r="D62">
        <v>13.7551612854004</v>
      </c>
      <c r="E62">
        <v>42073.28125</v>
      </c>
      <c r="F62">
        <v>3058.726857289284</v>
      </c>
      <c r="G62">
        <v>8.0257540486601862</v>
      </c>
      <c r="H62">
        <f t="shared" si="1"/>
        <v>0.16000654478583809</v>
      </c>
      <c r="I62">
        <f t="shared" si="3"/>
        <v>0.6196922607137163</v>
      </c>
      <c r="J62">
        <f t="shared" si="2"/>
        <v>5.8763700769077045E-4</v>
      </c>
    </row>
    <row r="63" spans="1:10" x14ac:dyDescent="0.3">
      <c r="A63" s="1">
        <v>1975</v>
      </c>
      <c r="B63" s="3">
        <v>61</v>
      </c>
      <c r="C63" t="s">
        <v>5</v>
      </c>
      <c r="D63">
        <v>2.4112288951873802</v>
      </c>
      <c r="E63">
        <v>7414.6123046875</v>
      </c>
      <c r="F63">
        <v>3075.0346097321881</v>
      </c>
      <c r="G63">
        <v>8.0310714353747379</v>
      </c>
      <c r="H63">
        <f t="shared" si="1"/>
        <v>0.16034219029791472</v>
      </c>
      <c r="I63">
        <f t="shared" si="3"/>
        <v>0.62033990508756942</v>
      </c>
      <c r="J63">
        <f t="shared" si="2"/>
        <v>1.0373602797397772E-4</v>
      </c>
    </row>
    <row r="64" spans="1:10" x14ac:dyDescent="0.3">
      <c r="A64" s="1">
        <v>1975</v>
      </c>
      <c r="B64" s="3">
        <v>62</v>
      </c>
      <c r="C64" t="s">
        <v>35</v>
      </c>
      <c r="D64">
        <v>1.59003901481628</v>
      </c>
      <c r="E64">
        <v>4960.62060546875</v>
      </c>
      <c r="F64">
        <v>3119.8106205223662</v>
      </c>
      <c r="G64">
        <v>8.0455275804107735</v>
      </c>
      <c r="H64">
        <f t="shared" si="1"/>
        <v>0.1605667482349882</v>
      </c>
      <c r="I64">
        <f t="shared" si="3"/>
        <v>0.62076698184673074</v>
      </c>
      <c r="J64">
        <f t="shared" si="2"/>
        <v>6.8526374727265006E-5</v>
      </c>
    </row>
    <row r="65" spans="1:10" x14ac:dyDescent="0.3">
      <c r="A65" s="1">
        <v>1975</v>
      </c>
      <c r="B65">
        <v>63</v>
      </c>
      <c r="C65" t="s">
        <v>64</v>
      </c>
      <c r="D65">
        <v>6.4337282180786097</v>
      </c>
      <c r="E65">
        <v>20621.2734375</v>
      </c>
      <c r="F65">
        <v>3205.1825533373881</v>
      </c>
      <c r="G65">
        <v>8.0725243266522941</v>
      </c>
      <c r="H65">
        <f t="shared" si="1"/>
        <v>0.16150023438344482</v>
      </c>
      <c r="I65">
        <f t="shared" si="3"/>
        <v>0.62249505000801364</v>
      </c>
      <c r="J65">
        <f t="shared" si="2"/>
        <v>2.782768492316841E-4</v>
      </c>
    </row>
    <row r="66" spans="1:10" x14ac:dyDescent="0.3">
      <c r="A66" s="1">
        <v>1975</v>
      </c>
      <c r="B66" s="3">
        <v>64</v>
      </c>
      <c r="C66" t="s">
        <v>151</v>
      </c>
      <c r="D66">
        <v>9.5610998570918995E-2</v>
      </c>
      <c r="E66">
        <v>308.21548461914102</v>
      </c>
      <c r="F66">
        <v>3223.640472602362</v>
      </c>
      <c r="G66">
        <v>8.0782665814659591</v>
      </c>
      <c r="H66">
        <f t="shared" si="1"/>
        <v>0.16151418671701451</v>
      </c>
      <c r="I66">
        <f t="shared" si="3"/>
        <v>0.62252073065800362</v>
      </c>
      <c r="J66">
        <f t="shared" si="2"/>
        <v>4.1476101449982354E-6</v>
      </c>
    </row>
    <row r="67" spans="1:10" x14ac:dyDescent="0.3">
      <c r="A67" s="1">
        <v>1975</v>
      </c>
      <c r="B67" s="3">
        <v>65</v>
      </c>
      <c r="C67" t="s">
        <v>136</v>
      </c>
      <c r="D67">
        <v>0.51702398061752297</v>
      </c>
      <c r="E67">
        <v>1706.30798339844</v>
      </c>
      <c r="F67">
        <v>3300.249209641031</v>
      </c>
      <c r="G67">
        <v>8.1017532626762652</v>
      </c>
      <c r="H67">
        <f t="shared" si="1"/>
        <v>0.16159142806063623</v>
      </c>
      <c r="I67">
        <f t="shared" ref="I67:I98" si="4">(D67/$D$159)+I66</f>
        <v>0.62265960078885785</v>
      </c>
      <c r="J67">
        <f t="shared" si="2"/>
        <v>2.2434859501954315E-5</v>
      </c>
    </row>
    <row r="68" spans="1:10" x14ac:dyDescent="0.3">
      <c r="A68" s="1">
        <v>1975</v>
      </c>
      <c r="B68">
        <v>66</v>
      </c>
      <c r="C68" t="s">
        <v>3</v>
      </c>
      <c r="D68">
        <v>7.6824789047241202</v>
      </c>
      <c r="E68">
        <v>26671.63671875</v>
      </c>
      <c r="F68">
        <v>3471.748773999112</v>
      </c>
      <c r="G68">
        <v>8.152413715443144</v>
      </c>
      <c r="H68">
        <f t="shared" ref="H68:H86" si="5">(E68/$E$159)+H67</f>
        <v>0.16279880274140371</v>
      </c>
      <c r="I68">
        <f t="shared" si="4"/>
        <v>0.62472307732143439</v>
      </c>
      <c r="J68">
        <f t="shared" ref="J68:J131" si="6">((H67+H68)/2)*(I68-I67)</f>
        <v>3.3468581432854956E-4</v>
      </c>
    </row>
    <row r="69" spans="1:10" x14ac:dyDescent="0.3">
      <c r="A69" s="1">
        <v>1975</v>
      </c>
      <c r="B69" s="3">
        <v>67</v>
      </c>
      <c r="C69" t="s">
        <v>19</v>
      </c>
      <c r="D69">
        <v>0.13325999677181199</v>
      </c>
      <c r="E69">
        <v>472.56201171875</v>
      </c>
      <c r="F69">
        <v>3546.1655648089391</v>
      </c>
      <c r="G69">
        <v>8.1736221761276386</v>
      </c>
      <c r="H69">
        <f t="shared" si="5"/>
        <v>0.16282019473223119</v>
      </c>
      <c r="I69">
        <f t="shared" si="4"/>
        <v>0.62475887030954147</v>
      </c>
      <c r="J69">
        <f t="shared" si="6"/>
        <v>5.8274384520057645E-6</v>
      </c>
    </row>
    <row r="70" spans="1:10" x14ac:dyDescent="0.3">
      <c r="A70" s="1">
        <v>1975</v>
      </c>
      <c r="B70" s="3">
        <v>68</v>
      </c>
      <c r="C70" t="s">
        <v>144</v>
      </c>
      <c r="D70">
        <v>5.6524758338928196</v>
      </c>
      <c r="E70">
        <v>20048.08203125</v>
      </c>
      <c r="F70">
        <v>3546.7789019175739</v>
      </c>
      <c r="G70">
        <v>8.1737951190043354</v>
      </c>
      <c r="H70">
        <f t="shared" si="5"/>
        <v>0.16372773358699763</v>
      </c>
      <c r="I70">
        <f t="shared" si="4"/>
        <v>0.62627709787369679</v>
      </c>
      <c r="J70">
        <f t="shared" si="6"/>
        <v>2.478870328960339E-4</v>
      </c>
    </row>
    <row r="71" spans="1:10" x14ac:dyDescent="0.3">
      <c r="A71" s="1">
        <v>1975</v>
      </c>
      <c r="B71">
        <v>69</v>
      </c>
      <c r="C71" t="s">
        <v>37</v>
      </c>
      <c r="D71">
        <v>0.25729000568389898</v>
      </c>
      <c r="E71">
        <v>919.65765380859398</v>
      </c>
      <c r="F71">
        <v>3574.401000785339</v>
      </c>
      <c r="G71">
        <v>8.1815528888617877</v>
      </c>
      <c r="H71">
        <f t="shared" si="5"/>
        <v>0.16376936475413939</v>
      </c>
      <c r="I71">
        <f t="shared" si="4"/>
        <v>0.62634620471998681</v>
      </c>
      <c r="J71">
        <f t="shared" si="6"/>
        <v>1.1316145817744835E-5</v>
      </c>
    </row>
    <row r="72" spans="1:10" x14ac:dyDescent="0.3">
      <c r="A72" s="1">
        <v>1975</v>
      </c>
      <c r="B72" s="3">
        <v>70</v>
      </c>
      <c r="C72" t="s">
        <v>46</v>
      </c>
      <c r="D72">
        <v>5.1499347686767596</v>
      </c>
      <c r="E72">
        <v>18840.744140625</v>
      </c>
      <c r="F72">
        <v>3658.44325936307</v>
      </c>
      <c r="G72">
        <v>8.2047929969412952</v>
      </c>
      <c r="H72">
        <f t="shared" si="5"/>
        <v>0.16462224970012462</v>
      </c>
      <c r="I72">
        <f t="shared" si="4"/>
        <v>0.62772945219404497</v>
      </c>
      <c r="J72">
        <f t="shared" si="6"/>
        <v>2.2712343559787057E-4</v>
      </c>
    </row>
    <row r="73" spans="1:10" x14ac:dyDescent="0.3">
      <c r="A73" s="1">
        <v>1975</v>
      </c>
      <c r="B73" s="3">
        <v>71</v>
      </c>
      <c r="C73" t="s">
        <v>57</v>
      </c>
      <c r="D73">
        <v>9.8314065933227504</v>
      </c>
      <c r="E73">
        <v>36162.7578125</v>
      </c>
      <c r="F73">
        <v>3678.2893138669351</v>
      </c>
      <c r="G73">
        <v>8.2102030627196569</v>
      </c>
      <c r="H73">
        <f t="shared" si="5"/>
        <v>0.16625926952871445</v>
      </c>
      <c r="I73">
        <f t="shared" si="4"/>
        <v>0.63037012026995276</v>
      </c>
      <c r="J73">
        <f t="shared" si="6"/>
        <v>4.368741323677329E-4</v>
      </c>
    </row>
    <row r="74" spans="1:10" x14ac:dyDescent="0.3">
      <c r="A74" s="1">
        <v>1975</v>
      </c>
      <c r="B74">
        <v>72</v>
      </c>
      <c r="C74" t="s">
        <v>7</v>
      </c>
      <c r="D74">
        <v>26.066974639892599</v>
      </c>
      <c r="E74">
        <v>99074.3046875</v>
      </c>
      <c r="F74">
        <v>3800.7596223260148</v>
      </c>
      <c r="G74">
        <v>8.2429562263491221</v>
      </c>
      <c r="H74">
        <f t="shared" si="5"/>
        <v>0.17074417640772263</v>
      </c>
      <c r="I74">
        <f t="shared" si="4"/>
        <v>0.637371583093575</v>
      </c>
      <c r="J74">
        <f t="shared" si="6"/>
        <v>1.1797585490782756E-3</v>
      </c>
    </row>
    <row r="75" spans="1:10" x14ac:dyDescent="0.3">
      <c r="A75" s="1">
        <v>1975</v>
      </c>
      <c r="B75" s="3">
        <v>73</v>
      </c>
      <c r="C75" t="s">
        <v>83</v>
      </c>
      <c r="D75">
        <v>35.386505126953097</v>
      </c>
      <c r="E75">
        <v>141788.375</v>
      </c>
      <c r="F75">
        <v>4006.8487829277901</v>
      </c>
      <c r="G75">
        <v>8.2957603716978827</v>
      </c>
      <c r="H75">
        <f t="shared" si="5"/>
        <v>0.17716266867377156</v>
      </c>
      <c r="I75">
        <f t="shared" si="4"/>
        <v>0.64687622655630783</v>
      </c>
      <c r="J75">
        <f t="shared" si="6"/>
        <v>1.6533652603719137E-3</v>
      </c>
    </row>
    <row r="76" spans="1:10" x14ac:dyDescent="0.3">
      <c r="A76" s="1">
        <v>1975</v>
      </c>
      <c r="B76">
        <v>74</v>
      </c>
      <c r="C76" t="s">
        <v>118</v>
      </c>
      <c r="D76">
        <v>15.229947090148899</v>
      </c>
      <c r="E76">
        <v>63191.6328125</v>
      </c>
      <c r="F76">
        <v>4149.1695564309539</v>
      </c>
      <c r="G76">
        <v>8.3306634863165829</v>
      </c>
      <c r="H76">
        <f t="shared" si="5"/>
        <v>0.18002323468622522</v>
      </c>
      <c r="I76">
        <f t="shared" si="4"/>
        <v>0.65096691639778348</v>
      </c>
      <c r="J76">
        <f t="shared" si="6"/>
        <v>7.3056837319652058E-4</v>
      </c>
    </row>
    <row r="77" spans="1:10" x14ac:dyDescent="0.3">
      <c r="A77" s="1">
        <v>1975</v>
      </c>
      <c r="B77" s="3">
        <v>75</v>
      </c>
      <c r="C77" t="s">
        <v>88</v>
      </c>
      <c r="D77">
        <v>0.109769001603127</v>
      </c>
      <c r="E77">
        <v>472.719970703125</v>
      </c>
      <c r="F77">
        <v>4306.4978618668474</v>
      </c>
      <c r="G77">
        <v>8.3678802917393451</v>
      </c>
      <c r="H77">
        <f t="shared" si="5"/>
        <v>0.18004463382755795</v>
      </c>
      <c r="I77">
        <f t="shared" si="4"/>
        <v>0.65099639981864565</v>
      </c>
      <c r="J77">
        <f t="shared" si="6"/>
        <v>5.3080162531691256E-6</v>
      </c>
    </row>
    <row r="78" spans="1:10" x14ac:dyDescent="0.3">
      <c r="A78" s="1">
        <v>1975</v>
      </c>
      <c r="B78" s="3">
        <v>76</v>
      </c>
      <c r="C78" t="s">
        <v>125</v>
      </c>
      <c r="D78">
        <v>21.665643692016602</v>
      </c>
      <c r="E78">
        <v>94453.0390625</v>
      </c>
      <c r="F78">
        <v>4359.5768676517209</v>
      </c>
      <c r="G78">
        <v>8.3801302829298159</v>
      </c>
      <c r="H78">
        <f t="shared" si="5"/>
        <v>0.18432034472929776</v>
      </c>
      <c r="I78">
        <f t="shared" si="4"/>
        <v>0.65681568651973266</v>
      </c>
      <c r="J78">
        <f t="shared" si="6"/>
        <v>1.0601721370288803E-3</v>
      </c>
    </row>
    <row r="79" spans="1:10" x14ac:dyDescent="0.3">
      <c r="A79" s="1">
        <v>1975</v>
      </c>
      <c r="B79">
        <v>77</v>
      </c>
      <c r="C79" t="s">
        <v>104</v>
      </c>
      <c r="D79">
        <v>0.89221101999282804</v>
      </c>
      <c r="E79">
        <v>4200.8212890625</v>
      </c>
      <c r="F79">
        <v>4708.3270604483996</v>
      </c>
      <c r="G79">
        <v>8.4570879350514989</v>
      </c>
      <c r="H79">
        <f t="shared" si="5"/>
        <v>0.18451050798460625</v>
      </c>
      <c r="I79">
        <f t="shared" si="4"/>
        <v>0.65705533006769334</v>
      </c>
      <c r="J79">
        <f t="shared" si="6"/>
        <v>4.4193967070863034E-5</v>
      </c>
    </row>
    <row r="80" spans="1:10" x14ac:dyDescent="0.3">
      <c r="A80" s="1">
        <v>1975</v>
      </c>
      <c r="B80" s="3">
        <v>78</v>
      </c>
      <c r="C80" t="s">
        <v>53</v>
      </c>
      <c r="D80">
        <v>0.57659500837326005</v>
      </c>
      <c r="E80">
        <v>2722.22729492188</v>
      </c>
      <c r="F80">
        <v>4721.2120385885137</v>
      </c>
      <c r="G80">
        <v>8.459820833451797</v>
      </c>
      <c r="H80">
        <f t="shared" si="5"/>
        <v>0.18463373807902608</v>
      </c>
      <c r="I80">
        <f t="shared" si="4"/>
        <v>0.65721020068736369</v>
      </c>
      <c r="J80">
        <f t="shared" si="6"/>
        <v>2.8584799067808381E-5</v>
      </c>
    </row>
    <row r="81" spans="1:10" x14ac:dyDescent="0.3">
      <c r="A81" s="1">
        <v>1975</v>
      </c>
      <c r="B81" s="3">
        <v>79</v>
      </c>
      <c r="C81" t="s">
        <v>106</v>
      </c>
      <c r="D81">
        <v>12.1623687744141</v>
      </c>
      <c r="E81">
        <v>58957.72265625</v>
      </c>
      <c r="F81">
        <v>4847.5526231599724</v>
      </c>
      <c r="G81">
        <v>8.4862292427896993</v>
      </c>
      <c r="H81">
        <f t="shared" si="5"/>
        <v>0.18730264296557267</v>
      </c>
      <c r="I81">
        <f t="shared" si="4"/>
        <v>0.66047695388744254</v>
      </c>
      <c r="J81">
        <f t="shared" si="6"/>
        <v>6.0751218150159538E-4</v>
      </c>
    </row>
    <row r="82" spans="1:10" x14ac:dyDescent="0.3">
      <c r="A82" s="1">
        <v>1975</v>
      </c>
      <c r="B82">
        <v>80</v>
      </c>
      <c r="C82" t="s">
        <v>22</v>
      </c>
      <c r="D82">
        <v>107.612098693848</v>
      </c>
      <c r="E82">
        <v>522146.625</v>
      </c>
      <c r="F82">
        <v>4852.1182221850886</v>
      </c>
      <c r="G82">
        <v>8.4871706354276739</v>
      </c>
      <c r="H82">
        <f t="shared" si="5"/>
        <v>0.21093923569968115</v>
      </c>
      <c r="I82">
        <f t="shared" si="4"/>
        <v>0.68938104110068898</v>
      </c>
      <c r="J82">
        <f t="shared" si="6"/>
        <v>5.7554089964538023E-3</v>
      </c>
    </row>
    <row r="83" spans="1:10" x14ac:dyDescent="0.3">
      <c r="A83" s="1">
        <v>1975</v>
      </c>
      <c r="B83" s="3">
        <v>81</v>
      </c>
      <c r="C83" t="s">
        <v>82</v>
      </c>
      <c r="D83">
        <v>4.4275999069213902E-2</v>
      </c>
      <c r="E83">
        <v>220.80383300781199</v>
      </c>
      <c r="F83">
        <v>4986.9870279526194</v>
      </c>
      <c r="G83">
        <v>8.5145872043702155</v>
      </c>
      <c r="H83">
        <f t="shared" si="5"/>
        <v>0.2109492310726761</v>
      </c>
      <c r="I83">
        <f t="shared" si="4"/>
        <v>0.68939293341906283</v>
      </c>
      <c r="J83">
        <f t="shared" si="6"/>
        <v>2.5086159825541799E-6</v>
      </c>
    </row>
    <row r="84" spans="1:10" x14ac:dyDescent="0.3">
      <c r="A84" s="1">
        <v>1975</v>
      </c>
      <c r="B84" s="3">
        <v>82</v>
      </c>
      <c r="C84" t="s">
        <v>134</v>
      </c>
      <c r="D84">
        <v>0.36265400052070601</v>
      </c>
      <c r="E84">
        <v>1837.18249511719</v>
      </c>
      <c r="F84">
        <v>5065.9374844323402</v>
      </c>
      <c r="G84">
        <v>8.5302944902628859</v>
      </c>
      <c r="H84">
        <f t="shared" si="5"/>
        <v>0.21103239685856109</v>
      </c>
      <c r="I84">
        <f t="shared" si="4"/>
        <v>0.68949034052278546</v>
      </c>
      <c r="J84">
        <f t="shared" si="6"/>
        <v>2.0552004100472277E-5</v>
      </c>
    </row>
    <row r="85" spans="1:10" x14ac:dyDescent="0.3">
      <c r="A85" s="1">
        <v>1975</v>
      </c>
      <c r="B85">
        <v>83</v>
      </c>
      <c r="C85" t="s">
        <v>30</v>
      </c>
      <c r="D85">
        <v>10.435533523559601</v>
      </c>
      <c r="E85">
        <v>53110.1796875</v>
      </c>
      <c r="F85">
        <v>5089.35930947821</v>
      </c>
      <c r="G85">
        <v>8.5349072292208348</v>
      </c>
      <c r="H85">
        <f t="shared" si="5"/>
        <v>0.21343659450574259</v>
      </c>
      <c r="I85">
        <f t="shared" si="4"/>
        <v>0.69229327415889874</v>
      </c>
      <c r="J85">
        <f t="shared" si="6"/>
        <v>5.948792066910423E-4</v>
      </c>
    </row>
    <row r="86" spans="1:10" x14ac:dyDescent="0.3">
      <c r="A86" s="1">
        <v>1975</v>
      </c>
      <c r="B86" s="3">
        <v>84</v>
      </c>
      <c r="C86" t="s">
        <v>44</v>
      </c>
      <c r="D86">
        <v>7.2094000875949901E-2</v>
      </c>
      <c r="E86">
        <v>370.70693969726602</v>
      </c>
      <c r="F86">
        <v>5141.9942740468923</v>
      </c>
      <c r="G86">
        <v>8.5451962742598493</v>
      </c>
      <c r="H86">
        <f t="shared" si="5"/>
        <v>0.21345337570959952</v>
      </c>
      <c r="I86">
        <f t="shared" si="4"/>
        <v>0.69231263825749145</v>
      </c>
      <c r="J86">
        <f t="shared" si="6"/>
        <v>4.1331697357447305E-6</v>
      </c>
    </row>
    <row r="87" spans="1:10" x14ac:dyDescent="0.3">
      <c r="A87" s="1">
        <v>1975</v>
      </c>
      <c r="B87" s="3">
        <v>85</v>
      </c>
      <c r="C87" t="s">
        <v>138</v>
      </c>
      <c r="D87">
        <v>7.5357141494751003</v>
      </c>
      <c r="E87">
        <v>38778.8359375</v>
      </c>
      <c r="F87">
        <v>5146.0067577272866</v>
      </c>
      <c r="G87">
        <v>8.5459763060408438</v>
      </c>
      <c r="H87">
        <f>(E87/$E$159)+H86</f>
        <v>0.21520882045992706</v>
      </c>
      <c r="I87">
        <f t="shared" si="4"/>
        <v>0.69433669448940449</v>
      </c>
      <c r="J87">
        <f t="shared" si="6"/>
        <v>4.3381819477123033E-4</v>
      </c>
    </row>
    <row r="88" spans="1:10" x14ac:dyDescent="0.3">
      <c r="A88" s="1">
        <v>1975</v>
      </c>
      <c r="B88">
        <v>86</v>
      </c>
      <c r="C88" t="s">
        <v>16</v>
      </c>
      <c r="D88">
        <v>8.7383613586425799</v>
      </c>
      <c r="E88">
        <v>46323.0625</v>
      </c>
      <c r="F88">
        <v>5301.1154607590915</v>
      </c>
      <c r="G88">
        <v>8.5756725416898796</v>
      </c>
      <c r="H88">
        <f t="shared" ref="H88:H107" si="7">(E88/$E$159)+H87</f>
        <v>0.21730577811527751</v>
      </c>
      <c r="I88">
        <f t="shared" si="4"/>
        <v>0.69668377592240982</v>
      </c>
      <c r="J88">
        <f t="shared" si="6"/>
        <v>5.0757349190980747E-4</v>
      </c>
    </row>
    <row r="89" spans="1:10" x14ac:dyDescent="0.3">
      <c r="A89" s="1">
        <v>1975</v>
      </c>
      <c r="B89" s="3">
        <v>87</v>
      </c>
      <c r="C89" t="s">
        <v>153</v>
      </c>
      <c r="D89">
        <v>1.04759996756911E-2</v>
      </c>
      <c r="E89">
        <v>55.610610961914098</v>
      </c>
      <c r="F89">
        <v>5308.3822721906936</v>
      </c>
      <c r="G89">
        <v>8.5770424109807522</v>
      </c>
      <c r="H89">
        <f t="shared" si="7"/>
        <v>0.21730829550273167</v>
      </c>
      <c r="I89">
        <f t="shared" si="4"/>
        <v>0.69668658972505793</v>
      </c>
      <c r="J89">
        <f t="shared" si="6"/>
        <v>6.114591156250378E-7</v>
      </c>
    </row>
    <row r="90" spans="1:10" x14ac:dyDescent="0.3">
      <c r="A90" s="1">
        <v>1975</v>
      </c>
      <c r="B90" s="3">
        <v>88</v>
      </c>
      <c r="C90" t="s">
        <v>8</v>
      </c>
      <c r="D90">
        <v>7.1608997881412506E-2</v>
      </c>
      <c r="E90">
        <v>382.936279296875</v>
      </c>
      <c r="F90">
        <v>5347.6000310887393</v>
      </c>
      <c r="G90">
        <v>8.5844031469225541</v>
      </c>
      <c r="H90">
        <f t="shared" si="7"/>
        <v>0.2173256303057228</v>
      </c>
      <c r="I90">
        <f t="shared" si="4"/>
        <v>0.69670582355420108</v>
      </c>
      <c r="J90">
        <f t="shared" si="6"/>
        <v>4.1798373344082643E-6</v>
      </c>
    </row>
    <row r="91" spans="1:10" x14ac:dyDescent="0.3">
      <c r="A91" s="1">
        <v>1975</v>
      </c>
      <c r="B91">
        <v>89</v>
      </c>
      <c r="C91" t="s">
        <v>73</v>
      </c>
      <c r="D91">
        <v>11.6845893859863</v>
      </c>
      <c r="E91">
        <v>62647.91015625</v>
      </c>
      <c r="F91">
        <v>5361.5842274599427</v>
      </c>
      <c r="G91">
        <v>8.5870147752187851</v>
      </c>
      <c r="H91">
        <f t="shared" si="7"/>
        <v>0.2201615830192088</v>
      </c>
      <c r="I91">
        <f t="shared" si="4"/>
        <v>0.69984424753034113</v>
      </c>
      <c r="J91">
        <f t="shared" si="6"/>
        <v>6.8651017977683295E-4</v>
      </c>
    </row>
    <row r="92" spans="1:10" x14ac:dyDescent="0.3">
      <c r="A92" s="1">
        <v>1975</v>
      </c>
      <c r="B92" s="3">
        <v>90</v>
      </c>
      <c r="C92" t="s">
        <v>86</v>
      </c>
      <c r="D92">
        <v>2.5756900310516402</v>
      </c>
      <c r="E92">
        <v>14033.2919921875</v>
      </c>
      <c r="F92">
        <v>5448.3621177264813</v>
      </c>
      <c r="G92">
        <v>8.6030703136319158</v>
      </c>
      <c r="H92">
        <f t="shared" si="7"/>
        <v>0.2207968436752327</v>
      </c>
      <c r="I92">
        <f t="shared" si="4"/>
        <v>0.70053606536676871</v>
      </c>
      <c r="J92">
        <f t="shared" si="6"/>
        <v>1.525314523551285E-4</v>
      </c>
    </row>
    <row r="93" spans="1:10" x14ac:dyDescent="0.3">
      <c r="A93" s="1">
        <v>1975</v>
      </c>
      <c r="B93" s="3">
        <v>91</v>
      </c>
      <c r="C93" t="s">
        <v>98</v>
      </c>
      <c r="D93">
        <v>0.32282099127769498</v>
      </c>
      <c r="E93">
        <v>1775.98413085938</v>
      </c>
      <c r="F93">
        <v>5501.4518226655664</v>
      </c>
      <c r="G93">
        <v>8.6127673041445796</v>
      </c>
      <c r="H93">
        <f t="shared" si="7"/>
        <v>0.22087723912661258</v>
      </c>
      <c r="I93">
        <f t="shared" si="4"/>
        <v>0.70062277351761248</v>
      </c>
      <c r="J93">
        <f t="shared" si="6"/>
        <v>1.9148371497683704E-5</v>
      </c>
    </row>
    <row r="94" spans="1:10" x14ac:dyDescent="0.3">
      <c r="A94" s="1">
        <v>1975</v>
      </c>
      <c r="B94">
        <v>92</v>
      </c>
      <c r="C94" t="s">
        <v>107</v>
      </c>
      <c r="D94">
        <v>0.90483897924423196</v>
      </c>
      <c r="E94">
        <v>5124.6875</v>
      </c>
      <c r="F94">
        <v>5663.6458171600898</v>
      </c>
      <c r="G94">
        <v>8.6418231011372733</v>
      </c>
      <c r="H94">
        <f t="shared" si="7"/>
        <v>0.22110922406250502</v>
      </c>
      <c r="I94">
        <f t="shared" si="4"/>
        <v>0.70086580887411476</v>
      </c>
      <c r="J94">
        <f t="shared" si="6"/>
        <v>5.3709168825173354E-5</v>
      </c>
    </row>
    <row r="95" spans="1:10" x14ac:dyDescent="0.3">
      <c r="A95" s="1">
        <v>1975</v>
      </c>
      <c r="B95" s="3">
        <v>93</v>
      </c>
      <c r="C95" t="s">
        <v>117</v>
      </c>
      <c r="D95">
        <v>1.7452050447464</v>
      </c>
      <c r="E95">
        <v>9923.009765625</v>
      </c>
      <c r="F95">
        <v>5685.8704342485653</v>
      </c>
      <c r="G95">
        <v>8.6457395051501553</v>
      </c>
      <c r="H95">
        <f t="shared" si="7"/>
        <v>0.22155841999578652</v>
      </c>
      <c r="I95">
        <f t="shared" si="4"/>
        <v>0.70133456247552772</v>
      </c>
      <c r="J95">
        <f t="shared" si="6"/>
        <v>1.0375102619065796E-4</v>
      </c>
    </row>
    <row r="96" spans="1:10" x14ac:dyDescent="0.3">
      <c r="A96" s="1">
        <v>1975</v>
      </c>
      <c r="B96" s="3">
        <v>94</v>
      </c>
      <c r="C96" t="s">
        <v>36</v>
      </c>
      <c r="D96">
        <v>24.756973266601602</v>
      </c>
      <c r="E96">
        <v>147568.484375</v>
      </c>
      <c r="F96">
        <v>5960.683593502009</v>
      </c>
      <c r="G96">
        <v>8.6929404503785204</v>
      </c>
      <c r="H96">
        <f t="shared" si="7"/>
        <v>0.22823856690961847</v>
      </c>
      <c r="I96">
        <f t="shared" si="4"/>
        <v>0.70798416529081765</v>
      </c>
      <c r="J96">
        <f t="shared" si="6"/>
        <v>1.4954856552175529E-3</v>
      </c>
    </row>
    <row r="97" spans="1:10" x14ac:dyDescent="0.3">
      <c r="A97" s="1">
        <v>1975</v>
      </c>
      <c r="B97">
        <v>95</v>
      </c>
      <c r="C97" t="s">
        <v>109</v>
      </c>
      <c r="D97">
        <v>63.373573303222699</v>
      </c>
      <c r="E97">
        <v>388799.21875</v>
      </c>
      <c r="F97">
        <v>6135.0370270225649</v>
      </c>
      <c r="G97">
        <v>8.7217713925012994</v>
      </c>
      <c r="H97">
        <f t="shared" si="7"/>
        <v>0.24583877410991073</v>
      </c>
      <c r="I97">
        <f t="shared" si="4"/>
        <v>0.72500599937829036</v>
      </c>
      <c r="J97">
        <f t="shared" si="6"/>
        <v>4.0348329217323228E-3</v>
      </c>
    </row>
    <row r="98" spans="1:10" x14ac:dyDescent="0.3">
      <c r="A98" s="1">
        <v>1975</v>
      </c>
      <c r="B98" s="3">
        <v>96</v>
      </c>
      <c r="C98" t="s">
        <v>146</v>
      </c>
      <c r="D98">
        <v>16.075128555297901</v>
      </c>
      <c r="E98">
        <v>100696.71875</v>
      </c>
      <c r="F98">
        <v>6264.1314751298369</v>
      </c>
      <c r="G98">
        <v>8.7425952264557747</v>
      </c>
      <c r="H98">
        <f t="shared" si="7"/>
        <v>0.2503971246129994</v>
      </c>
      <c r="I98">
        <f t="shared" si="4"/>
        <v>0.7293237008576412</v>
      </c>
      <c r="J98">
        <f t="shared" si="6"/>
        <v>1.0712992370114523E-3</v>
      </c>
    </row>
    <row r="99" spans="1:10" x14ac:dyDescent="0.3">
      <c r="A99" s="1">
        <v>1975</v>
      </c>
      <c r="B99">
        <v>97</v>
      </c>
      <c r="C99" t="s">
        <v>48</v>
      </c>
      <c r="D99">
        <v>6.9873909950256303</v>
      </c>
      <c r="E99">
        <v>44773.64453125</v>
      </c>
      <c r="F99">
        <v>6407.7771750750244</v>
      </c>
      <c r="G99">
        <v>8.7652677152152361</v>
      </c>
      <c r="H99">
        <f t="shared" si="7"/>
        <v>0.25242394303973326</v>
      </c>
      <c r="I99">
        <f t="shared" ref="I99:I130" si="8">(D99/$D$159)+I98</f>
        <v>0.73120048015257766</v>
      </c>
      <c r="J99">
        <f t="shared" si="6"/>
        <v>4.7184208441424668E-4</v>
      </c>
    </row>
    <row r="100" spans="1:10" x14ac:dyDescent="0.3">
      <c r="A100" s="1">
        <v>1975</v>
      </c>
      <c r="B100" s="3">
        <v>98</v>
      </c>
      <c r="C100" t="s">
        <v>41</v>
      </c>
      <c r="D100">
        <v>0.50220000743866</v>
      </c>
      <c r="E100">
        <v>3222.78149414062</v>
      </c>
      <c r="F100">
        <v>6417.3266555243108</v>
      </c>
      <c r="G100">
        <v>8.7667569011649515</v>
      </c>
      <c r="H100">
        <f t="shared" si="7"/>
        <v>0.2525698322785041</v>
      </c>
      <c r="I100">
        <f t="shared" si="8"/>
        <v>0.73133536863621185</v>
      </c>
      <c r="J100">
        <f t="shared" si="6"/>
        <v>3.4058922298690421E-5</v>
      </c>
    </row>
    <row r="101" spans="1:10" x14ac:dyDescent="0.3">
      <c r="A101" s="1">
        <v>1975</v>
      </c>
      <c r="B101" s="3">
        <v>99</v>
      </c>
      <c r="C101" t="s">
        <v>68</v>
      </c>
      <c r="D101">
        <v>10.527270317077599</v>
      </c>
      <c r="E101">
        <v>67743.5625</v>
      </c>
      <c r="F101">
        <v>6435.0549059336599</v>
      </c>
      <c r="G101">
        <v>8.7695156523844489</v>
      </c>
      <c r="H101">
        <f t="shared" si="7"/>
        <v>0.25563645556113113</v>
      </c>
      <c r="I101">
        <f t="shared" si="8"/>
        <v>0.73416294232964852</v>
      </c>
      <c r="J101">
        <f t="shared" si="6"/>
        <v>7.1849536516722815E-4</v>
      </c>
    </row>
    <row r="102" spans="1:10" x14ac:dyDescent="0.3">
      <c r="A102" s="1">
        <v>1975</v>
      </c>
      <c r="B102">
        <v>100</v>
      </c>
      <c r="C102" t="s">
        <v>77</v>
      </c>
      <c r="D102">
        <v>2.0277369022369398</v>
      </c>
      <c r="E102">
        <v>13216.41796875</v>
      </c>
      <c r="F102">
        <v>6517.8169584870884</v>
      </c>
      <c r="G102">
        <v>8.7822947765372597</v>
      </c>
      <c r="H102">
        <f t="shared" si="7"/>
        <v>0.25623473787106865</v>
      </c>
      <c r="I102">
        <f t="shared" si="8"/>
        <v>0.7347075826161884</v>
      </c>
      <c r="J102">
        <f t="shared" si="6"/>
        <v>1.3939283673121387E-4</v>
      </c>
    </row>
    <row r="103" spans="1:10" x14ac:dyDescent="0.3">
      <c r="A103" s="1">
        <v>1975</v>
      </c>
      <c r="B103" s="3">
        <v>101</v>
      </c>
      <c r="C103" t="s">
        <v>43</v>
      </c>
      <c r="D103">
        <v>0.22418299317359899</v>
      </c>
      <c r="E103">
        <v>1465.41687011719</v>
      </c>
      <c r="F103">
        <v>6536.6995478663521</v>
      </c>
      <c r="G103">
        <v>8.7851876607798527</v>
      </c>
      <c r="H103">
        <f t="shared" si="7"/>
        <v>0.25630107452841017</v>
      </c>
      <c r="I103">
        <f t="shared" si="8"/>
        <v>0.73476779707966478</v>
      </c>
      <c r="J103">
        <f t="shared" si="6"/>
        <v>1.5431034478030347E-5</v>
      </c>
    </row>
    <row r="104" spans="1:10" x14ac:dyDescent="0.3">
      <c r="A104" s="1">
        <v>1975</v>
      </c>
      <c r="B104" s="3">
        <v>102</v>
      </c>
      <c r="C104" t="s">
        <v>39</v>
      </c>
      <c r="D104">
        <v>2.0974071025848402</v>
      </c>
      <c r="E104">
        <v>13795.9482421875</v>
      </c>
      <c r="F104">
        <v>6577.6206370167247</v>
      </c>
      <c r="G104">
        <v>8.7914283536077882</v>
      </c>
      <c r="H104">
        <f t="shared" si="7"/>
        <v>0.25692559108059781</v>
      </c>
      <c r="I104">
        <f t="shared" si="8"/>
        <v>0.73533115044374386</v>
      </c>
      <c r="J104">
        <f t="shared" si="6"/>
        <v>1.4456398430296415E-4</v>
      </c>
    </row>
    <row r="105" spans="1:10" x14ac:dyDescent="0.3">
      <c r="A105" s="1">
        <v>1975</v>
      </c>
      <c r="B105">
        <v>103</v>
      </c>
      <c r="C105" t="s">
        <v>120</v>
      </c>
      <c r="D105">
        <v>33.9665718078613</v>
      </c>
      <c r="E105">
        <v>224478.90625</v>
      </c>
      <c r="F105">
        <v>6608.818444198896</v>
      </c>
      <c r="G105">
        <v>8.7961601640988523</v>
      </c>
      <c r="H105">
        <f t="shared" si="7"/>
        <v>0.26708732770856003</v>
      </c>
      <c r="I105">
        <f t="shared" si="8"/>
        <v>0.74445440671126195</v>
      </c>
      <c r="J105">
        <f t="shared" si="6"/>
        <v>2.390352072801815E-3</v>
      </c>
    </row>
    <row r="106" spans="1:10" x14ac:dyDescent="0.3">
      <c r="A106" s="1">
        <v>1975</v>
      </c>
      <c r="B106" s="3">
        <v>104</v>
      </c>
      <c r="C106" t="s">
        <v>110</v>
      </c>
      <c r="D106">
        <v>2.7967460155487101</v>
      </c>
      <c r="E106">
        <v>18795.220703125</v>
      </c>
      <c r="F106">
        <v>6720.3888371098492</v>
      </c>
      <c r="G106">
        <v>8.8129012945083716</v>
      </c>
      <c r="H106">
        <f t="shared" si="7"/>
        <v>0.26793815189440523</v>
      </c>
      <c r="I106">
        <f t="shared" si="8"/>
        <v>0.74520559911181816</v>
      </c>
      <c r="J106">
        <f t="shared" si="6"/>
        <v>2.0095353719084476E-4</v>
      </c>
    </row>
    <row r="107" spans="1:10" x14ac:dyDescent="0.3">
      <c r="A107" s="1">
        <v>1975</v>
      </c>
      <c r="B107" s="3">
        <v>105</v>
      </c>
      <c r="C107" t="s">
        <v>149</v>
      </c>
      <c r="D107">
        <v>2.83017206192017</v>
      </c>
      <c r="E107">
        <v>21917.35546875</v>
      </c>
      <c r="F107">
        <v>7744.177735215103</v>
      </c>
      <c r="G107">
        <v>8.954696580037961</v>
      </c>
      <c r="H107">
        <f t="shared" si="7"/>
        <v>0.26893030923148181</v>
      </c>
      <c r="I107">
        <f t="shared" si="8"/>
        <v>0.74596576958613403</v>
      </c>
      <c r="J107">
        <f t="shared" si="6"/>
        <v>2.0405577636964806E-4</v>
      </c>
    </row>
    <row r="108" spans="1:10" x14ac:dyDescent="0.3">
      <c r="A108" s="1">
        <v>1975</v>
      </c>
      <c r="B108">
        <v>106</v>
      </c>
      <c r="C108" t="s">
        <v>115</v>
      </c>
      <c r="D108">
        <v>0.882044017314911</v>
      </c>
      <c r="E108">
        <v>7012.95947265625</v>
      </c>
      <c r="F108">
        <v>7950.8044213086641</v>
      </c>
      <c r="G108">
        <v>8.9810283875997854</v>
      </c>
      <c r="H108">
        <f>(E108/$E$159)+H107</f>
        <v>0.26924777267753203</v>
      </c>
      <c r="I108">
        <f t="shared" si="8"/>
        <v>0.74620268232653997</v>
      </c>
      <c r="J108">
        <f t="shared" si="6"/>
        <v>6.3750622105737589E-5</v>
      </c>
    </row>
    <row r="109" spans="1:10" x14ac:dyDescent="0.3">
      <c r="A109" s="1">
        <v>1975</v>
      </c>
      <c r="B109" s="3">
        <v>107</v>
      </c>
      <c r="C109" t="s">
        <v>72</v>
      </c>
      <c r="D109">
        <v>32.730552673339801</v>
      </c>
      <c r="E109">
        <v>269270.59375</v>
      </c>
      <c r="F109">
        <v>8226.888083357373</v>
      </c>
      <c r="G109">
        <v>9.0151631034976205</v>
      </c>
      <c r="H109">
        <f t="shared" ref="H109:H129" si="9">(E109/$E$159)+H108</f>
        <v>0.28143714450338714</v>
      </c>
      <c r="I109">
        <f t="shared" si="8"/>
        <v>0.75499394985584845</v>
      </c>
      <c r="J109">
        <f t="shared" si="6"/>
        <v>2.4206092156462715E-3</v>
      </c>
    </row>
    <row r="110" spans="1:10" x14ac:dyDescent="0.3">
      <c r="A110" s="1">
        <v>1975</v>
      </c>
      <c r="B110" s="3">
        <v>108</v>
      </c>
      <c r="C110" t="s">
        <v>145</v>
      </c>
      <c r="D110">
        <v>39.277210235595703</v>
      </c>
      <c r="E110">
        <v>333241.09375</v>
      </c>
      <c r="F110">
        <v>8484.3371449022634</v>
      </c>
      <c r="G110">
        <v>9.0459770538038047</v>
      </c>
      <c r="H110">
        <f t="shared" si="9"/>
        <v>0.29652234019001561</v>
      </c>
      <c r="I110">
        <f t="shared" si="8"/>
        <v>0.76554361781997282</v>
      </c>
      <c r="J110">
        <f t="shared" si="6"/>
        <v>3.0486403301159121E-3</v>
      </c>
    </row>
    <row r="111" spans="1:10" x14ac:dyDescent="0.3">
      <c r="A111" s="1">
        <v>1975</v>
      </c>
      <c r="B111">
        <v>109</v>
      </c>
      <c r="C111" t="s">
        <v>155</v>
      </c>
      <c r="D111">
        <v>26.212404251098601</v>
      </c>
      <c r="E111">
        <v>226741.84375</v>
      </c>
      <c r="F111">
        <v>8650.1734666516495</v>
      </c>
      <c r="G111">
        <v>9.0653346536730144</v>
      </c>
      <c r="H111">
        <f t="shared" si="9"/>
        <v>0.30678651572978782</v>
      </c>
      <c r="I111">
        <f t="shared" si="8"/>
        <v>0.77258414233105122</v>
      </c>
      <c r="J111">
        <f t="shared" si="6"/>
        <v>2.1238053939270198E-3</v>
      </c>
    </row>
    <row r="112" spans="1:10" x14ac:dyDescent="0.3">
      <c r="A112" s="1">
        <v>1975</v>
      </c>
      <c r="B112" s="3">
        <v>110</v>
      </c>
      <c r="C112" t="s">
        <v>121</v>
      </c>
      <c r="D112">
        <v>9.22405910491943</v>
      </c>
      <c r="E112">
        <v>80755.6015625</v>
      </c>
      <c r="F112">
        <v>8754.8876957467619</v>
      </c>
      <c r="G112">
        <v>9.0773674171958483</v>
      </c>
      <c r="H112">
        <f t="shared" si="9"/>
        <v>0.31044216947480774</v>
      </c>
      <c r="I112">
        <f t="shared" si="8"/>
        <v>0.77506167982046714</v>
      </c>
      <c r="J112">
        <f t="shared" si="6"/>
        <v>7.6460360356864351E-4</v>
      </c>
    </row>
    <row r="113" spans="1:10" x14ac:dyDescent="0.3">
      <c r="A113" s="1">
        <v>1975</v>
      </c>
      <c r="B113" s="3">
        <v>111</v>
      </c>
      <c r="C113" t="s">
        <v>47</v>
      </c>
      <c r="D113">
        <v>16.709098815918001</v>
      </c>
      <c r="E113">
        <v>150908.671875</v>
      </c>
      <c r="F113">
        <v>9031.5266871984841</v>
      </c>
      <c r="G113">
        <v>9.1084767004703657</v>
      </c>
      <c r="H113">
        <f t="shared" si="9"/>
        <v>0.31727352037582063</v>
      </c>
      <c r="I113">
        <f t="shared" si="8"/>
        <v>0.7795496626336641</v>
      </c>
      <c r="J113">
        <f t="shared" si="6"/>
        <v>1.4085886138118454E-3</v>
      </c>
    </row>
    <row r="114" spans="1:10" x14ac:dyDescent="0.3">
      <c r="A114" s="1">
        <v>1975</v>
      </c>
      <c r="B114">
        <v>112</v>
      </c>
      <c r="C114" t="s">
        <v>4</v>
      </c>
      <c r="D114">
        <v>6.6289999522268798E-3</v>
      </c>
      <c r="E114">
        <v>63.161392211914098</v>
      </c>
      <c r="F114">
        <v>9528.0423392817029</v>
      </c>
      <c r="G114">
        <v>9.161994554694628</v>
      </c>
      <c r="H114">
        <f t="shared" si="9"/>
        <v>0.31727637957289812</v>
      </c>
      <c r="I114">
        <f t="shared" si="8"/>
        <v>0.77955144315086511</v>
      </c>
      <c r="J114">
        <f t="shared" si="6"/>
        <v>5.6491350587925848E-7</v>
      </c>
    </row>
    <row r="115" spans="1:10" x14ac:dyDescent="0.3">
      <c r="A115" s="1">
        <v>1975</v>
      </c>
      <c r="B115" s="3">
        <v>113</v>
      </c>
      <c r="C115" t="s">
        <v>96</v>
      </c>
      <c r="D115">
        <v>60.872398376464801</v>
      </c>
      <c r="E115">
        <v>581188.25</v>
      </c>
      <c r="F115">
        <v>9547.6482856096209</v>
      </c>
      <c r="G115">
        <v>9.1640501503338267</v>
      </c>
      <c r="H115">
        <f t="shared" si="9"/>
        <v>0.343585675294381</v>
      </c>
      <c r="I115">
        <f t="shared" si="8"/>
        <v>0.79590147379712561</v>
      </c>
      <c r="J115">
        <f t="shared" si="6"/>
        <v>5.4025574250153524E-3</v>
      </c>
    </row>
    <row r="116" spans="1:10" x14ac:dyDescent="0.3">
      <c r="A116" s="1">
        <v>1975</v>
      </c>
      <c r="B116" s="3">
        <v>114</v>
      </c>
      <c r="C116" t="s">
        <v>92</v>
      </c>
      <c r="D116">
        <v>0.24162800610065499</v>
      </c>
      <c r="E116">
        <v>2310.9482421875</v>
      </c>
      <c r="F116">
        <v>9564.0744609084268</v>
      </c>
      <c r="G116">
        <v>9.1657691140883131</v>
      </c>
      <c r="H116">
        <f t="shared" si="9"/>
        <v>0.3436902875619221</v>
      </c>
      <c r="I116">
        <f t="shared" si="8"/>
        <v>0.79596637390637226</v>
      </c>
      <c r="J116">
        <f t="shared" si="6"/>
        <v>2.230214253598399E-5</v>
      </c>
    </row>
    <row r="117" spans="1:10" x14ac:dyDescent="0.3">
      <c r="A117" s="1">
        <v>1975</v>
      </c>
      <c r="B117" s="3">
        <v>115</v>
      </c>
      <c r="C117" t="s">
        <v>71</v>
      </c>
      <c r="D117">
        <v>3.1841259002685498</v>
      </c>
      <c r="E117">
        <v>31063.9296875</v>
      </c>
      <c r="F117">
        <v>9755.8735616829927</v>
      </c>
      <c r="G117">
        <v>9.1856247991947342</v>
      </c>
      <c r="H117">
        <f t="shared" si="9"/>
        <v>0.34509649305974449</v>
      </c>
      <c r="I117">
        <f t="shared" si="8"/>
        <v>0.79682161466309376</v>
      </c>
      <c r="J117">
        <f t="shared" si="6"/>
        <v>2.945392637393193E-4</v>
      </c>
    </row>
    <row r="118" spans="1:10" x14ac:dyDescent="0.3">
      <c r="A118" s="1">
        <v>1975</v>
      </c>
      <c r="B118">
        <v>116</v>
      </c>
      <c r="C118" t="s">
        <v>65</v>
      </c>
      <c r="D118">
        <v>4.23600196838379</v>
      </c>
      <c r="E118">
        <v>42395.828125</v>
      </c>
      <c r="F118">
        <v>10008.453358008181</v>
      </c>
      <c r="G118">
        <v>9.2111853506819212</v>
      </c>
      <c r="H118">
        <f t="shared" si="9"/>
        <v>0.34701567222329055</v>
      </c>
      <c r="I118">
        <f t="shared" si="8"/>
        <v>0.79795938422446977</v>
      </c>
      <c r="J118">
        <f t="shared" si="6"/>
        <v>3.9373207735854035E-4</v>
      </c>
    </row>
    <row r="119" spans="1:10" x14ac:dyDescent="0.3">
      <c r="A119" s="1">
        <v>1975</v>
      </c>
      <c r="B119" s="3">
        <v>117</v>
      </c>
      <c r="C119" t="s">
        <v>152</v>
      </c>
      <c r="D119">
        <v>13.3609867095947</v>
      </c>
      <c r="E119">
        <v>143070.5625</v>
      </c>
      <c r="F119">
        <v>10708.08358766341</v>
      </c>
      <c r="G119">
        <v>9.2787542107046033</v>
      </c>
      <c r="H119">
        <f t="shared" si="9"/>
        <v>0.35349220669874043</v>
      </c>
      <c r="I119">
        <f t="shared" si="8"/>
        <v>0.8015480803822117</v>
      </c>
      <c r="J119">
        <f t="shared" si="6"/>
        <v>1.2569549667777217E-3</v>
      </c>
    </row>
    <row r="120" spans="1:10" x14ac:dyDescent="0.3">
      <c r="A120" s="1">
        <v>1975</v>
      </c>
      <c r="B120" s="3">
        <v>118</v>
      </c>
      <c r="C120" t="s">
        <v>2</v>
      </c>
      <c r="D120">
        <v>6.0656998306512798E-2</v>
      </c>
      <c r="E120">
        <v>660.36273193359398</v>
      </c>
      <c r="F120">
        <v>10886.83499629572</v>
      </c>
      <c r="G120">
        <v>9.2953095397358059</v>
      </c>
      <c r="H120">
        <f t="shared" si="9"/>
        <v>0.35352210007390394</v>
      </c>
      <c r="I120">
        <f t="shared" si="8"/>
        <v>0.80156437255744506</v>
      </c>
      <c r="J120">
        <f t="shared" si="6"/>
        <v>5.7594004892150623E-6</v>
      </c>
    </row>
    <row r="121" spans="1:10" x14ac:dyDescent="0.3">
      <c r="A121" s="1">
        <v>1975</v>
      </c>
      <c r="B121">
        <v>119</v>
      </c>
      <c r="C121" t="s">
        <v>130</v>
      </c>
      <c r="D121">
        <v>2.25974798202515</v>
      </c>
      <c r="E121">
        <v>25957.546875</v>
      </c>
      <c r="F121">
        <v>11486.921144072559</v>
      </c>
      <c r="G121">
        <v>9.3489643753244671</v>
      </c>
      <c r="H121">
        <f t="shared" si="9"/>
        <v>0.35469714925450702</v>
      </c>
      <c r="I121">
        <f t="shared" si="8"/>
        <v>0.8021713298935178</v>
      </c>
      <c r="J121">
        <f t="shared" si="6"/>
        <v>2.1492943446390549E-4</v>
      </c>
    </row>
    <row r="122" spans="1:10" x14ac:dyDescent="0.3">
      <c r="A122" s="1">
        <v>1975</v>
      </c>
      <c r="B122" s="3">
        <v>120</v>
      </c>
      <c r="C122" t="s">
        <v>55</v>
      </c>
      <c r="D122">
        <v>0.64971601963043202</v>
      </c>
      <c r="E122">
        <v>7465.75439453125</v>
      </c>
      <c r="F122">
        <v>11490.796238605721</v>
      </c>
      <c r="G122">
        <v>9.3493016668408835</v>
      </c>
      <c r="H122">
        <f t="shared" si="9"/>
        <v>0.35503510987251619</v>
      </c>
      <c r="I122">
        <f t="shared" si="8"/>
        <v>0.8023458404617827</v>
      </c>
      <c r="J122">
        <f t="shared" si="6"/>
        <v>6.1927889928092689E-5</v>
      </c>
    </row>
    <row r="123" spans="1:10" x14ac:dyDescent="0.3">
      <c r="A123" s="1">
        <v>1975</v>
      </c>
      <c r="B123" s="3">
        <v>121</v>
      </c>
      <c r="C123" t="s">
        <v>103</v>
      </c>
      <c r="D123">
        <v>1.17809996008873E-2</v>
      </c>
      <c r="E123">
        <v>140.54675292968801</v>
      </c>
      <c r="F123">
        <v>11929.95142102395</v>
      </c>
      <c r="G123">
        <v>9.3868074430823256</v>
      </c>
      <c r="H123">
        <f t="shared" si="9"/>
        <v>0.35504147215889331</v>
      </c>
      <c r="I123">
        <f t="shared" si="8"/>
        <v>0.8023490047810744</v>
      </c>
      <c r="J123">
        <f t="shared" si="6"/>
        <v>1.1234545135546602E-6</v>
      </c>
    </row>
    <row r="124" spans="1:10" x14ac:dyDescent="0.3">
      <c r="A124" s="1">
        <v>1975</v>
      </c>
      <c r="B124">
        <v>122</v>
      </c>
      <c r="C124" t="s">
        <v>62</v>
      </c>
      <c r="D124">
        <v>9.0099172592163104</v>
      </c>
      <c r="E124">
        <v>113930.5625</v>
      </c>
      <c r="F124">
        <v>12645.01762027388</v>
      </c>
      <c r="G124">
        <v>9.4450185525608941</v>
      </c>
      <c r="H124">
        <f t="shared" si="9"/>
        <v>0.3601988938041647</v>
      </c>
      <c r="I124">
        <f t="shared" si="8"/>
        <v>0.80476902481047108</v>
      </c>
      <c r="J124">
        <f t="shared" si="6"/>
        <v>8.6544800573180392E-4</v>
      </c>
    </row>
    <row r="125" spans="1:10" x14ac:dyDescent="0.3">
      <c r="A125" s="1">
        <v>1975</v>
      </c>
      <c r="B125" s="3">
        <v>123</v>
      </c>
      <c r="C125" t="s">
        <v>50</v>
      </c>
      <c r="D125">
        <v>35.975315093994098</v>
      </c>
      <c r="E125">
        <v>460869</v>
      </c>
      <c r="F125">
        <v>12810.70085962749</v>
      </c>
      <c r="G125">
        <v>9.4580361053088513</v>
      </c>
      <c r="H125">
        <f t="shared" si="9"/>
        <v>0.38106156404889879</v>
      </c>
      <c r="I125">
        <f t="shared" si="8"/>
        <v>0.81443181977146439</v>
      </c>
      <c r="J125">
        <f t="shared" si="6"/>
        <v>3.5813239084630899E-3</v>
      </c>
    </row>
    <row r="126" spans="1:10" x14ac:dyDescent="0.3">
      <c r="A126" s="1">
        <v>1975</v>
      </c>
      <c r="B126" s="3">
        <v>124</v>
      </c>
      <c r="C126" t="s">
        <v>76</v>
      </c>
      <c r="D126">
        <v>55.330692291259801</v>
      </c>
      <c r="E126">
        <v>779519</v>
      </c>
      <c r="F126">
        <v>14088.36520419129</v>
      </c>
      <c r="G126">
        <v>9.5531045729087065</v>
      </c>
      <c r="H126">
        <f t="shared" si="9"/>
        <v>0.4163489186909009</v>
      </c>
      <c r="I126">
        <f t="shared" si="8"/>
        <v>0.82929337507023959</v>
      </c>
      <c r="J126">
        <f t="shared" si="6"/>
        <v>5.925379992530279E-3</v>
      </c>
    </row>
    <row r="127" spans="1:10" x14ac:dyDescent="0.3">
      <c r="A127" s="1">
        <v>1975</v>
      </c>
      <c r="B127">
        <v>125</v>
      </c>
      <c r="C127" t="s">
        <v>137</v>
      </c>
      <c r="D127">
        <v>5.9590000659227399E-2</v>
      </c>
      <c r="E127">
        <v>852.70269775390602</v>
      </c>
      <c r="F127">
        <v>14309.493007563289</v>
      </c>
      <c r="G127">
        <v>9.5686784426820051</v>
      </c>
      <c r="H127">
        <f t="shared" si="9"/>
        <v>0.41638751893348619</v>
      </c>
      <c r="I127">
        <f t="shared" si="8"/>
        <v>0.82930938065508553</v>
      </c>
      <c r="J127">
        <f t="shared" si="6"/>
        <v>6.6642168533494186E-6</v>
      </c>
    </row>
    <row r="128" spans="1:10" x14ac:dyDescent="0.3">
      <c r="A128" s="1">
        <v>1975</v>
      </c>
      <c r="B128" s="3">
        <v>126</v>
      </c>
      <c r="C128" t="s">
        <v>79</v>
      </c>
      <c r="D128">
        <v>112.423057556152</v>
      </c>
      <c r="E128">
        <v>1615617.25</v>
      </c>
      <c r="F128">
        <v>14370.87093270922</v>
      </c>
      <c r="G128">
        <v>9.5729585849406877</v>
      </c>
      <c r="H128">
        <f t="shared" si="9"/>
        <v>0.48952346413364967</v>
      </c>
      <c r="I128">
        <f t="shared" si="8"/>
        <v>0.8595056680597899</v>
      </c>
      <c r="J128">
        <f t="shared" si="6"/>
        <v>1.3677574203886754E-2</v>
      </c>
    </row>
    <row r="129" spans="1:10" x14ac:dyDescent="0.3">
      <c r="A129" s="1">
        <v>1975</v>
      </c>
      <c r="B129" s="3">
        <v>127</v>
      </c>
      <c r="C129" t="s">
        <v>23</v>
      </c>
      <c r="D129">
        <v>0.246033996343613</v>
      </c>
      <c r="E129">
        <v>3619.99438476562</v>
      </c>
      <c r="F129">
        <v>14713.39098890183</v>
      </c>
      <c r="G129">
        <v>9.5965133097281772</v>
      </c>
      <c r="H129">
        <f t="shared" si="9"/>
        <v>0.48968733445067503</v>
      </c>
      <c r="I129">
        <f t="shared" si="8"/>
        <v>0.85957175159662313</v>
      </c>
      <c r="J129">
        <f t="shared" si="6"/>
        <v>3.2354856437876342E-5</v>
      </c>
    </row>
    <row r="130" spans="1:10" x14ac:dyDescent="0.3">
      <c r="A130" s="1">
        <v>1975</v>
      </c>
      <c r="B130">
        <v>128</v>
      </c>
      <c r="C130" t="s">
        <v>143</v>
      </c>
      <c r="D130">
        <v>1.0114899873733501</v>
      </c>
      <c r="E130">
        <v>15349.2646484375</v>
      </c>
      <c r="F130">
        <v>15174.90517953288</v>
      </c>
      <c r="G130">
        <v>9.6273983674424688</v>
      </c>
      <c r="H130">
        <f>(E130/$E$159)+H129</f>
        <v>0.4903821667063909</v>
      </c>
      <c r="I130">
        <f t="shared" si="8"/>
        <v>0.85984343289607945</v>
      </c>
      <c r="J130">
        <f t="shared" si="6"/>
        <v>1.3313327781592788E-4</v>
      </c>
    </row>
    <row r="131" spans="1:10" x14ac:dyDescent="0.3">
      <c r="A131" s="1">
        <v>1975</v>
      </c>
      <c r="B131" s="3">
        <v>129</v>
      </c>
      <c r="C131" t="s">
        <v>18</v>
      </c>
      <c r="D131">
        <v>0.18888199329376201</v>
      </c>
      <c r="E131">
        <v>2934.23193359375</v>
      </c>
      <c r="F131">
        <v>15534.73617270776</v>
      </c>
      <c r="G131">
        <v>9.6508338389154957</v>
      </c>
      <c r="H131">
        <f t="shared" ref="H131:H149" si="10">(E131/$E$159)+H130</f>
        <v>0.49051499385087693</v>
      </c>
      <c r="I131">
        <f t="shared" ref="I131:I158" si="11">(D131/$D$159)+I130</f>
        <v>0.8598941656823873</v>
      </c>
      <c r="J131">
        <f t="shared" si="6"/>
        <v>2.4881823018264323E-5</v>
      </c>
    </row>
    <row r="132" spans="1:10" x14ac:dyDescent="0.3">
      <c r="A132" s="1">
        <v>1975</v>
      </c>
      <c r="B132" s="3">
        <v>130</v>
      </c>
      <c r="C132" t="s">
        <v>10</v>
      </c>
      <c r="D132">
        <v>7.6376891136169398</v>
      </c>
      <c r="E132">
        <v>119861.3203125</v>
      </c>
      <c r="F132">
        <v>15693.401306267349</v>
      </c>
      <c r="G132">
        <v>9.6609956040221707</v>
      </c>
      <c r="H132">
        <f t="shared" si="10"/>
        <v>0.49594088971451311</v>
      </c>
      <c r="I132">
        <f t="shared" si="11"/>
        <v>0.86194561189454322</v>
      </c>
      <c r="J132">
        <f t="shared" ref="J132:J158" si="12">((H131+H132)/2)*(I132-I131)</f>
        <v>1.0118305928995684E-3</v>
      </c>
    </row>
    <row r="133" spans="1:10" x14ac:dyDescent="0.3">
      <c r="A133" s="1">
        <v>1975</v>
      </c>
      <c r="B133">
        <v>131</v>
      </c>
      <c r="C133" t="s">
        <v>56</v>
      </c>
      <c r="D133">
        <v>56.211948394775398</v>
      </c>
      <c r="E133">
        <v>887649.5625</v>
      </c>
      <c r="F133">
        <v>15791.11893197608</v>
      </c>
      <c r="G133">
        <v>9.6672029680687075</v>
      </c>
      <c r="H133">
        <f t="shared" si="10"/>
        <v>0.53612311094293164</v>
      </c>
      <c r="I133">
        <f t="shared" si="11"/>
        <v>0.87704386830390346</v>
      </c>
      <c r="J133">
        <f t="shared" si="12"/>
        <v>7.7911834563981208E-3</v>
      </c>
    </row>
    <row r="134" spans="1:10" x14ac:dyDescent="0.3">
      <c r="A134" s="1">
        <v>1975</v>
      </c>
      <c r="B134" s="3">
        <v>132</v>
      </c>
      <c r="C134" t="s">
        <v>42</v>
      </c>
      <c r="D134">
        <v>78.866500854492202</v>
      </c>
      <c r="E134">
        <v>1273520.5</v>
      </c>
      <c r="F134">
        <v>16147.80022191717</v>
      </c>
      <c r="G134">
        <v>9.6895391102042758</v>
      </c>
      <c r="H134">
        <f t="shared" si="10"/>
        <v>0.59377298160337721</v>
      </c>
      <c r="I134">
        <f t="shared" si="11"/>
        <v>0.89822702750784289</v>
      </c>
      <c r="J134">
        <f t="shared" si="12"/>
        <v>1.1967384406158769E-2</v>
      </c>
    </row>
    <row r="135" spans="1:10" x14ac:dyDescent="0.3">
      <c r="A135" s="1">
        <v>1975</v>
      </c>
      <c r="B135" s="3">
        <v>133</v>
      </c>
      <c r="C135" t="s">
        <v>52</v>
      </c>
      <c r="D135">
        <v>4.71874904632568</v>
      </c>
      <c r="E135">
        <v>76220.375</v>
      </c>
      <c r="F135">
        <v>16152.66551616049</v>
      </c>
      <c r="G135">
        <v>9.6898403624722498</v>
      </c>
      <c r="H135">
        <f t="shared" si="10"/>
        <v>0.59722333419718365</v>
      </c>
      <c r="I135">
        <f t="shared" si="11"/>
        <v>0.89949446059044125</v>
      </c>
      <c r="J135">
        <f t="shared" si="12"/>
        <v>7.5475406594919571E-4</v>
      </c>
    </row>
    <row r="136" spans="1:10" x14ac:dyDescent="0.3">
      <c r="A136" s="1">
        <v>1975</v>
      </c>
      <c r="B136">
        <v>134</v>
      </c>
      <c r="C136" t="s">
        <v>75</v>
      </c>
      <c r="D136">
        <v>3.3367600440978999</v>
      </c>
      <c r="E136">
        <v>54940.84765625</v>
      </c>
      <c r="F136">
        <v>16465.32772215072</v>
      </c>
      <c r="G136">
        <v>9.7090120987818729</v>
      </c>
      <c r="H136">
        <f t="shared" si="10"/>
        <v>0.59971040272993048</v>
      </c>
      <c r="I136">
        <f t="shared" si="11"/>
        <v>0.90039069813710104</v>
      </c>
      <c r="J136">
        <f t="shared" si="12"/>
        <v>5.363684779489485E-4</v>
      </c>
    </row>
    <row r="137" spans="1:10" x14ac:dyDescent="0.3">
      <c r="A137" s="1">
        <v>1975</v>
      </c>
      <c r="B137" s="3">
        <v>135</v>
      </c>
      <c r="C137" t="s">
        <v>12</v>
      </c>
      <c r="D137">
        <v>9.7715864181518608</v>
      </c>
      <c r="E137">
        <v>162033.96875</v>
      </c>
      <c r="F137">
        <v>16582.155835924761</v>
      </c>
      <c r="G137">
        <v>9.7160824465288051</v>
      </c>
      <c r="H137">
        <f t="shared" si="10"/>
        <v>0.60704537483366672</v>
      </c>
      <c r="I137">
        <f t="shared" si="11"/>
        <v>0.90301529880440667</v>
      </c>
      <c r="J137">
        <f t="shared" si="12"/>
        <v>1.5836260095341722E-3</v>
      </c>
    </row>
    <row r="138" spans="1:10" x14ac:dyDescent="0.3">
      <c r="A138" s="1">
        <v>1975</v>
      </c>
      <c r="B138" s="3">
        <v>136</v>
      </c>
      <c r="C138" t="s">
        <v>114</v>
      </c>
      <c r="D138">
        <v>3.0826330184936501</v>
      </c>
      <c r="E138">
        <v>51930.3515625</v>
      </c>
      <c r="F138">
        <v>16846.102423140888</v>
      </c>
      <c r="G138">
        <v>9.7318745988248239</v>
      </c>
      <c r="H138">
        <f t="shared" si="10"/>
        <v>0.60939616388726237</v>
      </c>
      <c r="I138">
        <f t="shared" si="11"/>
        <v>0.90384327906586837</v>
      </c>
      <c r="J138">
        <f t="shared" si="12"/>
        <v>5.0359479164150864E-4</v>
      </c>
    </row>
    <row r="139" spans="1:10" x14ac:dyDescent="0.3">
      <c r="A139" s="1">
        <v>1975</v>
      </c>
      <c r="B139">
        <v>137</v>
      </c>
      <c r="C139" t="s">
        <v>112</v>
      </c>
      <c r="D139">
        <v>4.0080308914184597</v>
      </c>
      <c r="E139">
        <v>70515.9453125</v>
      </c>
      <c r="F139">
        <v>17593.663128565378</v>
      </c>
      <c r="G139">
        <v>9.7752940666795247</v>
      </c>
      <c r="H139">
        <f t="shared" si="10"/>
        <v>0.61258828770997642</v>
      </c>
      <c r="I139">
        <f t="shared" si="11"/>
        <v>0.90491981670285404</v>
      </c>
      <c r="J139">
        <f t="shared" si="12"/>
        <v>6.5775612697786356E-4</v>
      </c>
    </row>
    <row r="140" spans="1:10" x14ac:dyDescent="0.3">
      <c r="A140" s="1">
        <v>1975</v>
      </c>
      <c r="B140" s="3">
        <v>138</v>
      </c>
      <c r="C140" t="s">
        <v>45</v>
      </c>
      <c r="D140">
        <v>5.0627288818359402</v>
      </c>
      <c r="E140">
        <v>93457.1875</v>
      </c>
      <c r="F140">
        <v>18459.84442013194</v>
      </c>
      <c r="G140">
        <v>9.8233530800761457</v>
      </c>
      <c r="H140">
        <f t="shared" si="10"/>
        <v>0.61681891829006052</v>
      </c>
      <c r="I140">
        <f t="shared" si="11"/>
        <v>0.90627964109912307</v>
      </c>
      <c r="J140">
        <f t="shared" si="12"/>
        <v>8.3588895583389577E-4</v>
      </c>
    </row>
    <row r="141" spans="1:10" x14ac:dyDescent="0.3">
      <c r="A141" s="1">
        <v>1975</v>
      </c>
      <c r="B141" s="3">
        <v>139</v>
      </c>
      <c r="C141" t="s">
        <v>54</v>
      </c>
      <c r="D141">
        <v>54.252017974853501</v>
      </c>
      <c r="E141">
        <v>1018165.625</v>
      </c>
      <c r="F141">
        <v>18767.331852465519</v>
      </c>
      <c r="G141">
        <v>9.8398729699007212</v>
      </c>
      <c r="H141">
        <f t="shared" si="10"/>
        <v>0.66290935546179175</v>
      </c>
      <c r="I141">
        <f t="shared" si="11"/>
        <v>0.92085146971386811</v>
      </c>
      <c r="J141">
        <f t="shared" si="12"/>
        <v>9.3239905392777586E-3</v>
      </c>
    </row>
    <row r="142" spans="1:10" x14ac:dyDescent="0.3">
      <c r="A142" s="1">
        <v>1975</v>
      </c>
      <c r="B142">
        <v>140</v>
      </c>
      <c r="C142" t="s">
        <v>135</v>
      </c>
      <c r="D142">
        <v>8.1973400115966797</v>
      </c>
      <c r="E142">
        <v>157015.390625</v>
      </c>
      <c r="F142">
        <v>19154.43185263417</v>
      </c>
      <c r="G142">
        <v>9.8602893961693745</v>
      </c>
      <c r="H142">
        <f t="shared" si="10"/>
        <v>0.67001714600087658</v>
      </c>
      <c r="I142">
        <f t="shared" si="11"/>
        <v>0.92305323543991258</v>
      </c>
      <c r="J142">
        <f t="shared" si="12"/>
        <v>1.467395943128433E-3</v>
      </c>
    </row>
    <row r="143" spans="1:10" x14ac:dyDescent="0.3">
      <c r="A143" s="1">
        <v>1975</v>
      </c>
      <c r="B143" s="3">
        <v>141</v>
      </c>
      <c r="C143" t="s">
        <v>9</v>
      </c>
      <c r="D143">
        <v>13.8312063217163</v>
      </c>
      <c r="E143">
        <v>272623.9375</v>
      </c>
      <c r="F143">
        <v>19710.785245966199</v>
      </c>
      <c r="G143">
        <v>9.8889212393311663</v>
      </c>
      <c r="H143">
        <f t="shared" si="10"/>
        <v>0.68235831737253205</v>
      </c>
      <c r="I143">
        <f t="shared" si="11"/>
        <v>0.92676823030238287</v>
      </c>
      <c r="J143">
        <f t="shared" si="12"/>
        <v>2.5120339492815448E-3</v>
      </c>
    </row>
    <row r="144" spans="1:10" x14ac:dyDescent="0.3">
      <c r="A144" s="1">
        <v>1975</v>
      </c>
      <c r="B144">
        <v>142</v>
      </c>
      <c r="C144" t="s">
        <v>74</v>
      </c>
      <c r="D144">
        <v>0.21807000041008001</v>
      </c>
      <c r="E144">
        <v>4352.01953125</v>
      </c>
      <c r="F144">
        <v>19956.984101738159</v>
      </c>
      <c r="G144">
        <v>9.9013344413418309</v>
      </c>
      <c r="H144">
        <f t="shared" si="10"/>
        <v>0.68255532508704331</v>
      </c>
      <c r="I144">
        <f t="shared" si="11"/>
        <v>0.92682680284568375</v>
      </c>
      <c r="J144">
        <f t="shared" si="12"/>
        <v>3.9973231712464874E-5</v>
      </c>
    </row>
    <row r="145" spans="1:10" x14ac:dyDescent="0.3">
      <c r="A145" s="1">
        <v>1975</v>
      </c>
      <c r="B145" s="3">
        <v>143</v>
      </c>
      <c r="C145" t="s">
        <v>111</v>
      </c>
      <c r="D145">
        <v>13.683291435241699</v>
      </c>
      <c r="E145">
        <v>275016.15625</v>
      </c>
      <c r="F145">
        <v>20098.684410220791</v>
      </c>
      <c r="G145">
        <v>9.9084096396772559</v>
      </c>
      <c r="H145">
        <f t="shared" si="10"/>
        <v>0.69500478768881957</v>
      </c>
      <c r="I145">
        <f t="shared" si="11"/>
        <v>0.93050206848782757</v>
      </c>
      <c r="J145">
        <f t="shared" si="12"/>
        <v>2.5314496762364482E-3</v>
      </c>
    </row>
    <row r="146" spans="1:10" x14ac:dyDescent="0.3">
      <c r="A146" s="1">
        <v>1975</v>
      </c>
      <c r="B146" s="3">
        <v>144</v>
      </c>
      <c r="C146" t="s">
        <v>91</v>
      </c>
      <c r="D146">
        <v>0.353983014822006</v>
      </c>
      <c r="E146">
        <v>7261.287109375</v>
      </c>
      <c r="F146">
        <v>20513.09471169459</v>
      </c>
      <c r="G146">
        <v>9.9288187276261883</v>
      </c>
      <c r="H146">
        <f t="shared" si="10"/>
        <v>0.69533349245853771</v>
      </c>
      <c r="I146">
        <f t="shared" si="11"/>
        <v>0.9305971466068923</v>
      </c>
      <c r="J146">
        <f t="shared" si="12"/>
        <v>6.6095374270050305E-5</v>
      </c>
    </row>
    <row r="147" spans="1:10" x14ac:dyDescent="0.3">
      <c r="A147" s="1">
        <v>1975</v>
      </c>
      <c r="B147">
        <v>145</v>
      </c>
      <c r="C147" t="s">
        <v>28</v>
      </c>
      <c r="D147">
        <v>23.1562099456787</v>
      </c>
      <c r="E147">
        <v>497500.46875</v>
      </c>
      <c r="F147">
        <v>21484.537837455609</v>
      </c>
      <c r="G147">
        <v>9.9750887850378032</v>
      </c>
      <c r="H147">
        <f t="shared" si="10"/>
        <v>0.71785440019182389</v>
      </c>
      <c r="I147">
        <f t="shared" si="11"/>
        <v>0.93681679216647107</v>
      </c>
      <c r="J147">
        <f t="shared" si="12"/>
        <v>4.3947639006866488E-3</v>
      </c>
    </row>
    <row r="148" spans="1:10" x14ac:dyDescent="0.3">
      <c r="A148" s="1">
        <v>1975</v>
      </c>
      <c r="B148" s="3">
        <v>146</v>
      </c>
      <c r="C148" t="s">
        <v>17</v>
      </c>
      <c r="D148">
        <v>0.26654300093650801</v>
      </c>
      <c r="E148">
        <v>5752.64453125</v>
      </c>
      <c r="F148">
        <v>21582.42576634121</v>
      </c>
      <c r="G148">
        <v>9.9796346405736429</v>
      </c>
      <c r="H148">
        <f t="shared" si="10"/>
        <v>0.71811481155794021</v>
      </c>
      <c r="I148">
        <f t="shared" si="11"/>
        <v>0.93688838432235932</v>
      </c>
      <c r="J148">
        <f t="shared" si="12"/>
        <v>5.1402065829162569E-5</v>
      </c>
    </row>
    <row r="149" spans="1:10" x14ac:dyDescent="0.3">
      <c r="A149" s="1">
        <v>1975</v>
      </c>
      <c r="B149" s="3">
        <v>147</v>
      </c>
      <c r="C149" t="s">
        <v>150</v>
      </c>
      <c r="D149">
        <v>219.20529174804699</v>
      </c>
      <c r="E149">
        <v>5560893.5</v>
      </c>
      <c r="F149">
        <v>25368.4272658511</v>
      </c>
      <c r="G149">
        <v>10.141260658785709</v>
      </c>
      <c r="H149">
        <f t="shared" si="10"/>
        <v>0.96984597020949903</v>
      </c>
      <c r="I149">
        <f t="shared" si="11"/>
        <v>0.99576586136437983</v>
      </c>
      <c r="J149">
        <f t="shared" si="12"/>
        <v>4.9691436088171698E-2</v>
      </c>
    </row>
    <row r="150" spans="1:10" x14ac:dyDescent="0.3">
      <c r="A150" s="1">
        <v>1975</v>
      </c>
      <c r="B150">
        <v>148</v>
      </c>
      <c r="C150" t="s">
        <v>29</v>
      </c>
      <c r="D150">
        <v>6.3561849594116202</v>
      </c>
      <c r="E150">
        <v>172778.421875</v>
      </c>
      <c r="F150">
        <v>27182.72406770771</v>
      </c>
      <c r="G150">
        <v>10.210336905924761</v>
      </c>
      <c r="H150">
        <f>(E150/$E$159)+H149</f>
        <v>0.97766732343782137</v>
      </c>
      <c r="I150">
        <f t="shared" si="11"/>
        <v>0.99747310178288551</v>
      </c>
      <c r="J150">
        <f t="shared" si="12"/>
        <v>1.6624367052459068E-3</v>
      </c>
    </row>
    <row r="151" spans="1:10" x14ac:dyDescent="0.3">
      <c r="A151" s="1">
        <v>1975</v>
      </c>
      <c r="B151" s="3">
        <v>149</v>
      </c>
      <c r="C151" t="s">
        <v>40</v>
      </c>
      <c r="D151">
        <v>1.22440000995994E-2</v>
      </c>
      <c r="E151">
        <v>372.68267822265602</v>
      </c>
      <c r="F151">
        <v>30437.983926090419</v>
      </c>
      <c r="G151">
        <v>10.32344657870769</v>
      </c>
      <c r="H151">
        <f t="shared" ref="H151:H158" si="13">(E151/$E$159)+H150</f>
        <v>0.97768419407963425</v>
      </c>
      <c r="I151">
        <f t="shared" si="11"/>
        <v>0.9974763904618632</v>
      </c>
      <c r="J151">
        <f t="shared" si="12"/>
        <v>3.2152617148343577E-6</v>
      </c>
    </row>
    <row r="152" spans="1:10" x14ac:dyDescent="0.3">
      <c r="A152" s="1">
        <v>1975</v>
      </c>
      <c r="B152" s="3">
        <v>150</v>
      </c>
      <c r="C152" t="s">
        <v>127</v>
      </c>
      <c r="D152">
        <v>7.4287028312683097</v>
      </c>
      <c r="E152">
        <v>271257.6875</v>
      </c>
      <c r="F152">
        <v>36514.812028587759</v>
      </c>
      <c r="G152">
        <v>10.50547326625478</v>
      </c>
      <c r="H152">
        <f t="shared" si="13"/>
        <v>0.98996351789108961</v>
      </c>
      <c r="I152">
        <f t="shared" si="11"/>
        <v>0.99947170397328478</v>
      </c>
      <c r="J152">
        <f t="shared" si="12"/>
        <v>1.9630370327064616E-3</v>
      </c>
    </row>
    <row r="153" spans="1:10" x14ac:dyDescent="0.3">
      <c r="A153" s="1">
        <v>1975</v>
      </c>
      <c r="B153">
        <v>151</v>
      </c>
      <c r="C153" t="s">
        <v>139</v>
      </c>
      <c r="D153">
        <v>6.5480000339448504E-3</v>
      </c>
      <c r="E153">
        <v>301.08905029296898</v>
      </c>
      <c r="F153">
        <v>45981.83395420319</v>
      </c>
      <c r="G153">
        <v>10.73600168343309</v>
      </c>
      <c r="H153">
        <f t="shared" si="13"/>
        <v>0.98997714762442068</v>
      </c>
      <c r="I153">
        <f t="shared" si="11"/>
        <v>0.99947346273430093</v>
      </c>
      <c r="J153">
        <f t="shared" si="12"/>
        <v>1.7411212284066602E-6</v>
      </c>
    </row>
    <row r="154" spans="1:10" x14ac:dyDescent="0.3">
      <c r="A154" s="1">
        <v>1975</v>
      </c>
      <c r="B154" s="3">
        <v>152</v>
      </c>
      <c r="C154" t="s">
        <v>24</v>
      </c>
      <c r="D154">
        <v>0.161670997738838</v>
      </c>
      <c r="E154">
        <v>11680.9560546875</v>
      </c>
      <c r="F154">
        <v>72251.40079581138</v>
      </c>
      <c r="G154">
        <v>11.187906993964051</v>
      </c>
      <c r="H154">
        <f t="shared" si="13"/>
        <v>0.99050592247001057</v>
      </c>
      <c r="I154">
        <f t="shared" si="11"/>
        <v>0.99951688677932204</v>
      </c>
      <c r="J154">
        <f t="shared" si="12"/>
        <v>4.3000292999665425E-5</v>
      </c>
    </row>
    <row r="155" spans="1:10" x14ac:dyDescent="0.3">
      <c r="A155" s="1">
        <v>1975</v>
      </c>
      <c r="B155" s="3">
        <v>153</v>
      </c>
      <c r="C155" t="s">
        <v>84</v>
      </c>
      <c r="D155">
        <v>1.0249400138855</v>
      </c>
      <c r="E155">
        <v>74660.796875</v>
      </c>
      <c r="F155">
        <v>72844.064885284737</v>
      </c>
      <c r="G155">
        <v>11.19607633795834</v>
      </c>
      <c r="H155">
        <f t="shared" si="13"/>
        <v>0.99388567590409316</v>
      </c>
      <c r="I155">
        <f t="shared" si="11"/>
        <v>0.99979218069059472</v>
      </c>
      <c r="J155">
        <f t="shared" si="12"/>
        <v>2.7314546230652431E-4</v>
      </c>
    </row>
    <row r="156" spans="1:10" x14ac:dyDescent="0.3">
      <c r="A156" s="1">
        <v>1975</v>
      </c>
      <c r="B156">
        <v>154</v>
      </c>
      <c r="C156" t="s">
        <v>124</v>
      </c>
      <c r="D156">
        <v>0.16441300511360199</v>
      </c>
      <c r="E156">
        <v>14925.8134765625</v>
      </c>
      <c r="F156">
        <v>90782.438203409969</v>
      </c>
      <c r="G156">
        <v>11.416221134026181</v>
      </c>
      <c r="H156">
        <f t="shared" si="13"/>
        <v>0.99456133932405832</v>
      </c>
      <c r="I156">
        <f t="shared" si="11"/>
        <v>0.99983634122548326</v>
      </c>
      <c r="J156">
        <f t="shared" si="12"/>
        <v>4.390544189499568E-5</v>
      </c>
    </row>
    <row r="157" spans="1:10" x14ac:dyDescent="0.3">
      <c r="A157" s="1">
        <v>1975</v>
      </c>
      <c r="B157" s="3">
        <v>155</v>
      </c>
      <c r="C157" t="s">
        <v>6</v>
      </c>
      <c r="D157">
        <v>0.554323971271515</v>
      </c>
      <c r="E157">
        <v>93232.15625</v>
      </c>
      <c r="F157">
        <v>168190.7351690798</v>
      </c>
      <c r="G157">
        <v>12.03285394277489</v>
      </c>
      <c r="H157">
        <f t="shared" si="13"/>
        <v>0.99878178316395483</v>
      </c>
      <c r="I157">
        <f t="shared" si="11"/>
        <v>0.9999852299527221</v>
      </c>
      <c r="J157">
        <f t="shared" si="12"/>
        <v>1.483931602287661E-4</v>
      </c>
    </row>
    <row r="158" spans="1:10" s="6" customFormat="1" x14ac:dyDescent="0.3">
      <c r="A158" s="7">
        <v>1975</v>
      </c>
      <c r="B158" s="3">
        <v>156</v>
      </c>
      <c r="C158" s="6" t="s">
        <v>20</v>
      </c>
      <c r="D158">
        <v>5.4990001022815697E-2</v>
      </c>
      <c r="E158">
        <v>26911.146484375</v>
      </c>
      <c r="F158" s="6">
        <v>489382.54198630393</v>
      </c>
      <c r="G158" s="6">
        <v>13.100899757074719</v>
      </c>
      <c r="H158">
        <f t="shared" si="13"/>
        <v>0.99999999999999989</v>
      </c>
      <c r="I158">
        <f t="shared" si="11"/>
        <v>1.0000000000000004</v>
      </c>
      <c r="J158">
        <f t="shared" si="12"/>
        <v>1.4761050718213356E-5</v>
      </c>
    </row>
    <row r="159" spans="1:10" s="17" customFormat="1" x14ac:dyDescent="0.3">
      <c r="A159" s="18" t="s">
        <v>175</v>
      </c>
      <c r="B159" s="8">
        <v>156</v>
      </c>
      <c r="D159" s="16">
        <f>SUM(D3:D158)</f>
        <v>3723.0754910167311</v>
      </c>
      <c r="E159" s="8">
        <f>SUM(E2:E158)</f>
        <v>22090604.634674072</v>
      </c>
      <c r="F159" s="8">
        <f>SUM(F2:F158)</f>
        <v>1967866.3215283996</v>
      </c>
      <c r="G159" s="8"/>
      <c r="H159" s="8">
        <v>1</v>
      </c>
      <c r="I159" s="8">
        <v>1</v>
      </c>
      <c r="J159" s="8">
        <f>SUM(J3:J158)</f>
        <v>0.21148858550871466</v>
      </c>
    </row>
    <row r="160" spans="1:10" x14ac:dyDescent="0.3">
      <c r="E160" t="s">
        <v>192</v>
      </c>
    </row>
    <row r="161" spans="4:7" ht="15.6" x14ac:dyDescent="0.3">
      <c r="D161" s="22" t="s">
        <v>176</v>
      </c>
      <c r="E161" s="22">
        <v>156</v>
      </c>
    </row>
    <row r="162" spans="4:7" ht="15.6" x14ac:dyDescent="0.3">
      <c r="D162" s="24"/>
    </row>
    <row r="163" spans="4:7" ht="15.6" x14ac:dyDescent="0.3">
      <c r="D163" s="22" t="s">
        <v>163</v>
      </c>
      <c r="E163" s="9">
        <f>AVERAGE(G3:G158)</f>
        <v>8.4910002810489704</v>
      </c>
    </row>
    <row r="164" spans="4:7" ht="15.6" x14ac:dyDescent="0.3">
      <c r="D164" s="22" t="s">
        <v>164</v>
      </c>
      <c r="E164" s="22">
        <f>MEDIAN(G3:G158)</f>
        <v>8.473025038120749</v>
      </c>
    </row>
    <row r="165" spans="4:7" ht="15.6" x14ac:dyDescent="0.3">
      <c r="D165" s="22" t="s">
        <v>165</v>
      </c>
      <c r="E165" s="23">
        <f>3*E164-2*E163</f>
        <v>8.4370745522643062</v>
      </c>
    </row>
    <row r="166" spans="4:7" ht="15.6" x14ac:dyDescent="0.3">
      <c r="D166" s="22" t="s">
        <v>166</v>
      </c>
      <c r="E166" s="22">
        <f>_xlfn.STDEV.S(G3:G158)</f>
        <v>1.1710250883783768</v>
      </c>
      <c r="G166" s="9"/>
    </row>
    <row r="167" spans="4:7" ht="13.8" customHeight="1" x14ac:dyDescent="0.3">
      <c r="D167" s="22" t="s">
        <v>167</v>
      </c>
      <c r="E167" s="22">
        <f>MAX(G3:G158)</f>
        <v>13.100899757074719</v>
      </c>
      <c r="G167" s="9"/>
    </row>
    <row r="168" spans="4:7" ht="15.6" x14ac:dyDescent="0.3">
      <c r="D168" s="22" t="s">
        <v>168</v>
      </c>
      <c r="E168" s="22">
        <f>MIN(G3:G158)</f>
        <v>6.3333623812912903</v>
      </c>
    </row>
    <row r="169" spans="4:7" ht="15.6" x14ac:dyDescent="0.3">
      <c r="D169" s="24"/>
    </row>
    <row r="170" spans="4:7" ht="15.6" x14ac:dyDescent="0.3">
      <c r="D170" s="22" t="s">
        <v>177</v>
      </c>
      <c r="E170" s="22">
        <f>QUARTILE(G3:G158,0)</f>
        <v>6.3333623812912903</v>
      </c>
    </row>
    <row r="171" spans="4:7" ht="15.6" x14ac:dyDescent="0.3">
      <c r="D171" s="22" t="s">
        <v>169</v>
      </c>
      <c r="E171" s="22">
        <f>QUARTILE(G3:G158, 1)</f>
        <v>7.6434845104522111</v>
      </c>
    </row>
    <row r="172" spans="4:7" ht="15.6" x14ac:dyDescent="0.3">
      <c r="D172" s="22" t="s">
        <v>179</v>
      </c>
      <c r="E172" s="22">
        <f>QUARTILE(G3:G158, 2)</f>
        <v>8.473025038120749</v>
      </c>
    </row>
    <row r="173" spans="4:7" ht="15.6" x14ac:dyDescent="0.3">
      <c r="D173" s="22" t="s">
        <v>170</v>
      </c>
      <c r="E173" s="22">
        <f>QUARTILE(G3:G158, 3)</f>
        <v>9.282893042962403</v>
      </c>
    </row>
    <row r="174" spans="4:7" ht="15.6" x14ac:dyDescent="0.3">
      <c r="D174" s="22" t="s">
        <v>178</v>
      </c>
      <c r="E174" s="22">
        <f>QUARTILE(G3:G158, 4)</f>
        <v>13.100899757074719</v>
      </c>
    </row>
    <row r="175" spans="4:7" ht="15.6" x14ac:dyDescent="0.3">
      <c r="D175" s="24"/>
    </row>
    <row r="176" spans="4:7" ht="15.6" x14ac:dyDescent="0.3">
      <c r="D176" s="24"/>
    </row>
    <row r="177" spans="4:6" ht="15.6" x14ac:dyDescent="0.3">
      <c r="D177" s="22" t="s">
        <v>171</v>
      </c>
      <c r="E177" s="22">
        <f>SKEW(G3:G158)</f>
        <v>0.68570465938681158</v>
      </c>
    </row>
    <row r="178" spans="4:6" ht="15.6" x14ac:dyDescent="0.3">
      <c r="D178" s="22" t="s">
        <v>172</v>
      </c>
      <c r="E178" s="22">
        <f>KURT(G3:G158)</f>
        <v>0.97373552250931139</v>
      </c>
    </row>
    <row r="179" spans="4:6" ht="15.6" x14ac:dyDescent="0.3">
      <c r="D179" s="24"/>
      <c r="E179" s="24"/>
    </row>
    <row r="180" spans="4:6" ht="15.6" x14ac:dyDescent="0.3">
      <c r="D180" s="22" t="s">
        <v>180</v>
      </c>
      <c r="E180" s="22">
        <f>J159</f>
        <v>0.21148858550871466</v>
      </c>
    </row>
    <row r="181" spans="4:6" ht="15.6" x14ac:dyDescent="0.3">
      <c r="D181" s="22" t="s">
        <v>181</v>
      </c>
      <c r="E181" s="22">
        <f>(0.5-J159)/0.5</f>
        <v>0.57702282898257073</v>
      </c>
    </row>
    <row r="182" spans="4:6" ht="15.6" x14ac:dyDescent="0.3">
      <c r="D182" s="24"/>
      <c r="E182" s="24"/>
    </row>
    <row r="183" spans="4:6" ht="15.6" x14ac:dyDescent="0.3">
      <c r="D183" s="22" t="s">
        <v>188</v>
      </c>
      <c r="E183" s="31">
        <f>(E161/6)*((E177^2)+(((E178)^2)/4))</f>
        <v>18.388008518201495</v>
      </c>
    </row>
    <row r="184" spans="4:6" ht="15.6" x14ac:dyDescent="0.3">
      <c r="D184" s="45" t="s">
        <v>194</v>
      </c>
      <c r="E184" s="9">
        <f>_xlfn.CHISQ.DIST.RT(E183,2)</f>
        <v>1.0164702767437664E-4</v>
      </c>
    </row>
    <row r="186" spans="4:6" ht="15.6" x14ac:dyDescent="0.3">
      <c r="D186" s="27"/>
      <c r="E186" s="27"/>
      <c r="F186" s="27"/>
    </row>
    <row r="187" spans="4:6" ht="15.6" x14ac:dyDescent="0.3">
      <c r="D187" s="27"/>
      <c r="E187" s="27"/>
      <c r="F187" s="27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zoomScaleNormal="100" workbookViewId="0">
      <selection activeCell="A16" sqref="A16"/>
    </sheetView>
  </sheetViews>
  <sheetFormatPr defaultRowHeight="14.4" x14ac:dyDescent="0.3"/>
  <cols>
    <col min="1" max="1" width="36.109375" customWidth="1"/>
    <col min="2" max="2" width="36.21875" customWidth="1"/>
    <col min="3" max="3" width="22" customWidth="1"/>
    <col min="4" max="4" width="12" bestFit="1" customWidth="1"/>
  </cols>
  <sheetData>
    <row r="1" spans="1:8" ht="21" x14ac:dyDescent="0.4">
      <c r="A1" s="43" t="s">
        <v>158</v>
      </c>
      <c r="B1" s="43">
        <v>1970</v>
      </c>
      <c r="C1" s="43">
        <v>1975</v>
      </c>
    </row>
    <row r="2" spans="1:8" ht="15" thickBot="1" x14ac:dyDescent="0.35"/>
    <row r="3" spans="1:8" ht="15.6" thickTop="1" thickBot="1" x14ac:dyDescent="0.35">
      <c r="A3" s="44" t="s">
        <v>176</v>
      </c>
      <c r="B3" s="42">
        <f>'1970'!F161</f>
        <v>156</v>
      </c>
      <c r="C3" s="42">
        <f>'1975'!E161</f>
        <v>156</v>
      </c>
    </row>
    <row r="4" spans="1:8" s="6" customFormat="1" ht="15.6" thickTop="1" thickBot="1" x14ac:dyDescent="0.35">
      <c r="A4"/>
      <c r="B4"/>
      <c r="C4"/>
    </row>
    <row r="5" spans="1:8" ht="15.6" thickTop="1" thickBot="1" x14ac:dyDescent="0.35">
      <c r="A5" s="44" t="s">
        <v>163</v>
      </c>
      <c r="B5" s="42">
        <f>'1970'!F163</f>
        <v>8.365726288212306</v>
      </c>
      <c r="C5" s="42">
        <f>'1975'!E163</f>
        <v>8.4910002810489704</v>
      </c>
    </row>
    <row r="6" spans="1:8" ht="15.6" thickTop="1" thickBot="1" x14ac:dyDescent="0.35">
      <c r="A6" s="44" t="s">
        <v>164</v>
      </c>
      <c r="B6" s="42">
        <f>'1970'!F164</f>
        <v>8.1990938175296062</v>
      </c>
      <c r="C6" s="42">
        <f>'1975'!E164</f>
        <v>8.473025038120749</v>
      </c>
    </row>
    <row r="7" spans="1:8" ht="15.6" thickTop="1" thickBot="1" x14ac:dyDescent="0.35">
      <c r="A7" s="44" t="s">
        <v>165</v>
      </c>
      <c r="B7" s="42">
        <f>'1970'!F165</f>
        <v>7.8658288761642048</v>
      </c>
      <c r="C7" s="42">
        <f>'1975'!E165</f>
        <v>8.4370745522643062</v>
      </c>
    </row>
    <row r="8" spans="1:8" ht="15.6" thickTop="1" thickBot="1" x14ac:dyDescent="0.35">
      <c r="A8" s="44" t="s">
        <v>166</v>
      </c>
      <c r="B8" s="42">
        <f>'1970'!F166</f>
        <v>1.1581674910074029</v>
      </c>
      <c r="C8" s="42">
        <f>'1975'!E166</f>
        <v>1.1710250883783768</v>
      </c>
    </row>
    <row r="9" spans="1:8" ht="15.6" thickTop="1" thickBot="1" x14ac:dyDescent="0.35">
      <c r="A9" s="44" t="s">
        <v>167</v>
      </c>
      <c r="B9" s="42">
        <f>'1970'!F167</f>
        <v>12.784729442082959</v>
      </c>
      <c r="C9" s="42">
        <f>'1975'!E167</f>
        <v>13.100899757074719</v>
      </c>
      <c r="H9" s="25"/>
    </row>
    <row r="10" spans="1:8" ht="15.6" thickTop="1" thickBot="1" x14ac:dyDescent="0.35">
      <c r="A10" s="44" t="s">
        <v>168</v>
      </c>
      <c r="B10" s="42">
        <f>'1970'!F168</f>
        <v>6.322477683572223</v>
      </c>
      <c r="C10" s="42">
        <f>'1975'!E168</f>
        <v>6.3333623812912903</v>
      </c>
    </row>
    <row r="11" spans="1:8" s="6" customFormat="1" ht="15.6" thickTop="1" thickBot="1" x14ac:dyDescent="0.35">
      <c r="A11"/>
      <c r="B11"/>
      <c r="C11"/>
    </row>
    <row r="12" spans="1:8" ht="15.6" thickTop="1" thickBot="1" x14ac:dyDescent="0.35">
      <c r="A12" s="44" t="s">
        <v>168</v>
      </c>
      <c r="B12" s="42">
        <f>'1970'!F170</f>
        <v>6.322477683572223</v>
      </c>
      <c r="C12" s="42">
        <f>'1975'!E170</f>
        <v>6.3333623812912903</v>
      </c>
    </row>
    <row r="13" spans="1:8" ht="15.6" thickTop="1" thickBot="1" x14ac:dyDescent="0.35">
      <c r="A13" s="44" t="s">
        <v>169</v>
      </c>
      <c r="B13" s="42">
        <f>'1970'!F171</f>
        <v>7.538481000343892</v>
      </c>
      <c r="C13" s="42">
        <f>'1975'!E171</f>
        <v>7.6434845104522111</v>
      </c>
    </row>
    <row r="14" spans="1:8" ht="15.6" thickTop="1" thickBot="1" x14ac:dyDescent="0.35">
      <c r="A14" s="44" t="s">
        <v>190</v>
      </c>
      <c r="B14" s="42">
        <f>'1970'!F172</f>
        <v>8.1990938175296062</v>
      </c>
      <c r="C14" s="42">
        <f>'1975'!E172</f>
        <v>8.473025038120749</v>
      </c>
    </row>
    <row r="15" spans="1:8" ht="15.6" thickTop="1" thickBot="1" x14ac:dyDescent="0.35">
      <c r="A15" s="44" t="s">
        <v>170</v>
      </c>
      <c r="B15" s="42">
        <f>'1970'!F173</f>
        <v>8.9924515706729977</v>
      </c>
      <c r="C15" s="42">
        <f>'1975'!E173</f>
        <v>9.282893042962403</v>
      </c>
    </row>
    <row r="16" spans="1:8" ht="15.6" thickTop="1" thickBot="1" x14ac:dyDescent="0.35">
      <c r="A16" s="44" t="s">
        <v>208</v>
      </c>
      <c r="B16" s="42">
        <f>'1970'!F174</f>
        <v>12.784729442082959</v>
      </c>
      <c r="C16" s="42">
        <f>'1975'!E174</f>
        <v>13.100899757074719</v>
      </c>
    </row>
    <row r="17" spans="1:4" s="6" customFormat="1" ht="15.6" thickTop="1" thickBot="1" x14ac:dyDescent="0.35">
      <c r="A17"/>
      <c r="B17"/>
      <c r="C17"/>
    </row>
    <row r="18" spans="1:4" ht="15.6" thickTop="1" thickBot="1" x14ac:dyDescent="0.35">
      <c r="A18" s="44" t="s">
        <v>171</v>
      </c>
      <c r="B18" s="42">
        <f>'1970'!F176</f>
        <v>0.89674510466979274</v>
      </c>
      <c r="C18" s="42">
        <f>'1975'!E177</f>
        <v>0.68570465938681158</v>
      </c>
    </row>
    <row r="19" spans="1:4" ht="15.6" thickTop="1" thickBot="1" x14ac:dyDescent="0.35">
      <c r="A19" s="44" t="s">
        <v>172</v>
      </c>
      <c r="B19" s="42">
        <f>'1970'!F177</f>
        <v>1.4798804900970972</v>
      </c>
      <c r="C19" s="42">
        <f>'1975'!E178</f>
        <v>0.97373552250931139</v>
      </c>
    </row>
    <row r="20" spans="1:4" ht="15" thickTop="1" x14ac:dyDescent="0.3"/>
    <row r="21" spans="1:4" s="6" customFormat="1" ht="21.6" thickBot="1" x14ac:dyDescent="0.45">
      <c r="A21"/>
      <c r="B21" s="43">
        <v>1970</v>
      </c>
      <c r="C21" s="43">
        <v>1975</v>
      </c>
    </row>
    <row r="22" spans="1:4" ht="15.6" thickTop="1" thickBot="1" x14ac:dyDescent="0.35">
      <c r="A22" s="44" t="s">
        <v>162</v>
      </c>
      <c r="B22" s="42">
        <f>'1970'!F179</f>
        <v>0.21104258891448591</v>
      </c>
      <c r="C22" s="42">
        <f>'1975'!E180</f>
        <v>0.21148858550871466</v>
      </c>
    </row>
    <row r="23" spans="1:4" ht="15.6" thickTop="1" thickBot="1" x14ac:dyDescent="0.35">
      <c r="A23" s="44" t="s">
        <v>161</v>
      </c>
      <c r="B23" s="42">
        <f>'1970'!F180</f>
        <v>0.57791482217102819</v>
      </c>
      <c r="C23" s="42">
        <f>'1975'!E181</f>
        <v>0.57702282898257073</v>
      </c>
    </row>
    <row r="24" spans="1:4" ht="15" thickTop="1" x14ac:dyDescent="0.3"/>
    <row r="25" spans="1:4" ht="21.6" thickBot="1" x14ac:dyDescent="0.45">
      <c r="A25" s="43" t="s">
        <v>201</v>
      </c>
      <c r="B25" s="43">
        <v>1970</v>
      </c>
      <c r="C25" s="43">
        <v>1975</v>
      </c>
    </row>
    <row r="26" spans="1:4" ht="15.6" thickTop="1" thickBot="1" x14ac:dyDescent="0.35">
      <c r="A26" s="44" t="s">
        <v>195</v>
      </c>
      <c r="B26" s="42">
        <f>'1970'!F182</f>
        <v>35.143247073785339</v>
      </c>
      <c r="C26" s="42">
        <f>'1975'!E183</f>
        <v>18.388008518201495</v>
      </c>
    </row>
    <row r="27" spans="1:4" ht="16.2" thickTop="1" thickBot="1" x14ac:dyDescent="0.35">
      <c r="A27" s="44" t="s">
        <v>196</v>
      </c>
      <c r="B27" s="42">
        <v>5.9909999999999997</v>
      </c>
      <c r="C27" s="42">
        <v>5.9909999999999997</v>
      </c>
      <c r="D27" s="47"/>
    </row>
    <row r="28" spans="1:4" ht="16.2" thickTop="1" thickBot="1" x14ac:dyDescent="0.35">
      <c r="A28" s="44" t="s">
        <v>197</v>
      </c>
      <c r="B28" s="46">
        <f>'1970'!$F$183</f>
        <v>2.3374420888720216E-8</v>
      </c>
      <c r="C28" s="42">
        <f>'1975'!$E$184</f>
        <v>1.0164702767437664E-4</v>
      </c>
      <c r="D28" s="47"/>
    </row>
    <row r="29" spans="1:4" ht="15.6" thickTop="1" thickBot="1" x14ac:dyDescent="0.35">
      <c r="A29" s="44" t="s">
        <v>200</v>
      </c>
      <c r="B29" s="42">
        <v>0.05</v>
      </c>
      <c r="C29" s="42">
        <v>0.05</v>
      </c>
    </row>
    <row r="30" spans="1:4" ht="15.6" thickTop="1" thickBot="1" x14ac:dyDescent="0.35"/>
    <row r="31" spans="1:4" ht="15.6" thickTop="1" thickBot="1" x14ac:dyDescent="0.35">
      <c r="A31" s="48" t="s">
        <v>199</v>
      </c>
      <c r="B31" s="48"/>
      <c r="C31" s="48"/>
    </row>
    <row r="32" spans="1:4" ht="15.6" thickTop="1" thickBot="1" x14ac:dyDescent="0.35">
      <c r="A32" s="48" t="s">
        <v>198</v>
      </c>
      <c r="B32" s="48"/>
      <c r="C32" s="48"/>
    </row>
    <row r="33" spans="1:3" ht="15.6" thickTop="1" thickBot="1" x14ac:dyDescent="0.35">
      <c r="A33" s="49" t="s">
        <v>202</v>
      </c>
      <c r="B33" s="49"/>
      <c r="C33" s="49"/>
    </row>
    <row r="34" spans="1:3" ht="15" thickTop="1" x14ac:dyDescent="0.3"/>
  </sheetData>
  <mergeCells count="3">
    <mergeCell ref="A32:C32"/>
    <mergeCell ref="A31:C31"/>
    <mergeCell ref="A33:C33"/>
  </mergeCells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8"/>
  <sheetViews>
    <sheetView tabSelected="1" topLeftCell="A76" workbookViewId="0">
      <selection activeCell="G15" sqref="G15"/>
    </sheetView>
  </sheetViews>
  <sheetFormatPr defaultRowHeight="14.4" x14ac:dyDescent="0.3"/>
  <cols>
    <col min="1" max="1" width="37.44140625" customWidth="1"/>
  </cols>
  <sheetData>
    <row r="1" spans="1:5" x14ac:dyDescent="0.3">
      <c r="A1" s="1" t="s">
        <v>0</v>
      </c>
      <c r="B1">
        <v>1970</v>
      </c>
      <c r="C1">
        <v>1975</v>
      </c>
      <c r="D1" t="s">
        <v>216</v>
      </c>
    </row>
    <row r="3" spans="1:5" x14ac:dyDescent="0.3">
      <c r="A3" t="s">
        <v>5</v>
      </c>
      <c r="B3" t="s">
        <v>214</v>
      </c>
      <c r="C3" t="s">
        <v>214</v>
      </c>
      <c r="D3" t="str">
        <f>IF(B3=C3,"Same","Changed")</f>
        <v>Same</v>
      </c>
    </row>
    <row r="4" spans="1:5" x14ac:dyDescent="0.3">
      <c r="A4" t="s">
        <v>47</v>
      </c>
      <c r="B4" t="s">
        <v>170</v>
      </c>
      <c r="C4" t="s">
        <v>170</v>
      </c>
      <c r="D4" t="str">
        <f>IF(B4=C4,"Same","Changed")</f>
        <v>Same</v>
      </c>
    </row>
    <row r="5" spans="1:5" x14ac:dyDescent="0.3">
      <c r="A5" t="s">
        <v>3</v>
      </c>
      <c r="B5" t="s">
        <v>170</v>
      </c>
      <c r="C5" t="s">
        <v>214</v>
      </c>
      <c r="D5" t="str">
        <f>IF(B5=C5,"Same","Changed")</f>
        <v>Changed</v>
      </c>
      <c r="E5" t="str">
        <f>IF(B5&lt;C5,"Up","Down")</f>
        <v>Down</v>
      </c>
    </row>
    <row r="6" spans="1:5" x14ac:dyDescent="0.3">
      <c r="A6" t="s">
        <v>4</v>
      </c>
      <c r="B6" t="s">
        <v>215</v>
      </c>
      <c r="C6" t="s">
        <v>170</v>
      </c>
      <c r="D6" t="str">
        <f>IF(B6=C6,"Same","Changed")</f>
        <v>Changed</v>
      </c>
      <c r="E6" t="str">
        <f>IF(B6&lt;C6,"Up","Down")</f>
        <v>Down</v>
      </c>
    </row>
    <row r="7" spans="1:5" x14ac:dyDescent="0.3">
      <c r="A7" t="s">
        <v>8</v>
      </c>
      <c r="B7" t="s">
        <v>170</v>
      </c>
      <c r="C7" t="s">
        <v>170</v>
      </c>
      <c r="D7" t="str">
        <f>IF(B7=C7,"Same","Changed")</f>
        <v>Same</v>
      </c>
    </row>
    <row r="8" spans="1:5" x14ac:dyDescent="0.3">
      <c r="A8" t="s">
        <v>7</v>
      </c>
      <c r="B8" t="s">
        <v>214</v>
      </c>
      <c r="C8" t="s">
        <v>214</v>
      </c>
      <c r="D8" t="str">
        <f>IF(B8=C8,"Same","Changed")</f>
        <v>Same</v>
      </c>
    </row>
    <row r="9" spans="1:5" x14ac:dyDescent="0.3">
      <c r="A9" t="s">
        <v>2</v>
      </c>
      <c r="B9" t="s">
        <v>170</v>
      </c>
      <c r="C9" t="s">
        <v>215</v>
      </c>
      <c r="D9" t="str">
        <f>IF(B9=C9,"Same","Changed")</f>
        <v>Changed</v>
      </c>
      <c r="E9" s="52" t="str">
        <f>IF(B9&lt;C9,"Up","Down")</f>
        <v>Up</v>
      </c>
    </row>
    <row r="10" spans="1:5" x14ac:dyDescent="0.3">
      <c r="A10" t="s">
        <v>9</v>
      </c>
      <c r="B10" t="s">
        <v>215</v>
      </c>
      <c r="C10" t="s">
        <v>215</v>
      </c>
      <c r="D10" t="str">
        <f>IF(B10=C10,"Same","Changed")</f>
        <v>Same</v>
      </c>
    </row>
    <row r="11" spans="1:5" x14ac:dyDescent="0.3">
      <c r="A11" t="s">
        <v>10</v>
      </c>
      <c r="B11" t="s">
        <v>215</v>
      </c>
      <c r="C11" t="s">
        <v>215</v>
      </c>
      <c r="D11" t="str">
        <f>IF(B11=C11,"Same","Changed")</f>
        <v>Same</v>
      </c>
    </row>
    <row r="12" spans="1:5" x14ac:dyDescent="0.3">
      <c r="A12" s="51" t="s">
        <v>18</v>
      </c>
      <c r="B12" t="s">
        <v>215</v>
      </c>
      <c r="C12" t="s">
        <v>215</v>
      </c>
      <c r="D12" t="str">
        <f>IF(B12=C12,"Same","Changed")</f>
        <v>Same</v>
      </c>
    </row>
    <row r="13" spans="1:5" x14ac:dyDescent="0.3">
      <c r="A13" t="s">
        <v>17</v>
      </c>
      <c r="B13" t="s">
        <v>215</v>
      </c>
      <c r="C13" t="s">
        <v>215</v>
      </c>
      <c r="D13" t="str">
        <f>IF(B13=C13,"Same","Changed")</f>
        <v>Same</v>
      </c>
    </row>
    <row r="14" spans="1:5" x14ac:dyDescent="0.3">
      <c r="A14" s="51" t="s">
        <v>15</v>
      </c>
      <c r="B14" t="s">
        <v>169</v>
      </c>
      <c r="C14" t="s">
        <v>169</v>
      </c>
      <c r="D14" t="str">
        <f>IF(B14=C14,"Same","Changed")</f>
        <v>Same</v>
      </c>
    </row>
    <row r="15" spans="1:5" x14ac:dyDescent="0.3">
      <c r="A15" t="s">
        <v>23</v>
      </c>
      <c r="B15" t="s">
        <v>215</v>
      </c>
      <c r="C15" t="s">
        <v>215</v>
      </c>
      <c r="D15" t="str">
        <f>IF(B15=C15,"Same","Changed")</f>
        <v>Same</v>
      </c>
    </row>
    <row r="16" spans="1:5" x14ac:dyDescent="0.3">
      <c r="A16" t="s">
        <v>12</v>
      </c>
      <c r="B16" t="s">
        <v>215</v>
      </c>
      <c r="C16" t="s">
        <v>215</v>
      </c>
      <c r="D16" t="str">
        <f>IF(B16=C16,"Same","Changed")</f>
        <v>Same</v>
      </c>
    </row>
    <row r="17" spans="1:5" x14ac:dyDescent="0.3">
      <c r="A17" t="s">
        <v>19</v>
      </c>
      <c r="B17" t="s">
        <v>214</v>
      </c>
      <c r="C17" t="s">
        <v>214</v>
      </c>
      <c r="D17" t="str">
        <f>IF(B17=C17,"Same","Changed")</f>
        <v>Same</v>
      </c>
    </row>
    <row r="18" spans="1:5" x14ac:dyDescent="0.3">
      <c r="A18" t="s">
        <v>13</v>
      </c>
      <c r="B18" t="s">
        <v>214</v>
      </c>
      <c r="C18" t="s">
        <v>169</v>
      </c>
      <c r="D18" t="str">
        <f>IF(B18=C18,"Same","Changed")</f>
        <v>Changed</v>
      </c>
      <c r="E18" t="str">
        <f>IF(B18&lt;C18,"Up","Down")</f>
        <v>Down</v>
      </c>
    </row>
    <row r="19" spans="1:5" x14ac:dyDescent="0.3">
      <c r="A19" s="6" t="s">
        <v>20</v>
      </c>
      <c r="B19" t="s">
        <v>215</v>
      </c>
      <c r="C19" t="s">
        <v>215</v>
      </c>
      <c r="D19" t="str">
        <f>IF(B19=C19,"Same","Changed")</f>
        <v>Same</v>
      </c>
    </row>
    <row r="20" spans="1:5" x14ac:dyDescent="0.3">
      <c r="A20" t="s">
        <v>25</v>
      </c>
      <c r="B20" t="s">
        <v>169</v>
      </c>
      <c r="C20" t="s">
        <v>169</v>
      </c>
      <c r="D20" t="str">
        <f>IF(B20=C20,"Same","Changed")</f>
        <v>Same</v>
      </c>
    </row>
    <row r="21" spans="1:5" x14ac:dyDescent="0.3">
      <c r="A21" t="s">
        <v>21</v>
      </c>
      <c r="B21" t="s">
        <v>214</v>
      </c>
      <c r="C21" t="s">
        <v>214</v>
      </c>
      <c r="D21" t="str">
        <f>IF(B21=C21,"Same","Changed")</f>
        <v>Same</v>
      </c>
    </row>
    <row r="22" spans="1:5" x14ac:dyDescent="0.3">
      <c r="A22" s="50" t="s">
        <v>26</v>
      </c>
      <c r="B22" t="s">
        <v>169</v>
      </c>
      <c r="C22" t="s">
        <v>169</v>
      </c>
      <c r="D22" t="str">
        <f>IF(B22=C22,"Same","Changed")</f>
        <v>Same</v>
      </c>
    </row>
    <row r="23" spans="1:5" x14ac:dyDescent="0.3">
      <c r="A23" t="s">
        <v>22</v>
      </c>
      <c r="B23" t="s">
        <v>214</v>
      </c>
      <c r="C23" t="s">
        <v>170</v>
      </c>
      <c r="D23" t="str">
        <f>IF(B23=C23,"Same","Changed")</f>
        <v>Changed</v>
      </c>
      <c r="E23" s="52" t="str">
        <f>IF(B23&lt;C23,"Up","Down")</f>
        <v>Up</v>
      </c>
    </row>
    <row r="24" spans="1:5" x14ac:dyDescent="0.3">
      <c r="A24" t="s">
        <v>153</v>
      </c>
      <c r="B24" t="s">
        <v>170</v>
      </c>
      <c r="C24" t="s">
        <v>170</v>
      </c>
      <c r="D24" t="str">
        <f>IF(B24=C24,"Same","Changed")</f>
        <v>Same</v>
      </c>
    </row>
    <row r="25" spans="1:5" x14ac:dyDescent="0.3">
      <c r="A25" t="s">
        <v>24</v>
      </c>
      <c r="B25" t="s">
        <v>215</v>
      </c>
      <c r="C25" t="s">
        <v>215</v>
      </c>
      <c r="D25" t="str">
        <f>IF(B25=C25,"Same","Changed")</f>
        <v>Same</v>
      </c>
    </row>
    <row r="26" spans="1:5" x14ac:dyDescent="0.3">
      <c r="A26" t="s">
        <v>16</v>
      </c>
      <c r="B26" t="s">
        <v>170</v>
      </c>
      <c r="C26" t="s">
        <v>170</v>
      </c>
      <c r="D26" t="str">
        <f>IF(B26=C26,"Same","Changed")</f>
        <v>Same</v>
      </c>
    </row>
    <row r="27" spans="1:5" x14ac:dyDescent="0.3">
      <c r="A27" t="s">
        <v>14</v>
      </c>
      <c r="B27" t="s">
        <v>169</v>
      </c>
      <c r="C27" t="s">
        <v>169</v>
      </c>
      <c r="D27" t="str">
        <f>IF(B27=C27,"Same","Changed")</f>
        <v>Same</v>
      </c>
    </row>
    <row r="28" spans="1:5" x14ac:dyDescent="0.3">
      <c r="A28" t="s">
        <v>11</v>
      </c>
      <c r="B28" t="s">
        <v>169</v>
      </c>
      <c r="C28" t="s">
        <v>169</v>
      </c>
      <c r="D28" t="str">
        <f>IF(B28=C28,"Same","Changed")</f>
        <v>Same</v>
      </c>
    </row>
    <row r="29" spans="1:5" x14ac:dyDescent="0.3">
      <c r="A29" t="s">
        <v>38</v>
      </c>
      <c r="B29" t="s">
        <v>169</v>
      </c>
      <c r="C29" t="s">
        <v>169</v>
      </c>
      <c r="D29" t="str">
        <f>IF(B29=C29,"Same","Changed")</f>
        <v>Same</v>
      </c>
    </row>
    <row r="30" spans="1:5" x14ac:dyDescent="0.3">
      <c r="A30" s="51" t="s">
        <v>81</v>
      </c>
      <c r="B30" t="s">
        <v>169</v>
      </c>
      <c r="C30" t="s">
        <v>169</v>
      </c>
      <c r="D30" t="str">
        <f>IF(B30=C30,"Same","Changed")</f>
        <v>Same</v>
      </c>
    </row>
    <row r="31" spans="1:5" x14ac:dyDescent="0.3">
      <c r="A31" t="s">
        <v>33</v>
      </c>
      <c r="B31" t="s">
        <v>169</v>
      </c>
      <c r="C31" t="s">
        <v>169</v>
      </c>
      <c r="D31" t="str">
        <f>IF(B31=C31,"Same","Changed")</f>
        <v>Same</v>
      </c>
    </row>
    <row r="32" spans="1:5" x14ac:dyDescent="0.3">
      <c r="A32" t="s">
        <v>28</v>
      </c>
      <c r="B32" t="s">
        <v>215</v>
      </c>
      <c r="C32" t="s">
        <v>215</v>
      </c>
      <c r="D32" t="str">
        <f>IF(B32=C32,"Same","Changed")</f>
        <v>Same</v>
      </c>
    </row>
    <row r="33" spans="1:5" x14ac:dyDescent="0.3">
      <c r="A33" t="s">
        <v>40</v>
      </c>
      <c r="B33" t="s">
        <v>215</v>
      </c>
      <c r="C33" t="s">
        <v>215</v>
      </c>
      <c r="D33" t="str">
        <f>IF(B33=C33,"Same","Changed")</f>
        <v>Same</v>
      </c>
    </row>
    <row r="34" spans="1:5" x14ac:dyDescent="0.3">
      <c r="A34" s="51" t="s">
        <v>27</v>
      </c>
      <c r="B34" t="s">
        <v>169</v>
      </c>
      <c r="C34" t="s">
        <v>169</v>
      </c>
      <c r="D34" t="str">
        <f>IF(B34=C34,"Same","Changed")</f>
        <v>Same</v>
      </c>
    </row>
    <row r="35" spans="1:5" x14ac:dyDescent="0.3">
      <c r="A35" t="s">
        <v>140</v>
      </c>
      <c r="B35" t="s">
        <v>169</v>
      </c>
      <c r="C35" t="s">
        <v>169</v>
      </c>
      <c r="D35" t="str">
        <f>IF(B35=C35,"Same","Changed")</f>
        <v>Same</v>
      </c>
    </row>
    <row r="36" spans="1:5" x14ac:dyDescent="0.3">
      <c r="A36" s="51" t="s">
        <v>30</v>
      </c>
      <c r="B36" t="s">
        <v>170</v>
      </c>
      <c r="C36" t="s">
        <v>170</v>
      </c>
      <c r="D36" t="str">
        <f>IF(B36=C36,"Same","Changed")</f>
        <v>Same</v>
      </c>
    </row>
    <row r="37" spans="1:5" x14ac:dyDescent="0.3">
      <c r="A37" t="s">
        <v>31</v>
      </c>
      <c r="B37" t="s">
        <v>169</v>
      </c>
      <c r="C37" t="s">
        <v>169</v>
      </c>
      <c r="D37" t="str">
        <f>IF(B37=C37,"Same","Changed")</f>
        <v>Same</v>
      </c>
    </row>
    <row r="38" spans="1:5" x14ac:dyDescent="0.3">
      <c r="A38" t="s">
        <v>65</v>
      </c>
      <c r="B38" t="s">
        <v>170</v>
      </c>
      <c r="C38" t="s">
        <v>170</v>
      </c>
      <c r="D38" t="str">
        <f>IF(B38=C38,"Same","Changed")</f>
        <v>Same</v>
      </c>
    </row>
    <row r="39" spans="1:5" x14ac:dyDescent="0.3">
      <c r="A39" s="50" t="s">
        <v>92</v>
      </c>
      <c r="B39" t="s">
        <v>170</v>
      </c>
      <c r="C39" t="s">
        <v>170</v>
      </c>
      <c r="D39" t="str">
        <f>IF(B39=C39,"Same","Changed")</f>
        <v>Same</v>
      </c>
    </row>
    <row r="40" spans="1:5" x14ac:dyDescent="0.3">
      <c r="A40" t="s">
        <v>36</v>
      </c>
      <c r="B40" t="s">
        <v>170</v>
      </c>
      <c r="C40" t="s">
        <v>170</v>
      </c>
      <c r="D40" t="str">
        <f>IF(B40=C40,"Same","Changed")</f>
        <v>Same</v>
      </c>
    </row>
    <row r="41" spans="1:5" x14ac:dyDescent="0.3">
      <c r="A41" t="s">
        <v>37</v>
      </c>
      <c r="B41" t="s">
        <v>214</v>
      </c>
      <c r="C41" t="s">
        <v>214</v>
      </c>
      <c r="D41" t="str">
        <f>IF(B41=C41,"Same","Changed")</f>
        <v>Same</v>
      </c>
    </row>
    <row r="42" spans="1:5" x14ac:dyDescent="0.3">
      <c r="A42" t="s">
        <v>35</v>
      </c>
      <c r="B42" t="s">
        <v>214</v>
      </c>
      <c r="C42" t="s">
        <v>214</v>
      </c>
      <c r="D42" t="str">
        <f>IF(B42=C42,"Same","Changed")</f>
        <v>Same</v>
      </c>
    </row>
    <row r="43" spans="1:5" x14ac:dyDescent="0.3">
      <c r="A43" t="s">
        <v>39</v>
      </c>
      <c r="B43" t="s">
        <v>170</v>
      </c>
      <c r="C43" t="s">
        <v>170</v>
      </c>
      <c r="D43" t="str">
        <f>IF(B43=C43,"Same","Changed")</f>
        <v>Same</v>
      </c>
    </row>
    <row r="44" spans="1:5" x14ac:dyDescent="0.3">
      <c r="A44" t="s">
        <v>32</v>
      </c>
      <c r="B44" t="s">
        <v>214</v>
      </c>
      <c r="C44" t="s">
        <v>214</v>
      </c>
      <c r="D44" t="str">
        <f>IF(B44=C44,"Same","Changed")</f>
        <v>Same</v>
      </c>
    </row>
    <row r="45" spans="1:5" x14ac:dyDescent="0.3">
      <c r="A45" t="s">
        <v>41</v>
      </c>
      <c r="B45" t="s">
        <v>170</v>
      </c>
      <c r="C45" t="s">
        <v>170</v>
      </c>
      <c r="D45" t="str">
        <f>IF(B45=C45,"Same","Changed")</f>
        <v>Same</v>
      </c>
    </row>
    <row r="46" spans="1:5" x14ac:dyDescent="0.3">
      <c r="A46" s="51" t="s">
        <v>34</v>
      </c>
      <c r="B46" t="s">
        <v>214</v>
      </c>
      <c r="C46" t="s">
        <v>169</v>
      </c>
      <c r="D46" t="str">
        <f>IF(B46=C46,"Same","Changed")</f>
        <v>Changed</v>
      </c>
      <c r="E46" t="str">
        <f>IF(B46&lt;C46,"Up","Down")</f>
        <v>Down</v>
      </c>
    </row>
    <row r="47" spans="1:5" x14ac:dyDescent="0.3">
      <c r="A47" t="s">
        <v>45</v>
      </c>
      <c r="B47" t="s">
        <v>215</v>
      </c>
      <c r="C47" t="s">
        <v>215</v>
      </c>
      <c r="D47" t="str">
        <f>IF(B47=C47,"Same","Changed")</f>
        <v>Same</v>
      </c>
    </row>
    <row r="48" spans="1:5" x14ac:dyDescent="0.3">
      <c r="A48" t="s">
        <v>43</v>
      </c>
      <c r="B48" t="s">
        <v>170</v>
      </c>
      <c r="C48" t="s">
        <v>170</v>
      </c>
      <c r="D48" t="str">
        <f>IF(B48=C48,"Same","Changed")</f>
        <v>Same</v>
      </c>
    </row>
    <row r="49" spans="1:4" x14ac:dyDescent="0.3">
      <c r="A49" t="s">
        <v>44</v>
      </c>
      <c r="B49" t="s">
        <v>170</v>
      </c>
      <c r="C49" t="s">
        <v>170</v>
      </c>
      <c r="D49" t="str">
        <f>IF(B49=C49,"Same","Changed")</f>
        <v>Same</v>
      </c>
    </row>
    <row r="50" spans="1:4" x14ac:dyDescent="0.3">
      <c r="A50" t="s">
        <v>46</v>
      </c>
      <c r="B50" t="s">
        <v>214</v>
      </c>
      <c r="C50" t="s">
        <v>214</v>
      </c>
      <c r="D50" t="str">
        <f>IF(B50=C50,"Same","Changed")</f>
        <v>Same</v>
      </c>
    </row>
    <row r="51" spans="1:4" x14ac:dyDescent="0.3">
      <c r="A51" t="s">
        <v>48</v>
      </c>
      <c r="B51" t="s">
        <v>170</v>
      </c>
      <c r="C51" t="s">
        <v>170</v>
      </c>
      <c r="D51" t="str">
        <f>IF(B51=C51,"Same","Changed")</f>
        <v>Same</v>
      </c>
    </row>
    <row r="52" spans="1:4" x14ac:dyDescent="0.3">
      <c r="A52" t="s">
        <v>49</v>
      </c>
      <c r="B52" t="s">
        <v>169</v>
      </c>
      <c r="C52" t="s">
        <v>169</v>
      </c>
      <c r="D52" t="str">
        <f>IF(B52=C52,"Same","Changed")</f>
        <v>Same</v>
      </c>
    </row>
    <row r="53" spans="1:4" x14ac:dyDescent="0.3">
      <c r="A53" t="s">
        <v>132</v>
      </c>
      <c r="B53" t="s">
        <v>214</v>
      </c>
      <c r="C53" t="s">
        <v>214</v>
      </c>
      <c r="D53" t="str">
        <f>IF(B53=C53,"Same","Changed")</f>
        <v>Same</v>
      </c>
    </row>
    <row r="54" spans="1:4" x14ac:dyDescent="0.3">
      <c r="A54" t="s">
        <v>61</v>
      </c>
      <c r="B54" t="s">
        <v>169</v>
      </c>
      <c r="C54" t="s">
        <v>214</v>
      </c>
      <c r="D54" t="str">
        <f>IF(B54=C54,"Same","Changed")</f>
        <v>Changed</v>
      </c>
    </row>
    <row r="55" spans="1:4" x14ac:dyDescent="0.3">
      <c r="A55" s="50" t="s">
        <v>136</v>
      </c>
      <c r="B55" t="s">
        <v>214</v>
      </c>
      <c r="C55" t="s">
        <v>214</v>
      </c>
      <c r="D55" t="str">
        <f>IF(B55=C55,"Same","Changed")</f>
        <v>Same</v>
      </c>
    </row>
    <row r="56" spans="1:4" x14ac:dyDescent="0.3">
      <c r="A56" t="s">
        <v>51</v>
      </c>
      <c r="B56" t="s">
        <v>169</v>
      </c>
      <c r="C56" t="s">
        <v>169</v>
      </c>
      <c r="D56" t="str">
        <f>IF(B56=C56,"Same","Changed")</f>
        <v>Same</v>
      </c>
    </row>
    <row r="57" spans="1:4" x14ac:dyDescent="0.3">
      <c r="A57" t="s">
        <v>53</v>
      </c>
      <c r="B57" t="s">
        <v>170</v>
      </c>
      <c r="C57" t="s">
        <v>214</v>
      </c>
      <c r="D57" t="str">
        <f>IF(B57=C57,"Same","Changed")</f>
        <v>Changed</v>
      </c>
    </row>
    <row r="58" spans="1:4" x14ac:dyDescent="0.3">
      <c r="A58" t="s">
        <v>52</v>
      </c>
      <c r="B58" t="s">
        <v>215</v>
      </c>
      <c r="C58" t="s">
        <v>215</v>
      </c>
      <c r="D58" t="str">
        <f>IF(B58=C58,"Same","Changed")</f>
        <v>Same</v>
      </c>
    </row>
    <row r="59" spans="1:4" x14ac:dyDescent="0.3">
      <c r="A59" t="s">
        <v>54</v>
      </c>
      <c r="B59" t="s">
        <v>215</v>
      </c>
      <c r="C59" t="s">
        <v>215</v>
      </c>
      <c r="D59" t="str">
        <f>IF(B59=C59,"Same","Changed")</f>
        <v>Same</v>
      </c>
    </row>
    <row r="60" spans="1:4" x14ac:dyDescent="0.3">
      <c r="A60" s="50" t="s">
        <v>55</v>
      </c>
      <c r="B60" t="s">
        <v>170</v>
      </c>
      <c r="C60" t="s">
        <v>215</v>
      </c>
      <c r="D60" t="str">
        <f>IF(B60=C60,"Same","Changed")</f>
        <v>Changed</v>
      </c>
    </row>
    <row r="61" spans="1:4" x14ac:dyDescent="0.3">
      <c r="A61" t="s">
        <v>59</v>
      </c>
      <c r="B61" t="s">
        <v>214</v>
      </c>
      <c r="C61" t="s">
        <v>214</v>
      </c>
      <c r="D61" t="str">
        <f>IF(B61=C61,"Same","Changed")</f>
        <v>Same</v>
      </c>
    </row>
    <row r="62" spans="1:4" x14ac:dyDescent="0.3">
      <c r="A62" t="s">
        <v>42</v>
      </c>
      <c r="B62" t="s">
        <v>215</v>
      </c>
      <c r="C62" t="s">
        <v>215</v>
      </c>
      <c r="D62" t="str">
        <f>IF(B62=C62,"Same","Changed")</f>
        <v>Same</v>
      </c>
    </row>
    <row r="63" spans="1:4" x14ac:dyDescent="0.3">
      <c r="A63" t="s">
        <v>57</v>
      </c>
      <c r="B63" t="s">
        <v>170</v>
      </c>
      <c r="C63" t="s">
        <v>214</v>
      </c>
      <c r="D63" t="str">
        <f>IF(B63=C63,"Same","Changed")</f>
        <v>Changed</v>
      </c>
    </row>
    <row r="64" spans="1:4" x14ac:dyDescent="0.3">
      <c r="A64" t="s">
        <v>62</v>
      </c>
      <c r="B64" t="s">
        <v>215</v>
      </c>
      <c r="C64" t="s">
        <v>215</v>
      </c>
      <c r="D64" t="str">
        <f>IF(B64=C64,"Same","Changed")</f>
        <v>Same</v>
      </c>
    </row>
    <row r="65" spans="1:5" x14ac:dyDescent="0.3">
      <c r="A65" t="s">
        <v>63</v>
      </c>
      <c r="B65" t="s">
        <v>214</v>
      </c>
      <c r="C65" t="s">
        <v>214</v>
      </c>
      <c r="D65" t="str">
        <f>IF(B65=C65,"Same","Changed")</f>
        <v>Same</v>
      </c>
    </row>
    <row r="66" spans="1:5" x14ac:dyDescent="0.3">
      <c r="A66" t="s">
        <v>64</v>
      </c>
      <c r="B66" t="s">
        <v>214</v>
      </c>
      <c r="C66" t="s">
        <v>214</v>
      </c>
      <c r="D66" t="str">
        <f>IF(B66=C66,"Same","Changed")</f>
        <v>Same</v>
      </c>
    </row>
    <row r="67" spans="1:5" x14ac:dyDescent="0.3">
      <c r="A67" t="s">
        <v>58</v>
      </c>
      <c r="B67" t="s">
        <v>214</v>
      </c>
      <c r="C67" t="s">
        <v>214</v>
      </c>
      <c r="D67" t="str">
        <f>IF(B67=C67,"Same","Changed")</f>
        <v>Same</v>
      </c>
    </row>
    <row r="68" spans="1:5" x14ac:dyDescent="0.3">
      <c r="A68" t="s">
        <v>60</v>
      </c>
      <c r="B68" t="s">
        <v>169</v>
      </c>
      <c r="C68" t="s">
        <v>169</v>
      </c>
      <c r="D68" t="str">
        <f>IF(B68=C68,"Same","Changed")</f>
        <v>Same</v>
      </c>
    </row>
    <row r="69" spans="1:5" x14ac:dyDescent="0.3">
      <c r="A69" t="s">
        <v>67</v>
      </c>
      <c r="B69" t="s">
        <v>169</v>
      </c>
      <c r="C69" t="s">
        <v>169</v>
      </c>
      <c r="D69" t="str">
        <f>IF(B69=C69,"Same","Changed")</f>
        <v>Same</v>
      </c>
    </row>
    <row r="70" spans="1:5" x14ac:dyDescent="0.3">
      <c r="A70" t="s">
        <v>66</v>
      </c>
      <c r="B70" t="s">
        <v>214</v>
      </c>
      <c r="C70" t="s">
        <v>214</v>
      </c>
      <c r="D70" t="str">
        <f>IF(B70=C70,"Same","Changed")</f>
        <v>Same</v>
      </c>
    </row>
    <row r="71" spans="1:5" x14ac:dyDescent="0.3">
      <c r="A71" t="s">
        <v>68</v>
      </c>
      <c r="B71" t="s">
        <v>170</v>
      </c>
      <c r="C71" t="s">
        <v>170</v>
      </c>
      <c r="D71" t="str">
        <f>IF(B71=C71,"Same","Changed")</f>
        <v>Same</v>
      </c>
    </row>
    <row r="72" spans="1:5" x14ac:dyDescent="0.3">
      <c r="A72" t="s">
        <v>74</v>
      </c>
      <c r="B72" t="s">
        <v>215</v>
      </c>
      <c r="C72" t="s">
        <v>215</v>
      </c>
      <c r="D72" t="str">
        <f>IF(B72=C72,"Same","Changed")</f>
        <v>Same</v>
      </c>
    </row>
    <row r="73" spans="1:5" x14ac:dyDescent="0.3">
      <c r="A73" t="s">
        <v>70</v>
      </c>
      <c r="B73" t="s">
        <v>169</v>
      </c>
      <c r="C73" t="s">
        <v>169</v>
      </c>
      <c r="D73" t="str">
        <f>IF(B73=C73,"Same","Changed")</f>
        <v>Same</v>
      </c>
    </row>
    <row r="74" spans="1:5" x14ac:dyDescent="0.3">
      <c r="A74" t="s">
        <v>69</v>
      </c>
      <c r="B74" t="s">
        <v>169</v>
      </c>
      <c r="C74" t="s">
        <v>169</v>
      </c>
      <c r="D74" t="str">
        <f>IF(B74=C74,"Same","Changed")</f>
        <v>Same</v>
      </c>
    </row>
    <row r="75" spans="1:5" x14ac:dyDescent="0.3">
      <c r="A75" t="s">
        <v>72</v>
      </c>
      <c r="B75" t="s">
        <v>170</v>
      </c>
      <c r="C75" t="s">
        <v>170</v>
      </c>
      <c r="D75" t="str">
        <f>IF(B75=C75,"Same","Changed")</f>
        <v>Same</v>
      </c>
    </row>
    <row r="76" spans="1:5" x14ac:dyDescent="0.3">
      <c r="A76" s="50" t="s">
        <v>73</v>
      </c>
      <c r="B76" t="s">
        <v>214</v>
      </c>
      <c r="C76" t="s">
        <v>170</v>
      </c>
      <c r="D76" t="str">
        <f>IF(B76=C76,"Same","Changed")</f>
        <v>Changed</v>
      </c>
      <c r="E76" s="52" t="str">
        <f>IF(B76&lt;C76,"Up","Down")</f>
        <v>Up</v>
      </c>
    </row>
    <row r="77" spans="1:5" x14ac:dyDescent="0.3">
      <c r="A77" t="s">
        <v>71</v>
      </c>
      <c r="B77" t="s">
        <v>215</v>
      </c>
      <c r="C77" t="s">
        <v>170</v>
      </c>
      <c r="D77" t="str">
        <f>IF(B77=C77,"Same","Changed")</f>
        <v>Changed</v>
      </c>
      <c r="E77" t="str">
        <f>IF(B77&lt;C77,"Up","Down")</f>
        <v>Down</v>
      </c>
    </row>
    <row r="78" spans="1:5" x14ac:dyDescent="0.3">
      <c r="A78" t="s">
        <v>75</v>
      </c>
      <c r="B78" t="s">
        <v>215</v>
      </c>
      <c r="C78" t="s">
        <v>215</v>
      </c>
      <c r="D78" t="str">
        <f>IF(B78=C78,"Same","Changed")</f>
        <v>Same</v>
      </c>
    </row>
    <row r="79" spans="1:5" x14ac:dyDescent="0.3">
      <c r="A79" t="s">
        <v>76</v>
      </c>
      <c r="B79" t="s">
        <v>215</v>
      </c>
      <c r="C79" t="s">
        <v>215</v>
      </c>
      <c r="D79" t="str">
        <f>IF(B79=C79,"Same","Changed")</f>
        <v>Same</v>
      </c>
    </row>
    <row r="80" spans="1:5" x14ac:dyDescent="0.3">
      <c r="A80" t="s">
        <v>77</v>
      </c>
      <c r="B80" t="s">
        <v>170</v>
      </c>
      <c r="C80" t="s">
        <v>170</v>
      </c>
      <c r="D80" t="str">
        <f>IF(B80=C80,"Same","Changed")</f>
        <v>Same</v>
      </c>
    </row>
    <row r="81" spans="1:5" x14ac:dyDescent="0.3">
      <c r="A81" t="s">
        <v>79</v>
      </c>
      <c r="B81" t="s">
        <v>215</v>
      </c>
      <c r="C81" t="s">
        <v>215</v>
      </c>
      <c r="D81" t="str">
        <f>IF(B81=C81,"Same","Changed")</f>
        <v>Same</v>
      </c>
    </row>
    <row r="82" spans="1:5" x14ac:dyDescent="0.3">
      <c r="A82" s="51" t="s">
        <v>78</v>
      </c>
      <c r="B82" t="s">
        <v>214</v>
      </c>
      <c r="C82" t="s">
        <v>214</v>
      </c>
      <c r="D82" t="str">
        <f>IF(B82=C82,"Same","Changed")</f>
        <v>Same</v>
      </c>
    </row>
    <row r="83" spans="1:5" x14ac:dyDescent="0.3">
      <c r="A83" t="s">
        <v>80</v>
      </c>
      <c r="B83" t="s">
        <v>169</v>
      </c>
      <c r="C83" t="s">
        <v>169</v>
      </c>
      <c r="D83" t="str">
        <f>IF(B83=C83,"Same","Changed")</f>
        <v>Same</v>
      </c>
    </row>
    <row r="84" spans="1:5" x14ac:dyDescent="0.3">
      <c r="A84" s="51" t="s">
        <v>84</v>
      </c>
      <c r="B84" t="s">
        <v>215</v>
      </c>
      <c r="C84" t="s">
        <v>215</v>
      </c>
      <c r="D84" t="str">
        <f>IF(B84=C84,"Same","Changed")</f>
        <v>Same</v>
      </c>
    </row>
    <row r="85" spans="1:5" x14ac:dyDescent="0.3">
      <c r="A85" t="s">
        <v>85</v>
      </c>
      <c r="B85" t="s">
        <v>169</v>
      </c>
      <c r="C85" t="s">
        <v>169</v>
      </c>
      <c r="D85" t="str">
        <f>IF(B85=C85,"Same","Changed")</f>
        <v>Same</v>
      </c>
    </row>
    <row r="86" spans="1:5" x14ac:dyDescent="0.3">
      <c r="A86" s="51" t="s">
        <v>86</v>
      </c>
      <c r="B86" t="s">
        <v>170</v>
      </c>
      <c r="C86" t="s">
        <v>170</v>
      </c>
      <c r="D86" t="str">
        <f>IF(B86=C86,"Same","Changed")</f>
        <v>Same</v>
      </c>
    </row>
    <row r="87" spans="1:5" x14ac:dyDescent="0.3">
      <c r="A87" t="s">
        <v>90</v>
      </c>
      <c r="B87" t="s">
        <v>169</v>
      </c>
      <c r="C87" t="s">
        <v>169</v>
      </c>
      <c r="D87" t="str">
        <f>IF(B87=C87,"Same","Changed")</f>
        <v>Same</v>
      </c>
    </row>
    <row r="88" spans="1:5" x14ac:dyDescent="0.3">
      <c r="A88" t="s">
        <v>87</v>
      </c>
      <c r="B88" t="s">
        <v>169</v>
      </c>
      <c r="C88" t="s">
        <v>169</v>
      </c>
      <c r="D88" t="str">
        <f>IF(B88=C88,"Same","Changed")</f>
        <v>Same</v>
      </c>
    </row>
    <row r="89" spans="1:5" x14ac:dyDescent="0.3">
      <c r="A89" t="s">
        <v>91</v>
      </c>
      <c r="B89" t="s">
        <v>215</v>
      </c>
      <c r="C89" t="s">
        <v>215</v>
      </c>
      <c r="D89" t="str">
        <f>IF(B89=C89,"Same","Changed")</f>
        <v>Same</v>
      </c>
    </row>
    <row r="90" spans="1:5" x14ac:dyDescent="0.3">
      <c r="A90" t="s">
        <v>94</v>
      </c>
      <c r="B90" t="s">
        <v>169</v>
      </c>
      <c r="C90" t="s">
        <v>169</v>
      </c>
      <c r="D90" t="str">
        <f>IF(B90=C90,"Same","Changed")</f>
        <v>Same</v>
      </c>
    </row>
    <row r="91" spans="1:5" x14ac:dyDescent="0.3">
      <c r="A91" t="s">
        <v>105</v>
      </c>
      <c r="B91" t="s">
        <v>169</v>
      </c>
      <c r="C91" t="s">
        <v>169</v>
      </c>
      <c r="D91" t="str">
        <f>IF(B91=C91,"Same","Changed")</f>
        <v>Same</v>
      </c>
    </row>
    <row r="92" spans="1:5" x14ac:dyDescent="0.3">
      <c r="A92" t="s">
        <v>106</v>
      </c>
      <c r="B92" t="s">
        <v>214</v>
      </c>
      <c r="C92" t="s">
        <v>170</v>
      </c>
      <c r="D92" t="str">
        <f>IF(B92=C92,"Same","Changed")</f>
        <v>Changed</v>
      </c>
      <c r="E92" s="52" t="str">
        <f>IF(B92&lt;C92,"Up","Down")</f>
        <v>Up</v>
      </c>
    </row>
    <row r="93" spans="1:5" x14ac:dyDescent="0.3">
      <c r="A93" t="s">
        <v>95</v>
      </c>
      <c r="B93" t="s">
        <v>214</v>
      </c>
      <c r="C93" t="s">
        <v>214</v>
      </c>
      <c r="D93" t="str">
        <f>IF(B93=C93,"Same","Changed")</f>
        <v>Same</v>
      </c>
    </row>
    <row r="94" spans="1:5" x14ac:dyDescent="0.3">
      <c r="A94" t="s">
        <v>97</v>
      </c>
      <c r="B94" t="s">
        <v>169</v>
      </c>
      <c r="C94" t="s">
        <v>169</v>
      </c>
      <c r="D94" t="str">
        <f>IF(B94=C94,"Same","Changed")</f>
        <v>Same</v>
      </c>
    </row>
    <row r="95" spans="1:5" x14ac:dyDescent="0.3">
      <c r="A95" s="50" t="s">
        <v>98</v>
      </c>
      <c r="B95" t="s">
        <v>214</v>
      </c>
      <c r="C95" t="s">
        <v>170</v>
      </c>
      <c r="D95" t="str">
        <f>IF(B95=C95,"Same","Changed")</f>
        <v>Changed</v>
      </c>
      <c r="E95" s="52" t="str">
        <f>IF(B95&lt;C95,"Up","Down")</f>
        <v>Up</v>
      </c>
    </row>
    <row r="96" spans="1:5" x14ac:dyDescent="0.3">
      <c r="A96" t="s">
        <v>102</v>
      </c>
      <c r="B96" t="s">
        <v>214</v>
      </c>
      <c r="C96" t="s">
        <v>214</v>
      </c>
      <c r="D96" t="str">
        <f>IF(B96=C96,"Same","Changed")</f>
        <v>Same</v>
      </c>
    </row>
    <row r="97" spans="1:5" x14ac:dyDescent="0.3">
      <c r="A97" t="s">
        <v>104</v>
      </c>
      <c r="B97" t="s">
        <v>170</v>
      </c>
      <c r="C97" t="s">
        <v>214</v>
      </c>
      <c r="D97" t="str">
        <f>IF(B97=C97,"Same","Changed")</f>
        <v>Changed</v>
      </c>
      <c r="E97" t="str">
        <f>IF(B97&lt;C97,"Up","Down")</f>
        <v>Down</v>
      </c>
    </row>
    <row r="98" spans="1:5" x14ac:dyDescent="0.3">
      <c r="A98" t="s">
        <v>96</v>
      </c>
      <c r="B98" t="s">
        <v>215</v>
      </c>
      <c r="C98" t="s">
        <v>170</v>
      </c>
      <c r="D98" t="str">
        <f>IF(B98=C98,"Same","Changed")</f>
        <v>Changed</v>
      </c>
      <c r="E98" t="str">
        <f>IF(B98&lt;C98,"Up","Down")</f>
        <v>Down</v>
      </c>
    </row>
    <row r="99" spans="1:5" x14ac:dyDescent="0.3">
      <c r="A99" t="s">
        <v>100</v>
      </c>
      <c r="B99" t="s">
        <v>169</v>
      </c>
      <c r="C99" t="s">
        <v>169</v>
      </c>
      <c r="D99" t="str">
        <f>IF(B99=C99,"Same","Changed")</f>
        <v>Same</v>
      </c>
    </row>
    <row r="100" spans="1:5" x14ac:dyDescent="0.3">
      <c r="A100" t="s">
        <v>103</v>
      </c>
      <c r="B100" t="s">
        <v>215</v>
      </c>
      <c r="C100" t="s">
        <v>215</v>
      </c>
      <c r="D100" t="str">
        <f>IF(B100=C100,"Same","Changed")</f>
        <v>Same</v>
      </c>
    </row>
    <row r="101" spans="1:5" x14ac:dyDescent="0.3">
      <c r="A101" t="s">
        <v>93</v>
      </c>
      <c r="B101" t="s">
        <v>214</v>
      </c>
      <c r="C101" t="s">
        <v>214</v>
      </c>
      <c r="D101" t="str">
        <f>IF(B101=C101,"Same","Changed")</f>
        <v>Same</v>
      </c>
    </row>
    <row r="102" spans="1:5" x14ac:dyDescent="0.3">
      <c r="A102" t="s">
        <v>101</v>
      </c>
      <c r="B102" t="s">
        <v>169</v>
      </c>
      <c r="C102" t="s">
        <v>169</v>
      </c>
      <c r="D102" t="str">
        <f>IF(B102=C102,"Same","Changed")</f>
        <v>Same</v>
      </c>
    </row>
    <row r="103" spans="1:5" x14ac:dyDescent="0.3">
      <c r="A103" t="s">
        <v>99</v>
      </c>
      <c r="B103" t="s">
        <v>169</v>
      </c>
      <c r="C103" t="s">
        <v>169</v>
      </c>
      <c r="D103" t="str">
        <f>IF(B103=C103,"Same","Changed")</f>
        <v>Same</v>
      </c>
    </row>
    <row r="104" spans="1:5" x14ac:dyDescent="0.3">
      <c r="A104" t="s">
        <v>107</v>
      </c>
      <c r="B104" t="s">
        <v>170</v>
      </c>
      <c r="C104" t="s">
        <v>170</v>
      </c>
      <c r="D104" t="str">
        <f>IF(B104=C104,"Same","Changed")</f>
        <v>Same</v>
      </c>
    </row>
    <row r="105" spans="1:5" x14ac:dyDescent="0.3">
      <c r="A105" t="s">
        <v>113</v>
      </c>
      <c r="B105" t="s">
        <v>169</v>
      </c>
      <c r="C105" t="s">
        <v>169</v>
      </c>
      <c r="D105" t="str">
        <f>IF(B105=C105,"Same","Changed")</f>
        <v>Same</v>
      </c>
    </row>
    <row r="106" spans="1:5" x14ac:dyDescent="0.3">
      <c r="A106" t="s">
        <v>111</v>
      </c>
      <c r="B106" t="s">
        <v>215</v>
      </c>
      <c r="C106" t="s">
        <v>215</v>
      </c>
      <c r="D106" t="str">
        <f>IF(B106=C106,"Same","Changed")</f>
        <v>Same</v>
      </c>
    </row>
    <row r="107" spans="1:5" x14ac:dyDescent="0.3">
      <c r="A107" t="s">
        <v>114</v>
      </c>
      <c r="B107" t="s">
        <v>215</v>
      </c>
      <c r="C107" t="s">
        <v>215</v>
      </c>
      <c r="D107" t="str">
        <f>IF(B107=C107,"Same","Changed")</f>
        <v>Same</v>
      </c>
    </row>
    <row r="108" spans="1:5" x14ac:dyDescent="0.3">
      <c r="A108" t="s">
        <v>110</v>
      </c>
      <c r="B108" t="s">
        <v>170</v>
      </c>
      <c r="C108" t="s">
        <v>170</v>
      </c>
      <c r="D108" t="str">
        <f>IF(B108=C108,"Same","Changed")</f>
        <v>Same</v>
      </c>
    </row>
    <row r="109" spans="1:5" x14ac:dyDescent="0.3">
      <c r="A109" s="51" t="s">
        <v>108</v>
      </c>
      <c r="B109" t="s">
        <v>169</v>
      </c>
      <c r="C109" t="s">
        <v>169</v>
      </c>
      <c r="D109" t="str">
        <f>IF(B109=C109,"Same","Changed")</f>
        <v>Same</v>
      </c>
    </row>
    <row r="110" spans="1:5" x14ac:dyDescent="0.3">
      <c r="A110" t="s">
        <v>109</v>
      </c>
      <c r="B110" t="s">
        <v>170</v>
      </c>
      <c r="C110" t="s">
        <v>170</v>
      </c>
      <c r="D110" t="str">
        <f>IF(B110=C110,"Same","Changed")</f>
        <v>Same</v>
      </c>
    </row>
    <row r="111" spans="1:5" x14ac:dyDescent="0.3">
      <c r="A111" t="s">
        <v>112</v>
      </c>
      <c r="B111" t="s">
        <v>215</v>
      </c>
      <c r="C111" t="s">
        <v>215</v>
      </c>
      <c r="D111" t="str">
        <f>IF(B111=C111,"Same","Changed")</f>
        <v>Same</v>
      </c>
    </row>
    <row r="112" spans="1:5" x14ac:dyDescent="0.3">
      <c r="A112" t="s">
        <v>115</v>
      </c>
      <c r="B112" t="s">
        <v>170</v>
      </c>
      <c r="C112" t="s">
        <v>170</v>
      </c>
      <c r="D112" t="str">
        <f>IF(B112=C112,"Same","Changed")</f>
        <v>Same</v>
      </c>
    </row>
    <row r="113" spans="1:5" x14ac:dyDescent="0.3">
      <c r="A113" t="s">
        <v>116</v>
      </c>
      <c r="B113" t="s">
        <v>169</v>
      </c>
      <c r="C113" t="s">
        <v>169</v>
      </c>
      <c r="D113" t="str">
        <f>IF(B113=C113,"Same","Changed")</f>
        <v>Same</v>
      </c>
    </row>
    <row r="114" spans="1:5" x14ac:dyDescent="0.3">
      <c r="A114" t="s">
        <v>117</v>
      </c>
      <c r="B114" t="s">
        <v>170</v>
      </c>
      <c r="C114" t="s">
        <v>170</v>
      </c>
      <c r="D114" t="str">
        <f>IF(B114=C114,"Same","Changed")</f>
        <v>Same</v>
      </c>
    </row>
    <row r="115" spans="1:5" x14ac:dyDescent="0.3">
      <c r="A115" t="s">
        <v>122</v>
      </c>
      <c r="B115" t="s">
        <v>214</v>
      </c>
      <c r="C115" t="s">
        <v>214</v>
      </c>
      <c r="D115" t="str">
        <f>IF(B115=C115,"Same","Changed")</f>
        <v>Same</v>
      </c>
    </row>
    <row r="116" spans="1:5" x14ac:dyDescent="0.3">
      <c r="A116" t="s">
        <v>118</v>
      </c>
      <c r="B116" t="s">
        <v>214</v>
      </c>
      <c r="C116" t="s">
        <v>214</v>
      </c>
      <c r="D116" t="str">
        <f>IF(B116=C116,"Same","Changed")</f>
        <v>Same</v>
      </c>
    </row>
    <row r="117" spans="1:5" x14ac:dyDescent="0.3">
      <c r="A117" t="s">
        <v>119</v>
      </c>
      <c r="B117" t="s">
        <v>214</v>
      </c>
      <c r="C117" t="s">
        <v>214</v>
      </c>
      <c r="D117" t="str">
        <f>IF(B117=C117,"Same","Changed")</f>
        <v>Same</v>
      </c>
    </row>
    <row r="118" spans="1:5" x14ac:dyDescent="0.3">
      <c r="A118" t="s">
        <v>120</v>
      </c>
      <c r="B118" t="s">
        <v>170</v>
      </c>
      <c r="C118" t="s">
        <v>170</v>
      </c>
      <c r="D118" t="str">
        <f>IF(B118=C118,"Same","Changed")</f>
        <v>Same</v>
      </c>
    </row>
    <row r="119" spans="1:5" x14ac:dyDescent="0.3">
      <c r="A119" t="s">
        <v>121</v>
      </c>
      <c r="B119" t="s">
        <v>170</v>
      </c>
      <c r="C119" t="s">
        <v>170</v>
      </c>
      <c r="D119" t="str">
        <f>IF(B119=C119,"Same","Changed")</f>
        <v>Same</v>
      </c>
    </row>
    <row r="120" spans="1:5" x14ac:dyDescent="0.3">
      <c r="A120" t="s">
        <v>124</v>
      </c>
      <c r="B120" t="s">
        <v>215</v>
      </c>
      <c r="C120" t="s">
        <v>215</v>
      </c>
      <c r="D120" t="str">
        <f>IF(B120=C120,"Same","Changed")</f>
        <v>Same</v>
      </c>
    </row>
    <row r="121" spans="1:5" x14ac:dyDescent="0.3">
      <c r="A121" s="50" t="s">
        <v>83</v>
      </c>
      <c r="B121" t="s">
        <v>214</v>
      </c>
      <c r="C121" t="s">
        <v>214</v>
      </c>
      <c r="D121" t="str">
        <f>IF(B121=C121,"Same","Changed")</f>
        <v>Same</v>
      </c>
    </row>
    <row r="122" spans="1:5" x14ac:dyDescent="0.3">
      <c r="A122" s="50" t="s">
        <v>125</v>
      </c>
      <c r="B122" t="s">
        <v>214</v>
      </c>
      <c r="C122" t="s">
        <v>214</v>
      </c>
      <c r="D122" t="str">
        <f>IF(B122=C122,"Same","Changed")</f>
        <v>Same</v>
      </c>
    </row>
    <row r="123" spans="1:5" x14ac:dyDescent="0.3">
      <c r="A123" t="s">
        <v>126</v>
      </c>
      <c r="B123" t="s">
        <v>169</v>
      </c>
      <c r="C123" t="s">
        <v>169</v>
      </c>
      <c r="D123" t="str">
        <f>IF(B123=C123,"Same","Changed")</f>
        <v>Same</v>
      </c>
    </row>
    <row r="124" spans="1:5" x14ac:dyDescent="0.3">
      <c r="A124" t="s">
        <v>82</v>
      </c>
      <c r="B124" t="s">
        <v>170</v>
      </c>
      <c r="C124" t="s">
        <v>170</v>
      </c>
      <c r="D124" t="str">
        <f>IF(B124=C124,"Same","Changed")</f>
        <v>Same</v>
      </c>
    </row>
    <row r="125" spans="1:5" x14ac:dyDescent="0.3">
      <c r="A125" t="s">
        <v>88</v>
      </c>
      <c r="B125" t="s">
        <v>170</v>
      </c>
      <c r="C125" t="s">
        <v>214</v>
      </c>
      <c r="D125" t="str">
        <f>IF(B125=C125,"Same","Changed")</f>
        <v>Changed</v>
      </c>
      <c r="E125" t="str">
        <f>IF(B125&lt;C125,"Up","Down")</f>
        <v>Down</v>
      </c>
    </row>
    <row r="126" spans="1:5" x14ac:dyDescent="0.3">
      <c r="A126" t="s">
        <v>133</v>
      </c>
      <c r="B126" t="s">
        <v>214</v>
      </c>
      <c r="C126" t="s">
        <v>214</v>
      </c>
      <c r="D126" t="str">
        <f>IF(B126=C126,"Same","Changed")</f>
        <v>Same</v>
      </c>
    </row>
    <row r="127" spans="1:5" x14ac:dyDescent="0.3">
      <c r="A127" s="53" t="s">
        <v>127</v>
      </c>
      <c r="B127" t="s">
        <v>215</v>
      </c>
      <c r="C127" t="s">
        <v>215</v>
      </c>
      <c r="D127" t="str">
        <f>IF(B127=C127,"Same","Changed")</f>
        <v>Same</v>
      </c>
    </row>
    <row r="128" spans="1:5" x14ac:dyDescent="0.3">
      <c r="A128" t="s">
        <v>129</v>
      </c>
      <c r="B128" t="s">
        <v>214</v>
      </c>
      <c r="C128" t="s">
        <v>214</v>
      </c>
      <c r="D128" t="str">
        <f>IF(B128=C128,"Same","Changed")</f>
        <v>Same</v>
      </c>
    </row>
    <row r="129" spans="1:5" x14ac:dyDescent="0.3">
      <c r="A129" s="50" t="s">
        <v>137</v>
      </c>
      <c r="B129" t="s">
        <v>170</v>
      </c>
      <c r="C129" t="s">
        <v>215</v>
      </c>
      <c r="D129" t="str">
        <f>IF(B129=C129,"Same","Changed")</f>
        <v>Changed</v>
      </c>
      <c r="E129" s="52" t="str">
        <f>IF(B129&lt;C129,"Up","Down")</f>
        <v>Up</v>
      </c>
    </row>
    <row r="130" spans="1:5" x14ac:dyDescent="0.3">
      <c r="A130" t="s">
        <v>131</v>
      </c>
      <c r="B130" t="s">
        <v>169</v>
      </c>
      <c r="C130" t="s">
        <v>169</v>
      </c>
      <c r="D130" t="str">
        <f>IF(B130=C130,"Same","Changed")</f>
        <v>Same</v>
      </c>
    </row>
    <row r="131" spans="1:5" x14ac:dyDescent="0.3">
      <c r="A131" s="50" t="s">
        <v>130</v>
      </c>
      <c r="B131" t="s">
        <v>170</v>
      </c>
      <c r="C131" t="s">
        <v>215</v>
      </c>
      <c r="D131" t="str">
        <f>IF(B131=C131,"Same","Changed")</f>
        <v>Changed</v>
      </c>
      <c r="E131" s="52" t="str">
        <f>IF(B131&lt;C131,"Up","Down")</f>
        <v>Up</v>
      </c>
    </row>
    <row r="132" spans="1:5" x14ac:dyDescent="0.3">
      <c r="A132" t="s">
        <v>155</v>
      </c>
      <c r="B132" t="s">
        <v>170</v>
      </c>
      <c r="C132" t="s">
        <v>170</v>
      </c>
      <c r="D132" t="str">
        <f>IF(B132=C132,"Same","Changed")</f>
        <v>Same</v>
      </c>
    </row>
    <row r="133" spans="1:5" x14ac:dyDescent="0.3">
      <c r="A133" t="s">
        <v>50</v>
      </c>
      <c r="B133" t="s">
        <v>215</v>
      </c>
      <c r="C133" t="s">
        <v>215</v>
      </c>
      <c r="D133" t="str">
        <f>IF(B133=C133,"Same","Changed")</f>
        <v>Same</v>
      </c>
    </row>
    <row r="134" spans="1:5" x14ac:dyDescent="0.3">
      <c r="A134" t="s">
        <v>89</v>
      </c>
      <c r="B134" t="s">
        <v>214</v>
      </c>
      <c r="C134" t="s">
        <v>214</v>
      </c>
      <c r="D134" t="str">
        <f>IF(B134=C134,"Same","Changed")</f>
        <v>Same</v>
      </c>
    </row>
    <row r="135" spans="1:5" x14ac:dyDescent="0.3">
      <c r="A135" t="s">
        <v>151</v>
      </c>
      <c r="B135" t="s">
        <v>214</v>
      </c>
      <c r="C135" t="s">
        <v>214</v>
      </c>
      <c r="D135" t="str">
        <f>IF(B135=C135,"Same","Changed")</f>
        <v>Same</v>
      </c>
    </row>
    <row r="136" spans="1:5" x14ac:dyDescent="0.3">
      <c r="A136" t="s">
        <v>123</v>
      </c>
      <c r="B136" t="s">
        <v>169</v>
      </c>
      <c r="C136" t="s">
        <v>214</v>
      </c>
      <c r="D136" t="str">
        <f>IF(B136=C136,"Same","Changed")</f>
        <v>Changed</v>
      </c>
      <c r="E136" s="52" t="str">
        <f>IF(B136&lt;C136,"Up","Down")</f>
        <v>Up</v>
      </c>
    </row>
    <row r="137" spans="1:5" x14ac:dyDescent="0.3">
      <c r="A137" t="s">
        <v>128</v>
      </c>
      <c r="B137" t="s">
        <v>169</v>
      </c>
      <c r="C137" t="s">
        <v>169</v>
      </c>
      <c r="D137" t="str">
        <f>IF(B137=C137,"Same","Changed")</f>
        <v>Same</v>
      </c>
    </row>
    <row r="138" spans="1:5" x14ac:dyDescent="0.3">
      <c r="A138" t="s">
        <v>134</v>
      </c>
      <c r="B138" t="s">
        <v>170</v>
      </c>
      <c r="C138" t="s">
        <v>170</v>
      </c>
      <c r="D138" t="str">
        <f>IF(B138=C138,"Same","Changed")</f>
        <v>Same</v>
      </c>
    </row>
    <row r="139" spans="1:5" x14ac:dyDescent="0.3">
      <c r="A139" t="s">
        <v>135</v>
      </c>
      <c r="B139" t="s">
        <v>215</v>
      </c>
      <c r="C139" t="s">
        <v>215</v>
      </c>
      <c r="D139" t="str">
        <f>IF(B139=C139,"Same","Changed")</f>
        <v>Same</v>
      </c>
    </row>
    <row r="140" spans="1:5" x14ac:dyDescent="0.3">
      <c r="A140" t="s">
        <v>29</v>
      </c>
      <c r="B140" t="s">
        <v>215</v>
      </c>
      <c r="C140" t="s">
        <v>215</v>
      </c>
      <c r="D140" t="str">
        <f>IF(B140=C140,"Same","Changed")</f>
        <v>Same</v>
      </c>
    </row>
    <row r="141" spans="1:5" x14ac:dyDescent="0.3">
      <c r="A141" s="50" t="s">
        <v>138</v>
      </c>
      <c r="B141" t="s">
        <v>214</v>
      </c>
      <c r="C141" t="s">
        <v>170</v>
      </c>
      <c r="D141" t="str">
        <f>IF(B141=C141,"Same","Changed")</f>
        <v>Changed</v>
      </c>
      <c r="E141" s="52" t="str">
        <f>IF(B141&lt;C141,"Up","Down")</f>
        <v>Up</v>
      </c>
    </row>
    <row r="142" spans="1:5" x14ac:dyDescent="0.3">
      <c r="A142" t="s">
        <v>146</v>
      </c>
      <c r="B142" t="s">
        <v>170</v>
      </c>
      <c r="C142" t="s">
        <v>170</v>
      </c>
      <c r="D142" t="str">
        <f>IF(B142=C142,"Same","Changed")</f>
        <v>Same</v>
      </c>
    </row>
    <row r="143" spans="1:5" x14ac:dyDescent="0.3">
      <c r="A143" t="s">
        <v>142</v>
      </c>
      <c r="B143" t="s">
        <v>214</v>
      </c>
      <c r="C143" t="s">
        <v>214</v>
      </c>
      <c r="D143" t="str">
        <f>IF(B143=C143,"Same","Changed")</f>
        <v>Same</v>
      </c>
    </row>
    <row r="144" spans="1:5" x14ac:dyDescent="0.3">
      <c r="A144" t="s">
        <v>141</v>
      </c>
      <c r="B144" t="s">
        <v>169</v>
      </c>
      <c r="C144" t="s">
        <v>169</v>
      </c>
      <c r="D144" t="str">
        <f>IF(B144=C144,"Same","Changed")</f>
        <v>Same</v>
      </c>
    </row>
    <row r="145" spans="1:5" x14ac:dyDescent="0.3">
      <c r="A145" t="s">
        <v>143</v>
      </c>
      <c r="B145" t="s">
        <v>215</v>
      </c>
      <c r="C145" t="s">
        <v>215</v>
      </c>
      <c r="D145" t="str">
        <f>IF(B145=C145,"Same","Changed")</f>
        <v>Same</v>
      </c>
    </row>
    <row r="146" spans="1:5" x14ac:dyDescent="0.3">
      <c r="A146" t="s">
        <v>144</v>
      </c>
      <c r="B146" t="s">
        <v>214</v>
      </c>
      <c r="C146" t="s">
        <v>214</v>
      </c>
      <c r="D146" t="str">
        <f>IF(B146=C146,"Same","Changed")</f>
        <v>Same</v>
      </c>
    </row>
    <row r="147" spans="1:5" x14ac:dyDescent="0.3">
      <c r="A147" t="s">
        <v>145</v>
      </c>
      <c r="B147" t="s">
        <v>170</v>
      </c>
      <c r="C147" t="s">
        <v>170</v>
      </c>
      <c r="D147" t="str">
        <f>IF(B147=C147,"Same","Changed")</f>
        <v>Same</v>
      </c>
    </row>
    <row r="148" spans="1:5" x14ac:dyDescent="0.3">
      <c r="A148" t="s">
        <v>139</v>
      </c>
      <c r="B148" t="s">
        <v>215</v>
      </c>
      <c r="C148" t="s">
        <v>215</v>
      </c>
      <c r="D148" t="str">
        <f>IF(B148=C148,"Same","Changed")</f>
        <v>Same</v>
      </c>
    </row>
    <row r="149" spans="1:5" x14ac:dyDescent="0.3">
      <c r="A149" t="s">
        <v>147</v>
      </c>
      <c r="B149" t="s">
        <v>169</v>
      </c>
      <c r="C149" t="s">
        <v>169</v>
      </c>
      <c r="D149" t="str">
        <f>IF(B149=C149,"Same","Changed")</f>
        <v>Same</v>
      </c>
    </row>
    <row r="150" spans="1:5" x14ac:dyDescent="0.3">
      <c r="A150" t="s">
        <v>148</v>
      </c>
      <c r="B150" t="s">
        <v>169</v>
      </c>
      <c r="C150" t="s">
        <v>169</v>
      </c>
      <c r="D150" t="str">
        <f>IF(B150=C150,"Same","Changed")</f>
        <v>Same</v>
      </c>
    </row>
    <row r="151" spans="1:5" x14ac:dyDescent="0.3">
      <c r="A151" s="51" t="s">
        <v>6</v>
      </c>
      <c r="B151" t="s">
        <v>215</v>
      </c>
      <c r="C151" t="s">
        <v>215</v>
      </c>
      <c r="D151" t="str">
        <f>IF(B151=C151,"Same","Changed")</f>
        <v>Same</v>
      </c>
    </row>
    <row r="152" spans="1:5" x14ac:dyDescent="0.3">
      <c r="A152" t="s">
        <v>56</v>
      </c>
      <c r="B152" t="s">
        <v>215</v>
      </c>
      <c r="C152" t="s">
        <v>215</v>
      </c>
      <c r="D152" t="str">
        <f>IF(B152=C152,"Same","Changed")</f>
        <v>Same</v>
      </c>
    </row>
    <row r="153" spans="1:5" x14ac:dyDescent="0.3">
      <c r="A153" t="s">
        <v>150</v>
      </c>
      <c r="B153" t="s">
        <v>215</v>
      </c>
      <c r="C153" t="s">
        <v>215</v>
      </c>
      <c r="D153" t="str">
        <f>IF(B153=C153,"Same","Changed")</f>
        <v>Same</v>
      </c>
    </row>
    <row r="154" spans="1:5" x14ac:dyDescent="0.3">
      <c r="A154" t="s">
        <v>149</v>
      </c>
      <c r="B154" t="s">
        <v>170</v>
      </c>
      <c r="C154" t="s">
        <v>170</v>
      </c>
      <c r="D154" t="str">
        <f>IF(B154=C154,"Same","Changed")</f>
        <v>Same</v>
      </c>
    </row>
    <row r="155" spans="1:5" x14ac:dyDescent="0.3">
      <c r="A155" t="s">
        <v>152</v>
      </c>
      <c r="B155" t="s">
        <v>215</v>
      </c>
      <c r="C155" t="s">
        <v>170</v>
      </c>
      <c r="D155" t="str">
        <f>IF(B155=C155,"Same","Changed")</f>
        <v>Changed</v>
      </c>
      <c r="E155" t="str">
        <f>IF(B155&lt;C155,"Up","Down")</f>
        <v>Down</v>
      </c>
    </row>
    <row r="156" spans="1:5" x14ac:dyDescent="0.3">
      <c r="A156" t="s">
        <v>154</v>
      </c>
      <c r="B156" t="s">
        <v>169</v>
      </c>
      <c r="C156" t="s">
        <v>169</v>
      </c>
      <c r="D156" t="str">
        <f>IF(B156=C156,"Same","Changed")</f>
        <v>Same</v>
      </c>
    </row>
    <row r="157" spans="1:5" x14ac:dyDescent="0.3">
      <c r="A157" t="s">
        <v>156</v>
      </c>
      <c r="B157" t="s">
        <v>214</v>
      </c>
      <c r="C157" t="s">
        <v>214</v>
      </c>
      <c r="D157" t="str">
        <f>IF(B157=C157,"Same","Changed")</f>
        <v>Same</v>
      </c>
    </row>
    <row r="158" spans="1:5" x14ac:dyDescent="0.3">
      <c r="A158" s="6" t="s">
        <v>157</v>
      </c>
      <c r="B158" t="s">
        <v>214</v>
      </c>
      <c r="C158" t="s">
        <v>214</v>
      </c>
      <c r="D158" t="str">
        <f>IF(B158=C158,"Same","Changed")</f>
        <v>Same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1970</vt:lpstr>
      <vt:lpstr>1975</vt:lpstr>
      <vt:lpstr>Observations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Hritik Mehta</dc:creator>
  <cp:lastModifiedBy>HRITIK</cp:lastModifiedBy>
  <dcterms:created xsi:type="dcterms:W3CDTF">2015-06-05T18:17:20Z</dcterms:created>
  <dcterms:modified xsi:type="dcterms:W3CDTF">2020-10-11T08:30:15Z</dcterms:modified>
</cp:coreProperties>
</file>