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ti\Desktop\neuda\[Upload] Excel Files and Data\"/>
    </mc:Choice>
  </mc:AlternateContent>
  <xr:revisionPtr revIDLastSave="0" documentId="13_ncr:1_{16AD989A-721A-43F7-8F51-BD708C18B25B}" xr6:coauthVersionLast="47" xr6:coauthVersionMax="47" xr10:uidLastSave="{00000000-0000-0000-0000-000000000000}"/>
  <bookViews>
    <workbookView xWindow="-28920" yWindow="-105" windowWidth="29040" windowHeight="15720" firstSheet="1" activeTab="7" xr2:uid="{D72AF02F-0FA6-4B77-916C-A0117CBA9500}"/>
  </bookViews>
  <sheets>
    <sheet name="Demo 1d Data Tables" sheetId="14" r:id="rId1"/>
    <sheet name="demo 2d Data Tables" sheetId="15" r:id="rId2"/>
    <sheet name="Demo Goal seek" sheetId="5" r:id="rId3"/>
    <sheet name="Goal Seek Exercise" sheetId="12" r:id="rId4"/>
    <sheet name="Demo Scenario Mgr" sheetId="13" r:id="rId5"/>
    <sheet name="Scenario Mgr Exercise" sheetId="11" r:id="rId6"/>
    <sheet name="Data Tables Exercise" sheetId="9" r:id="rId7"/>
    <sheet name="Car Loan" sheetId="4" r:id="rId8"/>
  </sheets>
  <definedNames>
    <definedName name="CIQWBGuid" hidden="1">"2cd8126d-26c3-430c-b7fa-a069e3a1fc62"</definedName>
    <definedName name="IQ_DNTM" hidden="1">700000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MTD" hidden="1">800000</definedName>
    <definedName name="IQ_NAMES_REVISION_DATE_" hidden="1">43412.7003240741</definedName>
    <definedName name="IQ_QTD" hidden="1">750000</definedName>
    <definedName name="IQ_TODAY" hidden="1">0</definedName>
    <definedName name="IQ_YTDMONTH" hidden="1">130000</definedName>
    <definedName name="labour">'Demo Scenario Mgr'!$B$2</definedName>
    <definedName name="material">'Demo Scenario Mgr'!$B$3</definedName>
    <definedName name="solver_adj" localSheetId="2" hidden="1">'Demo Goal seek'!$B$3:$B$3</definedName>
    <definedName name="solver_adj" localSheetId="3" hidden="1">'Goal Seek Exercise'!$B$4:$B$4</definedName>
    <definedName name="solver_cvg" localSheetId="2" hidden="1">0.0001</definedName>
    <definedName name="solver_cvg" localSheetId="3" hidden="1">0.0001</definedName>
    <definedName name="solver_drv" localSheetId="2" hidden="1">2</definedName>
    <definedName name="solver_drv" localSheetId="3" hidden="1">2</definedName>
    <definedName name="solver_eng" localSheetId="2" hidden="1">1</definedName>
    <definedName name="solver_eng" localSheetId="3" hidden="1">1</definedName>
    <definedName name="solver_est" localSheetId="2" hidden="1">1</definedName>
    <definedName name="solver_est" localSheetId="3" hidden="1">1</definedName>
    <definedName name="solver_itr" localSheetId="2" hidden="1">2147483647</definedName>
    <definedName name="solver_itr" localSheetId="3" hidden="1">2147483647</definedName>
    <definedName name="solver_lhs1" localSheetId="2" hidden="1">'Demo Goal seek'!$B$3:$B$3</definedName>
    <definedName name="solver_lhs1" localSheetId="3" hidden="1">'Goal Seek Exercise'!$B$4:$B$4</definedName>
    <definedName name="solver_lhs2" localSheetId="2" hidden="1">'Demo Goal seek'!$B$3:$B$3</definedName>
    <definedName name="solver_lhs2" localSheetId="3" hidden="1">'Goal Seek Exercise'!$B$4:$B$4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2" hidden="1">2</definedName>
    <definedName name="solver_num" localSheetId="3" hidden="1">2</definedName>
    <definedName name="solver_nwt" localSheetId="2" hidden="1">1</definedName>
    <definedName name="solver_nwt" localSheetId="3" hidden="1">1</definedName>
    <definedName name="solver_opt" localSheetId="2" hidden="1">'Demo Goal seek'!#REF!</definedName>
    <definedName name="solver_opt" localSheetId="3" hidden="1">'Goal Seek Exercise'!#REF!</definedName>
    <definedName name="solver_pre" localSheetId="2" hidden="1">0.000001</definedName>
    <definedName name="solver_pre" localSheetId="3" hidden="1">0.000001</definedName>
    <definedName name="solver_rbv" localSheetId="2" hidden="1">2</definedName>
    <definedName name="solver_rbv" localSheetId="3" hidden="1">2</definedName>
    <definedName name="solver_rel1" localSheetId="2" hidden="1">1</definedName>
    <definedName name="solver_rel1" localSheetId="3" hidden="1">1</definedName>
    <definedName name="solver_rel2" localSheetId="2" hidden="1">4</definedName>
    <definedName name="solver_rel2" localSheetId="3" hidden="1">4</definedName>
    <definedName name="solver_rhs1" localSheetId="2" hidden="1">3000</definedName>
    <definedName name="solver_rhs1" localSheetId="3" hidden="1">3000</definedName>
    <definedName name="solver_rhs2" localSheetId="2" hidden="1">integer</definedName>
    <definedName name="solver_rhs2" localSheetId="3" hidden="1">integer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2</definedName>
    <definedName name="solver_scl" localSheetId="3" hidden="1">2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2" hidden="1">3</definedName>
    <definedName name="solver_typ" localSheetId="3" hidden="1">3</definedName>
    <definedName name="solver_val" localSheetId="2" hidden="1">2300</definedName>
    <definedName name="solver_val" localSheetId="3" hidden="1">2300</definedName>
    <definedName name="solver_ver" localSheetId="2" hidden="1">3</definedName>
    <definedName name="solver_ver" localSheetId="3" hidden="1">3</definedName>
    <definedName name="Total_Profit">'Demo Scenario Mgr'!$B$14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5" l="1"/>
  <c r="E10" i="15"/>
  <c r="E12" i="15" s="1"/>
  <c r="C10" i="15"/>
  <c r="C12" i="15" s="1"/>
  <c r="E8" i="15"/>
  <c r="D8" i="15"/>
  <c r="D10" i="15" s="1"/>
  <c r="D12" i="15" s="1"/>
  <c r="C8" i="15"/>
  <c r="B8" i="15"/>
  <c r="B10" i="15" s="1"/>
  <c r="B12" i="15" s="1"/>
  <c r="B14" i="15" s="1"/>
  <c r="G5" i="15" s="1"/>
  <c r="E8" i="14"/>
  <c r="E10" i="14" s="1"/>
  <c r="E12" i="14" s="1"/>
  <c r="D8" i="14"/>
  <c r="D10" i="14" s="1"/>
  <c r="D12" i="14" s="1"/>
  <c r="C8" i="14"/>
  <c r="C10" i="14" s="1"/>
  <c r="C12" i="14" s="1"/>
  <c r="B8" i="14"/>
  <c r="B10" i="14" s="1"/>
  <c r="B12" i="14" s="1"/>
  <c r="E8" i="13"/>
  <c r="E10" i="13" s="1"/>
  <c r="E12" i="13" s="1"/>
  <c r="D8" i="13"/>
  <c r="D10" i="13" s="1"/>
  <c r="D12" i="13" s="1"/>
  <c r="C8" i="13"/>
  <c r="C10" i="13" s="1"/>
  <c r="C12" i="13" s="1"/>
  <c r="B8" i="13"/>
  <c r="B10" i="13" s="1"/>
  <c r="B12" i="13" s="1"/>
  <c r="B4" i="12"/>
  <c r="C6" i="9"/>
  <c r="C7" i="9"/>
  <c r="C8" i="9"/>
  <c r="C9" i="9"/>
  <c r="E7" i="11"/>
  <c r="D7" i="11"/>
  <c r="C7" i="11"/>
  <c r="B7" i="11"/>
  <c r="C11" i="9" l="1"/>
  <c r="F2" i="9" s="1"/>
  <c r="B14" i="14"/>
  <c r="K5" i="14" s="1"/>
  <c r="B14" i="13"/>
  <c r="I2" i="9" l="1"/>
  <c r="B7" i="4"/>
  <c r="J2" i="4" l="1"/>
  <c r="H2" i="4"/>
</calcChain>
</file>

<file path=xl/sharedStrings.xml><?xml version="1.0" encoding="utf-8"?>
<sst xmlns="http://schemas.openxmlformats.org/spreadsheetml/2006/main" count="84" uniqueCount="44">
  <si>
    <t>Total Profit</t>
  </si>
  <si>
    <t>Car Loan Calculator</t>
  </si>
  <si>
    <t>Interest Rate</t>
  </si>
  <si>
    <t>Number of Payment Periods</t>
  </si>
  <si>
    <t>Loan Value</t>
  </si>
  <si>
    <t>Monthly Payment</t>
  </si>
  <si>
    <t>Total Sale</t>
  </si>
  <si>
    <t>Profit</t>
  </si>
  <si>
    <t>Number of Courses</t>
  </si>
  <si>
    <t>Target for Qtr</t>
  </si>
  <si>
    <t>Daily Rate</t>
  </si>
  <si>
    <t>How Many Courses to reach target?</t>
  </si>
  <si>
    <t>Charge Per Day</t>
  </si>
  <si>
    <t>Resources Per Day</t>
  </si>
  <si>
    <t>No of Days</t>
  </si>
  <si>
    <t>Month</t>
  </si>
  <si>
    <t>Qtr1</t>
  </si>
  <si>
    <t>Qtr2</t>
  </si>
  <si>
    <t>Qtr3</t>
  </si>
  <si>
    <t>Qtr4</t>
  </si>
  <si>
    <t>1. Use Goal Seek to find the loan value on a monthly payment of 125</t>
  </si>
  <si>
    <t>2. Fill in the data tables</t>
  </si>
  <si>
    <t>Payment Periods</t>
  </si>
  <si>
    <t>Weekly Sales</t>
  </si>
  <si>
    <t>Target Sales: 50000 - How many units?</t>
  </si>
  <si>
    <t>Number of Units</t>
  </si>
  <si>
    <t>Unit Price</t>
  </si>
  <si>
    <t>Resource Costs</t>
  </si>
  <si>
    <t>Labour per hour</t>
  </si>
  <si>
    <t>Material</t>
  </si>
  <si>
    <t>Product 1</t>
  </si>
  <si>
    <t>Product 2</t>
  </si>
  <si>
    <t>Product 3</t>
  </si>
  <si>
    <t>Product 4</t>
  </si>
  <si>
    <t>Hours per unit</t>
  </si>
  <si>
    <t>Material per unit</t>
  </si>
  <si>
    <t>Cost to Produce</t>
  </si>
  <si>
    <t>Sales Price</t>
  </si>
  <si>
    <t>Unit Profit</t>
  </si>
  <si>
    <t>Units Produced</t>
  </si>
  <si>
    <t>Total profit per product</t>
  </si>
  <si>
    <t>One Variable Input Table</t>
  </si>
  <si>
    <t>Possible Labour Costs</t>
  </si>
  <si>
    <t>Two Variable Input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</si>
</sst>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£&quot;* #,##0.00_-;\-&quot;£&quot;* #,##0.00_-;_-&quot;£&quot;* &quot;-&quot;??_-;_-@_-"/>
    <numFmt numFmtId="165" formatCode="_-* #,##0.00_-;\-* #,##0.00_-;_-* &quot;-&quot;??_-;_-@_-"/>
    <numFmt numFmtId="166" formatCode="_-[$£-809]* #,##0.00_-;\-[$£-809]* #,##0.00_-;_-[$£-809]* &quot;-&quot;??_-;_-@_-"/>
    <numFmt numFmtId="167" formatCode="_-[$£-809]* #,##0_-;\-[$£-809]* #,##0_-;_-[$£-809]* &quot;-&quot;??_-;_-@_-"/>
    <numFmt numFmtId="168" formatCode="_-&quot;£&quot;* #,##0_-;\-&quot;£&quot;* #,##0_-;_-&quot;£&quot;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 Narrow"/>
      <family val="2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/>
    <xf numFmtId="0" fontId="0" fillId="4" borderId="1" xfId="3" applyNumberFormat="1" applyFont="1" applyFill="1" applyBorder="1" applyAlignment="1">
      <alignment horizontal="right"/>
    </xf>
    <xf numFmtId="166" fontId="0" fillId="4" borderId="1" xfId="3" applyNumberFormat="1" applyFont="1" applyFill="1" applyBorder="1" applyAlignment="1">
      <alignment horizontal="right"/>
    </xf>
    <xf numFmtId="166" fontId="0" fillId="0" borderId="1" xfId="0" applyNumberFormat="1" applyBorder="1" applyAlignment="1">
      <alignment horizontal="center"/>
    </xf>
    <xf numFmtId="0" fontId="0" fillId="0" borderId="1" xfId="0" applyBorder="1"/>
    <xf numFmtId="0" fontId="2" fillId="5" borderId="1" xfId="0" applyFont="1" applyFill="1" applyBorder="1"/>
    <xf numFmtId="166" fontId="0" fillId="0" borderId="1" xfId="0" applyNumberFormat="1" applyBorder="1"/>
    <xf numFmtId="167" fontId="0" fillId="0" borderId="1" xfId="0" applyNumberFormat="1" applyBorder="1"/>
    <xf numFmtId="168" fontId="0" fillId="0" borderId="1" xfId="4" applyNumberFormat="1" applyFont="1" applyBorder="1"/>
    <xf numFmtId="168" fontId="2" fillId="5" borderId="1" xfId="0" applyNumberFormat="1" applyFont="1" applyFill="1" applyBorder="1"/>
    <xf numFmtId="0" fontId="2" fillId="6" borderId="0" xfId="0" applyFont="1" applyFill="1"/>
    <xf numFmtId="167" fontId="2" fillId="5" borderId="1" xfId="3" applyNumberFormat="1" applyFont="1" applyFill="1" applyBorder="1"/>
    <xf numFmtId="167" fontId="0" fillId="0" borderId="1" xfId="3" applyNumberFormat="1" applyFont="1" applyBorder="1"/>
    <xf numFmtId="0" fontId="2" fillId="7" borderId="1" xfId="0" applyFont="1" applyFill="1" applyBorder="1"/>
    <xf numFmtId="9" fontId="0" fillId="0" borderId="1" xfId="1" applyFont="1" applyBorder="1"/>
    <xf numFmtId="166" fontId="2" fillId="5" borderId="1" xfId="0" applyNumberFormat="1" applyFont="1" applyFill="1" applyBorder="1"/>
    <xf numFmtId="166" fontId="4" fillId="5" borderId="1" xfId="0" applyNumberFormat="1" applyFont="1" applyFill="1" applyBorder="1"/>
    <xf numFmtId="0" fontId="4" fillId="5" borderId="1" xfId="0" applyNumberFormat="1" applyFont="1" applyFill="1" applyBorder="1"/>
    <xf numFmtId="167" fontId="4" fillId="5" borderId="1" xfId="0" applyNumberFormat="1" applyFont="1" applyFill="1" applyBorder="1"/>
    <xf numFmtId="0" fontId="0" fillId="3" borderId="8" xfId="0" applyFill="1" applyBorder="1"/>
    <xf numFmtId="0" fontId="0" fillId="3" borderId="2" xfId="0" applyFill="1" applyBorder="1" applyAlignment="1">
      <alignment horizontal="center"/>
    </xf>
    <xf numFmtId="0" fontId="0" fillId="3" borderId="9" xfId="0" applyFill="1" applyBorder="1"/>
    <xf numFmtId="0" fontId="0" fillId="3" borderId="10" xfId="0" applyFill="1" applyBorder="1" applyAlignment="1">
      <alignment horizontal="center"/>
    </xf>
    <xf numFmtId="0" fontId="0" fillId="8" borderId="1" xfId="0" applyFill="1" applyBorder="1"/>
    <xf numFmtId="0" fontId="8" fillId="0" borderId="0" xfId="0" applyFont="1"/>
    <xf numFmtId="0" fontId="0" fillId="9" borderId="6" xfId="0" applyFill="1" applyBorder="1"/>
    <xf numFmtId="166" fontId="0" fillId="9" borderId="7" xfId="0" applyNumberFormat="1" applyFill="1" applyBorder="1"/>
    <xf numFmtId="0" fontId="0" fillId="10" borderId="11" xfId="0" applyFill="1" applyBorder="1"/>
    <xf numFmtId="166" fontId="0" fillId="10" borderId="1" xfId="0" applyNumberFormat="1" applyFill="1" applyBorder="1"/>
    <xf numFmtId="0" fontId="0" fillId="10" borderId="12" xfId="0" applyFill="1" applyBorder="1"/>
    <xf numFmtId="0" fontId="0" fillId="10" borderId="2" xfId="0" applyFill="1" applyBorder="1"/>
    <xf numFmtId="0" fontId="0" fillId="10" borderId="13" xfId="0" applyFill="1" applyBorder="1"/>
    <xf numFmtId="0" fontId="0" fillId="10" borderId="10" xfId="0" applyFill="1" applyBorder="1"/>
    <xf numFmtId="166" fontId="0" fillId="9" borderId="6" xfId="0" applyNumberFormat="1" applyFill="1" applyBorder="1"/>
    <xf numFmtId="0" fontId="0" fillId="9" borderId="14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0" xfId="0" applyFill="1"/>
    <xf numFmtId="0" fontId="0" fillId="9" borderId="2" xfId="0" applyFill="1" applyBorder="1"/>
    <xf numFmtId="0" fontId="0" fillId="9" borderId="9" xfId="0" applyFill="1" applyBorder="1"/>
    <xf numFmtId="0" fontId="0" fillId="9" borderId="3" xfId="0" applyFill="1" applyBorder="1"/>
    <xf numFmtId="0" fontId="0" fillId="9" borderId="10" xfId="0" applyFill="1" applyBorder="1"/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7" fillId="5" borderId="4" xfId="2" applyFont="1" applyFill="1" applyBorder="1" applyAlignment="1">
      <alignment horizontal="center"/>
    </xf>
    <xf numFmtId="0" fontId="7" fillId="5" borderId="5" xfId="2" applyFont="1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6">
    <cellStyle name="Accent1" xfId="2" builtinId="29"/>
    <cellStyle name="Comma" xfId="3" builtinId="3"/>
    <cellStyle name="Currency" xfId="4" builtinId="4"/>
    <cellStyle name="Normal" xfId="0" builtinId="0"/>
    <cellStyle name="Normal 2" xfId="5" xr:uid="{6018AC66-C557-4AD1-9D88-FF029B6C74E8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A873F-5B6E-4A38-A3E6-49D4F0D5C381}">
  <dimension ref="A1:K16"/>
  <sheetViews>
    <sheetView zoomScaleNormal="100" workbookViewId="0">
      <selection activeCell="P8" sqref="P8"/>
    </sheetView>
  </sheetViews>
  <sheetFormatPr defaultRowHeight="14.4" x14ac:dyDescent="0.3"/>
  <cols>
    <col min="1" max="1" width="22" bestFit="1" customWidth="1"/>
    <col min="2" max="2" width="11.5546875" bestFit="1" customWidth="1"/>
    <col min="9" max="9" width="21.44140625" customWidth="1"/>
    <col min="10" max="10" width="5.77734375" customWidth="1"/>
    <col min="11" max="11" width="17.5546875" customWidth="1"/>
  </cols>
  <sheetData>
    <row r="1" spans="1:11" x14ac:dyDescent="0.3">
      <c r="A1" s="44" t="s">
        <v>27</v>
      </c>
      <c r="B1" s="45"/>
    </row>
    <row r="2" spans="1:11" x14ac:dyDescent="0.3">
      <c r="A2" s="25" t="s">
        <v>28</v>
      </c>
      <c r="B2" s="25">
        <v>15</v>
      </c>
    </row>
    <row r="3" spans="1:11" x14ac:dyDescent="0.3">
      <c r="A3" s="25" t="s">
        <v>29</v>
      </c>
      <c r="B3" s="25">
        <v>38</v>
      </c>
      <c r="J3" s="46" t="s">
        <v>41</v>
      </c>
      <c r="K3" s="47"/>
    </row>
    <row r="5" spans="1:11" x14ac:dyDescent="0.3">
      <c r="B5" s="26" t="s">
        <v>30</v>
      </c>
      <c r="C5" s="26" t="s">
        <v>31</v>
      </c>
      <c r="D5" s="26" t="s">
        <v>32</v>
      </c>
      <c r="E5" s="26" t="s">
        <v>33</v>
      </c>
      <c r="J5" s="29"/>
      <c r="K5" s="30">
        <f>B14</f>
        <v>27304</v>
      </c>
    </row>
    <row r="6" spans="1:11" x14ac:dyDescent="0.3">
      <c r="A6" t="s">
        <v>34</v>
      </c>
      <c r="B6">
        <v>11</v>
      </c>
      <c r="C6">
        <v>14</v>
      </c>
      <c r="D6">
        <v>24</v>
      </c>
      <c r="E6">
        <v>20</v>
      </c>
      <c r="J6" s="31">
        <v>10</v>
      </c>
      <c r="K6" s="32">
        <f t="dataTable" ref="K6:K16" dt2D="0" dtr="0" r1="B2"/>
        <v>32864</v>
      </c>
    </row>
    <row r="7" spans="1:11" x14ac:dyDescent="0.3">
      <c r="A7" t="s">
        <v>35</v>
      </c>
      <c r="B7">
        <v>6</v>
      </c>
      <c r="C7">
        <v>9</v>
      </c>
      <c r="D7">
        <v>14</v>
      </c>
      <c r="E7">
        <v>15</v>
      </c>
      <c r="J7" s="31">
        <v>11</v>
      </c>
      <c r="K7" s="32">
        <v>31752</v>
      </c>
    </row>
    <row r="8" spans="1:11" x14ac:dyDescent="0.3">
      <c r="A8" t="s">
        <v>36</v>
      </c>
      <c r="B8">
        <f>(B6*$B$2)+($B$3*B7)</f>
        <v>393</v>
      </c>
      <c r="C8">
        <f t="shared" ref="C8:E8" si="0">(C6*$B$2)+($B$3*C7)</f>
        <v>552</v>
      </c>
      <c r="D8">
        <f t="shared" si="0"/>
        <v>892</v>
      </c>
      <c r="E8">
        <f t="shared" si="0"/>
        <v>870</v>
      </c>
      <c r="J8" s="31">
        <v>12</v>
      </c>
      <c r="K8" s="32">
        <v>30640</v>
      </c>
    </row>
    <row r="9" spans="1:11" x14ac:dyDescent="0.3">
      <c r="A9" t="s">
        <v>37</v>
      </c>
      <c r="B9">
        <v>570</v>
      </c>
      <c r="C9">
        <v>890</v>
      </c>
      <c r="D9">
        <v>1450</v>
      </c>
      <c r="E9">
        <v>1690</v>
      </c>
      <c r="J9" s="31">
        <v>13</v>
      </c>
      <c r="K9" s="32">
        <v>29528</v>
      </c>
    </row>
    <row r="10" spans="1:11" x14ac:dyDescent="0.3">
      <c r="A10" t="s">
        <v>38</v>
      </c>
      <c r="B10">
        <f>B9-B8</f>
        <v>177</v>
      </c>
      <c r="C10">
        <f t="shared" ref="C10:E10" si="1">C9-C8</f>
        <v>338</v>
      </c>
      <c r="D10">
        <f t="shared" si="1"/>
        <v>558</v>
      </c>
      <c r="E10">
        <f t="shared" si="1"/>
        <v>820</v>
      </c>
      <c r="I10" t="s">
        <v>42</v>
      </c>
      <c r="J10" s="31">
        <v>14</v>
      </c>
      <c r="K10" s="32">
        <v>28416</v>
      </c>
    </row>
    <row r="11" spans="1:11" x14ac:dyDescent="0.3">
      <c r="A11" t="s">
        <v>39</v>
      </c>
      <c r="B11">
        <v>30</v>
      </c>
      <c r="C11">
        <v>21</v>
      </c>
      <c r="D11">
        <v>12</v>
      </c>
      <c r="E11">
        <v>10</v>
      </c>
      <c r="J11" s="31">
        <v>15</v>
      </c>
      <c r="K11" s="32">
        <v>27304</v>
      </c>
    </row>
    <row r="12" spans="1:11" x14ac:dyDescent="0.3">
      <c r="A12" t="s">
        <v>40</v>
      </c>
      <c r="B12">
        <f>B10*B11</f>
        <v>5310</v>
      </c>
      <c r="C12">
        <f t="shared" ref="C12:E12" si="2">C10*C11</f>
        <v>7098</v>
      </c>
      <c r="D12">
        <f t="shared" si="2"/>
        <v>6696</v>
      </c>
      <c r="E12">
        <f t="shared" si="2"/>
        <v>8200</v>
      </c>
      <c r="J12" s="31">
        <v>16</v>
      </c>
      <c r="K12" s="32">
        <v>26192</v>
      </c>
    </row>
    <row r="13" spans="1:11" x14ac:dyDescent="0.3">
      <c r="J13" s="31">
        <v>17</v>
      </c>
      <c r="K13" s="32">
        <v>25080</v>
      </c>
    </row>
    <row r="14" spans="1:11" x14ac:dyDescent="0.3">
      <c r="A14" s="27" t="s">
        <v>0</v>
      </c>
      <c r="B14" s="28">
        <f>SUM(B12:E12)</f>
        <v>27304</v>
      </c>
      <c r="J14" s="31">
        <v>18</v>
      </c>
      <c r="K14" s="32">
        <v>23968</v>
      </c>
    </row>
    <row r="15" spans="1:11" x14ac:dyDescent="0.3">
      <c r="J15" s="31">
        <v>19</v>
      </c>
      <c r="K15" s="32">
        <v>22856</v>
      </c>
    </row>
    <row r="16" spans="1:11" x14ac:dyDescent="0.3">
      <c r="J16" s="33">
        <v>20</v>
      </c>
      <c r="K16" s="34">
        <v>21744</v>
      </c>
    </row>
  </sheetData>
  <scenarios current="0">
    <scenario name="Original" locked="1" count="2" user="yvonne gamble" comment="Created by yvonne gamble on 11/09/2014">
      <inputCells r="B2" val="16"/>
      <inputCells r="B3" val="38"/>
    </scenario>
  </scenarios>
  <mergeCells count="2">
    <mergeCell ref="A1:B1"/>
    <mergeCell ref="J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FFAAE-23CE-46A0-893F-CFE6444E0746}">
  <dimension ref="A1:R16"/>
  <sheetViews>
    <sheetView zoomScaleNormal="100" workbookViewId="0">
      <selection activeCell="X9" sqref="X9"/>
    </sheetView>
  </sheetViews>
  <sheetFormatPr defaultRowHeight="14.4" x14ac:dyDescent="0.3"/>
  <cols>
    <col min="1" max="1" width="22" bestFit="1" customWidth="1"/>
    <col min="2" max="2" width="11.5546875" bestFit="1" customWidth="1"/>
    <col min="7" max="7" width="11.5546875" bestFit="1" customWidth="1"/>
    <col min="8" max="8" width="8.21875" customWidth="1"/>
  </cols>
  <sheetData>
    <row r="1" spans="1:18" x14ac:dyDescent="0.3">
      <c r="A1" s="44" t="s">
        <v>27</v>
      </c>
      <c r="B1" s="45"/>
    </row>
    <row r="2" spans="1:18" x14ac:dyDescent="0.3">
      <c r="A2" s="25" t="s">
        <v>28</v>
      </c>
      <c r="B2" s="25">
        <v>16</v>
      </c>
    </row>
    <row r="3" spans="1:18" x14ac:dyDescent="0.3">
      <c r="A3" s="25" t="s">
        <v>29</v>
      </c>
      <c r="B3" s="25">
        <v>38</v>
      </c>
      <c r="G3" s="48" t="s">
        <v>43</v>
      </c>
      <c r="H3" s="49"/>
      <c r="I3" s="49"/>
    </row>
    <row r="5" spans="1:18" x14ac:dyDescent="0.3">
      <c r="B5" s="26" t="s">
        <v>30</v>
      </c>
      <c r="C5" s="26" t="s">
        <v>31</v>
      </c>
      <c r="D5" s="26" t="s">
        <v>32</v>
      </c>
      <c r="E5" s="26" t="s">
        <v>33</v>
      </c>
      <c r="G5" s="35">
        <f>B14</f>
        <v>26192</v>
      </c>
      <c r="H5" s="36">
        <v>30</v>
      </c>
      <c r="I5" s="36">
        <v>31</v>
      </c>
      <c r="J5" s="36">
        <v>32</v>
      </c>
      <c r="K5" s="36">
        <v>33</v>
      </c>
      <c r="L5" s="36">
        <v>34</v>
      </c>
      <c r="M5" s="36">
        <v>35</v>
      </c>
      <c r="N5" s="36">
        <v>36</v>
      </c>
      <c r="O5" s="36">
        <v>37</v>
      </c>
      <c r="P5" s="36">
        <v>38</v>
      </c>
      <c r="Q5" s="36">
        <v>39</v>
      </c>
      <c r="R5" s="37">
        <v>40</v>
      </c>
    </row>
    <row r="6" spans="1:18" x14ac:dyDescent="0.3">
      <c r="A6" t="s">
        <v>34</v>
      </c>
      <c r="B6">
        <v>11</v>
      </c>
      <c r="C6">
        <v>14</v>
      </c>
      <c r="D6">
        <v>24</v>
      </c>
      <c r="E6">
        <v>20</v>
      </c>
      <c r="G6" s="38">
        <v>10</v>
      </c>
      <c r="H6" s="39">
        <f t="dataTable" ref="H6:R16" dt2D="1" dtr="1" r1="B3" r2="B2"/>
        <v>38360</v>
      </c>
      <c r="I6" s="39">
        <v>37673</v>
      </c>
      <c r="J6" s="39">
        <v>36986</v>
      </c>
      <c r="K6" s="39">
        <v>36299</v>
      </c>
      <c r="L6" s="39">
        <v>35612</v>
      </c>
      <c r="M6" s="39">
        <v>34925</v>
      </c>
      <c r="N6" s="39">
        <v>34238</v>
      </c>
      <c r="O6" s="39">
        <v>33551</v>
      </c>
      <c r="P6" s="39">
        <v>32864</v>
      </c>
      <c r="Q6" s="39">
        <v>32177</v>
      </c>
      <c r="R6" s="40">
        <v>31490</v>
      </c>
    </row>
    <row r="7" spans="1:18" x14ac:dyDescent="0.3">
      <c r="A7" t="s">
        <v>35</v>
      </c>
      <c r="B7">
        <v>6</v>
      </c>
      <c r="C7">
        <v>9</v>
      </c>
      <c r="D7">
        <v>14</v>
      </c>
      <c r="E7">
        <v>15</v>
      </c>
      <c r="G7" s="38">
        <v>11</v>
      </c>
      <c r="H7" s="39">
        <v>37248</v>
      </c>
      <c r="I7" s="39">
        <v>36561</v>
      </c>
      <c r="J7" s="39">
        <v>35874</v>
      </c>
      <c r="K7" s="39">
        <v>35187</v>
      </c>
      <c r="L7" s="39">
        <v>34500</v>
      </c>
      <c r="M7" s="39">
        <v>33813</v>
      </c>
      <c r="N7" s="39">
        <v>33126</v>
      </c>
      <c r="O7" s="39">
        <v>32439</v>
      </c>
      <c r="P7" s="39">
        <v>31752</v>
      </c>
      <c r="Q7" s="39">
        <v>31065</v>
      </c>
      <c r="R7" s="40">
        <v>30378</v>
      </c>
    </row>
    <row r="8" spans="1:18" x14ac:dyDescent="0.3">
      <c r="A8" t="s">
        <v>36</v>
      </c>
      <c r="B8">
        <f>(B6*$B$2)+($B$3*B7)</f>
        <v>404</v>
      </c>
      <c r="C8">
        <f t="shared" ref="C8:E8" si="0">(C6*$B$2)+($B$3*C7)</f>
        <v>566</v>
      </c>
      <c r="D8">
        <f t="shared" si="0"/>
        <v>916</v>
      </c>
      <c r="E8">
        <f t="shared" si="0"/>
        <v>890</v>
      </c>
      <c r="G8" s="38">
        <v>12</v>
      </c>
      <c r="H8" s="39">
        <v>36136</v>
      </c>
      <c r="I8" s="39">
        <v>35449</v>
      </c>
      <c r="J8" s="39">
        <v>34762</v>
      </c>
      <c r="K8" s="39">
        <v>34075</v>
      </c>
      <c r="L8" s="39">
        <v>33388</v>
      </c>
      <c r="M8" s="39">
        <v>32701</v>
      </c>
      <c r="N8" s="39">
        <v>32014</v>
      </c>
      <c r="O8" s="39">
        <v>31327</v>
      </c>
      <c r="P8" s="39">
        <v>30640</v>
      </c>
      <c r="Q8" s="39">
        <v>29953</v>
      </c>
      <c r="R8" s="40">
        <v>29266</v>
      </c>
    </row>
    <row r="9" spans="1:18" x14ac:dyDescent="0.3">
      <c r="A9" t="s">
        <v>37</v>
      </c>
      <c r="B9">
        <v>570</v>
      </c>
      <c r="C9">
        <v>890</v>
      </c>
      <c r="D9">
        <v>1450</v>
      </c>
      <c r="E9">
        <v>1690</v>
      </c>
      <c r="G9" s="38">
        <v>13</v>
      </c>
      <c r="H9" s="39">
        <v>35024</v>
      </c>
      <c r="I9" s="39">
        <v>34337</v>
      </c>
      <c r="J9" s="39">
        <v>33650</v>
      </c>
      <c r="K9" s="39">
        <v>32963</v>
      </c>
      <c r="L9" s="39">
        <v>32276</v>
      </c>
      <c r="M9" s="39">
        <v>31589</v>
      </c>
      <c r="N9" s="39">
        <v>30902</v>
      </c>
      <c r="O9" s="39">
        <v>30215</v>
      </c>
      <c r="P9" s="39">
        <v>29528</v>
      </c>
      <c r="Q9" s="39">
        <v>28841</v>
      </c>
      <c r="R9" s="40">
        <v>28154</v>
      </c>
    </row>
    <row r="10" spans="1:18" x14ac:dyDescent="0.3">
      <c r="A10" t="s">
        <v>38</v>
      </c>
      <c r="B10">
        <f>B9-B8</f>
        <v>166</v>
      </c>
      <c r="C10">
        <f t="shared" ref="C10:E10" si="1">C9-C8</f>
        <v>324</v>
      </c>
      <c r="D10">
        <f t="shared" si="1"/>
        <v>534</v>
      </c>
      <c r="E10">
        <f t="shared" si="1"/>
        <v>800</v>
      </c>
      <c r="G10" s="38">
        <v>14</v>
      </c>
      <c r="H10" s="39">
        <v>33912</v>
      </c>
      <c r="I10" s="39">
        <v>33225</v>
      </c>
      <c r="J10" s="39">
        <v>32538</v>
      </c>
      <c r="K10" s="39">
        <v>31851</v>
      </c>
      <c r="L10" s="39">
        <v>31164</v>
      </c>
      <c r="M10" s="39">
        <v>30477</v>
      </c>
      <c r="N10" s="39">
        <v>29790</v>
      </c>
      <c r="O10" s="39">
        <v>29103</v>
      </c>
      <c r="P10" s="39">
        <v>28416</v>
      </c>
      <c r="Q10" s="39">
        <v>27729</v>
      </c>
      <c r="R10" s="40">
        <v>27042</v>
      </c>
    </row>
    <row r="11" spans="1:18" x14ac:dyDescent="0.3">
      <c r="A11" t="s">
        <v>39</v>
      </c>
      <c r="B11">
        <v>30</v>
      </c>
      <c r="C11">
        <v>21</v>
      </c>
      <c r="D11">
        <v>12</v>
      </c>
      <c r="E11">
        <v>10</v>
      </c>
      <c r="G11" s="38">
        <v>15</v>
      </c>
      <c r="H11" s="39">
        <v>32800</v>
      </c>
      <c r="I11" s="39">
        <v>32113</v>
      </c>
      <c r="J11" s="39">
        <v>31426</v>
      </c>
      <c r="K11" s="39">
        <v>30739</v>
      </c>
      <c r="L11" s="39">
        <v>30052</v>
      </c>
      <c r="M11" s="39">
        <v>29365</v>
      </c>
      <c r="N11" s="39">
        <v>28678</v>
      </c>
      <c r="O11" s="39">
        <v>27991</v>
      </c>
      <c r="P11" s="39">
        <v>27304</v>
      </c>
      <c r="Q11" s="39">
        <v>26617</v>
      </c>
      <c r="R11" s="40">
        <v>25930</v>
      </c>
    </row>
    <row r="12" spans="1:18" x14ac:dyDescent="0.3">
      <c r="A12" t="s">
        <v>40</v>
      </c>
      <c r="B12">
        <f>B10*B11</f>
        <v>4980</v>
      </c>
      <c r="C12">
        <f t="shared" ref="C12:E12" si="2">C10*C11</f>
        <v>6804</v>
      </c>
      <c r="D12">
        <f t="shared" si="2"/>
        <v>6408</v>
      </c>
      <c r="E12">
        <f t="shared" si="2"/>
        <v>8000</v>
      </c>
      <c r="G12" s="38">
        <v>16</v>
      </c>
      <c r="H12" s="39">
        <v>31688</v>
      </c>
      <c r="I12" s="39">
        <v>31001</v>
      </c>
      <c r="J12" s="39">
        <v>30314</v>
      </c>
      <c r="K12" s="39">
        <v>29627</v>
      </c>
      <c r="L12" s="39">
        <v>28940</v>
      </c>
      <c r="M12" s="39">
        <v>28253</v>
      </c>
      <c r="N12" s="39">
        <v>27566</v>
      </c>
      <c r="O12" s="39">
        <v>26879</v>
      </c>
      <c r="P12" s="39">
        <v>26192</v>
      </c>
      <c r="Q12" s="39">
        <v>25505</v>
      </c>
      <c r="R12" s="40">
        <v>24818</v>
      </c>
    </row>
    <row r="13" spans="1:18" x14ac:dyDescent="0.3">
      <c r="G13" s="38">
        <v>17</v>
      </c>
      <c r="H13" s="39">
        <v>30576</v>
      </c>
      <c r="I13" s="39">
        <v>29889</v>
      </c>
      <c r="J13" s="39">
        <v>29202</v>
      </c>
      <c r="K13" s="39">
        <v>28515</v>
      </c>
      <c r="L13" s="39">
        <v>27828</v>
      </c>
      <c r="M13" s="39">
        <v>27141</v>
      </c>
      <c r="N13" s="39">
        <v>26454</v>
      </c>
      <c r="O13" s="39">
        <v>25767</v>
      </c>
      <c r="P13" s="39">
        <v>25080</v>
      </c>
      <c r="Q13" s="39">
        <v>24393</v>
      </c>
      <c r="R13" s="40">
        <v>23706</v>
      </c>
    </row>
    <row r="14" spans="1:18" x14ac:dyDescent="0.3">
      <c r="A14" s="27" t="s">
        <v>0</v>
      </c>
      <c r="B14" s="28">
        <f>SUM(B12:E12)</f>
        <v>26192</v>
      </c>
      <c r="G14" s="38">
        <v>18</v>
      </c>
      <c r="H14" s="39">
        <v>29464</v>
      </c>
      <c r="I14" s="39">
        <v>28777</v>
      </c>
      <c r="J14" s="39">
        <v>28090</v>
      </c>
      <c r="K14" s="39">
        <v>27403</v>
      </c>
      <c r="L14" s="39">
        <v>26716</v>
      </c>
      <c r="M14" s="39">
        <v>26029</v>
      </c>
      <c r="N14" s="39">
        <v>25342</v>
      </c>
      <c r="O14" s="39">
        <v>24655</v>
      </c>
      <c r="P14" s="39">
        <v>23968</v>
      </c>
      <c r="Q14" s="39">
        <v>23281</v>
      </c>
      <c r="R14" s="40">
        <v>22594</v>
      </c>
    </row>
    <row r="15" spans="1:18" x14ac:dyDescent="0.3">
      <c r="G15" s="38">
        <v>19</v>
      </c>
      <c r="H15" s="39">
        <v>28352</v>
      </c>
      <c r="I15" s="39">
        <v>27665</v>
      </c>
      <c r="J15" s="39">
        <v>26978</v>
      </c>
      <c r="K15" s="39">
        <v>26291</v>
      </c>
      <c r="L15" s="39">
        <v>25604</v>
      </c>
      <c r="M15" s="39">
        <v>24917</v>
      </c>
      <c r="N15" s="39">
        <v>24230</v>
      </c>
      <c r="O15" s="39">
        <v>23543</v>
      </c>
      <c r="P15" s="39">
        <v>22856</v>
      </c>
      <c r="Q15" s="39">
        <v>22169</v>
      </c>
      <c r="R15" s="40">
        <v>21482</v>
      </c>
    </row>
    <row r="16" spans="1:18" x14ac:dyDescent="0.3">
      <c r="G16" s="41">
        <v>20</v>
      </c>
      <c r="H16" s="42">
        <v>27240</v>
      </c>
      <c r="I16" s="42">
        <v>26553</v>
      </c>
      <c r="J16" s="42">
        <v>25866</v>
      </c>
      <c r="K16" s="42">
        <v>25179</v>
      </c>
      <c r="L16" s="42">
        <v>24492</v>
      </c>
      <c r="M16" s="42">
        <v>23805</v>
      </c>
      <c r="N16" s="42">
        <v>23118</v>
      </c>
      <c r="O16" s="42">
        <v>22431</v>
      </c>
      <c r="P16" s="42">
        <v>21744</v>
      </c>
      <c r="Q16" s="42">
        <v>21057</v>
      </c>
      <c r="R16" s="43">
        <v>20370</v>
      </c>
    </row>
  </sheetData>
  <scenarios current="0">
    <scenario name="Original" locked="1" count="2" user="yvonne gamble" comment="Created by yvonne gamble on 11/09/2014">
      <inputCells r="B2" val="16"/>
      <inputCells r="B3" val="38"/>
    </scenario>
  </scenarios>
  <mergeCells count="2">
    <mergeCell ref="A1:B1"/>
    <mergeCell ref="G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863D-B563-4827-9288-FEE213C214F1}">
  <dimension ref="A1:F3"/>
  <sheetViews>
    <sheetView zoomScale="120" zoomScaleNormal="120" workbookViewId="0">
      <selection activeCell="D3" sqref="D3"/>
    </sheetView>
  </sheetViews>
  <sheetFormatPr defaultRowHeight="14.4" x14ac:dyDescent="0.3"/>
  <cols>
    <col min="1" max="1" width="29" customWidth="1"/>
    <col min="2" max="2" width="11.77734375" style="1" customWidth="1"/>
    <col min="4" max="4" width="31.44140625" customWidth="1"/>
    <col min="5" max="5" width="13.77734375" customWidth="1"/>
    <col min="6" max="6" width="23.77734375" customWidth="1"/>
  </cols>
  <sheetData>
    <row r="1" spans="1:6" x14ac:dyDescent="0.3">
      <c r="A1" s="2" t="s">
        <v>8</v>
      </c>
      <c r="B1" s="3">
        <v>75</v>
      </c>
      <c r="D1" t="s">
        <v>11</v>
      </c>
      <c r="E1" s="2" t="s">
        <v>9</v>
      </c>
      <c r="F1" s="5">
        <v>50000</v>
      </c>
    </row>
    <row r="2" spans="1:6" x14ac:dyDescent="0.3">
      <c r="A2" s="2" t="s">
        <v>10</v>
      </c>
      <c r="B2" s="4">
        <v>500</v>
      </c>
    </row>
    <row r="3" spans="1:6" x14ac:dyDescent="0.3">
      <c r="A3" s="2" t="s">
        <v>6</v>
      </c>
      <c r="B3" s="4">
        <f>B1*B2</f>
        <v>37500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81AF5-7E9B-4976-BBE1-2DD71C3FDC70}">
  <dimension ref="A1:E4"/>
  <sheetViews>
    <sheetView zoomScale="120" zoomScaleNormal="120" workbookViewId="0">
      <selection activeCell="E4" sqref="E4"/>
    </sheetView>
  </sheetViews>
  <sheetFormatPr defaultRowHeight="14.4" x14ac:dyDescent="0.3"/>
  <cols>
    <col min="1" max="1" width="29" customWidth="1"/>
    <col min="2" max="2" width="11.77734375" style="1" customWidth="1"/>
    <col min="4" max="4" width="23.77734375" customWidth="1"/>
    <col min="5" max="5" width="13.77734375" customWidth="1"/>
    <col min="6" max="6" width="23.77734375" customWidth="1"/>
  </cols>
  <sheetData>
    <row r="1" spans="1:5" x14ac:dyDescent="0.3">
      <c r="A1" s="50" t="s">
        <v>23</v>
      </c>
      <c r="B1" s="51"/>
      <c r="D1" s="50" t="s">
        <v>24</v>
      </c>
      <c r="E1" s="51"/>
    </row>
    <row r="2" spans="1:5" x14ac:dyDescent="0.3">
      <c r="A2" s="21" t="s">
        <v>25</v>
      </c>
      <c r="B2" s="22">
        <v>2000</v>
      </c>
    </row>
    <row r="3" spans="1:5" x14ac:dyDescent="0.3">
      <c r="A3" s="21" t="s">
        <v>26</v>
      </c>
      <c r="B3" s="22">
        <v>20.99</v>
      </c>
    </row>
    <row r="4" spans="1:5" x14ac:dyDescent="0.3">
      <c r="A4" s="23" t="s">
        <v>6</v>
      </c>
      <c r="B4" s="24">
        <f>B2*B3</f>
        <v>41980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BED84-79BD-44B1-97FB-D52D2F739DD1}">
  <dimension ref="A1:E14"/>
  <sheetViews>
    <sheetView zoomScaleNormal="100" workbookViewId="0">
      <selection activeCell="B28" sqref="B28"/>
    </sheetView>
  </sheetViews>
  <sheetFormatPr defaultRowHeight="14.4" x14ac:dyDescent="0.3"/>
  <cols>
    <col min="1" max="1" width="22" bestFit="1" customWidth="1"/>
    <col min="2" max="2" width="11.5546875" bestFit="1" customWidth="1"/>
  </cols>
  <sheetData>
    <row r="1" spans="1:5" x14ac:dyDescent="0.3">
      <c r="A1" s="44" t="s">
        <v>27</v>
      </c>
      <c r="B1" s="45"/>
    </row>
    <row r="2" spans="1:5" x14ac:dyDescent="0.3">
      <c r="A2" s="25" t="s">
        <v>28</v>
      </c>
      <c r="B2" s="25">
        <v>16</v>
      </c>
    </row>
    <row r="3" spans="1:5" x14ac:dyDescent="0.3">
      <c r="A3" s="25" t="s">
        <v>29</v>
      </c>
      <c r="B3" s="25">
        <v>38</v>
      </c>
    </row>
    <row r="5" spans="1:5" x14ac:dyDescent="0.3">
      <c r="B5" s="26" t="s">
        <v>30</v>
      </c>
      <c r="C5" s="26" t="s">
        <v>31</v>
      </c>
      <c r="D5" s="26" t="s">
        <v>32</v>
      </c>
      <c r="E5" s="26" t="s">
        <v>33</v>
      </c>
    </row>
    <row r="6" spans="1:5" x14ac:dyDescent="0.3">
      <c r="A6" t="s">
        <v>34</v>
      </c>
      <c r="B6">
        <v>11</v>
      </c>
      <c r="C6">
        <v>14</v>
      </c>
      <c r="D6">
        <v>24</v>
      </c>
      <c r="E6">
        <v>20</v>
      </c>
    </row>
    <row r="7" spans="1:5" x14ac:dyDescent="0.3">
      <c r="A7" t="s">
        <v>35</v>
      </c>
      <c r="B7">
        <v>6</v>
      </c>
      <c r="C7">
        <v>9</v>
      </c>
      <c r="D7">
        <v>14</v>
      </c>
      <c r="E7">
        <v>15</v>
      </c>
    </row>
    <row r="8" spans="1:5" x14ac:dyDescent="0.3">
      <c r="A8" t="s">
        <v>36</v>
      </c>
      <c r="B8">
        <f>(B6*labour)+(material*B7)</f>
        <v>404</v>
      </c>
      <c r="C8">
        <f>(C6*labour)+(material*C7)</f>
        <v>566</v>
      </c>
      <c r="D8">
        <f>(D6*labour)+(material*D7)</f>
        <v>916</v>
      </c>
      <c r="E8">
        <f>(E6*labour)+(material*E7)</f>
        <v>890</v>
      </c>
    </row>
    <row r="9" spans="1:5" x14ac:dyDescent="0.3">
      <c r="A9" t="s">
        <v>37</v>
      </c>
      <c r="B9">
        <v>570</v>
      </c>
      <c r="C9">
        <v>890</v>
      </c>
      <c r="D9">
        <v>1450</v>
      </c>
      <c r="E9">
        <v>1690</v>
      </c>
    </row>
    <row r="10" spans="1:5" x14ac:dyDescent="0.3">
      <c r="A10" t="s">
        <v>38</v>
      </c>
      <c r="B10">
        <f>B9-B8</f>
        <v>166</v>
      </c>
      <c r="C10">
        <f t="shared" ref="C10:E10" si="0">C9-C8</f>
        <v>324</v>
      </c>
      <c r="D10">
        <f t="shared" si="0"/>
        <v>534</v>
      </c>
      <c r="E10">
        <f t="shared" si="0"/>
        <v>800</v>
      </c>
    </row>
    <row r="11" spans="1:5" x14ac:dyDescent="0.3">
      <c r="A11" t="s">
        <v>39</v>
      </c>
      <c r="B11">
        <v>30</v>
      </c>
      <c r="C11">
        <v>21</v>
      </c>
      <c r="D11">
        <v>12</v>
      </c>
      <c r="E11">
        <v>10</v>
      </c>
    </row>
    <row r="12" spans="1:5" x14ac:dyDescent="0.3">
      <c r="A12" t="s">
        <v>40</v>
      </c>
      <c r="B12">
        <f>B10*B11</f>
        <v>4980</v>
      </c>
      <c r="C12">
        <f t="shared" ref="C12:E12" si="1">C10*C11</f>
        <v>6804</v>
      </c>
      <c r="D12">
        <f t="shared" si="1"/>
        <v>6408</v>
      </c>
      <c r="E12">
        <f t="shared" si="1"/>
        <v>8000</v>
      </c>
    </row>
    <row r="14" spans="1:5" x14ac:dyDescent="0.3">
      <c r="A14" s="27" t="s">
        <v>0</v>
      </c>
      <c r="B14" s="28">
        <f>SUM(B12:E12)</f>
        <v>26192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597E-C0EB-471A-ACEB-49A12AA71077}">
  <dimension ref="A2:E7"/>
  <sheetViews>
    <sheetView zoomScaleNormal="100" workbookViewId="0">
      <selection activeCell="P6" sqref="P6"/>
    </sheetView>
  </sheetViews>
  <sheetFormatPr defaultRowHeight="14.4" x14ac:dyDescent="0.3"/>
  <cols>
    <col min="1" max="1" width="19.88671875" customWidth="1"/>
    <col min="2" max="3" width="10.109375" bestFit="1" customWidth="1"/>
    <col min="4" max="5" width="11.109375" bestFit="1" customWidth="1"/>
  </cols>
  <sheetData>
    <row r="2" spans="1:5" x14ac:dyDescent="0.3">
      <c r="A2" s="15" t="s">
        <v>12</v>
      </c>
      <c r="B2" s="9">
        <v>600</v>
      </c>
    </row>
    <row r="3" spans="1:5" x14ac:dyDescent="0.3">
      <c r="A3" s="15" t="s">
        <v>13</v>
      </c>
      <c r="B3" s="9">
        <v>200</v>
      </c>
    </row>
    <row r="6" spans="1:5" x14ac:dyDescent="0.3">
      <c r="A6" s="15" t="s">
        <v>14</v>
      </c>
      <c r="B6" s="6">
        <v>10</v>
      </c>
      <c r="C6" s="6">
        <v>20</v>
      </c>
      <c r="D6" s="6">
        <v>30</v>
      </c>
      <c r="E6" s="6">
        <v>40</v>
      </c>
    </row>
    <row r="7" spans="1:5" x14ac:dyDescent="0.3">
      <c r="A7" s="15" t="s">
        <v>7</v>
      </c>
      <c r="B7" s="9">
        <f>($B$2-$B$3)*B6</f>
        <v>4000</v>
      </c>
      <c r="C7" s="9">
        <f t="shared" ref="C7:E7" si="0">($B$2-$B$3)*C6</f>
        <v>8000</v>
      </c>
      <c r="D7" s="9">
        <f t="shared" si="0"/>
        <v>12000</v>
      </c>
      <c r="E7" s="9">
        <f t="shared" si="0"/>
        <v>16000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1C70-1EBC-4CAB-B5F5-4199FF0D21C2}">
  <dimension ref="A1:R11"/>
  <sheetViews>
    <sheetView zoomScaleNormal="100" workbookViewId="0">
      <selection activeCell="N11" sqref="N11"/>
    </sheetView>
  </sheetViews>
  <sheetFormatPr defaultRowHeight="14.4" x14ac:dyDescent="0.3"/>
  <cols>
    <col min="1" max="1" width="19.88671875" customWidth="1"/>
    <col min="2" max="2" width="12.109375" customWidth="1"/>
    <col min="3" max="3" width="12.88671875" customWidth="1"/>
    <col min="5" max="5" width="16.88671875" customWidth="1"/>
    <col min="6" max="6" width="11.109375" bestFit="1" customWidth="1"/>
    <col min="8" max="8" width="11.77734375" customWidth="1"/>
    <col min="9" max="18" width="11.109375" bestFit="1" customWidth="1"/>
  </cols>
  <sheetData>
    <row r="1" spans="1:18" x14ac:dyDescent="0.3">
      <c r="A1" s="7" t="s">
        <v>12</v>
      </c>
      <c r="B1" s="6">
        <v>500</v>
      </c>
      <c r="J1" s="55" t="s">
        <v>12</v>
      </c>
      <c r="K1" s="55"/>
      <c r="L1" s="55"/>
      <c r="M1" s="55"/>
      <c r="N1" s="55"/>
      <c r="O1" s="55"/>
      <c r="P1" s="55"/>
      <c r="Q1" s="55"/>
      <c r="R1" s="55"/>
    </row>
    <row r="2" spans="1:18" x14ac:dyDescent="0.3">
      <c r="A2" s="7" t="s">
        <v>13</v>
      </c>
      <c r="B2" s="6">
        <v>150</v>
      </c>
      <c r="E2" s="7" t="s">
        <v>13</v>
      </c>
      <c r="F2" s="11">
        <f>C11</f>
        <v>35000</v>
      </c>
      <c r="H2" s="54" t="s">
        <v>13</v>
      </c>
      <c r="I2" s="13">
        <f>C11</f>
        <v>35000</v>
      </c>
      <c r="J2" s="13">
        <v>400</v>
      </c>
      <c r="K2" s="13">
        <v>450</v>
      </c>
      <c r="L2" s="13">
        <v>500</v>
      </c>
      <c r="M2" s="13">
        <v>550</v>
      </c>
      <c r="N2" s="13">
        <v>600</v>
      </c>
      <c r="O2" s="13">
        <v>650</v>
      </c>
      <c r="P2" s="13">
        <v>700</v>
      </c>
      <c r="Q2" s="13">
        <v>750</v>
      </c>
      <c r="R2" s="13">
        <v>800</v>
      </c>
    </row>
    <row r="3" spans="1:18" ht="14.55" customHeight="1" x14ac:dyDescent="0.3">
      <c r="E3" s="9">
        <v>100</v>
      </c>
      <c r="F3" s="9">
        <f t="dataTable" ref="F3:F9" dt2D="0" dtr="0" r1="B2" ca="1"/>
        <v>40000</v>
      </c>
      <c r="H3" s="54"/>
      <c r="I3" s="13">
        <v>100</v>
      </c>
      <c r="J3" s="14">
        <f t="dataTable" ref="J3:R9" dt2D="1" dtr="1" r1="B1" r2="B2"/>
        <v>30000</v>
      </c>
      <c r="K3" s="14">
        <v>35000</v>
      </c>
      <c r="L3" s="14">
        <v>40000</v>
      </c>
      <c r="M3" s="14">
        <v>45000</v>
      </c>
      <c r="N3" s="14">
        <v>50000</v>
      </c>
      <c r="O3" s="14">
        <v>55000</v>
      </c>
      <c r="P3" s="14">
        <v>60000</v>
      </c>
      <c r="Q3" s="14">
        <v>65000</v>
      </c>
      <c r="R3" s="14">
        <v>70000</v>
      </c>
    </row>
    <row r="4" spans="1:18" x14ac:dyDescent="0.3">
      <c r="E4" s="9">
        <v>150</v>
      </c>
      <c r="F4" s="9">
        <v>35000</v>
      </c>
      <c r="H4" s="54"/>
      <c r="I4" s="13">
        <v>150</v>
      </c>
      <c r="J4" s="14">
        <v>25000</v>
      </c>
      <c r="K4" s="14">
        <v>30000</v>
      </c>
      <c r="L4" s="14">
        <v>35000</v>
      </c>
      <c r="M4" s="14">
        <v>40000</v>
      </c>
      <c r="N4" s="14">
        <v>45000</v>
      </c>
      <c r="O4" s="14">
        <v>50000</v>
      </c>
      <c r="P4" s="14">
        <v>55000</v>
      </c>
      <c r="Q4" s="14">
        <v>60000</v>
      </c>
      <c r="R4" s="14">
        <v>65000</v>
      </c>
    </row>
    <row r="5" spans="1:18" x14ac:dyDescent="0.3">
      <c r="A5" s="7" t="s">
        <v>15</v>
      </c>
      <c r="B5" s="7" t="s">
        <v>14</v>
      </c>
      <c r="C5" s="7" t="s">
        <v>7</v>
      </c>
      <c r="E5" s="9">
        <v>200</v>
      </c>
      <c r="F5" s="9">
        <v>30000</v>
      </c>
      <c r="H5" s="12"/>
      <c r="I5" s="13">
        <v>200</v>
      </c>
      <c r="J5" s="14">
        <v>20000</v>
      </c>
      <c r="K5" s="14">
        <v>25000</v>
      </c>
      <c r="L5" s="14">
        <v>30000</v>
      </c>
      <c r="M5" s="14">
        <v>35000</v>
      </c>
      <c r="N5" s="14">
        <v>40000</v>
      </c>
      <c r="O5" s="14">
        <v>45000</v>
      </c>
      <c r="P5" s="14">
        <v>50000</v>
      </c>
      <c r="Q5" s="14">
        <v>55000</v>
      </c>
      <c r="R5" s="14">
        <v>60000</v>
      </c>
    </row>
    <row r="6" spans="1:18" x14ac:dyDescent="0.3">
      <c r="A6" s="6" t="s">
        <v>16</v>
      </c>
      <c r="B6" s="6">
        <v>10</v>
      </c>
      <c r="C6" s="9">
        <f>($B$1-$B$2)*B6</f>
        <v>3500</v>
      </c>
      <c r="E6" s="9">
        <v>250</v>
      </c>
      <c r="F6" s="9">
        <v>25000</v>
      </c>
      <c r="H6" s="12"/>
      <c r="I6" s="13">
        <v>250</v>
      </c>
      <c r="J6" s="14">
        <v>15000</v>
      </c>
      <c r="K6" s="14">
        <v>20000</v>
      </c>
      <c r="L6" s="14">
        <v>25000</v>
      </c>
      <c r="M6" s="14">
        <v>30000</v>
      </c>
      <c r="N6" s="14">
        <v>35000</v>
      </c>
      <c r="O6" s="14">
        <v>40000</v>
      </c>
      <c r="P6" s="14">
        <v>45000</v>
      </c>
      <c r="Q6" s="14">
        <v>50000</v>
      </c>
      <c r="R6" s="14">
        <v>55000</v>
      </c>
    </row>
    <row r="7" spans="1:18" x14ac:dyDescent="0.3">
      <c r="A7" s="6" t="s">
        <v>17</v>
      </c>
      <c r="B7" s="6">
        <v>20</v>
      </c>
      <c r="C7" s="9">
        <f>($B$1-$B$2)*B7</f>
        <v>7000</v>
      </c>
      <c r="E7" s="9">
        <v>300</v>
      </c>
      <c r="F7" s="9">
        <v>20000</v>
      </c>
      <c r="H7" s="12"/>
      <c r="I7" s="13">
        <v>300</v>
      </c>
      <c r="J7" s="14">
        <v>10000</v>
      </c>
      <c r="K7" s="14">
        <v>15000</v>
      </c>
      <c r="L7" s="14">
        <v>20000</v>
      </c>
      <c r="M7" s="14">
        <v>25000</v>
      </c>
      <c r="N7" s="14">
        <v>30000</v>
      </c>
      <c r="O7" s="14">
        <v>35000</v>
      </c>
      <c r="P7" s="14">
        <v>40000</v>
      </c>
      <c r="Q7" s="14">
        <v>45000</v>
      </c>
      <c r="R7" s="14">
        <v>50000</v>
      </c>
    </row>
    <row r="8" spans="1:18" x14ac:dyDescent="0.3">
      <c r="A8" s="6" t="s">
        <v>18</v>
      </c>
      <c r="B8" s="6">
        <v>30</v>
      </c>
      <c r="C8" s="9">
        <f>($B$1-$B$2)*B8</f>
        <v>10500</v>
      </c>
      <c r="E8" s="9">
        <v>350</v>
      </c>
      <c r="F8" s="9">
        <v>15000</v>
      </c>
      <c r="H8" s="12"/>
      <c r="I8" s="13">
        <v>350</v>
      </c>
      <c r="J8" s="14">
        <v>5000</v>
      </c>
      <c r="K8" s="14">
        <v>10000</v>
      </c>
      <c r="L8" s="14">
        <v>15000</v>
      </c>
      <c r="M8" s="14">
        <v>20000</v>
      </c>
      <c r="N8" s="14">
        <v>25000</v>
      </c>
      <c r="O8" s="14">
        <v>30000</v>
      </c>
      <c r="P8" s="14">
        <v>35000</v>
      </c>
      <c r="Q8" s="14">
        <v>40000</v>
      </c>
      <c r="R8" s="14">
        <v>45000</v>
      </c>
    </row>
    <row r="9" spans="1:18" x14ac:dyDescent="0.3">
      <c r="A9" s="6" t="s">
        <v>19</v>
      </c>
      <c r="B9" s="6">
        <v>40</v>
      </c>
      <c r="C9" s="9">
        <f>($B$1-$B$2)*B9</f>
        <v>14000</v>
      </c>
      <c r="E9" s="9">
        <v>400</v>
      </c>
      <c r="F9" s="9">
        <v>10000</v>
      </c>
      <c r="H9" s="12"/>
      <c r="I9" s="13">
        <v>400</v>
      </c>
      <c r="J9" s="14">
        <v>0</v>
      </c>
      <c r="K9" s="14">
        <v>5000</v>
      </c>
      <c r="L9" s="14">
        <v>10000</v>
      </c>
      <c r="M9" s="14">
        <v>15000</v>
      </c>
      <c r="N9" s="14">
        <v>20000</v>
      </c>
      <c r="O9" s="14">
        <v>25000</v>
      </c>
      <c r="P9" s="14">
        <v>30000</v>
      </c>
      <c r="Q9" s="14">
        <v>35000</v>
      </c>
      <c r="R9" s="14">
        <v>40000</v>
      </c>
    </row>
    <row r="11" spans="1:18" x14ac:dyDescent="0.3">
      <c r="A11" s="52" t="s">
        <v>0</v>
      </c>
      <c r="B11" s="53"/>
      <c r="C11" s="10">
        <f>SUM(C6:C10)</f>
        <v>35000</v>
      </c>
    </row>
  </sheetData>
  <scenarios current="0" show="0" sqref="J7 K7 L7 M7">
    <scenario name="test" locked="1" count="2" user="Yvonne Gamble (ygamble)" comment="Created by Yvonne Gamble (ygamble) on 24/05/2021">
      <inputCells r="B1" val="600"/>
      <inputCells r="B2" val="200"/>
    </scenario>
    <scenario name="test2" locked="1" count="2" user="Yvonne Gamble (ygamble)" comment="Created by Yvonne Gamble (ygamble) on 24/05/2021">
      <inputCells r="B1" val="400"/>
      <inputCells r="B2" val="300"/>
    </scenario>
  </scenarios>
  <mergeCells count="3">
    <mergeCell ref="A11:B11"/>
    <mergeCell ref="H2:H4"/>
    <mergeCell ref="J1:R1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5A248-E898-4129-BC1D-444584357677}">
  <dimension ref="A1:P13"/>
  <sheetViews>
    <sheetView tabSelected="1" workbookViewId="0">
      <selection activeCell="V17" sqref="V17"/>
    </sheetView>
  </sheetViews>
  <sheetFormatPr defaultRowHeight="14.4" x14ac:dyDescent="0.3"/>
  <cols>
    <col min="1" max="1" width="33" bestFit="1" customWidth="1"/>
    <col min="2" max="2" width="10.5546875" bestFit="1" customWidth="1"/>
    <col min="7" max="7" width="10.109375" bestFit="1" customWidth="1"/>
    <col min="11" max="11" width="9.33203125" customWidth="1"/>
    <col min="12" max="16" width="6" customWidth="1"/>
  </cols>
  <sheetData>
    <row r="1" spans="1:16" x14ac:dyDescent="0.3">
      <c r="K1" s="58" t="s">
        <v>22</v>
      </c>
      <c r="L1" s="58"/>
      <c r="M1" s="58"/>
      <c r="N1" s="58"/>
      <c r="O1" s="58"/>
      <c r="P1" s="58"/>
    </row>
    <row r="2" spans="1:16" ht="23.4" x14ac:dyDescent="0.45">
      <c r="A2" s="56" t="s">
        <v>1</v>
      </c>
      <c r="B2" s="57"/>
      <c r="G2" s="7" t="s">
        <v>4</v>
      </c>
      <c r="H2" s="17">
        <f>B7</f>
        <v>124.99999999999999</v>
      </c>
      <c r="J2" s="18">
        <f>B7</f>
        <v>124.99999999999999</v>
      </c>
      <c r="K2" s="19">
        <v>6</v>
      </c>
      <c r="L2" s="19">
        <v>12</v>
      </c>
      <c r="M2" s="19">
        <v>18</v>
      </c>
      <c r="N2" s="19">
        <v>24</v>
      </c>
      <c r="O2" s="19">
        <v>30</v>
      </c>
      <c r="P2" s="19">
        <v>36</v>
      </c>
    </row>
    <row r="3" spans="1:16" x14ac:dyDescent="0.3">
      <c r="A3" s="6"/>
      <c r="B3" s="6"/>
      <c r="G3" s="9">
        <v>3000</v>
      </c>
      <c r="H3" s="9">
        <f t="dataTable" ref="H3:H13" dt2D="0" dtr="0" r1="B6"/>
        <v>88.57195502053105</v>
      </c>
      <c r="J3" s="20">
        <v>3000</v>
      </c>
      <c r="K3" s="9">
        <f t="dataTable" ref="K3:P13" dt2D="1" dtr="1" r1="B5" r2="B6" ca="1"/>
        <v>505.84950998025687</v>
      </c>
      <c r="L3" s="6">
        <v>255.44971258667377</v>
      </c>
      <c r="M3" s="6">
        <v>171.99420424670373</v>
      </c>
      <c r="N3" s="6">
        <v>130.27476651232215</v>
      </c>
      <c r="O3" s="6">
        <v>105.24975516395202</v>
      </c>
      <c r="P3" s="6">
        <v>88.57195502053105</v>
      </c>
    </row>
    <row r="4" spans="1:16" x14ac:dyDescent="0.3">
      <c r="A4" s="6" t="s">
        <v>2</v>
      </c>
      <c r="B4" s="16">
        <v>0.04</v>
      </c>
      <c r="G4" s="9">
        <v>3500</v>
      </c>
      <c r="H4" s="9">
        <v>103.33394752395289</v>
      </c>
      <c r="J4" s="20">
        <v>3500</v>
      </c>
      <c r="K4" s="9">
        <v>590.15776164363297</v>
      </c>
      <c r="L4" s="6">
        <v>298.02466468445277</v>
      </c>
      <c r="M4" s="6">
        <v>200.65990495448767</v>
      </c>
      <c r="N4" s="6">
        <v>151.98722759770919</v>
      </c>
      <c r="O4" s="6">
        <v>122.79138102461069</v>
      </c>
      <c r="P4" s="6">
        <v>103.33394752395289</v>
      </c>
    </row>
    <row r="5" spans="1:16" x14ac:dyDescent="0.3">
      <c r="A5" s="6" t="s">
        <v>3</v>
      </c>
      <c r="B5" s="6">
        <v>36</v>
      </c>
      <c r="G5" s="9">
        <v>4000</v>
      </c>
      <c r="H5" s="9">
        <v>118.09594002737472</v>
      </c>
      <c r="J5" s="20">
        <v>4000</v>
      </c>
      <c r="K5" s="9">
        <v>674.46601330700912</v>
      </c>
      <c r="L5" s="6">
        <v>340.59961678223169</v>
      </c>
      <c r="M5" s="6">
        <v>229.32560566227161</v>
      </c>
      <c r="N5" s="6">
        <v>173.69968868309621</v>
      </c>
      <c r="O5" s="6">
        <v>140.33300688526936</v>
      </c>
      <c r="P5" s="6">
        <v>118.09594002737472</v>
      </c>
    </row>
    <row r="6" spans="1:16" x14ac:dyDescent="0.3">
      <c r="A6" s="6" t="s">
        <v>4</v>
      </c>
      <c r="B6" s="9">
        <v>4233.8458026931285</v>
      </c>
      <c r="G6" s="9">
        <v>4500</v>
      </c>
      <c r="H6" s="9">
        <v>132.8579325307966</v>
      </c>
      <c r="J6" s="20">
        <v>4500</v>
      </c>
      <c r="K6" s="9">
        <v>758.77426497038527</v>
      </c>
      <c r="L6" s="6">
        <v>383.17456888001067</v>
      </c>
      <c r="M6" s="6">
        <v>257.99130637005561</v>
      </c>
      <c r="N6" s="6">
        <v>195.41214976848323</v>
      </c>
      <c r="O6" s="6">
        <v>157.87463274592801</v>
      </c>
      <c r="P6" s="6">
        <v>132.8579325307966</v>
      </c>
    </row>
    <row r="7" spans="1:16" x14ac:dyDescent="0.3">
      <c r="A7" s="6" t="s">
        <v>5</v>
      </c>
      <c r="B7" s="8">
        <f>PMT(B4/12,B5,-B6)</f>
        <v>124.99999999999999</v>
      </c>
      <c r="G7" s="9">
        <v>5000</v>
      </c>
      <c r="H7" s="9">
        <v>147.61992503421843</v>
      </c>
      <c r="J7" s="20">
        <v>5000</v>
      </c>
      <c r="K7" s="9">
        <v>843.08251663376132</v>
      </c>
      <c r="L7" s="6">
        <v>425.74952097778959</v>
      </c>
      <c r="M7" s="6">
        <v>286.65700707783952</v>
      </c>
      <c r="N7" s="6">
        <v>217.12461085387028</v>
      </c>
      <c r="O7" s="6">
        <v>175.41625860658669</v>
      </c>
      <c r="P7" s="6">
        <v>147.61992503421843</v>
      </c>
    </row>
    <row r="8" spans="1:16" x14ac:dyDescent="0.3">
      <c r="G8" s="9">
        <v>5500</v>
      </c>
      <c r="H8" s="9">
        <v>162.38191753764028</v>
      </c>
      <c r="J8" s="20">
        <v>5500</v>
      </c>
      <c r="K8" s="9">
        <v>927.39076829713758</v>
      </c>
      <c r="L8" s="6">
        <v>468.32447307556862</v>
      </c>
      <c r="M8" s="6">
        <v>315.32270778562349</v>
      </c>
      <c r="N8" s="6">
        <v>238.83707193925727</v>
      </c>
      <c r="O8" s="6">
        <v>192.95788446724538</v>
      </c>
      <c r="P8" s="6">
        <v>162.38191753764028</v>
      </c>
    </row>
    <row r="9" spans="1:16" x14ac:dyDescent="0.3">
      <c r="G9" s="9">
        <v>6000</v>
      </c>
      <c r="H9" s="9">
        <v>177.1439100410621</v>
      </c>
      <c r="J9" s="20">
        <v>6000</v>
      </c>
      <c r="K9" s="9">
        <v>1011.6990199605137</v>
      </c>
      <c r="L9" s="6">
        <v>510.89942517334754</v>
      </c>
      <c r="M9" s="6">
        <v>343.98840849340746</v>
      </c>
      <c r="N9" s="6">
        <v>260.54953302464429</v>
      </c>
      <c r="O9" s="6">
        <v>210.49951032790403</v>
      </c>
      <c r="P9" s="6">
        <v>177.1439100410621</v>
      </c>
    </row>
    <row r="10" spans="1:16" x14ac:dyDescent="0.3">
      <c r="A10" t="s">
        <v>20</v>
      </c>
      <c r="G10" s="9">
        <v>6500</v>
      </c>
      <c r="H10" s="9">
        <v>191.90590254448395</v>
      </c>
      <c r="J10" s="20">
        <v>6500</v>
      </c>
      <c r="K10" s="9">
        <v>1096.0072716238897</v>
      </c>
      <c r="L10" s="6">
        <v>553.47437727112651</v>
      </c>
      <c r="M10" s="6">
        <v>372.65410920119137</v>
      </c>
      <c r="N10" s="6">
        <v>282.26199411003137</v>
      </c>
      <c r="O10" s="6">
        <v>228.04113618856269</v>
      </c>
      <c r="P10" s="6">
        <v>191.90590254448395</v>
      </c>
    </row>
    <row r="11" spans="1:16" x14ac:dyDescent="0.3">
      <c r="A11" t="s">
        <v>21</v>
      </c>
      <c r="G11" s="9">
        <v>7000</v>
      </c>
      <c r="H11" s="9">
        <v>206.66789504790577</v>
      </c>
      <c r="J11" s="20">
        <v>7000</v>
      </c>
      <c r="K11" s="9">
        <v>1180.3155232872659</v>
      </c>
      <c r="L11" s="6">
        <v>596.04932936890555</v>
      </c>
      <c r="M11" s="6">
        <v>401.31980990897534</v>
      </c>
      <c r="N11" s="6">
        <v>303.97445519541839</v>
      </c>
      <c r="O11" s="6">
        <v>245.58276204922137</v>
      </c>
      <c r="P11" s="6">
        <v>206.66789504790577</v>
      </c>
    </row>
    <row r="12" spans="1:16" x14ac:dyDescent="0.3">
      <c r="G12" s="9">
        <v>7500</v>
      </c>
      <c r="H12" s="9">
        <v>221.42988755132762</v>
      </c>
      <c r="J12" s="20">
        <v>7500</v>
      </c>
      <c r="K12" s="9">
        <v>1264.6237749506422</v>
      </c>
      <c r="L12" s="6">
        <v>638.62428146668447</v>
      </c>
      <c r="M12" s="6">
        <v>429.98551061675931</v>
      </c>
      <c r="N12" s="6">
        <v>325.68691628080541</v>
      </c>
      <c r="O12" s="6">
        <v>263.12438790988006</v>
      </c>
      <c r="P12" s="6">
        <v>221.42988755132762</v>
      </c>
    </row>
    <row r="13" spans="1:16" x14ac:dyDescent="0.3">
      <c r="G13" s="9">
        <v>8000</v>
      </c>
      <c r="H13" s="9">
        <v>236.19188005474945</v>
      </c>
      <c r="J13" s="20">
        <v>8000</v>
      </c>
      <c r="K13" s="9">
        <v>1348.9320266140182</v>
      </c>
      <c r="L13" s="6">
        <v>681.19923356446338</v>
      </c>
      <c r="M13" s="6">
        <v>458.65121132454323</v>
      </c>
      <c r="N13" s="6">
        <v>347.39937736619243</v>
      </c>
      <c r="O13" s="6">
        <v>280.66601377053871</v>
      </c>
      <c r="P13" s="6">
        <v>236.19188005474945</v>
      </c>
    </row>
  </sheetData>
  <mergeCells count="2">
    <mergeCell ref="A2:B2"/>
    <mergeCell ref="K1:P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5C56CCA5A1C94AB07F13D7F09C17CA" ma:contentTypeVersion="17" ma:contentTypeDescription="Create a new document." ma:contentTypeScope="" ma:versionID="6612172199bcc37a2fd372de405d2007">
  <xsd:schema xmlns:xsd="http://www.w3.org/2001/XMLSchema" xmlns:xs="http://www.w3.org/2001/XMLSchema" xmlns:p="http://schemas.microsoft.com/office/2006/metadata/properties" xmlns:ns2="2c08f754-a9ea-4773-b604-7244bf3e6a7b" xmlns:ns3="d905f990-1265-453a-8377-6052b5295bf7" targetNamespace="http://schemas.microsoft.com/office/2006/metadata/properties" ma:root="true" ma:fieldsID="5289136290058d76970b3637d8328d18" ns2:_="" ns3:_="">
    <xsd:import namespace="2c08f754-a9ea-4773-b604-7244bf3e6a7b"/>
    <xsd:import namespace="d905f990-1265-453a-8377-6052b5295b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DefaultOrde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8f754-a9ea-4773-b604-7244bf3e6a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482690-7c15-4db0-a421-5a175f9ff9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efaultOrder" ma:index="20" nillable="true" ma:displayName="DefaultOrder" ma:default="0" ma:description="Integer to order folders" ma:format="Dropdown" ma:internalName="DefaultOrder" ma:percentage="FALSE">
      <xsd:simpleType>
        <xsd:restriction base="dms:Number">
          <xsd:minInclusive value="0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5f990-1265-453a-8377-6052b5295bf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6a696fa-5d9f-492f-b5c6-7d28dca96e11}" ma:internalName="TaxCatchAll" ma:showField="CatchAllData" ma:web="d905f990-1265-453a-8377-6052b5295b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05f990-1265-453a-8377-6052b5295bf7" xsi:nil="true"/>
    <lcf76f155ced4ddcb4097134ff3c332f xmlns="2c08f754-a9ea-4773-b604-7244bf3e6a7b">
      <Terms xmlns="http://schemas.microsoft.com/office/infopath/2007/PartnerControls"/>
    </lcf76f155ced4ddcb4097134ff3c332f>
    <DefaultOrder xmlns="2c08f754-a9ea-4773-b604-7244bf3e6a7b">0</DefaultOrder>
  </documentManagement>
</p:properties>
</file>

<file path=customXml/itemProps1.xml><?xml version="1.0" encoding="utf-8"?>
<ds:datastoreItem xmlns:ds="http://schemas.openxmlformats.org/officeDocument/2006/customXml" ds:itemID="{3002BDE2-CF26-4E12-9FE5-E95F62ABF2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8f754-a9ea-4773-b604-7244bf3e6a7b"/>
    <ds:schemaRef ds:uri="d905f990-1265-453a-8377-6052b5295b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199D8D-2BB3-4FE4-A737-3CA2A2CDB0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88E5DE-7E40-4606-9EF1-11D50BBA9D6F}">
  <ds:schemaRefs>
    <ds:schemaRef ds:uri="http://schemas.microsoft.com/office/2006/metadata/properties"/>
    <ds:schemaRef ds:uri="http://schemas.microsoft.com/office/infopath/2007/PartnerControls"/>
    <ds:schemaRef ds:uri="d905f990-1265-453a-8377-6052b5295bf7"/>
    <ds:schemaRef ds:uri="2c08f754-a9ea-4773-b604-7244bf3e6a7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Demo 1d Data Tables</vt:lpstr>
      <vt:lpstr>demo 2d Data Tables</vt:lpstr>
      <vt:lpstr>Demo Goal seek</vt:lpstr>
      <vt:lpstr>Goal Seek Exercise</vt:lpstr>
      <vt:lpstr>Demo Scenario Mgr</vt:lpstr>
      <vt:lpstr>Scenario Mgr Exercise</vt:lpstr>
      <vt:lpstr>Data Tables Exercise</vt:lpstr>
      <vt:lpstr>Car Loan</vt:lpstr>
      <vt:lpstr>labour</vt:lpstr>
      <vt:lpstr>material</vt:lpstr>
      <vt:lpstr>Total_Profit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Gamble (ygamble)</dc:creator>
  <cp:lastModifiedBy>Hritik Sharma</cp:lastModifiedBy>
  <dcterms:created xsi:type="dcterms:W3CDTF">2021-05-24T19:09:29Z</dcterms:created>
  <dcterms:modified xsi:type="dcterms:W3CDTF">2022-07-25T08:59:42Z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0x010100015C56CCA5A1C94AB07F13D7F09C17CA</vt:lpwstr>
  </property>
</Properties>
</file>