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harukaka/VSCode/02_fukuroi/01_delivery/01_最適化_v2/"/>
    </mc:Choice>
  </mc:AlternateContent>
  <xr:revisionPtr revIDLastSave="0" documentId="13_ncr:1_{4D91944E-B267-3249-85F6-D54C86544776}" xr6:coauthVersionLast="47" xr6:coauthVersionMax="47" xr10:uidLastSave="{00000000-0000-0000-0000-000000000000}"/>
  <bookViews>
    <workbookView xWindow="0" yWindow="0" windowWidth="35840" windowHeight="22400" activeTab="2" xr2:uid="{2F64017A-6B44-7A4C-9DEB-4C8023652BE8}"/>
  </bookViews>
  <sheets>
    <sheet name="Sheet1" sheetId="1" r:id="rId1"/>
    <sheet name="まとめ" sheetId="2" r:id="rId2"/>
    <sheet name="パワポ用" sheetId="3" r:id="rId3"/>
  </sheets>
  <definedNames>
    <definedName name="_xlnm._FilterDatabase" localSheetId="1" hidden="1">まとめ!$A$1:$N$42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3" l="1"/>
  <c r="I53" i="3"/>
  <c r="G53" i="3"/>
  <c r="G60" i="3"/>
  <c r="U15" i="3"/>
  <c r="U16" i="3"/>
  <c r="U17" i="3"/>
  <c r="U18" i="3"/>
  <c r="U19" i="3"/>
  <c r="U20" i="3"/>
  <c r="U21" i="3"/>
  <c r="U14" i="3"/>
  <c r="E4" i="3"/>
  <c r="G54" i="3"/>
  <c r="G55" i="3"/>
  <c r="G56" i="3"/>
  <c r="G57" i="3"/>
  <c r="G58" i="3"/>
  <c r="G59" i="3"/>
  <c r="K53" i="3"/>
  <c r="E30" i="3"/>
  <c r="E31" i="3"/>
  <c r="E32" i="3"/>
  <c r="E33" i="3"/>
  <c r="E34" i="3"/>
  <c r="E35" i="3"/>
  <c r="E36" i="3"/>
  <c r="E29" i="3"/>
  <c r="H4" i="1"/>
  <c r="H5" i="1"/>
  <c r="H6" i="1"/>
  <c r="H7" i="1"/>
  <c r="H8" i="1"/>
  <c r="I8" i="1" s="1"/>
  <c r="H9" i="1"/>
  <c r="H10" i="1"/>
  <c r="I10" i="1" s="1"/>
  <c r="H11" i="1"/>
  <c r="I11" i="1" s="1"/>
  <c r="H12" i="1"/>
  <c r="I12" i="1" s="1"/>
  <c r="H3" i="1"/>
  <c r="I4" i="1"/>
  <c r="I5" i="1"/>
  <c r="I6" i="1"/>
  <c r="I7" i="1"/>
  <c r="I9" i="1"/>
  <c r="I3" i="1"/>
  <c r="F3" i="1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haruka</author>
  </authors>
  <commentList>
    <comment ref="C3" authorId="0" shapeId="0" xr:uid="{B68052B0-355B-2241-A936-7BF5FB6BC3FF}">
      <text>
        <r>
          <rPr>
            <b/>
            <sz val="10"/>
            <color rgb="FF000000"/>
            <rFont val="Yu Gothic UI"/>
          </rPr>
          <t>haruka: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だめ</t>
        </r>
      </text>
    </comment>
  </commentList>
</comments>
</file>

<file path=xl/sharedStrings.xml><?xml version="1.0" encoding="utf-8"?>
<sst xmlns="http://schemas.openxmlformats.org/spreadsheetml/2006/main" count="412" uniqueCount="253">
  <si>
    <t>拠点数（デポ含む）</t>
    <rPh sb="0" eb="3">
      <t>キョテンス</t>
    </rPh>
    <phoneticPr fontId="1"/>
  </si>
  <si>
    <t>計算時間[s]</t>
    <rPh sb="0" eb="2">
      <t>ケイサn</t>
    </rPh>
    <rPh sb="2" eb="4">
      <t>ケイサn</t>
    </rPh>
    <phoneticPr fontId="1"/>
  </si>
  <si>
    <t>1h</t>
    <phoneticPr fontId="1"/>
  </si>
  <si>
    <t>近似式</t>
    <rPh sb="0" eb="3">
      <t xml:space="preserve">キンジ </t>
    </rPh>
    <phoneticPr fontId="1"/>
  </si>
  <si>
    <t>Mac Pro 4スレッド</t>
    <phoneticPr fontId="1"/>
  </si>
  <si>
    <t>ヒューリステック法</t>
  </si>
  <si>
    <t>ヒューリステック法</t>
    <phoneticPr fontId="1"/>
  </si>
  <si>
    <t>[0, 12, 9, 4, 0][0, 14, 2, 3, 0][0, 10, 6, 18, 16, 0][0, 11, 19, 17, 0][0, 15, 8, 0][0, 1, 5, 0][0, 13, 7, 0]</t>
  </si>
  <si>
    <t>GA20230913183534</t>
  </si>
  <si>
    <t>[0, 9, 4, 0][0, 2, 13, 6, 0][0, 14, 7, 5, 0][0, 8, 18, 16, 0][0, 17, 15, 10, 0][0, 19, 1, 0][0, 3, 11, 12, 0]</t>
  </si>
  <si>
    <t>GA20230913183542</t>
  </si>
  <si>
    <t>[0, 7, 11, 6, 0][0, 17, 3, 16, 0][0, 13, 4, 0][0, 12, 2, 1, 0][0, 9, 8, 10, 0][0, 14, 5, 0][0, 19, 15, 18, 0]</t>
  </si>
  <si>
    <t>GA20230913183559</t>
  </si>
  <si>
    <t>[0, 3, 7, 0][0, 18, 13, 15, 12, 6, 0][0, 8, 19, 14, 0][0, 5, 11, 17, 0][0, 16, 2, 0][0, 9, 1, 10, 0][0, 4, 0]</t>
  </si>
  <si>
    <t>GA20230913183617</t>
  </si>
  <si>
    <t>[0, 16, 15, 18, 2, 0][0, 7, 9, 17, 0][0, 4, 10, 0][0, 12, 5, 6, 0][0, 8, 11, 13, 0][0, 14, 19, 0][0, 1, 3, 0]</t>
  </si>
  <si>
    <t>GA20230913183626</t>
  </si>
  <si>
    <t>GA1</t>
    <phoneticPr fontId="1"/>
  </si>
  <si>
    <t>GA2</t>
  </si>
  <si>
    <t>GA3</t>
  </si>
  <si>
    <t>GA4</t>
  </si>
  <si>
    <t>GA5</t>
  </si>
  <si>
    <t>[28, 3, 28][28, 5, 28, 6, 28][28, 2, 4, 28][28, 8, 28, 0, 28][28, 12, 10, 28, 7, 28][28, 11, 28, 1, 28][28, 13, 15, 28][28, 14, 12, 28, 17, 28][28, 16, 28, 18, 28]</t>
  </si>
  <si>
    <t>[28, 3, 28][28, 5, 28, 6, 28][28, 2, 4, 28][28, 8, 28, 0, 28][28, 12, 10, 28, 7, 28][28, 11, 28, 1, 28][28, 13, 15, 28][28, 14, 12, 28, 17, 28][28, 16, 28, 18, 28]</t>
    <phoneticPr fontId="1"/>
  </si>
  <si>
    <t>現状</t>
  </si>
  <si>
    <t>現状</t>
    <rPh sb="0" eb="2">
      <t>ゲンジョウ</t>
    </rPh>
    <phoneticPr fontId="1"/>
  </si>
  <si>
    <t>id</t>
  </si>
  <si>
    <t>id</t>
    <phoneticPr fontId="1"/>
  </si>
  <si>
    <t>name</t>
  </si>
  <si>
    <t>name</t>
    <phoneticPr fontId="1"/>
  </si>
  <si>
    <t>route</t>
  </si>
  <si>
    <t>[0, 5, 6, 12, 0][0, 18, 2, 11, 0][0, 7, 9, 0][0, 8, 10, 1, 0][0, 15, 13, 17, 0][0, 3, 0][0, 19, 14, 0][0, 16, 0][0, 4, 0]</t>
  </si>
  <si>
    <t>GA20230913191604</t>
  </si>
  <si>
    <t>[0, 18, 14, 19, 0][0, 6, 16, 0][0, 5, 3, 0][0, 1, 9, 0][0, 15, 13, 17, 0][0, 8, 0][0, 2, 10, 0][0, 4, 0][0, 7, 11, 12, 0]</t>
  </si>
  <si>
    <t>GA20230913191619</t>
  </si>
  <si>
    <t>[0, 1, 6, 0][0, 2, 10, 11, 15, 0][0, 3, 0][0, 14, 17, 16, 0][0, 12, 5, 0][0, 19, 13, 0][0, 9, 8, 0][0, 18, 7, 0][0, 4, 0]</t>
  </si>
  <si>
    <t>GA20230913191637</t>
  </si>
  <si>
    <t>[0, 5, 3, 0][0, 15, 18, 13, 0][0, 19, 17, 14, 0][0, 1, 2, 9, 0][0, 6, 12, 16, 0][0, 8, 0][0, 0][0, 4, 0][0, 11, 7, 10, 0]</t>
  </si>
  <si>
    <t>GA20230913191643</t>
  </si>
  <si>
    <t>[0, 15, 18, 13, 17, 0][0, 9, 1, 0][0, 5, 0][0, 3, 2, 0][0, 14, 6, 12, 0][0, 19, 16, 0][0, 8, 0][0, 4, 0][0, 7, 10, 11, 0]</t>
  </si>
  <si>
    <t>GA20230913191649</t>
  </si>
  <si>
    <t>GA1_車両7台</t>
  </si>
  <si>
    <t>GA2_車両7台</t>
  </si>
  <si>
    <t>GA3_車両7台</t>
  </si>
  <si>
    <t>GA4_車両7台</t>
  </si>
  <si>
    <t>GA5_車両7台</t>
  </si>
  <si>
    <t>GA1_車両９台</t>
  </si>
  <si>
    <t>GA2_車両9台</t>
  </si>
  <si>
    <t>GA3_車両9台</t>
  </si>
  <si>
    <t>GA4_車両9台</t>
  </si>
  <si>
    <t>GA5_車両9台</t>
  </si>
  <si>
    <t>result</t>
  </si>
  <si>
    <t>sum_duration</t>
  </si>
  <si>
    <t>avg_duration</t>
  </si>
  <si>
    <t>std_duration</t>
  </si>
  <si>
    <t>sum_distance</t>
  </si>
  <si>
    <t>use_vehicle</t>
  </si>
  <si>
    <t>[[3, 34.7, 14.322, 113.49906537999999, 6, 6], ...</t>
  </si>
  <si>
    <t>[[4, 25.15, 8.229, 116.34581946, 6, 6], [6, 54...</t>
  </si>
  <si>
    <t>[[5, 55.300000000000004, 20.206000000000003, 1...</t>
  </si>
  <si>
    <t>[[4, 42.61666666666667, 15.764, 113.4990653799...</t>
  </si>
  <si>
    <t>[[5, 47.13333333333334, 17.588, 128.032144536,...</t>
  </si>
  <si>
    <t>[[4, 34.449999999999996, 11.189, 118.79087256,...</t>
  </si>
  <si>
    <t>[[6, 61.599999999999994, 21.516000000000002, 1...</t>
  </si>
  <si>
    <t>[[5, 35.733333333333334, 11.437000000000001, 1...</t>
  </si>
  <si>
    <t>[[5, 45.56666666666667, 18.256999999999998, 13...</t>
  </si>
  <si>
    <t>[[4, 36.21666666666667, 14.747, 111.5489787999...</t>
  </si>
  <si>
    <t>[[4, 29.033333333333335, 9.3, 116.34581946, 6,...</t>
  </si>
  <si>
    <t>[[6, 53.41666666666667, 20.495, 138.191861618,...</t>
  </si>
  <si>
    <t>移動距離</t>
  </si>
  <si>
    <t>移動時間</t>
    <rPh sb="0" eb="4">
      <t>イドウ</t>
    </rPh>
    <phoneticPr fontId="1"/>
  </si>
  <si>
    <t>avg_distance</t>
  </si>
  <si>
    <t>std_distance</t>
  </si>
  <si>
    <t>max_duration</t>
  </si>
  <si>
    <t>使用車両数</t>
    <rPh sb="0" eb="2">
      <t xml:space="preserve">シヨウ </t>
    </rPh>
    <rPh sb="2" eb="5">
      <t>シャリョウ</t>
    </rPh>
    <phoneticPr fontId="1"/>
  </si>
  <si>
    <t>平均</t>
    <rPh sb="0" eb="2">
      <t>ヘイキn</t>
    </rPh>
    <phoneticPr fontId="1"/>
  </si>
  <si>
    <t>標準偏差</t>
    <rPh sb="0" eb="4">
      <t>ヒョウジュn</t>
    </rPh>
    <phoneticPr fontId="1"/>
  </si>
  <si>
    <t>最大</t>
    <rPh sb="0" eb="2">
      <t>サイダイ</t>
    </rPh>
    <phoneticPr fontId="1"/>
  </si>
  <si>
    <t>合計</t>
    <rPh sb="0" eb="2">
      <t>ゴウケイ</t>
    </rPh>
    <phoneticPr fontId="1"/>
  </si>
  <si>
    <t>移動時間</t>
    <rPh sb="0" eb="1">
      <t>イドウ</t>
    </rPh>
    <phoneticPr fontId="1"/>
  </si>
  <si>
    <t>合計</t>
    <rPh sb="0" eb="1">
      <t>ゴウケイ</t>
    </rPh>
    <phoneticPr fontId="1"/>
  </si>
  <si>
    <t>ルート</t>
    <phoneticPr fontId="1"/>
  </si>
  <si>
    <t>[0, 4, 0]</t>
  </si>
  <si>
    <t>[0, 4, 0]</t>
    <phoneticPr fontId="1"/>
  </si>
  <si>
    <t>[0, 6, 0, 7, 0]</t>
    <phoneticPr fontId="1"/>
  </si>
  <si>
    <t>[0, 3, 5, 0]</t>
    <phoneticPr fontId="1"/>
  </si>
  <si>
    <t>[0, 9, 0, 1, 0]</t>
    <phoneticPr fontId="1"/>
  </si>
  <si>
    <t>[0, 13, 11, 0, 8, 0]</t>
    <phoneticPr fontId="1"/>
  </si>
  <si>
    <t>[0, 12, 0, 2, 0]</t>
    <phoneticPr fontId="1"/>
  </si>
  <si>
    <t>[0, 14, 16, 0]</t>
    <phoneticPr fontId="1"/>
  </si>
  <si>
    <t>[0, 15, 13, 0, 18, 0]</t>
    <phoneticPr fontId="1"/>
  </si>
  <si>
    <t>[0, 17, 0, 19, 0]</t>
  </si>
  <si>
    <t>車両1</t>
    <rPh sb="0" eb="2">
      <t>シャリョウ</t>
    </rPh>
    <phoneticPr fontId="1"/>
  </si>
  <si>
    <t>車両2</t>
    <rPh sb="0" eb="2">
      <t>シャリョウ</t>
    </rPh>
    <phoneticPr fontId="1"/>
  </si>
  <si>
    <t>車両3</t>
    <rPh sb="0" eb="2">
      <t>シャリョウ</t>
    </rPh>
    <phoneticPr fontId="1"/>
  </si>
  <si>
    <t>車両4</t>
    <rPh sb="0" eb="2">
      <t>シャリョウ</t>
    </rPh>
    <phoneticPr fontId="1"/>
  </si>
  <si>
    <t>車両5</t>
    <rPh sb="0" eb="2">
      <t>シャリョウ</t>
    </rPh>
    <phoneticPr fontId="1"/>
  </si>
  <si>
    <t>車両6</t>
    <rPh sb="0" eb="2">
      <t>シャリョウ</t>
    </rPh>
    <phoneticPr fontId="1"/>
  </si>
  <si>
    <t>車両7</t>
    <rPh sb="0" eb="2">
      <t>シャリョウ</t>
    </rPh>
    <phoneticPr fontId="1"/>
  </si>
  <si>
    <t>車両8</t>
    <rPh sb="0" eb="2">
      <t>シャリョウ</t>
    </rPh>
    <phoneticPr fontId="1"/>
  </si>
  <si>
    <t>車両9</t>
    <rPh sb="0" eb="2">
      <t>シャリョウ</t>
    </rPh>
    <phoneticPr fontId="1"/>
  </si>
  <si>
    <t>拠点数</t>
    <rPh sb="0" eb="3">
      <t>キョテn</t>
    </rPh>
    <phoneticPr fontId="1"/>
  </si>
  <si>
    <t>移動距離</t>
    <rPh sb="0" eb="4">
      <t>イドウ</t>
    </rPh>
    <phoneticPr fontId="1"/>
  </si>
  <si>
    <t>高度変化</t>
    <rPh sb="0" eb="4">
      <t>コウド</t>
    </rPh>
    <phoneticPr fontId="1"/>
  </si>
  <si>
    <t>積載量</t>
    <rPh sb="0" eb="3">
      <t>セキサイ</t>
    </rPh>
    <phoneticPr fontId="1"/>
  </si>
  <si>
    <t>積載可能量</t>
    <rPh sb="0" eb="5">
      <t>セキサイ</t>
    </rPh>
    <phoneticPr fontId="1"/>
  </si>
  <si>
    <t>[0, 8, 5, 0]</t>
    <phoneticPr fontId="1"/>
  </si>
  <si>
    <t>[0, 3, 10, 11, 15, 0]</t>
    <phoneticPr fontId="1"/>
  </si>
  <si>
    <t>[0, 1, 9, 2, 0]</t>
    <phoneticPr fontId="1"/>
  </si>
  <si>
    <t>[0, 12, 6, 18, 13, 0]</t>
    <phoneticPr fontId="1"/>
  </si>
  <si>
    <t>[0, 8, 5, 0][0, 3, 10, 11, 15, 0][0, 1, 9, 2, 0][0, 12, 6, 18, 13, 0][0, 16, 19, 0][0, 7, 0][0, 17, 14, 0][0, 4, 0]</t>
  </si>
  <si>
    <t>[0, 8, 5, 0][0, 3, 10, 11, 15, 0][0, 1, 9, 2, 0][0, 12, 6, 18, 13, 0][0, 16, 19, 0][0, 7, 0][0, 17, 14, 0][0, 4, 0]</t>
    <phoneticPr fontId="1"/>
  </si>
  <si>
    <t>[0, 16, 19, 0]</t>
    <phoneticPr fontId="1"/>
  </si>
  <si>
    <t>[0, 7, 0]</t>
    <phoneticPr fontId="1"/>
  </si>
  <si>
    <t>[0, 17, 14, 0]</t>
    <phoneticPr fontId="1"/>
  </si>
  <si>
    <t>誤差</t>
    <rPh sb="0" eb="2">
      <t xml:space="preserve">ゴサ </t>
    </rPh>
    <phoneticPr fontId="1"/>
  </si>
  <si>
    <t>GA平均</t>
    <rPh sb="2" eb="4">
      <t>ヘイキn</t>
    </rPh>
    <phoneticPr fontId="1"/>
  </si>
  <si>
    <t>GA elite</t>
  </si>
  <si>
    <t>GA elite</t>
    <phoneticPr fontId="1"/>
  </si>
  <si>
    <t>誤差(eliite-現状)</t>
    <rPh sb="0" eb="2">
      <t xml:space="preserve">ゴサ </t>
    </rPh>
    <rPh sb="10" eb="12">
      <t>ゲンジョウ</t>
    </rPh>
    <phoneticPr fontId="1"/>
  </si>
  <si>
    <t>[0, 3, 17, 14, 0][0, 7, 11, 0][0, 18, 19, 16, 0][0, 15, 13, 2, 10, 0][0, 6, 12, 0][0, 0][0, 1, 9, 0][0, 4, 0][0, 5, 8, 0]</t>
    <phoneticPr fontId="1"/>
  </si>
  <si>
    <t>GA20230914144618</t>
    <phoneticPr fontId="1"/>
  </si>
  <si>
    <t>[0, 10, 2, 6, 0][0, 12, 13, 11, 16, 0][0, 3, 17, 14, 0][0, 19, 15, 18, 0][0, 8, 0][0, 0][0, 7, 0][0, 4, 0][0, 5, 9, 1, 0]</t>
    <phoneticPr fontId="1"/>
  </si>
  <si>
    <t>GA20230914144630</t>
    <phoneticPr fontId="1"/>
  </si>
  <si>
    <t>[0, 17, 18, 15, 13, 0][0, 3, 8, 0][0, 2, 1, 9, 0][0, 12, 6, 19, 0][0, 14, 16, 0][0, 5, 0][0, 0][0, 4, 0][0, 7, 10, 11, 0]</t>
    <phoneticPr fontId="1"/>
  </si>
  <si>
    <t>GA20230914144635</t>
    <phoneticPr fontId="1"/>
  </si>
  <si>
    <t>[0, 1, 18, 15, 0][0, 3, 2, 0][0, 4, 0][0, 13, 17, 12, 6, 0][0, 8, 9, 0][0, 5, 0][0, 7, 0][0, 19, 11, 10, 0][0, 14, 16, 0]</t>
    <phoneticPr fontId="1"/>
  </si>
  <si>
    <t>GA20230914144643</t>
    <phoneticPr fontId="1"/>
  </si>
  <si>
    <t>[0, 2, 17, 14, 0][0, 7, 10, 11, 0][0, 9, 1, 3, 0][0, 4, 0][0, 13, 12, 18, 0][0, 0][0, 16, 0][0, 8, 5, 0][0, 19, 6, 15, 0]</t>
    <phoneticPr fontId="1"/>
  </si>
  <si>
    <t>GA20230914144649</t>
    <phoneticPr fontId="1"/>
  </si>
  <si>
    <t>GA1_100世代_車両9台</t>
    <rPh sb="7" eb="9">
      <t>セダイ</t>
    </rPh>
    <phoneticPr fontId="1"/>
  </si>
  <si>
    <t>GA2_100世代_車両9台</t>
    <rPh sb="7" eb="9">
      <t>セダイ</t>
    </rPh>
    <phoneticPr fontId="1"/>
  </si>
  <si>
    <t>GA3_100世代_車両9台</t>
    <rPh sb="7" eb="9">
      <t>セダイ</t>
    </rPh>
    <phoneticPr fontId="1"/>
  </si>
  <si>
    <t>GA4_100世代_車両9台</t>
    <rPh sb="7" eb="9">
      <t>セダイ</t>
    </rPh>
    <phoneticPr fontId="1"/>
  </si>
  <si>
    <t>GA5_100世代_車両9台</t>
    <rPh sb="7" eb="9">
      <t>セダイ</t>
    </rPh>
    <phoneticPr fontId="1"/>
  </si>
  <si>
    <t>制約条件</t>
    <rPh sb="0" eb="4">
      <t>セイヤク</t>
    </rPh>
    <phoneticPr fontId="1"/>
  </si>
  <si>
    <t>[[5, 51.88333333333333, 20.810000000000002, 13...</t>
  </si>
  <si>
    <t>[[5, 44.45, 15.372, 121.0572052, 6, 6], [6, 65...</t>
  </si>
  <si>
    <t>[[6, 54.6, 20.688000000000002, 135.64851330599...</t>
  </si>
  <si>
    <t>[[5, 46.233333333333334, 17.533, 133.067917814...</t>
  </si>
  <si>
    <t>[[5, 55.8, 23.72, 134.55384014999998, 6, 6], [...</t>
  </si>
  <si>
    <t>t</t>
  </si>
  <si>
    <t>memo</t>
  </si>
  <si>
    <t>1いすずエルフ</t>
  </si>
  <si>
    <t>３ｔ</t>
  </si>
  <si>
    <t>パワーゲート付</t>
  </si>
  <si>
    <t>2いすずエルフ</t>
  </si>
  <si>
    <t>3いすずエルフ</t>
  </si>
  <si>
    <t>4いすずエルフ</t>
  </si>
  <si>
    <t>5いすずエルフ</t>
  </si>
  <si>
    <t>２ｔ</t>
  </si>
  <si>
    <t>NaN</t>
  </si>
  <si>
    <t>6いすずエルフ</t>
  </si>
  <si>
    <t>7いすずエルフ</t>
  </si>
  <si>
    <t>8トヨタ</t>
  </si>
  <si>
    <t>9日野デュトロ</t>
  </si>
  <si>
    <t>車両名</t>
    <rPh sb="0" eb="3">
      <t>シャリョウ</t>
    </rPh>
    <phoneticPr fontId="1"/>
  </si>
  <si>
    <t>km/L</t>
    <phoneticPr fontId="1"/>
  </si>
  <si>
    <t>[0, 10, 3, 19, 0][0, 11, 15, 2, 0][0, 14, 9, 1, 0][0, 13, 5, 0][0, 12, 8, 0][0, 18, 17, 0][0, 16, 0][0, 4, 0][0, 7, 6, 0]</t>
  </si>
  <si>
    <t>[0, 9, 10, 5, 2, 0][0, 14, 7, 1, 0][0, 6, 18, 17, 0][0, 13, 4, 0][0, 12, 11, 16, 0][0, 15, 3, 0][0, 0][0, 19, 8, 0][0, 0]</t>
  </si>
  <si>
    <t>[0, 9, 1, 0][0, 10, 13, 11, 18, 16, 0][0, 14, 15, 6, 0][0, 2, 3, 0][0, 12, 5, 0][0, 7, 0][0, 8, 0][0, 4, 0][0, 19, 17, 0]</t>
  </si>
  <si>
    <t>[0, 15, 13, 5, 0][0, 10, 14, 7, 0][0, 9, 8, 0][0, 11, 3, 6, 0][0, 12, 18, 0][0, 1, 0][0, 2, 0][0, 4, 0][0, 16, 19, 17, 0]</t>
  </si>
  <si>
    <t>[0, 14, 11, 6, 18, 0][0, 9, 10, 15, 8, 0][0, 3, 2, 0][0, 12, 5, 0][0, 1, 0][0, 13, 19, 0][0, 7, 0][0, 4, 0][0, 17, 16, 0]</t>
  </si>
  <si>
    <t>[0, 11, 13, 18, 6, 0][0, 9, 5, 0][0, 12, 17, 16, 0][0, 7, 1, 0][0, 14, 2, 0][0, 10, 15, 0][0, 3, 0][0, 4, 0][0, 8, 19, 0]</t>
  </si>
  <si>
    <t>[0, 15, 10, 6, 18, 0][0, 13, 11, 9, 4, 0][0, 7, 1, 0][0, 14, 8, 17, 0][0, 12, 5, 0][0, 0][0, 16, 19, 0][0, 3, 2, 0][0, 0]</t>
  </si>
  <si>
    <t>[0, 15, 2, 18, 0][0, 10, 11, 4, 0][0, 12, 7, 0][0, 1, 8, 0][0, 3, 0][0, 0][0, 9, 14, 17, 0][0, 5, 6, 0][0, 13, 19, 16, 0]</t>
  </si>
  <si>
    <t>[0, 14, 8, 0][0, 15, 3, 0][0, 9, 4, 0][0, 13, 11, 18, 6, 0][0, 12, 19, 0][0, 17, 16, 0][0, 5, 0][0, 10, 2, 1, 0][0, 7, 0]</t>
  </si>
  <si>
    <t>[0, 15, 10, 11, 2, 0][0, 13, 17, 0][0, 9, 1, 8, 0][0, 12, 14, 19, 16, 0][0, 3, 0][0, 5, 0][0, 18, 6, 0][0, 7, 0][0, 4, 0]</t>
  </si>
  <si>
    <t>[0, 12, 10, 9, 5, 0][0, 15, 14, 3, 0][0, 11, 2, 0][0, 13, 4, 0][0, 17, 18, 0][0, 8, 0][0, 0][0, 1, 7, 0][0, 16, 19, 6, 0]</t>
  </si>
  <si>
    <t>[0, 9, 14, 2, 0][0, 10, 15, 12, 8, 0][0, 13, 17, 18, 16, 0][0, 11, 5, 0][0, 3, 0][0, 19, 0][0, 6, 0][0, 7, 1, 0][0, 4, 0]</t>
  </si>
  <si>
    <t>[0, 12, 14, 19, 16, 6, 0][0, 15, 18, 5, 0][0, 13, 11, 9, 1, 0][0, 10, 17, 8, 0][0, 3, 0][0, 0][0, 7, 0][0, 4, 0][0, 2, 0]</t>
  </si>
  <si>
    <t>[0, 14, 12, 11, 8, 0][0, 17, 16, 19, 0][0, 15, 10, 9, 6, 0][0, 13, 18, 2, 0][0, 5, 0][0, 0][0, 7, 0][0, 4, 0][0, 3, 1, 0]</t>
  </si>
  <si>
    <t>[0, 15, 10, 12, 19, 0][0, 11, 9, 18, 1, 0][0, 14, 13, 17, 6, 0][0, 4, 0][0, 2, 0][0, 5, 0][0, 7, 0][0, 3, 8, 0][0, 16, 0]</t>
  </si>
  <si>
    <t>[0, 14, 15, 13, 1, 6, 0][0, 8, 0][0, 12, 9, 10, 2, 0][0, 18, 7, 0][0, 11, 3, 0][0, 5, 0][0, 0][0, 4, 0][0, 16, 19, 17, 0]</t>
  </si>
  <si>
    <t>[0, 13, 15, 18, 6, 0][0, 7, 0][0, 14, 4, 0][0, 1, 2, 0][0, 12, 5, 0][0, 9, 10, 11, 0][0, 0][0, 8, 3, 0][0, 19, 17, 16, 0]</t>
  </si>
  <si>
    <t>[0, 10, 11, 3, 0][0, 15, 19, 0][0, 14, 2, 1, 0][0, 13, 18, 17, 16, 0][0, 12, 6, 0][0, 0][0, 4, 0][0, 9, 7, 0][0, 8, 5, 0]</t>
  </si>
  <si>
    <t>[0, 14, 18, 16, 0][0, 8, 1, 0][0, 4, 0][0, 3, 2, 0][0, 9, 7, 0][0, 13, 6, 0][0, 10, 12, 11, 0][0, 5, 0][0, 15, 17, 19, 0]</t>
  </si>
  <si>
    <t>[0, 15, 3, 18, 0][0, 10, 14, 17, 19, 0][0, 13, 4, 0][0, 11, 1, 5, 0][0, 9, 8, 0][0, 0][0, 0][0, 7, 16, 0][0, 12, 6, 2, 0]</t>
  </si>
  <si>
    <t>[0, 14, 17, 3, 0][0, 7, 0][0, 10, 2, 1, 0][0, 4, 0][0, 9, 5, 0][0, 18, 6, 0][0, 13, 11, 16, 0][0, 15, 19, 0][0, 12, 8, 0]</t>
  </si>
  <si>
    <t>[0, 14, 11, 12, 16, 6, 0][0, 10, 3, 1, 0][0, 9, 17, 7, 0][0, 4, 0][0, 15, 8, 0][0, 0][0, 0][0, 2, 5, 0][0, 13, 19, 18, 0]</t>
  </si>
  <si>
    <t>[0, 15, 19, 16, 0][0, 0][0, 12, 14, 4, 0][0, 10, 5, 0][0, 11, 3, 0][0, 7, 0][0, 13, 9, 1, 0][0, 17, 6, 18, 0][0, 8, 2, 0]</t>
  </si>
  <si>
    <t>GA20230914210340_v3</t>
  </si>
  <si>
    <t>GA20230914210346_v3</t>
  </si>
  <si>
    <t>GA20230914210351_v3</t>
  </si>
  <si>
    <t>GA20230914210355_v3</t>
  </si>
  <si>
    <t>GA20230914210357_v3</t>
  </si>
  <si>
    <t>GA20230914210359_v3</t>
  </si>
  <si>
    <t>GA20230914210401_v3</t>
  </si>
  <si>
    <t>GA20230914210404_v3</t>
  </si>
  <si>
    <t>GA20230914210406_v3</t>
  </si>
  <si>
    <t>GA20230914210408_v3</t>
  </si>
  <si>
    <t>GA20230914210410_v3</t>
  </si>
  <si>
    <t>GA20230914210426_v3</t>
  </si>
  <si>
    <t>GA20230914210429_v3</t>
  </si>
  <si>
    <t>GA20230914210432_v3</t>
  </si>
  <si>
    <t>GA20230914210434_v3</t>
  </si>
  <si>
    <t>GA20230914210449_v3</t>
  </si>
  <si>
    <t>GA20230914210456_v3</t>
  </si>
  <si>
    <t>GA20230914210459_v3</t>
  </si>
  <si>
    <t>GA20230914210501_v3</t>
  </si>
  <si>
    <t>GA20230914210504_v3</t>
  </si>
  <si>
    <t>GA20230914210506_v3</t>
  </si>
  <si>
    <t>GA20230914210509_v3</t>
  </si>
  <si>
    <t>GA20230914210344_v3</t>
    <phoneticPr fontId="1"/>
  </si>
  <si>
    <t>GA6</t>
  </si>
  <si>
    <t>GA7</t>
  </si>
  <si>
    <t>GA8</t>
  </si>
  <si>
    <t>GA9</t>
  </si>
  <si>
    <t>GA10</t>
  </si>
  <si>
    <t>GA11</t>
  </si>
  <si>
    <t>GA12</t>
  </si>
  <si>
    <t>GA13</t>
  </si>
  <si>
    <t>GA14</t>
  </si>
  <si>
    <t>GA15</t>
  </si>
  <si>
    <t>GA16</t>
  </si>
  <si>
    <t>GA17</t>
  </si>
  <si>
    <t>GA18</t>
  </si>
  <si>
    <t>GA19</t>
  </si>
  <si>
    <t>GA20</t>
  </si>
  <si>
    <t>GA21</t>
  </si>
  <si>
    <t>GA22</t>
  </si>
  <si>
    <t>GA23</t>
  </si>
  <si>
    <t>[[5, 53.03333333333333, 18.878, 160.710774416,...</t>
  </si>
  <si>
    <t>[[6, 66.81666666666666, 20.052999999999997, 12...</t>
  </si>
  <si>
    <t>[[4, 32.58333333333333, 11.195, 112.4997444, 3...</t>
  </si>
  <si>
    <t>[[5, 44.199999999999996, 16.24, 133.067917814,...</t>
  </si>
  <si>
    <t>[[6, 64.5, 27.96, 157.78456115, 6, 6], [6, 64....</t>
  </si>
  <si>
    <t>[[6, 53.56666666666666, 18.892, 131.973244658,...</t>
  </si>
  <si>
    <t>[[6, 60.533333333333324, 22.748, 158.319040292...</t>
  </si>
  <si>
    <t>[[5, 51.98333333333333, 21.421, 147.136358252,...</t>
  </si>
  <si>
    <t>[[4, 41.39999999999999, 19.191000000000003, 13...</t>
  </si>
  <si>
    <t>[[6, 60.31666666666666, 20.997999999999998, 14...</t>
  </si>
  <si>
    <t>[[6, 59.75, 19.732, 124.90328026, 6, 6], [5, 5...</t>
  </si>
  <si>
    <t>[[5, 72.7, 30.400000000000002, 132.533438672, ...</t>
  </si>
  <si>
    <t>[[7, 74.93333333333334, 27.864000000000004, 23...</t>
  </si>
  <si>
    <t>[[6, 61.91666666666667, 24.768, 156.589768408,...</t>
  </si>
  <si>
    <t>[[6, 61.25, 23.003, 160.13567543, 6, 6], [6, 8...</t>
  </si>
  <si>
    <t>[[7, 84.03333333333333, 32.962, 133.067917814,...</t>
  </si>
  <si>
    <t>[[6, 47.81666666666666, 15.836000000000002, 13...</t>
  </si>
  <si>
    <t>[[5, 46.21666666666667, 15.565, 128.032144536,...</t>
  </si>
  <si>
    <t>[[5, 54.83333333333333, 23.216, 132.533438672,...</t>
  </si>
  <si>
    <t>[[5, 54.03333333333334, 21.739, 173.651159272,...</t>
  </si>
  <si>
    <t>[[5, 51.883333333333326, 20.588, 134.553840149...</t>
  </si>
  <si>
    <t>[[7, 86.0, 37.150999999999996, 235.12207697199...</t>
  </si>
  <si>
    <t>[[5, 47.266666666666666, 16.397000000000002, 1...</t>
  </si>
  <si>
    <t>利用</t>
    <rPh sb="0" eb="2">
      <t>リヨウ</t>
    </rPh>
    <phoneticPr fontId="1"/>
  </si>
  <si>
    <t>[0, 15, 10, 11, 2, 0]</t>
    <phoneticPr fontId="1"/>
  </si>
  <si>
    <t>[0, 13, 17, 0]</t>
    <phoneticPr fontId="1"/>
  </si>
  <si>
    <t>[0, 9, 1, 8, 0]</t>
    <phoneticPr fontId="1"/>
  </si>
  <si>
    <t>[0, 12, 14, 19, 16, 0]</t>
    <phoneticPr fontId="1"/>
  </si>
  <si>
    <t>[0, 3, 0]</t>
    <phoneticPr fontId="1"/>
  </si>
  <si>
    <t>[0, 5, 0]</t>
    <phoneticPr fontId="1"/>
  </si>
  <si>
    <t>[0, 18, 6, 0]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</si>
</sst>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CCCCCC"/>
      <name val="Arial"/>
      <family val="2"/>
    </font>
    <font>
      <sz val="12"/>
      <color rgb="FFCCCCCC"/>
      <name val="Arial"/>
      <family val="2"/>
    </font>
    <font>
      <sz val="10"/>
      <color rgb="FF000000"/>
      <name val="Yu Gothic UI"/>
    </font>
    <font>
      <b/>
      <sz val="10"/>
      <color rgb="FF000000"/>
      <name val="Yu Gothic UI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8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4344262295082"/>
          <c:y val="4.1431261770244823E-2"/>
          <c:w val="0.86668032786885241"/>
          <c:h val="0.80442546376618174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Sheet1!$C$2</c:f>
              <c:strCache>
                <c:ptCount val="1"/>
                <c:pt idx="0">
                  <c:v>計算時間[s]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7-BF47-94B2-78EF54D20742}"/>
            </c:ext>
          </c:extLst>
        </c:ser>
        <c:ser>
          <c:idx val="3"/>
          <c:order val="1"/>
          <c:tx>
            <c:strRef>
              <c:f>Sheet1!$C$2</c:f>
              <c:strCache>
                <c:ptCount val="1"/>
                <c:pt idx="0">
                  <c:v>計算時間[s]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19224393313540733"/>
                  <c:y val="8.662900188323917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ja-JP" baseline="0">
                        <a:solidFill>
                          <a:schemeClr val="accent2"/>
                        </a:solidFill>
                      </a:rPr>
                      <a:t>y = 1E-06e</a:t>
                    </a:r>
                    <a:r>
                      <a:rPr lang="en-US" altLang="ja-JP" baseline="30000">
                        <a:solidFill>
                          <a:schemeClr val="accent2"/>
                        </a:solidFill>
                      </a:rPr>
                      <a:t>1.3607x</a:t>
                    </a:r>
                    <a:br>
                      <a:rPr lang="en-US" altLang="ja-JP" baseline="0">
                        <a:solidFill>
                          <a:schemeClr val="accent2"/>
                        </a:solidFill>
                      </a:rPr>
                    </a:br>
                    <a:r>
                      <a:rPr lang="en-US" altLang="ja-JP" baseline="0">
                        <a:solidFill>
                          <a:schemeClr val="accent2"/>
                        </a:solidFill>
                      </a:rPr>
                      <a:t>R² = 0.9994</a:t>
                    </a:r>
                    <a:endParaRPr lang="en-US" altLang="ja-JP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3.1751070022582999</c:v>
                </c:pt>
                <c:pt idx="1">
                  <c:v>18.487349033355699</c:v>
                </c:pt>
                <c:pt idx="2">
                  <c:v>47.0543439388275</c:v>
                </c:pt>
                <c:pt idx="3">
                  <c:v>138.915877819061</c:v>
                </c:pt>
                <c:pt idx="4">
                  <c:v>880.51791191100995</c:v>
                </c:pt>
                <c:pt idx="5">
                  <c:v>3447.2738258838599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7-BF47-94B2-78EF54D20742}"/>
            </c:ext>
          </c:extLst>
        </c:ser>
        <c:ser>
          <c:idx val="5"/>
          <c:order val="2"/>
          <c:tx>
            <c:strRef>
              <c:f>Sheet1!$C$2</c:f>
              <c:strCache>
                <c:ptCount val="1"/>
                <c:pt idx="0">
                  <c:v>計算時間[s]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Sheet1!$A$3:$A$12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7.2492542266845703</c:v>
                </c:pt>
                <c:pt idx="1">
                  <c:v>28.659786939620901</c:v>
                </c:pt>
                <c:pt idx="2">
                  <c:v>3.3292660713195801</c:v>
                </c:pt>
                <c:pt idx="3">
                  <c:v>5.1296980381011901</c:v>
                </c:pt>
                <c:pt idx="4">
                  <c:v>15.4660251140594</c:v>
                </c:pt>
                <c:pt idx="5">
                  <c:v>116.44480729103</c:v>
                </c:pt>
                <c:pt idx="6">
                  <c:v>2019.6573650836899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E7-BF47-94B2-78EF54D20742}"/>
            </c:ext>
          </c:extLst>
        </c:ser>
        <c:ser>
          <c:idx val="4"/>
          <c:order val="3"/>
          <c:tx>
            <c:strRef>
              <c:f>Sheet1!$C$2</c:f>
              <c:strCache>
                <c:ptCount val="1"/>
                <c:pt idx="0">
                  <c:v>計算時間[s]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>
                <a:solidFill>
                  <a:schemeClr val="accent6"/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12052262165999741"/>
                  <c:y val="0.425612052730696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ja-JP" baseline="0">
                        <a:solidFill>
                          <a:schemeClr val="accent6"/>
                        </a:solidFill>
                      </a:rPr>
                      <a:t>y = 2E-12e</a:t>
                    </a:r>
                    <a:r>
                      <a:rPr lang="en-US" altLang="ja-JP" baseline="30000">
                        <a:solidFill>
                          <a:schemeClr val="accent6"/>
                        </a:solidFill>
                      </a:rPr>
                      <a:t>1.9946x</a:t>
                    </a:r>
                    <a:br>
                      <a:rPr lang="en-US" altLang="ja-JP" baseline="0">
                        <a:solidFill>
                          <a:schemeClr val="accent6"/>
                        </a:solidFill>
                      </a:rPr>
                    </a:br>
                    <a:r>
                      <a:rPr lang="en-US" altLang="ja-JP" baseline="0">
                        <a:solidFill>
                          <a:schemeClr val="accent6"/>
                        </a:solidFill>
                      </a:rPr>
                      <a:t>R² = 0.9945</a:t>
                    </a:r>
                    <a:endParaRPr lang="en-US" altLang="ja-JP">
                      <a:solidFill>
                        <a:schemeClr val="accent6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3">
                  <c:v>5.1296980379999999</c:v>
                </c:pt>
                <c:pt idx="4">
                  <c:v>15.4660251140594</c:v>
                </c:pt>
                <c:pt idx="5">
                  <c:v>116.44480729103</c:v>
                </c:pt>
                <c:pt idx="6">
                  <c:v>2019.6573650836899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E7-BF47-94B2-78EF54D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56480"/>
        <c:axId val="226277552"/>
      </c:scatterChart>
      <c:valAx>
        <c:axId val="204256480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拠点数（デポ含む）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6277552"/>
        <c:crosses val="autoZero"/>
        <c:crossBetween val="midCat"/>
      </c:valAx>
      <c:valAx>
        <c:axId val="22627755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計算時間</a:t>
                </a:r>
                <a:r>
                  <a:rPr lang="en-US" altLang="ja-JP" b="0"/>
                  <a:t>[</a:t>
                </a:r>
                <a:r>
                  <a:rPr lang="en" altLang="ja-JP" b="0"/>
                  <a:t>s]</a:t>
                </a:r>
                <a:endParaRPr lang="ja-JP" alt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2564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685800</xdr:colOff>
      <xdr:row>15</xdr:row>
      <xdr:rowOff>69850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39A36FC-1AE7-DE4B-BCAB-BEEC4A228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0.12897</cdr:x>
      <cdr:y>0.36911</cdr:y>
    </cdr:from>
    <cdr:to>
      <cdr:x>0.93849</cdr:x>
      <cdr:y>0.37288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3DB6DC0D-E9FB-FB11-FD5D-ED411D52A4FA}"/>
            </a:ext>
          </a:extLst>
        </cdr:cNvPr>
        <cdr:cNvCxnSpPr/>
      </cdr:nvCxnSpPr>
      <cdr:spPr>
        <a:xfrm xmlns:a="http://schemas.openxmlformats.org/drawingml/2006/main" flipV="1">
          <a:off x="825500" y="1244600"/>
          <a:ext cx="5181600" cy="12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2CC8-4F64-D346-B059-EDAB919CC47F}">
  <dimension ref="A1:R62"/>
  <sheetViews>
    <sheetView zoomScale="150" workbookViewId="0">
      <selection activeCell="F10" sqref="F10"/>
    </sheetView>
  </sheetViews>
  <sheetFormatPr baseColWidth="10" defaultRowHeight="20"/>
  <cols>
    <col min="1" max="1" width="17.5703125" bestFit="1" customWidth="1"/>
    <col min="2" max="2" width="12.7109375" bestFit="1" customWidth="1"/>
    <col min="8" max="9" width="13" bestFit="1" customWidth="1"/>
  </cols>
  <sheetData>
    <row r="1" spans="1:9">
      <c r="A1" t="s">
        <v>4</v>
      </c>
    </row>
    <row r="2" spans="1:9">
      <c r="A2" t="s">
        <v>0</v>
      </c>
      <c r="B2" t="s">
        <v>135</v>
      </c>
      <c r="C2" t="s">
        <v>1</v>
      </c>
      <c r="D2" t="s">
        <v>2</v>
      </c>
      <c r="E2" t="s">
        <v>3</v>
      </c>
    </row>
    <row r="3" spans="1:9">
      <c r="A3">
        <v>11</v>
      </c>
      <c r="B3">
        <v>7.2492542266845703</v>
      </c>
      <c r="C3">
        <v>3.1751070022582999</v>
      </c>
      <c r="D3">
        <v>3600</v>
      </c>
      <c r="E3">
        <f>0.000001*EXP(1.3607*A3)</f>
        <v>3.1651151651765055</v>
      </c>
      <c r="F3">
        <f>E3/60/60</f>
        <v>8.7919865699347371E-4</v>
      </c>
      <c r="H3">
        <f>2*10^-12*EXP(1.9946*A3)</f>
        <v>6.7563401371388493E-3</v>
      </c>
      <c r="I3">
        <f>H3/60/60</f>
        <v>1.8767611492052358E-6</v>
      </c>
    </row>
    <row r="4" spans="1:9">
      <c r="A4">
        <v>12</v>
      </c>
      <c r="B4">
        <v>28.659786939620901</v>
      </c>
      <c r="C4">
        <v>18.487349033355699</v>
      </c>
      <c r="D4">
        <v>3600</v>
      </c>
      <c r="E4">
        <f t="shared" ref="E4:E12" si="0">0.000001*EXP(1.3607*A4)</f>
        <v>12.340535858346072</v>
      </c>
      <c r="F4">
        <f t="shared" ref="F4:F12" si="1">E4/60/60</f>
        <v>3.4279266273183535E-3</v>
      </c>
      <c r="H4">
        <f t="shared" ref="H4:H12" si="2">2*10^-12*EXP(1.9946*A4)</f>
        <v>4.9654118793355739E-2</v>
      </c>
      <c r="I4">
        <f t="shared" ref="I4:I12" si="3">H4/60/60</f>
        <v>1.379281077593215E-5</v>
      </c>
    </row>
    <row r="5" spans="1:9">
      <c r="A5">
        <v>13</v>
      </c>
      <c r="B5">
        <v>3.3292660713195801</v>
      </c>
      <c r="C5">
        <v>47.0543439388275</v>
      </c>
      <c r="D5">
        <v>3600</v>
      </c>
      <c r="E5">
        <f t="shared" si="0"/>
        <v>48.114781713679655</v>
      </c>
      <c r="F5">
        <f t="shared" si="1"/>
        <v>1.3365217142688793E-2</v>
      </c>
      <c r="H5">
        <f t="shared" si="2"/>
        <v>0.3649211648762235</v>
      </c>
      <c r="I5">
        <f t="shared" si="3"/>
        <v>1.0136699024339541E-4</v>
      </c>
    </row>
    <row r="6" spans="1:9">
      <c r="A6">
        <v>14</v>
      </c>
      <c r="B6">
        <v>5.1296980381011901</v>
      </c>
      <c r="C6">
        <v>138.915877819061</v>
      </c>
      <c r="D6">
        <v>3600</v>
      </c>
      <c r="E6">
        <f t="shared" si="0"/>
        <v>187.59576131285766</v>
      </c>
      <c r="F6">
        <f t="shared" si="1"/>
        <v>5.2109933698016017E-2</v>
      </c>
      <c r="G6">
        <v>5.1296980379999999</v>
      </c>
      <c r="H6">
        <f t="shared" si="2"/>
        <v>2.6819015181564088</v>
      </c>
      <c r="I6">
        <f t="shared" si="3"/>
        <v>7.4497264393233583E-4</v>
      </c>
    </row>
    <row r="7" spans="1:9">
      <c r="A7">
        <v>15</v>
      </c>
      <c r="B7">
        <v>15.4660251140594</v>
      </c>
      <c r="C7">
        <v>880.51791191100995</v>
      </c>
      <c r="D7">
        <v>3600</v>
      </c>
      <c r="E7">
        <f t="shared" si="0"/>
        <v>731.4211643309801</v>
      </c>
      <c r="F7">
        <f t="shared" si="1"/>
        <v>0.20317254564749448</v>
      </c>
      <c r="G7">
        <v>15.4660251140594</v>
      </c>
      <c r="H7">
        <f t="shared" si="2"/>
        <v>19.709998885730041</v>
      </c>
      <c r="I7">
        <f t="shared" si="3"/>
        <v>5.4749996904805672E-3</v>
      </c>
    </row>
    <row r="8" spans="1:9">
      <c r="A8">
        <v>16</v>
      </c>
      <c r="B8">
        <v>116.44480729103</v>
      </c>
      <c r="C8">
        <v>3447.2738258838599</v>
      </c>
      <c r="D8">
        <v>3600</v>
      </c>
      <c r="E8">
        <f t="shared" si="0"/>
        <v>2851.753770380215</v>
      </c>
      <c r="F8">
        <f t="shared" si="1"/>
        <v>0.79215382510561527</v>
      </c>
      <c r="G8">
        <v>116.44480729103</v>
      </c>
      <c r="H8">
        <f t="shared" si="2"/>
        <v>144.85396031340096</v>
      </c>
      <c r="I8">
        <f t="shared" si="3"/>
        <v>4.0237211198166936E-2</v>
      </c>
    </row>
    <row r="9" spans="1:9">
      <c r="A9">
        <v>17</v>
      </c>
      <c r="B9">
        <v>2019.6573650836899</v>
      </c>
      <c r="D9">
        <v>3600</v>
      </c>
      <c r="E9">
        <f t="shared" si="0"/>
        <v>11118.764350107978</v>
      </c>
      <c r="F9">
        <f t="shared" si="1"/>
        <v>3.0885456528077717</v>
      </c>
      <c r="G9">
        <v>2019.6573650836899</v>
      </c>
      <c r="H9">
        <f t="shared" si="2"/>
        <v>1064.5698125162137</v>
      </c>
      <c r="I9">
        <f t="shared" si="3"/>
        <v>0.29571383681005936</v>
      </c>
    </row>
    <row r="10" spans="1:9">
      <c r="A10">
        <v>18</v>
      </c>
      <c r="D10">
        <v>3600</v>
      </c>
      <c r="E10">
        <f t="shared" si="0"/>
        <v>43351.190399846084</v>
      </c>
      <c r="F10">
        <f t="shared" si="1"/>
        <v>12.041997333290578</v>
      </c>
      <c r="H10">
        <f t="shared" si="2"/>
        <v>7823.8032516944304</v>
      </c>
      <c r="I10">
        <f t="shared" si="3"/>
        <v>2.1732786810262308</v>
      </c>
    </row>
    <row r="11" spans="1:9">
      <c r="A11">
        <v>19</v>
      </c>
      <c r="D11">
        <v>3600</v>
      </c>
      <c r="E11">
        <f t="shared" si="0"/>
        <v>169022.8922843808</v>
      </c>
      <c r="F11">
        <f t="shared" si="1"/>
        <v>46.950803412328</v>
      </c>
      <c r="H11">
        <f t="shared" si="2"/>
        <v>57499.185681908551</v>
      </c>
      <c r="I11">
        <f t="shared" si="3"/>
        <v>15.971996022752375</v>
      </c>
    </row>
    <row r="12" spans="1:9">
      <c r="A12">
        <v>20</v>
      </c>
      <c r="D12">
        <v>3600</v>
      </c>
      <c r="E12">
        <f t="shared" si="0"/>
        <v>659007.00425238442</v>
      </c>
      <c r="F12">
        <f t="shared" si="1"/>
        <v>183.0575011812179</v>
      </c>
      <c r="H12">
        <f t="shared" si="2"/>
        <v>422576.62261209992</v>
      </c>
      <c r="I12">
        <f t="shared" si="3"/>
        <v>117.38239517002776</v>
      </c>
    </row>
    <row r="31" spans="4:18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4:18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4:18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4:18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4:18">
      <c r="D35" s="2"/>
      <c r="E35" s="2"/>
      <c r="F35" s="2"/>
      <c r="G35" s="2"/>
      <c r="H35" s="2"/>
      <c r="I35" s="2"/>
      <c r="J35" s="3"/>
      <c r="K35" s="2"/>
      <c r="L35" s="2"/>
      <c r="M35" s="2"/>
      <c r="N35" s="2"/>
      <c r="O35" s="2"/>
      <c r="P35" s="2"/>
      <c r="Q35" s="2"/>
      <c r="R35" s="2"/>
    </row>
    <row r="36" spans="4:18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4:18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4:18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4:18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4:18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4:18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4:18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4:18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4:18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4:18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4:18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4:18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4:18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4:18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4:18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4:18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4:18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4:18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4:18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4:18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4:18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4:18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4:18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4:18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4:18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4:18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4:18">
      <c r="D62" s="2"/>
      <c r="E62" s="2"/>
      <c r="F62" s="2"/>
      <c r="G62" s="2"/>
      <c r="H62" s="2"/>
      <c r="I62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EC6D-08BD-0044-9277-AEFF39E50B7D}">
  <dimension ref="A1:AE48"/>
  <sheetViews>
    <sheetView topLeftCell="A4" workbookViewId="0">
      <selection activeCell="B29" sqref="B29"/>
    </sheetView>
  </sheetViews>
  <sheetFormatPr baseColWidth="10" defaultRowHeight="20"/>
  <cols>
    <col min="1" max="1" width="17.5703125" bestFit="1" customWidth="1"/>
    <col min="2" max="2" width="17.5703125" customWidth="1"/>
  </cols>
  <sheetData>
    <row r="1" spans="1:14">
      <c r="B1" t="s">
        <v>26</v>
      </c>
      <c r="C1" t="s">
        <v>28</v>
      </c>
      <c r="D1" t="s">
        <v>30</v>
      </c>
      <c r="E1" t="s">
        <v>51</v>
      </c>
      <c r="F1" t="s">
        <v>52</v>
      </c>
      <c r="G1" t="s">
        <v>53</v>
      </c>
      <c r="H1" t="s">
        <v>54</v>
      </c>
      <c r="I1" t="s">
        <v>73</v>
      </c>
      <c r="J1" t="s">
        <v>55</v>
      </c>
      <c r="K1" t="s">
        <v>71</v>
      </c>
      <c r="L1" t="s">
        <v>72</v>
      </c>
      <c r="M1" t="s">
        <v>56</v>
      </c>
      <c r="N1" t="s">
        <v>245</v>
      </c>
    </row>
    <row r="2" spans="1:14">
      <c r="A2">
        <v>0</v>
      </c>
      <c r="B2" t="s">
        <v>24</v>
      </c>
      <c r="C2" t="s">
        <v>24</v>
      </c>
      <c r="D2" t="s">
        <v>22</v>
      </c>
      <c r="E2" t="s">
        <v>57</v>
      </c>
      <c r="F2">
        <v>442.08333299999998</v>
      </c>
      <c r="G2">
        <v>49.120370000000001</v>
      </c>
      <c r="H2">
        <v>10.259879</v>
      </c>
      <c r="I2">
        <v>60.316667000000002</v>
      </c>
      <c r="J2">
        <v>181.364</v>
      </c>
      <c r="K2">
        <v>20.151555999999999</v>
      </c>
      <c r="L2">
        <v>5.2581980000000001</v>
      </c>
      <c r="M2">
        <v>9</v>
      </c>
      <c r="N2">
        <v>0</v>
      </c>
    </row>
    <row r="3" spans="1:14">
      <c r="A3">
        <v>1</v>
      </c>
      <c r="B3" t="s">
        <v>5</v>
      </c>
      <c r="C3" s="10" t="s">
        <v>5</v>
      </c>
      <c r="D3" t="s">
        <v>110</v>
      </c>
      <c r="E3" t="s">
        <v>58</v>
      </c>
      <c r="F3">
        <v>306.60000000000002</v>
      </c>
      <c r="G3">
        <v>38.325000000000003</v>
      </c>
      <c r="H3">
        <v>9.5571339999999996</v>
      </c>
      <c r="I3">
        <v>54.7</v>
      </c>
      <c r="J3">
        <v>112.646</v>
      </c>
      <c r="K3">
        <v>14.08075</v>
      </c>
      <c r="L3">
        <v>2.899518</v>
      </c>
      <c r="M3">
        <v>8</v>
      </c>
      <c r="N3">
        <v>1</v>
      </c>
    </row>
    <row r="4" spans="1:14">
      <c r="A4">
        <v>2</v>
      </c>
      <c r="B4" t="s">
        <v>8</v>
      </c>
      <c r="C4" s="10" t="s">
        <v>41</v>
      </c>
      <c r="D4" t="s">
        <v>7</v>
      </c>
      <c r="E4" t="s">
        <v>59</v>
      </c>
      <c r="F4">
        <v>338.03333300000003</v>
      </c>
      <c r="G4">
        <v>48.290475999999998</v>
      </c>
      <c r="H4">
        <v>11.541206000000001</v>
      </c>
      <c r="I4">
        <v>64.783332999999999</v>
      </c>
      <c r="J4">
        <v>132.48500000000001</v>
      </c>
      <c r="K4">
        <v>18.926428999999999</v>
      </c>
      <c r="L4">
        <v>4.3289650000000002</v>
      </c>
      <c r="M4">
        <v>7</v>
      </c>
      <c r="N4">
        <v>1</v>
      </c>
    </row>
    <row r="5" spans="1:14">
      <c r="A5">
        <v>3</v>
      </c>
      <c r="B5" t="s">
        <v>10</v>
      </c>
      <c r="C5" s="10" t="s">
        <v>42</v>
      </c>
      <c r="D5" t="s">
        <v>9</v>
      </c>
      <c r="E5" t="s">
        <v>60</v>
      </c>
      <c r="F5">
        <v>340.88333299999999</v>
      </c>
      <c r="G5">
        <v>48.697619000000003</v>
      </c>
      <c r="H5">
        <v>5.61029</v>
      </c>
      <c r="I5">
        <v>56.483333000000002</v>
      </c>
      <c r="J5">
        <v>132.67599999999999</v>
      </c>
      <c r="K5">
        <v>18.953714000000002</v>
      </c>
      <c r="L5">
        <v>2.4708359999999998</v>
      </c>
      <c r="M5">
        <v>7</v>
      </c>
      <c r="N5">
        <v>1</v>
      </c>
    </row>
    <row r="6" spans="1:14">
      <c r="A6">
        <v>4</v>
      </c>
      <c r="B6" t="s">
        <v>12</v>
      </c>
      <c r="C6" s="10" t="s">
        <v>43</v>
      </c>
      <c r="D6" t="s">
        <v>11</v>
      </c>
      <c r="E6" t="s">
        <v>61</v>
      </c>
      <c r="F6">
        <v>340.683333</v>
      </c>
      <c r="G6">
        <v>48.669047999999997</v>
      </c>
      <c r="H6">
        <v>8.4113369999999996</v>
      </c>
      <c r="I6">
        <v>65.766666999999998</v>
      </c>
      <c r="J6">
        <v>133.345</v>
      </c>
      <c r="K6">
        <v>19.049285999999999</v>
      </c>
      <c r="L6">
        <v>4.5312650000000003</v>
      </c>
      <c r="M6">
        <v>7</v>
      </c>
      <c r="N6">
        <v>1</v>
      </c>
    </row>
    <row r="7" spans="1:14">
      <c r="A7">
        <v>5</v>
      </c>
      <c r="B7" t="s">
        <v>14</v>
      </c>
      <c r="C7" s="10" t="s">
        <v>44</v>
      </c>
      <c r="D7" t="s">
        <v>13</v>
      </c>
      <c r="E7" t="s">
        <v>62</v>
      </c>
      <c r="F7">
        <v>321.76666699999998</v>
      </c>
      <c r="G7">
        <v>45.966667000000001</v>
      </c>
      <c r="H7">
        <v>7.6171379999999997</v>
      </c>
      <c r="I7">
        <v>54.883333</v>
      </c>
      <c r="J7">
        <v>120.139</v>
      </c>
      <c r="K7">
        <v>17.162714000000001</v>
      </c>
      <c r="L7">
        <v>3.6907480000000001</v>
      </c>
      <c r="M7">
        <v>7</v>
      </c>
      <c r="N7">
        <v>1</v>
      </c>
    </row>
    <row r="8" spans="1:14">
      <c r="A8">
        <v>6</v>
      </c>
      <c r="B8" t="s">
        <v>16</v>
      </c>
      <c r="C8" s="10" t="s">
        <v>45</v>
      </c>
      <c r="D8" t="s">
        <v>15</v>
      </c>
      <c r="E8" t="s">
        <v>63</v>
      </c>
      <c r="F8">
        <v>326.76666699999998</v>
      </c>
      <c r="G8">
        <v>46.680951999999998</v>
      </c>
      <c r="H8">
        <v>11.255261000000001</v>
      </c>
      <c r="I8">
        <v>65.016666999999998</v>
      </c>
      <c r="J8">
        <v>124.83499999999999</v>
      </c>
      <c r="K8">
        <v>17.833570999999999</v>
      </c>
      <c r="L8">
        <v>4.6383429999999999</v>
      </c>
      <c r="M8">
        <v>7</v>
      </c>
      <c r="N8">
        <v>1</v>
      </c>
    </row>
    <row r="9" spans="1:14">
      <c r="A9">
        <v>7</v>
      </c>
      <c r="B9" t="s">
        <v>32</v>
      </c>
      <c r="C9" s="10" t="s">
        <v>46</v>
      </c>
      <c r="D9" t="s">
        <v>31</v>
      </c>
      <c r="E9" t="s">
        <v>64</v>
      </c>
      <c r="F9">
        <v>331.3</v>
      </c>
      <c r="G9">
        <v>36.811110999999997</v>
      </c>
      <c r="H9">
        <v>9.5768109999999993</v>
      </c>
      <c r="I9">
        <v>49.65</v>
      </c>
      <c r="J9">
        <v>129.22</v>
      </c>
      <c r="K9">
        <v>14.357778</v>
      </c>
      <c r="L9">
        <v>3.9083929999999998</v>
      </c>
      <c r="M9">
        <v>9</v>
      </c>
      <c r="N9">
        <v>1</v>
      </c>
    </row>
    <row r="10" spans="1:14">
      <c r="A10">
        <v>8</v>
      </c>
      <c r="B10" t="s">
        <v>34</v>
      </c>
      <c r="C10" s="10" t="s">
        <v>47</v>
      </c>
      <c r="D10" t="s">
        <v>33</v>
      </c>
      <c r="E10" t="s">
        <v>65</v>
      </c>
      <c r="F10">
        <v>323.41666700000002</v>
      </c>
      <c r="G10">
        <v>35.935184999999997</v>
      </c>
      <c r="H10">
        <v>9.766311</v>
      </c>
      <c r="I10">
        <v>48.466667000000001</v>
      </c>
      <c r="J10">
        <v>125.261</v>
      </c>
      <c r="K10">
        <v>13.917889000000001</v>
      </c>
      <c r="L10">
        <v>4.3113270000000004</v>
      </c>
      <c r="M10">
        <v>9</v>
      </c>
      <c r="N10">
        <v>1</v>
      </c>
    </row>
    <row r="11" spans="1:14">
      <c r="A11">
        <v>9</v>
      </c>
      <c r="B11" t="s">
        <v>36</v>
      </c>
      <c r="C11" s="10" t="s">
        <v>48</v>
      </c>
      <c r="D11" t="s">
        <v>35</v>
      </c>
      <c r="E11" t="s">
        <v>66</v>
      </c>
      <c r="F11">
        <v>329.433333</v>
      </c>
      <c r="G11">
        <v>36.603704</v>
      </c>
      <c r="H11">
        <v>9.6705670000000001</v>
      </c>
      <c r="I11">
        <v>53.183332999999998</v>
      </c>
      <c r="J11">
        <v>128.12</v>
      </c>
      <c r="K11">
        <v>14.235556000000001</v>
      </c>
      <c r="L11">
        <v>3.4156339999999998</v>
      </c>
      <c r="M11">
        <v>9</v>
      </c>
      <c r="N11">
        <v>1</v>
      </c>
    </row>
    <row r="12" spans="1:14">
      <c r="A12">
        <v>10</v>
      </c>
      <c r="B12" t="s">
        <v>38</v>
      </c>
      <c r="C12" s="10" t="s">
        <v>49</v>
      </c>
      <c r="D12" t="s">
        <v>37</v>
      </c>
      <c r="E12" t="s">
        <v>67</v>
      </c>
      <c r="F12">
        <v>296.58333299999998</v>
      </c>
      <c r="G12">
        <v>37.072916999999997</v>
      </c>
      <c r="H12">
        <v>9.9098190000000006</v>
      </c>
      <c r="I12">
        <v>48.133333</v>
      </c>
      <c r="J12">
        <v>108.681</v>
      </c>
      <c r="K12">
        <v>13.585125</v>
      </c>
      <c r="L12">
        <v>3.402145</v>
      </c>
      <c r="M12">
        <v>8</v>
      </c>
      <c r="N12">
        <v>1</v>
      </c>
    </row>
    <row r="13" spans="1:14">
      <c r="A13">
        <v>11</v>
      </c>
      <c r="B13" t="s">
        <v>40</v>
      </c>
      <c r="C13" s="10" t="s">
        <v>50</v>
      </c>
      <c r="D13" t="s">
        <v>39</v>
      </c>
      <c r="E13" t="s">
        <v>68</v>
      </c>
      <c r="F13">
        <v>316.5</v>
      </c>
      <c r="G13">
        <v>35.166666999999997</v>
      </c>
      <c r="H13">
        <v>11.533478000000001</v>
      </c>
      <c r="I13">
        <v>53.416666999999997</v>
      </c>
      <c r="J13">
        <v>119.79900000000001</v>
      </c>
      <c r="K13">
        <v>13.311</v>
      </c>
      <c r="L13">
        <v>4.3910479999999996</v>
      </c>
      <c r="M13">
        <v>9</v>
      </c>
      <c r="N13">
        <v>1</v>
      </c>
    </row>
    <row r="14" spans="1:14">
      <c r="A14">
        <v>12</v>
      </c>
      <c r="B14" t="s">
        <v>121</v>
      </c>
      <c r="C14" s="10" t="s">
        <v>130</v>
      </c>
      <c r="D14" t="s">
        <v>120</v>
      </c>
      <c r="E14" t="s">
        <v>136</v>
      </c>
      <c r="F14">
        <v>308.46666699999997</v>
      </c>
      <c r="G14">
        <v>38.558332999999998</v>
      </c>
      <c r="H14">
        <v>10.353908000000001</v>
      </c>
      <c r="I14">
        <v>54.083333000000003</v>
      </c>
      <c r="J14">
        <v>114.081</v>
      </c>
      <c r="K14">
        <v>14.260125</v>
      </c>
      <c r="L14">
        <v>3.9796130000000001</v>
      </c>
      <c r="M14">
        <v>8</v>
      </c>
      <c r="N14">
        <v>1</v>
      </c>
    </row>
    <row r="15" spans="1:14">
      <c r="A15">
        <v>13</v>
      </c>
      <c r="B15" t="s">
        <v>123</v>
      </c>
      <c r="C15" s="10" t="s">
        <v>131</v>
      </c>
      <c r="D15" t="s">
        <v>122</v>
      </c>
      <c r="E15" t="s">
        <v>137</v>
      </c>
      <c r="F15">
        <v>317.83333299999998</v>
      </c>
      <c r="G15">
        <v>39.729166999999997</v>
      </c>
      <c r="H15">
        <v>14.250688999999999</v>
      </c>
      <c r="I15">
        <v>65.483333000000002</v>
      </c>
      <c r="J15">
        <v>119.66800000000001</v>
      </c>
      <c r="K15">
        <v>14.958500000000001</v>
      </c>
      <c r="L15">
        <v>5.5014989999999999</v>
      </c>
      <c r="M15">
        <v>8</v>
      </c>
      <c r="N15">
        <v>1</v>
      </c>
    </row>
    <row r="16" spans="1:14">
      <c r="A16">
        <v>14</v>
      </c>
      <c r="B16" t="s">
        <v>125</v>
      </c>
      <c r="C16" s="10" t="s">
        <v>132</v>
      </c>
      <c r="D16" t="s">
        <v>124</v>
      </c>
      <c r="E16" t="s">
        <v>138</v>
      </c>
      <c r="F16">
        <v>308.53333300000003</v>
      </c>
      <c r="G16">
        <v>38.566667000000002</v>
      </c>
      <c r="H16">
        <v>11.108233</v>
      </c>
      <c r="I16">
        <v>54.6</v>
      </c>
      <c r="J16">
        <v>114.586</v>
      </c>
      <c r="K16">
        <v>14.32325</v>
      </c>
      <c r="L16">
        <v>4.3106400000000002</v>
      </c>
      <c r="M16">
        <v>8</v>
      </c>
      <c r="N16">
        <v>1</v>
      </c>
    </row>
    <row r="17" spans="1:31">
      <c r="A17">
        <v>15</v>
      </c>
      <c r="B17" t="s">
        <v>127</v>
      </c>
      <c r="C17" s="10" t="s">
        <v>133</v>
      </c>
      <c r="D17" t="s">
        <v>126</v>
      </c>
      <c r="E17" t="s">
        <v>139</v>
      </c>
      <c r="F17">
        <v>343.55</v>
      </c>
      <c r="G17">
        <v>38.172221999999998</v>
      </c>
      <c r="H17">
        <v>11.304989000000001</v>
      </c>
      <c r="I17">
        <v>56.833333000000003</v>
      </c>
      <c r="J17">
        <v>132.75200000000001</v>
      </c>
      <c r="K17">
        <v>14.750222000000001</v>
      </c>
      <c r="L17">
        <v>4.5857469999999996</v>
      </c>
      <c r="M17">
        <v>9</v>
      </c>
      <c r="N17">
        <v>1</v>
      </c>
    </row>
    <row r="18" spans="1:31">
      <c r="A18">
        <v>16</v>
      </c>
      <c r="B18" t="s">
        <v>129</v>
      </c>
      <c r="C18" s="10" t="s">
        <v>134</v>
      </c>
      <c r="D18" t="s">
        <v>128</v>
      </c>
      <c r="E18" t="s">
        <v>140</v>
      </c>
      <c r="F18">
        <v>316.55</v>
      </c>
      <c r="G18">
        <v>39.568750000000001</v>
      </c>
      <c r="H18">
        <v>10.251089</v>
      </c>
      <c r="I18">
        <v>55.8</v>
      </c>
      <c r="J18">
        <v>120.084</v>
      </c>
      <c r="K18">
        <v>15.0105</v>
      </c>
      <c r="L18">
        <v>4.402819</v>
      </c>
      <c r="M18">
        <v>8</v>
      </c>
      <c r="N18">
        <v>1</v>
      </c>
    </row>
    <row r="19" spans="1:31">
      <c r="A19">
        <v>17</v>
      </c>
      <c r="B19" t="s">
        <v>5</v>
      </c>
      <c r="C19" t="s">
        <v>5</v>
      </c>
      <c r="D19" t="s">
        <v>111</v>
      </c>
      <c r="E19" t="s">
        <v>58</v>
      </c>
      <c r="F19">
        <v>306.60000000000002</v>
      </c>
      <c r="G19">
        <v>38.325000000000003</v>
      </c>
      <c r="H19">
        <v>9.5571339999999996</v>
      </c>
      <c r="I19">
        <v>54.7</v>
      </c>
      <c r="J19">
        <v>112.646</v>
      </c>
      <c r="K19">
        <v>14.08075</v>
      </c>
      <c r="L19">
        <v>2.899518</v>
      </c>
      <c r="M19">
        <v>8</v>
      </c>
      <c r="N19">
        <v>0</v>
      </c>
    </row>
    <row r="20" spans="1:31">
      <c r="A20">
        <v>18</v>
      </c>
      <c r="B20" t="s">
        <v>181</v>
      </c>
      <c r="C20" s="5" t="s">
        <v>17</v>
      </c>
      <c r="D20" t="s">
        <v>158</v>
      </c>
      <c r="E20" t="s">
        <v>222</v>
      </c>
      <c r="F20">
        <v>366.85</v>
      </c>
      <c r="G20">
        <v>40.761111</v>
      </c>
      <c r="H20">
        <v>11.464575</v>
      </c>
      <c r="I20">
        <v>58.466667000000001</v>
      </c>
      <c r="J20">
        <v>148.084</v>
      </c>
      <c r="K20">
        <v>16.453778</v>
      </c>
      <c r="L20">
        <v>4.130884</v>
      </c>
      <c r="M20">
        <v>9</v>
      </c>
      <c r="N20">
        <v>1</v>
      </c>
    </row>
    <row r="21" spans="1:31">
      <c r="A21">
        <v>19</v>
      </c>
      <c r="B21" t="s">
        <v>203</v>
      </c>
      <c r="C21" s="5" t="s">
        <v>18</v>
      </c>
      <c r="D21" t="s">
        <v>159</v>
      </c>
      <c r="E21" t="s">
        <v>223</v>
      </c>
      <c r="F21">
        <v>349.36666700000001</v>
      </c>
      <c r="G21">
        <v>49.909523999999998</v>
      </c>
      <c r="H21">
        <v>10.690772000000001</v>
      </c>
      <c r="I21">
        <v>66.816666999999995</v>
      </c>
      <c r="J21">
        <v>136.797</v>
      </c>
      <c r="K21">
        <v>19.542428999999998</v>
      </c>
      <c r="L21">
        <v>3.490542</v>
      </c>
      <c r="M21">
        <v>7</v>
      </c>
      <c r="N21">
        <v>1</v>
      </c>
    </row>
    <row r="22" spans="1:31">
      <c r="A22">
        <v>20</v>
      </c>
      <c r="B22" t="s">
        <v>182</v>
      </c>
      <c r="C22" s="5" t="s">
        <v>19</v>
      </c>
      <c r="D22" t="s">
        <v>160</v>
      </c>
      <c r="E22" t="s">
        <v>224</v>
      </c>
      <c r="F22">
        <v>336.85</v>
      </c>
      <c r="G22">
        <v>37.427778000000004</v>
      </c>
      <c r="H22">
        <v>16.622007</v>
      </c>
      <c r="I22">
        <v>78.2</v>
      </c>
      <c r="J22">
        <v>131.643</v>
      </c>
      <c r="K22">
        <v>14.627000000000001</v>
      </c>
      <c r="L22">
        <v>6.3153730000000001</v>
      </c>
      <c r="M22">
        <v>9</v>
      </c>
      <c r="N22">
        <v>0</v>
      </c>
    </row>
    <row r="23" spans="1:31">
      <c r="A23">
        <v>21</v>
      </c>
      <c r="B23" t="s">
        <v>183</v>
      </c>
      <c r="C23" s="5" t="s">
        <v>20</v>
      </c>
      <c r="D23" t="s">
        <v>161</v>
      </c>
      <c r="E23" t="s">
        <v>225</v>
      </c>
      <c r="F23">
        <v>357.78333300000003</v>
      </c>
      <c r="G23">
        <v>39.753703999999999</v>
      </c>
      <c r="H23">
        <v>13.780219000000001</v>
      </c>
      <c r="I23">
        <v>67.316666999999995</v>
      </c>
      <c r="J23">
        <v>141.584</v>
      </c>
      <c r="K23">
        <v>15.731555999999999</v>
      </c>
      <c r="L23">
        <v>5.7086319999999997</v>
      </c>
      <c r="M23">
        <v>9</v>
      </c>
      <c r="N23">
        <v>0</v>
      </c>
    </row>
    <row r="24" spans="1:31">
      <c r="A24">
        <v>22</v>
      </c>
      <c r="B24" t="s">
        <v>184</v>
      </c>
      <c r="C24" s="5" t="s">
        <v>21</v>
      </c>
      <c r="D24" t="s">
        <v>162</v>
      </c>
      <c r="E24" t="s">
        <v>226</v>
      </c>
      <c r="F24">
        <v>355.36666700000001</v>
      </c>
      <c r="G24">
        <v>39.485185000000001</v>
      </c>
      <c r="H24">
        <v>14.800954000000001</v>
      </c>
      <c r="I24">
        <v>64.916667000000004</v>
      </c>
      <c r="J24">
        <v>141.03</v>
      </c>
      <c r="K24">
        <v>15.67</v>
      </c>
      <c r="L24">
        <v>5.9940049999999996</v>
      </c>
      <c r="M24">
        <v>9</v>
      </c>
      <c r="N24">
        <v>0</v>
      </c>
      <c r="AE24">
        <v>1</v>
      </c>
    </row>
    <row r="25" spans="1:31">
      <c r="A25">
        <v>23</v>
      </c>
      <c r="B25" t="s">
        <v>185</v>
      </c>
      <c r="C25" s="5" t="s">
        <v>204</v>
      </c>
      <c r="D25" t="s">
        <v>163</v>
      </c>
      <c r="E25" t="s">
        <v>227</v>
      </c>
      <c r="F25">
        <v>356.316667</v>
      </c>
      <c r="G25">
        <v>39.590741000000001</v>
      </c>
      <c r="H25">
        <v>10.159834</v>
      </c>
      <c r="I25">
        <v>53.566667000000002</v>
      </c>
      <c r="J25">
        <v>141.06899999999999</v>
      </c>
      <c r="K25">
        <v>15.674333000000001</v>
      </c>
      <c r="L25">
        <v>4.2892619999999999</v>
      </c>
      <c r="M25">
        <v>9</v>
      </c>
      <c r="N25">
        <v>0</v>
      </c>
      <c r="AE25">
        <v>0</v>
      </c>
    </row>
    <row r="26" spans="1:31">
      <c r="A26">
        <v>24</v>
      </c>
      <c r="B26" t="s">
        <v>186</v>
      </c>
      <c r="C26" s="5" t="s">
        <v>205</v>
      </c>
      <c r="D26" t="s">
        <v>164</v>
      </c>
      <c r="E26" t="s">
        <v>228</v>
      </c>
      <c r="F26">
        <v>335.78333300000003</v>
      </c>
      <c r="G26">
        <v>47.969048000000001</v>
      </c>
      <c r="H26">
        <v>16.110759000000002</v>
      </c>
      <c r="I26">
        <v>70.716667000000001</v>
      </c>
      <c r="J26">
        <v>131.44</v>
      </c>
      <c r="K26">
        <v>18.777142999999999</v>
      </c>
      <c r="L26">
        <v>7.5734589999999997</v>
      </c>
      <c r="M26">
        <v>7</v>
      </c>
      <c r="N26">
        <v>1</v>
      </c>
      <c r="AE26">
        <v>1</v>
      </c>
    </row>
    <row r="27" spans="1:31">
      <c r="A27">
        <v>25</v>
      </c>
      <c r="B27" t="s">
        <v>187</v>
      </c>
      <c r="C27" s="5" t="s">
        <v>206</v>
      </c>
      <c r="D27" t="s">
        <v>165</v>
      </c>
      <c r="E27" t="s">
        <v>229</v>
      </c>
      <c r="F27">
        <v>333.33333299999998</v>
      </c>
      <c r="G27">
        <v>41.666666999999997</v>
      </c>
      <c r="H27">
        <v>14.075635999999999</v>
      </c>
      <c r="I27">
        <v>59.483333000000002</v>
      </c>
      <c r="J27">
        <v>129.85599999999999</v>
      </c>
      <c r="K27">
        <v>16.231999999999999</v>
      </c>
      <c r="L27">
        <v>5.6915509999999996</v>
      </c>
      <c r="M27">
        <v>8</v>
      </c>
      <c r="N27">
        <v>1</v>
      </c>
      <c r="AE27">
        <v>1</v>
      </c>
    </row>
    <row r="28" spans="1:31">
      <c r="A28">
        <v>26</v>
      </c>
      <c r="B28" t="s">
        <v>188</v>
      </c>
      <c r="C28" s="5" t="s">
        <v>207</v>
      </c>
      <c r="D28" t="s">
        <v>166</v>
      </c>
      <c r="E28" t="s">
        <v>230</v>
      </c>
      <c r="F28">
        <v>337.9</v>
      </c>
      <c r="G28">
        <v>37.544443999999999</v>
      </c>
      <c r="H28">
        <v>10.326007000000001</v>
      </c>
      <c r="I28">
        <v>55.766666999999998</v>
      </c>
      <c r="J28">
        <v>134.47999999999999</v>
      </c>
      <c r="K28">
        <v>14.942221999999999</v>
      </c>
      <c r="L28">
        <v>4.2684870000000004</v>
      </c>
      <c r="M28">
        <v>9</v>
      </c>
      <c r="N28">
        <v>1</v>
      </c>
      <c r="AE28">
        <v>0</v>
      </c>
    </row>
    <row r="29" spans="1:31">
      <c r="A29">
        <v>27</v>
      </c>
      <c r="B29" t="s">
        <v>189</v>
      </c>
      <c r="C29" s="5" t="s">
        <v>208</v>
      </c>
      <c r="D29" t="s">
        <v>167</v>
      </c>
      <c r="E29" t="s">
        <v>231</v>
      </c>
      <c r="F29">
        <v>331.566667</v>
      </c>
      <c r="G29">
        <v>36.840741000000001</v>
      </c>
      <c r="H29">
        <v>14.653055999999999</v>
      </c>
      <c r="I29">
        <v>60.533332999999999</v>
      </c>
      <c r="J29">
        <v>129.089</v>
      </c>
      <c r="K29">
        <v>14.343222000000001</v>
      </c>
      <c r="L29">
        <v>5.2368579999999998</v>
      </c>
      <c r="M29">
        <v>9</v>
      </c>
      <c r="N29">
        <v>0</v>
      </c>
      <c r="AE29">
        <v>0</v>
      </c>
    </row>
    <row r="30" spans="1:31">
      <c r="A30">
        <v>28</v>
      </c>
      <c r="B30" t="s">
        <v>190</v>
      </c>
      <c r="C30" s="5" t="s">
        <v>209</v>
      </c>
      <c r="D30" t="s">
        <v>168</v>
      </c>
      <c r="E30" t="s">
        <v>232</v>
      </c>
      <c r="F30">
        <v>340.58333299999998</v>
      </c>
      <c r="G30">
        <v>42.572916999999997</v>
      </c>
      <c r="H30">
        <v>13.216257000000001</v>
      </c>
      <c r="I30">
        <v>59.75</v>
      </c>
      <c r="J30">
        <v>131.95099999999999</v>
      </c>
      <c r="K30">
        <v>16.493874999999999</v>
      </c>
      <c r="L30">
        <v>4.8036690000000002</v>
      </c>
      <c r="M30">
        <v>8</v>
      </c>
      <c r="N30">
        <v>1</v>
      </c>
      <c r="AE30">
        <v>0</v>
      </c>
    </row>
    <row r="31" spans="1:31">
      <c r="A31">
        <v>29</v>
      </c>
      <c r="B31" t="s">
        <v>191</v>
      </c>
      <c r="C31" s="5" t="s">
        <v>210</v>
      </c>
      <c r="D31" t="s">
        <v>169</v>
      </c>
      <c r="E31" t="s">
        <v>233</v>
      </c>
      <c r="F31">
        <v>365.683333</v>
      </c>
      <c r="G31">
        <v>40.631481000000001</v>
      </c>
      <c r="H31">
        <v>18.926410000000001</v>
      </c>
      <c r="I31">
        <v>72.7</v>
      </c>
      <c r="J31">
        <v>147.096</v>
      </c>
      <c r="K31">
        <v>16.344000000000001</v>
      </c>
      <c r="L31">
        <v>7.3207579999999997</v>
      </c>
      <c r="M31">
        <v>9</v>
      </c>
      <c r="N31">
        <v>0</v>
      </c>
      <c r="AE31">
        <v>0</v>
      </c>
    </row>
    <row r="32" spans="1:31">
      <c r="A32">
        <v>30</v>
      </c>
      <c r="B32" t="s">
        <v>192</v>
      </c>
      <c r="C32" s="5" t="s">
        <v>211</v>
      </c>
      <c r="D32" t="s">
        <v>170</v>
      </c>
      <c r="E32" t="s">
        <v>234</v>
      </c>
      <c r="F32">
        <v>344.25</v>
      </c>
      <c r="G32">
        <v>43.03125</v>
      </c>
      <c r="H32">
        <v>18.448029999999999</v>
      </c>
      <c r="I32">
        <v>74.933333000000005</v>
      </c>
      <c r="J32">
        <v>134.054</v>
      </c>
      <c r="K32">
        <v>16.75675</v>
      </c>
      <c r="L32">
        <v>6.9356330000000002</v>
      </c>
      <c r="M32">
        <v>8</v>
      </c>
      <c r="N32">
        <v>1</v>
      </c>
      <c r="AE32">
        <v>1</v>
      </c>
    </row>
    <row r="33" spans="1:31">
      <c r="A33">
        <v>31</v>
      </c>
      <c r="B33" t="s">
        <v>193</v>
      </c>
      <c r="C33" s="5" t="s">
        <v>212</v>
      </c>
      <c r="D33" t="s">
        <v>171</v>
      </c>
      <c r="E33" t="s">
        <v>235</v>
      </c>
      <c r="F33">
        <v>348.33333299999998</v>
      </c>
      <c r="G33">
        <v>43.541666999999997</v>
      </c>
      <c r="H33">
        <v>16.452601999999999</v>
      </c>
      <c r="I33">
        <v>66.349999999999994</v>
      </c>
      <c r="J33">
        <v>135.81899999999999</v>
      </c>
      <c r="K33">
        <v>16.977374999999999</v>
      </c>
      <c r="L33">
        <v>6.3819169999999996</v>
      </c>
      <c r="M33">
        <v>8</v>
      </c>
      <c r="N33">
        <v>0</v>
      </c>
      <c r="AE33">
        <v>1</v>
      </c>
    </row>
    <row r="34" spans="1:31">
      <c r="A34">
        <v>32</v>
      </c>
      <c r="B34" t="s">
        <v>194</v>
      </c>
      <c r="C34" s="5" t="s">
        <v>213</v>
      </c>
      <c r="D34" t="s">
        <v>172</v>
      </c>
      <c r="E34" t="s">
        <v>236</v>
      </c>
      <c r="F34">
        <v>366.08333299999998</v>
      </c>
      <c r="G34">
        <v>40.675925999999997</v>
      </c>
      <c r="H34">
        <v>21.115324000000001</v>
      </c>
      <c r="I34">
        <v>80.166667000000004</v>
      </c>
      <c r="J34">
        <v>145.12100000000001</v>
      </c>
      <c r="K34">
        <v>16.124555999999998</v>
      </c>
      <c r="L34">
        <v>8.3375450000000004</v>
      </c>
      <c r="M34">
        <v>9</v>
      </c>
      <c r="N34">
        <v>0</v>
      </c>
      <c r="AE34">
        <v>1</v>
      </c>
    </row>
    <row r="35" spans="1:31">
      <c r="A35">
        <v>33</v>
      </c>
      <c r="B35" t="s">
        <v>195</v>
      </c>
      <c r="C35" s="5" t="s">
        <v>214</v>
      </c>
      <c r="D35" t="s">
        <v>173</v>
      </c>
      <c r="E35" t="s">
        <v>237</v>
      </c>
      <c r="F35">
        <v>337.15</v>
      </c>
      <c r="G35">
        <v>42.143749999999997</v>
      </c>
      <c r="H35">
        <v>20.910464000000001</v>
      </c>
      <c r="I35">
        <v>84.033332999999999</v>
      </c>
      <c r="J35">
        <v>130.108</v>
      </c>
      <c r="K35">
        <v>16.263500000000001</v>
      </c>
      <c r="L35">
        <v>7.8120719999999997</v>
      </c>
      <c r="M35">
        <v>8</v>
      </c>
      <c r="N35">
        <v>1</v>
      </c>
      <c r="AE35">
        <v>0</v>
      </c>
    </row>
    <row r="36" spans="1:31">
      <c r="A36">
        <v>34</v>
      </c>
      <c r="B36" t="s">
        <v>196</v>
      </c>
      <c r="C36" s="5" t="s">
        <v>215</v>
      </c>
      <c r="D36" t="s">
        <v>174</v>
      </c>
      <c r="E36" t="s">
        <v>238</v>
      </c>
      <c r="F36">
        <v>326.21666699999997</v>
      </c>
      <c r="G36">
        <v>40.777082999999998</v>
      </c>
      <c r="H36">
        <v>11.722334</v>
      </c>
      <c r="I36">
        <v>58.366667</v>
      </c>
      <c r="J36">
        <v>122.765</v>
      </c>
      <c r="K36">
        <v>15.345625</v>
      </c>
      <c r="L36">
        <v>5.2063160000000002</v>
      </c>
      <c r="M36">
        <v>8</v>
      </c>
      <c r="N36">
        <v>1</v>
      </c>
      <c r="AE36">
        <v>1</v>
      </c>
    </row>
    <row r="37" spans="1:31">
      <c r="A37">
        <v>35</v>
      </c>
      <c r="B37" t="s">
        <v>197</v>
      </c>
      <c r="C37" s="5" t="s">
        <v>216</v>
      </c>
      <c r="D37" t="s">
        <v>175</v>
      </c>
      <c r="E37" t="s">
        <v>239</v>
      </c>
      <c r="F37">
        <v>326.03333300000003</v>
      </c>
      <c r="G37">
        <v>40.754167000000002</v>
      </c>
      <c r="H37">
        <v>13.236948</v>
      </c>
      <c r="I37">
        <v>63.5</v>
      </c>
      <c r="J37">
        <v>122.994</v>
      </c>
      <c r="K37">
        <v>15.37425</v>
      </c>
      <c r="L37">
        <v>5.4998950000000004</v>
      </c>
      <c r="M37">
        <v>8</v>
      </c>
      <c r="N37">
        <v>1</v>
      </c>
      <c r="AE37">
        <v>0</v>
      </c>
    </row>
    <row r="38" spans="1:31">
      <c r="A38">
        <v>36</v>
      </c>
      <c r="B38" t="s">
        <v>198</v>
      </c>
      <c r="C38" s="5" t="s">
        <v>217</v>
      </c>
      <c r="D38" t="s">
        <v>176</v>
      </c>
      <c r="E38" t="s">
        <v>240</v>
      </c>
      <c r="F38">
        <v>346.73333300000002</v>
      </c>
      <c r="G38">
        <v>38.525925999999998</v>
      </c>
      <c r="H38">
        <v>11.281516</v>
      </c>
      <c r="I38">
        <v>54.833333000000003</v>
      </c>
      <c r="J38">
        <v>133.97999999999999</v>
      </c>
      <c r="K38">
        <v>14.886666999999999</v>
      </c>
      <c r="L38">
        <v>4.8346689999999999</v>
      </c>
      <c r="M38">
        <v>9</v>
      </c>
      <c r="N38">
        <v>1</v>
      </c>
      <c r="AE38">
        <v>1</v>
      </c>
    </row>
    <row r="39" spans="1:31">
      <c r="A39">
        <v>37</v>
      </c>
      <c r="B39" t="s">
        <v>199</v>
      </c>
      <c r="C39" s="5" t="s">
        <v>218</v>
      </c>
      <c r="D39" t="s">
        <v>177</v>
      </c>
      <c r="E39" t="s">
        <v>241</v>
      </c>
      <c r="F39">
        <v>344.28333300000003</v>
      </c>
      <c r="G39">
        <v>49.183332999999998</v>
      </c>
      <c r="H39">
        <v>8.6373219999999993</v>
      </c>
      <c r="I39">
        <v>61.966667000000001</v>
      </c>
      <c r="J39">
        <v>132.47499999999999</v>
      </c>
      <c r="K39">
        <v>18.925000000000001</v>
      </c>
      <c r="L39">
        <v>3.9608500000000002</v>
      </c>
      <c r="M39">
        <v>7</v>
      </c>
      <c r="N39">
        <v>1</v>
      </c>
      <c r="AE39">
        <v>0</v>
      </c>
    </row>
    <row r="40" spans="1:31">
      <c r="A40">
        <v>38</v>
      </c>
      <c r="B40" t="s">
        <v>200</v>
      </c>
      <c r="C40" s="5" t="s">
        <v>219</v>
      </c>
      <c r="D40" t="s">
        <v>178</v>
      </c>
      <c r="E40" t="s">
        <v>242</v>
      </c>
      <c r="F40">
        <v>340.58333299999998</v>
      </c>
      <c r="G40">
        <v>37.842593000000001</v>
      </c>
      <c r="H40">
        <v>10.149794999999999</v>
      </c>
      <c r="I40">
        <v>57.933332999999998</v>
      </c>
      <c r="J40">
        <v>133.172</v>
      </c>
      <c r="K40">
        <v>14.796889</v>
      </c>
      <c r="L40">
        <v>4.4161260000000002</v>
      </c>
      <c r="M40">
        <v>9</v>
      </c>
      <c r="N40">
        <v>0</v>
      </c>
      <c r="AE40">
        <v>0</v>
      </c>
    </row>
    <row r="41" spans="1:31">
      <c r="A41">
        <v>39</v>
      </c>
      <c r="B41" t="s">
        <v>201</v>
      </c>
      <c r="C41" s="5" t="s">
        <v>220</v>
      </c>
      <c r="D41" t="s">
        <v>179</v>
      </c>
      <c r="E41" t="s">
        <v>243</v>
      </c>
      <c r="F41">
        <v>355.53333300000003</v>
      </c>
      <c r="G41">
        <v>50.790475999999998</v>
      </c>
      <c r="H41">
        <v>18.638415999999999</v>
      </c>
      <c r="I41">
        <v>86</v>
      </c>
      <c r="J41">
        <v>139.46899999999999</v>
      </c>
      <c r="K41">
        <v>19.924143000000001</v>
      </c>
      <c r="L41">
        <v>8.7048869999999994</v>
      </c>
      <c r="M41">
        <v>7</v>
      </c>
      <c r="N41">
        <v>1</v>
      </c>
      <c r="AE41">
        <v>1</v>
      </c>
    </row>
    <row r="42" spans="1:31">
      <c r="A42">
        <v>40</v>
      </c>
      <c r="B42" t="s">
        <v>202</v>
      </c>
      <c r="C42" s="5" t="s">
        <v>221</v>
      </c>
      <c r="D42" t="s">
        <v>180</v>
      </c>
      <c r="E42" t="s">
        <v>244</v>
      </c>
      <c r="F42">
        <v>350.433333</v>
      </c>
      <c r="G42">
        <v>43.804167</v>
      </c>
      <c r="H42">
        <v>12.061598</v>
      </c>
      <c r="I42">
        <v>67.233333000000002</v>
      </c>
      <c r="J42">
        <v>134.22800000000001</v>
      </c>
      <c r="K42">
        <v>16.778500000000001</v>
      </c>
      <c r="L42">
        <v>5.3572569999999997</v>
      </c>
      <c r="M42">
        <v>8</v>
      </c>
      <c r="N42">
        <v>1</v>
      </c>
      <c r="AE42">
        <v>1</v>
      </c>
    </row>
    <row r="43" spans="1:31">
      <c r="AE43">
        <v>1</v>
      </c>
    </row>
    <row r="44" spans="1:31">
      <c r="AE44">
        <v>1</v>
      </c>
    </row>
    <row r="45" spans="1:31">
      <c r="AE45">
        <v>1</v>
      </c>
    </row>
    <row r="46" spans="1:31">
      <c r="AE46">
        <v>0</v>
      </c>
    </row>
    <row r="47" spans="1:31">
      <c r="AE47">
        <v>1</v>
      </c>
    </row>
    <row r="48" spans="1:31">
      <c r="AE48">
        <v>1</v>
      </c>
    </row>
  </sheetData>
  <autoFilter ref="A1:N42" xr:uid="{E84AEC6D-08BD-0044-9277-AEFF39E50B7D}"/>
  <phoneticPr fontId="1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9D09-6434-3247-9D76-AD5E882BA1E4}">
  <dimension ref="A1:X70"/>
  <sheetViews>
    <sheetView tabSelected="1" topLeftCell="E1" workbookViewId="0">
      <selection activeCell="K53" sqref="K53"/>
    </sheetView>
  </sheetViews>
  <sheetFormatPr baseColWidth="10" defaultRowHeight="20"/>
  <cols>
    <col min="5" max="5" width="12.28515625" bestFit="1" customWidth="1"/>
  </cols>
  <sheetData>
    <row r="1" spans="1:24">
      <c r="B1" t="s">
        <v>27</v>
      </c>
      <c r="C1" t="s">
        <v>25</v>
      </c>
      <c r="M1" t="s">
        <v>28</v>
      </c>
      <c r="N1" t="s">
        <v>24</v>
      </c>
      <c r="O1" t="s">
        <v>5</v>
      </c>
      <c r="P1" s="5" t="s">
        <v>19</v>
      </c>
      <c r="Q1" s="5" t="s">
        <v>20</v>
      </c>
      <c r="R1" s="5" t="s">
        <v>21</v>
      </c>
      <c r="S1" s="5" t="s">
        <v>204</v>
      </c>
      <c r="T1" s="11" t="s">
        <v>208</v>
      </c>
      <c r="U1" s="5" t="s">
        <v>210</v>
      </c>
      <c r="V1" s="5" t="s">
        <v>212</v>
      </c>
      <c r="W1" s="5" t="s">
        <v>213</v>
      </c>
      <c r="X1" s="5" t="s">
        <v>219</v>
      </c>
    </row>
    <row r="2" spans="1:24">
      <c r="B2" t="s">
        <v>29</v>
      </c>
      <c r="C2" t="s">
        <v>25</v>
      </c>
      <c r="M2" t="s">
        <v>30</v>
      </c>
      <c r="N2" t="s">
        <v>22</v>
      </c>
      <c r="O2" t="s">
        <v>111</v>
      </c>
      <c r="P2" t="s">
        <v>160</v>
      </c>
      <c r="Q2" t="s">
        <v>161</v>
      </c>
      <c r="R2" t="s">
        <v>162</v>
      </c>
      <c r="S2" t="s">
        <v>163</v>
      </c>
      <c r="T2" s="11" t="s">
        <v>167</v>
      </c>
      <c r="U2" t="s">
        <v>169</v>
      </c>
      <c r="V2" t="s">
        <v>171</v>
      </c>
      <c r="W2" t="s">
        <v>172</v>
      </c>
      <c r="X2" t="s">
        <v>178</v>
      </c>
    </row>
    <row r="3" spans="1:24">
      <c r="B3" t="s">
        <v>81</v>
      </c>
      <c r="C3" t="s">
        <v>23</v>
      </c>
      <c r="M3" t="s">
        <v>51</v>
      </c>
      <c r="N3" t="s">
        <v>57</v>
      </c>
      <c r="O3" t="s">
        <v>58</v>
      </c>
      <c r="P3" t="s">
        <v>224</v>
      </c>
      <c r="Q3" t="s">
        <v>225</v>
      </c>
      <c r="R3" t="s">
        <v>226</v>
      </c>
      <c r="S3" t="s">
        <v>227</v>
      </c>
      <c r="T3" s="11" t="s">
        <v>231</v>
      </c>
      <c r="U3" t="s">
        <v>233</v>
      </c>
      <c r="V3" t="s">
        <v>235</v>
      </c>
      <c r="W3" t="s">
        <v>236</v>
      </c>
      <c r="X3" t="s">
        <v>242</v>
      </c>
    </row>
    <row r="4" spans="1:24">
      <c r="A4" s="4" t="s">
        <v>69</v>
      </c>
      <c r="B4" t="s">
        <v>78</v>
      </c>
      <c r="C4" s="7">
        <v>181.364</v>
      </c>
      <c r="E4">
        <f>C4/F4*150</f>
        <v>3886.3714285714286</v>
      </c>
      <c r="F4" s="9">
        <v>7</v>
      </c>
      <c r="G4" t="s">
        <v>157</v>
      </c>
      <c r="M4" t="s">
        <v>52</v>
      </c>
      <c r="N4">
        <v>442.08333299999998</v>
      </c>
      <c r="O4">
        <v>306.60000000000002</v>
      </c>
      <c r="P4">
        <v>336.85</v>
      </c>
      <c r="Q4">
        <v>357.78333300000003</v>
      </c>
      <c r="R4">
        <v>355.36666700000001</v>
      </c>
      <c r="S4">
        <v>356.316667</v>
      </c>
      <c r="T4" s="11">
        <v>331.566667</v>
      </c>
      <c r="U4">
        <v>365.683333</v>
      </c>
      <c r="V4">
        <v>348.33333299999998</v>
      </c>
      <c r="W4">
        <v>366.08333299999998</v>
      </c>
      <c r="X4">
        <v>340.58333299999998</v>
      </c>
    </row>
    <row r="5" spans="1:24">
      <c r="A5" s="4"/>
      <c r="B5" t="s">
        <v>75</v>
      </c>
      <c r="C5" s="7">
        <v>20.151555999999999</v>
      </c>
      <c r="M5" t="s">
        <v>53</v>
      </c>
      <c r="N5">
        <v>49.120370000000001</v>
      </c>
      <c r="O5">
        <v>38.325000000000003</v>
      </c>
      <c r="P5">
        <v>37.427778000000004</v>
      </c>
      <c r="Q5">
        <v>39.753703999999999</v>
      </c>
      <c r="R5">
        <v>39.485185000000001</v>
      </c>
      <c r="S5">
        <v>39.590741000000001</v>
      </c>
      <c r="T5" s="11">
        <v>36.840741000000001</v>
      </c>
      <c r="U5">
        <v>40.631481000000001</v>
      </c>
      <c r="V5">
        <v>43.541666999999997</v>
      </c>
      <c r="W5">
        <v>40.675925999999997</v>
      </c>
      <c r="X5">
        <v>37.842593000000001</v>
      </c>
    </row>
    <row r="6" spans="1:24">
      <c r="A6" s="4"/>
      <c r="B6" t="s">
        <v>76</v>
      </c>
      <c r="C6" s="7">
        <v>5.2581980000000001</v>
      </c>
      <c r="M6" t="s">
        <v>54</v>
      </c>
      <c r="N6">
        <v>10.259879</v>
      </c>
      <c r="O6">
        <v>9.5571339999999996</v>
      </c>
      <c r="P6">
        <v>16.622007</v>
      </c>
      <c r="Q6">
        <v>13.780219000000001</v>
      </c>
      <c r="R6">
        <v>14.800954000000001</v>
      </c>
      <c r="S6">
        <v>10.159834</v>
      </c>
      <c r="T6" s="11">
        <v>14.653055999999999</v>
      </c>
      <c r="U6">
        <v>18.926410000000001</v>
      </c>
      <c r="V6">
        <v>16.452601999999999</v>
      </c>
      <c r="W6">
        <v>21.115324000000001</v>
      </c>
      <c r="X6">
        <v>10.149794999999999</v>
      </c>
    </row>
    <row r="7" spans="1:24">
      <c r="A7" s="4" t="s">
        <v>79</v>
      </c>
      <c r="B7" t="s">
        <v>80</v>
      </c>
      <c r="C7" s="7">
        <v>442.08333299999998</v>
      </c>
      <c r="D7" s="7"/>
      <c r="M7" t="s">
        <v>73</v>
      </c>
      <c r="N7">
        <v>60.316667000000002</v>
      </c>
      <c r="O7">
        <v>54.7</v>
      </c>
      <c r="P7">
        <v>78.2</v>
      </c>
      <c r="Q7">
        <v>67.316666999999995</v>
      </c>
      <c r="R7">
        <v>64.916667000000004</v>
      </c>
      <c r="S7">
        <v>53.566667000000002</v>
      </c>
      <c r="T7" s="11">
        <v>60.533332999999999</v>
      </c>
      <c r="U7">
        <v>72.7</v>
      </c>
      <c r="V7">
        <v>66.349999999999994</v>
      </c>
      <c r="W7">
        <v>80.166667000000004</v>
      </c>
      <c r="X7">
        <v>57.933332999999998</v>
      </c>
    </row>
    <row r="8" spans="1:24">
      <c r="A8" s="4"/>
      <c r="B8" t="s">
        <v>75</v>
      </c>
      <c r="C8" s="7">
        <v>49.120370000000001</v>
      </c>
      <c r="D8" s="7"/>
      <c r="M8" t="s">
        <v>55</v>
      </c>
      <c r="N8">
        <v>181.364</v>
      </c>
      <c r="O8">
        <v>112.646</v>
      </c>
      <c r="P8">
        <v>131.643</v>
      </c>
      <c r="Q8">
        <v>141.584</v>
      </c>
      <c r="R8">
        <v>141.03</v>
      </c>
      <c r="S8">
        <v>141.06899999999999</v>
      </c>
      <c r="T8" s="11">
        <v>129.089</v>
      </c>
      <c r="U8">
        <v>147.096</v>
      </c>
      <c r="V8">
        <v>135.81899999999999</v>
      </c>
      <c r="W8">
        <v>145.12100000000001</v>
      </c>
      <c r="X8">
        <v>133.172</v>
      </c>
    </row>
    <row r="9" spans="1:24">
      <c r="A9" s="4"/>
      <c r="B9" t="s">
        <v>76</v>
      </c>
      <c r="C9" s="7">
        <v>10.259879</v>
      </c>
      <c r="D9" s="7"/>
      <c r="M9" t="s">
        <v>71</v>
      </c>
      <c r="N9">
        <v>20.151555999999999</v>
      </c>
      <c r="O9">
        <v>14.08075</v>
      </c>
      <c r="P9">
        <v>14.627000000000001</v>
      </c>
      <c r="Q9">
        <v>15.731555999999999</v>
      </c>
      <c r="R9">
        <v>15.67</v>
      </c>
      <c r="S9">
        <v>15.674333000000001</v>
      </c>
      <c r="T9" s="11">
        <v>14.343222000000001</v>
      </c>
      <c r="U9">
        <v>16.344000000000001</v>
      </c>
      <c r="V9">
        <v>16.977374999999999</v>
      </c>
      <c r="W9">
        <v>16.124555999999998</v>
      </c>
      <c r="X9">
        <v>14.796889</v>
      </c>
    </row>
    <row r="10" spans="1:24">
      <c r="A10" s="4"/>
      <c r="B10" t="s">
        <v>77</v>
      </c>
      <c r="C10" s="7">
        <v>60.316667000000002</v>
      </c>
      <c r="D10" s="7"/>
      <c r="M10" t="s">
        <v>72</v>
      </c>
      <c r="N10">
        <v>5.2581980000000001</v>
      </c>
      <c r="O10">
        <v>2.899518</v>
      </c>
      <c r="P10">
        <v>6.3153730000000001</v>
      </c>
      <c r="Q10">
        <v>5.7086319999999997</v>
      </c>
      <c r="R10">
        <v>5.9940049999999996</v>
      </c>
      <c r="S10">
        <v>4.2892619999999999</v>
      </c>
      <c r="T10" s="11">
        <v>5.2368579999999998</v>
      </c>
      <c r="U10">
        <v>7.3207579999999997</v>
      </c>
      <c r="V10">
        <v>6.3819169999999996</v>
      </c>
      <c r="W10">
        <v>8.3375450000000004</v>
      </c>
      <c r="X10">
        <v>4.4161260000000002</v>
      </c>
    </row>
    <row r="11" spans="1:24">
      <c r="A11" s="6" t="s">
        <v>74</v>
      </c>
      <c r="B11" s="6"/>
      <c r="C11">
        <v>9</v>
      </c>
      <c r="M11" t="s">
        <v>56</v>
      </c>
      <c r="N11">
        <v>9</v>
      </c>
      <c r="O11">
        <v>8</v>
      </c>
      <c r="P11">
        <v>9</v>
      </c>
      <c r="Q11">
        <v>9</v>
      </c>
      <c r="R11">
        <v>9</v>
      </c>
      <c r="S11">
        <v>9</v>
      </c>
      <c r="T11" s="11">
        <v>9</v>
      </c>
      <c r="U11">
        <v>9</v>
      </c>
      <c r="V11">
        <v>8</v>
      </c>
      <c r="W11">
        <v>9</v>
      </c>
      <c r="X11">
        <v>9</v>
      </c>
    </row>
    <row r="12" spans="1:24">
      <c r="C12" t="s">
        <v>81</v>
      </c>
      <c r="D12" t="s">
        <v>101</v>
      </c>
      <c r="E12" t="s">
        <v>70</v>
      </c>
      <c r="F12" t="s">
        <v>102</v>
      </c>
      <c r="G12" t="s">
        <v>103</v>
      </c>
      <c r="H12" t="s">
        <v>104</v>
      </c>
      <c r="I12" t="s">
        <v>105</v>
      </c>
      <c r="M12" t="s">
        <v>245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1">
        <v>0</v>
      </c>
      <c r="U12">
        <v>0</v>
      </c>
      <c r="V12">
        <v>0</v>
      </c>
      <c r="W12">
        <v>0</v>
      </c>
      <c r="X12">
        <v>0</v>
      </c>
    </row>
    <row r="13" spans="1:24">
      <c r="B13" t="s">
        <v>92</v>
      </c>
      <c r="C13" t="s">
        <v>83</v>
      </c>
      <c r="D13">
        <v>3</v>
      </c>
      <c r="E13" s="7">
        <v>34.700000000000003</v>
      </c>
      <c r="F13" s="7">
        <v>14.321999999999999</v>
      </c>
      <c r="G13" s="7">
        <v>113.499065379999</v>
      </c>
      <c r="H13">
        <v>6</v>
      </c>
      <c r="I13">
        <v>6</v>
      </c>
      <c r="U13" t="s">
        <v>116</v>
      </c>
      <c r="V13" t="s">
        <v>118</v>
      </c>
    </row>
    <row r="14" spans="1:24">
      <c r="B14" t="s">
        <v>93</v>
      </c>
      <c r="C14" t="s">
        <v>84</v>
      </c>
      <c r="D14">
        <v>5</v>
      </c>
      <c r="E14" s="7">
        <v>52.716666666666598</v>
      </c>
      <c r="F14" s="7">
        <v>20.972999999999999</v>
      </c>
      <c r="G14" s="7">
        <v>225.51299474000001</v>
      </c>
      <c r="H14">
        <v>6</v>
      </c>
      <c r="I14">
        <v>6</v>
      </c>
      <c r="T14" t="s">
        <v>52</v>
      </c>
      <c r="U14">
        <f>AVERAGE(P4:X4)</f>
        <v>350.95185177777779</v>
      </c>
      <c r="V14">
        <v>331.566667</v>
      </c>
    </row>
    <row r="15" spans="1:24">
      <c r="B15" t="s">
        <v>94</v>
      </c>
      <c r="C15" t="s">
        <v>85</v>
      </c>
      <c r="D15">
        <v>4</v>
      </c>
      <c r="E15" s="7">
        <v>29.266666666666602</v>
      </c>
      <c r="F15" s="7">
        <v>9.3000000000000007</v>
      </c>
      <c r="G15" s="7">
        <v>116.34581946</v>
      </c>
      <c r="H15">
        <v>6</v>
      </c>
      <c r="I15">
        <v>6</v>
      </c>
      <c r="T15" t="s">
        <v>53</v>
      </c>
      <c r="U15">
        <f t="shared" ref="U15:U21" si="0">AVERAGE(P5:X5)</f>
        <v>39.532201777777779</v>
      </c>
      <c r="V15">
        <v>36.840741000000001</v>
      </c>
    </row>
    <row r="16" spans="1:24">
      <c r="B16" t="s">
        <v>95</v>
      </c>
      <c r="C16" t="s">
        <v>86</v>
      </c>
      <c r="D16">
        <v>5</v>
      </c>
      <c r="E16" s="7">
        <v>52.35</v>
      </c>
      <c r="F16" s="7">
        <v>19.742999999999999</v>
      </c>
      <c r="G16" s="7">
        <v>224.04872319999899</v>
      </c>
      <c r="H16">
        <v>3</v>
      </c>
      <c r="I16">
        <v>6</v>
      </c>
      <c r="T16" t="s">
        <v>54</v>
      </c>
      <c r="U16">
        <f t="shared" si="0"/>
        <v>15.18446677777778</v>
      </c>
      <c r="V16">
        <v>14.653055999999999</v>
      </c>
    </row>
    <row r="17" spans="1:22">
      <c r="B17" t="s">
        <v>96</v>
      </c>
      <c r="C17" t="s">
        <v>87</v>
      </c>
      <c r="D17">
        <v>6</v>
      </c>
      <c r="E17" s="7">
        <v>59.4166666666666</v>
      </c>
      <c r="F17" s="7">
        <v>24.096</v>
      </c>
      <c r="G17" s="7">
        <v>209.873187046</v>
      </c>
      <c r="H17">
        <v>5</v>
      </c>
      <c r="I17">
        <v>4</v>
      </c>
      <c r="T17" t="s">
        <v>73</v>
      </c>
      <c r="U17">
        <f t="shared" si="0"/>
        <v>66.853703777777753</v>
      </c>
      <c r="V17">
        <v>60.533332999999999</v>
      </c>
    </row>
    <row r="18" spans="1:22">
      <c r="B18" t="s">
        <v>97</v>
      </c>
      <c r="C18" t="s">
        <v>88</v>
      </c>
      <c r="D18">
        <v>5</v>
      </c>
      <c r="E18" s="7">
        <v>52.95</v>
      </c>
      <c r="F18" s="7">
        <v>20.949000000000002</v>
      </c>
      <c r="G18" s="7">
        <v>221.88061901999899</v>
      </c>
      <c r="H18">
        <v>4</v>
      </c>
      <c r="I18">
        <v>4</v>
      </c>
      <c r="T18" t="s">
        <v>55</v>
      </c>
      <c r="U18">
        <f t="shared" si="0"/>
        <v>138.40255555555555</v>
      </c>
      <c r="V18">
        <v>129.089</v>
      </c>
    </row>
    <row r="19" spans="1:22">
      <c r="B19" t="s">
        <v>98</v>
      </c>
      <c r="C19" t="s">
        <v>89</v>
      </c>
      <c r="D19">
        <v>4</v>
      </c>
      <c r="E19" s="7">
        <v>44.116666666666603</v>
      </c>
      <c r="F19" s="7">
        <v>19.207000000000001</v>
      </c>
      <c r="G19" s="7">
        <v>132.53343867199999</v>
      </c>
      <c r="H19">
        <v>2</v>
      </c>
      <c r="I19">
        <v>4</v>
      </c>
      <c r="T19" t="s">
        <v>71</v>
      </c>
      <c r="U19">
        <f t="shared" si="0"/>
        <v>15.587658999999999</v>
      </c>
      <c r="V19">
        <v>14.343222000000001</v>
      </c>
    </row>
    <row r="20" spans="1:22">
      <c r="B20" t="s">
        <v>99</v>
      </c>
      <c r="C20" t="s">
        <v>90</v>
      </c>
      <c r="D20">
        <v>6</v>
      </c>
      <c r="E20" s="7">
        <v>60.316666666666599</v>
      </c>
      <c r="F20" s="7">
        <v>25.547999999999998</v>
      </c>
      <c r="G20" s="7">
        <v>265.041162472</v>
      </c>
      <c r="H20">
        <v>4</v>
      </c>
      <c r="I20">
        <v>6</v>
      </c>
      <c r="T20" t="s">
        <v>72</v>
      </c>
      <c r="U20">
        <f t="shared" si="0"/>
        <v>6.000052888888888</v>
      </c>
      <c r="V20">
        <v>5.2368579999999998</v>
      </c>
    </row>
    <row r="21" spans="1:22">
      <c r="B21" t="s">
        <v>100</v>
      </c>
      <c r="C21" t="s">
        <v>91</v>
      </c>
      <c r="D21">
        <v>5</v>
      </c>
      <c r="E21" s="7">
        <v>56.25</v>
      </c>
      <c r="F21" s="7">
        <v>27.225999999999999</v>
      </c>
      <c r="G21" s="7">
        <v>265.59741256599898</v>
      </c>
      <c r="H21">
        <v>5</v>
      </c>
      <c r="I21">
        <v>6</v>
      </c>
      <c r="T21" t="s">
        <v>56</v>
      </c>
      <c r="U21">
        <f t="shared" si="0"/>
        <v>8.8888888888888893</v>
      </c>
      <c r="V21">
        <v>9</v>
      </c>
    </row>
    <row r="26" spans="1:22">
      <c r="B26" t="s">
        <v>27</v>
      </c>
      <c r="C26" t="s">
        <v>25</v>
      </c>
      <c r="D26" t="s">
        <v>6</v>
      </c>
      <c r="E26" t="s">
        <v>115</v>
      </c>
    </row>
    <row r="27" spans="1:22">
      <c r="B27" t="s">
        <v>29</v>
      </c>
      <c r="C27" t="s">
        <v>25</v>
      </c>
      <c r="D27" t="s">
        <v>6</v>
      </c>
    </row>
    <row r="28" spans="1:22">
      <c r="B28" t="s">
        <v>81</v>
      </c>
      <c r="C28" t="s">
        <v>23</v>
      </c>
      <c r="D28" t="s">
        <v>111</v>
      </c>
      <c r="O28" t="s">
        <v>156</v>
      </c>
      <c r="P28" t="s">
        <v>105</v>
      </c>
      <c r="Q28" t="s">
        <v>141</v>
      </c>
      <c r="R28" t="s">
        <v>142</v>
      </c>
    </row>
    <row r="29" spans="1:22">
      <c r="A29" s="4" t="s">
        <v>69</v>
      </c>
      <c r="B29" t="s">
        <v>78</v>
      </c>
      <c r="C29" s="7">
        <v>181.364</v>
      </c>
      <c r="D29" s="7">
        <v>112.646</v>
      </c>
      <c r="E29" s="7">
        <f>D29-C29</f>
        <v>-68.718000000000004</v>
      </c>
      <c r="G29">
        <f>E29/F4*150</f>
        <v>-1472.5285714285715</v>
      </c>
      <c r="N29" t="s">
        <v>92</v>
      </c>
      <c r="O29" t="s">
        <v>143</v>
      </c>
      <c r="P29">
        <v>6</v>
      </c>
      <c r="Q29" t="s">
        <v>144</v>
      </c>
      <c r="R29" t="s">
        <v>145</v>
      </c>
    </row>
    <row r="30" spans="1:22">
      <c r="A30" s="4"/>
      <c r="B30" t="s">
        <v>75</v>
      </c>
      <c r="C30" s="7">
        <v>20.151555999999999</v>
      </c>
      <c r="D30" s="7">
        <v>14.08075</v>
      </c>
      <c r="E30" s="7">
        <f t="shared" ref="E30:E36" si="1">D30-C30</f>
        <v>-6.0708059999999993</v>
      </c>
      <c r="N30" t="s">
        <v>93</v>
      </c>
      <c r="O30" t="s">
        <v>146</v>
      </c>
      <c r="P30">
        <v>6</v>
      </c>
      <c r="Q30" t="s">
        <v>144</v>
      </c>
      <c r="R30" t="s">
        <v>145</v>
      </c>
    </row>
    <row r="31" spans="1:22">
      <c r="A31" s="4"/>
      <c r="B31" t="s">
        <v>76</v>
      </c>
      <c r="C31" s="7">
        <v>5.2581980000000001</v>
      </c>
      <c r="D31" s="7">
        <v>2.899518</v>
      </c>
      <c r="E31" s="7">
        <f t="shared" si="1"/>
        <v>-2.3586800000000001</v>
      </c>
      <c r="N31" t="s">
        <v>94</v>
      </c>
      <c r="O31" t="s">
        <v>147</v>
      </c>
      <c r="P31">
        <v>6</v>
      </c>
      <c r="Q31" t="s">
        <v>144</v>
      </c>
      <c r="R31" t="s">
        <v>145</v>
      </c>
    </row>
    <row r="32" spans="1:22">
      <c r="A32" s="4" t="s">
        <v>79</v>
      </c>
      <c r="B32" t="s">
        <v>80</v>
      </c>
      <c r="C32" s="7">
        <v>442.08333299999998</v>
      </c>
      <c r="D32" s="7">
        <v>306.60000000000002</v>
      </c>
      <c r="E32" s="7">
        <f t="shared" si="1"/>
        <v>-135.48333299999996</v>
      </c>
      <c r="N32" t="s">
        <v>95</v>
      </c>
      <c r="O32" t="s">
        <v>148</v>
      </c>
      <c r="P32">
        <v>6</v>
      </c>
      <c r="Q32" t="s">
        <v>144</v>
      </c>
      <c r="R32" t="s">
        <v>145</v>
      </c>
    </row>
    <row r="33" spans="1:18">
      <c r="A33" s="4"/>
      <c r="B33" t="s">
        <v>75</v>
      </c>
      <c r="C33" s="7">
        <v>49.120370000000001</v>
      </c>
      <c r="D33" s="7">
        <v>38.325000000000003</v>
      </c>
      <c r="E33" s="7">
        <f t="shared" si="1"/>
        <v>-10.795369999999998</v>
      </c>
      <c r="N33" t="s">
        <v>96</v>
      </c>
      <c r="O33" t="s">
        <v>149</v>
      </c>
      <c r="P33">
        <v>4</v>
      </c>
      <c r="Q33" t="s">
        <v>150</v>
      </c>
      <c r="R33" t="s">
        <v>151</v>
      </c>
    </row>
    <row r="34" spans="1:18">
      <c r="A34" s="4"/>
      <c r="B34" t="s">
        <v>76</v>
      </c>
      <c r="C34" s="7">
        <v>10.259879</v>
      </c>
      <c r="D34" s="7">
        <v>9.5571339999999996</v>
      </c>
      <c r="E34" s="7">
        <f t="shared" si="1"/>
        <v>-0.70274500000000018</v>
      </c>
      <c r="N34" t="s">
        <v>97</v>
      </c>
      <c r="O34" t="s">
        <v>152</v>
      </c>
      <c r="P34">
        <v>4</v>
      </c>
      <c r="Q34" t="s">
        <v>150</v>
      </c>
      <c r="R34" t="s">
        <v>151</v>
      </c>
    </row>
    <row r="35" spans="1:18">
      <c r="A35" s="4"/>
      <c r="B35" t="s">
        <v>77</v>
      </c>
      <c r="C35" s="7">
        <v>60.316667000000002</v>
      </c>
      <c r="D35" s="7">
        <v>54.7</v>
      </c>
      <c r="E35" s="7">
        <f t="shared" si="1"/>
        <v>-5.6166669999999996</v>
      </c>
      <c r="N35" t="s">
        <v>98</v>
      </c>
      <c r="O35" t="s">
        <v>153</v>
      </c>
      <c r="P35">
        <v>4</v>
      </c>
      <c r="Q35" t="s">
        <v>150</v>
      </c>
      <c r="R35" t="s">
        <v>151</v>
      </c>
    </row>
    <row r="36" spans="1:18">
      <c r="A36" s="6" t="s">
        <v>74</v>
      </c>
      <c r="B36" s="6"/>
      <c r="C36">
        <v>9</v>
      </c>
      <c r="D36">
        <v>8</v>
      </c>
      <c r="E36" s="7">
        <f t="shared" si="1"/>
        <v>-1</v>
      </c>
      <c r="N36" t="s">
        <v>99</v>
      </c>
      <c r="O36" t="s">
        <v>154</v>
      </c>
      <c r="P36">
        <v>6</v>
      </c>
      <c r="Q36" t="s">
        <v>144</v>
      </c>
      <c r="R36" t="s">
        <v>151</v>
      </c>
    </row>
    <row r="37" spans="1:18">
      <c r="C37" t="s">
        <v>81</v>
      </c>
      <c r="D37" t="s">
        <v>101</v>
      </c>
      <c r="E37" t="s">
        <v>70</v>
      </c>
      <c r="F37" t="s">
        <v>102</v>
      </c>
      <c r="G37" t="s">
        <v>103</v>
      </c>
      <c r="H37" t="s">
        <v>104</v>
      </c>
      <c r="I37" t="s">
        <v>105</v>
      </c>
      <c r="N37" t="s">
        <v>100</v>
      </c>
      <c r="O37" t="s">
        <v>155</v>
      </c>
      <c r="P37">
        <v>6</v>
      </c>
      <c r="Q37" t="s">
        <v>150</v>
      </c>
      <c r="R37" t="s">
        <v>151</v>
      </c>
    </row>
    <row r="38" spans="1:18">
      <c r="B38" t="s">
        <v>92</v>
      </c>
      <c r="C38" t="s">
        <v>106</v>
      </c>
      <c r="D38">
        <v>4</v>
      </c>
      <c r="E38" s="7">
        <v>25.15</v>
      </c>
      <c r="F38" s="7">
        <v>8.2289999999999992</v>
      </c>
      <c r="G38" s="7">
        <v>116.34581946</v>
      </c>
      <c r="H38">
        <v>6</v>
      </c>
      <c r="I38">
        <v>6</v>
      </c>
    </row>
    <row r="39" spans="1:18">
      <c r="B39" t="s">
        <v>93</v>
      </c>
      <c r="C39" t="s">
        <v>107</v>
      </c>
      <c r="D39">
        <v>6</v>
      </c>
      <c r="E39" s="7">
        <v>54.7</v>
      </c>
      <c r="F39" s="7">
        <v>17.927</v>
      </c>
      <c r="G39" s="7">
        <v>133.067917814</v>
      </c>
      <c r="H39">
        <v>6</v>
      </c>
      <c r="I39">
        <v>6</v>
      </c>
    </row>
    <row r="40" spans="1:18">
      <c r="B40" t="s">
        <v>94</v>
      </c>
      <c r="C40" t="s">
        <v>108</v>
      </c>
      <c r="D40">
        <v>5</v>
      </c>
      <c r="E40" s="7">
        <v>45.9166666666666</v>
      </c>
      <c r="F40" s="7">
        <v>13.968999999999999</v>
      </c>
      <c r="G40" s="7">
        <v>117.90480421999899</v>
      </c>
      <c r="H40">
        <v>6</v>
      </c>
      <c r="I40">
        <v>6</v>
      </c>
    </row>
    <row r="41" spans="1:18">
      <c r="B41" t="s">
        <v>95</v>
      </c>
      <c r="C41" t="s">
        <v>109</v>
      </c>
      <c r="D41">
        <v>6</v>
      </c>
      <c r="E41" s="7">
        <v>47.066666666666599</v>
      </c>
      <c r="F41" s="7">
        <v>15.689</v>
      </c>
      <c r="G41" s="7">
        <v>131.973244658</v>
      </c>
      <c r="H41">
        <v>6</v>
      </c>
      <c r="I41">
        <v>6</v>
      </c>
    </row>
    <row r="42" spans="1:18">
      <c r="B42" t="s">
        <v>96</v>
      </c>
      <c r="C42" t="s">
        <v>112</v>
      </c>
      <c r="D42">
        <v>4</v>
      </c>
      <c r="E42" s="7">
        <v>36.766666666666602</v>
      </c>
      <c r="F42" s="7">
        <v>15.003</v>
      </c>
      <c r="G42" s="7">
        <v>131.04357241599999</v>
      </c>
      <c r="H42">
        <v>4</v>
      </c>
      <c r="I42">
        <v>4</v>
      </c>
    </row>
    <row r="43" spans="1:18">
      <c r="B43" t="s">
        <v>97</v>
      </c>
      <c r="C43" t="s">
        <v>113</v>
      </c>
      <c r="D43">
        <v>3</v>
      </c>
      <c r="E43" s="7">
        <v>26.883333333333301</v>
      </c>
      <c r="F43" s="7">
        <v>11.061</v>
      </c>
      <c r="G43" s="7">
        <v>118.79087256</v>
      </c>
      <c r="H43">
        <v>4</v>
      </c>
      <c r="I43">
        <v>4</v>
      </c>
    </row>
    <row r="44" spans="1:18">
      <c r="B44" t="s">
        <v>98</v>
      </c>
      <c r="C44" t="s">
        <v>114</v>
      </c>
      <c r="D44">
        <v>4</v>
      </c>
      <c r="E44" s="7">
        <v>35.4166666666666</v>
      </c>
      <c r="F44" s="7">
        <v>16.445999999999898</v>
      </c>
      <c r="G44" s="7">
        <v>134.55384014999899</v>
      </c>
      <c r="H44">
        <v>3</v>
      </c>
      <c r="I44">
        <v>4</v>
      </c>
    </row>
    <row r="45" spans="1:18">
      <c r="B45" t="s">
        <v>99</v>
      </c>
      <c r="C45" t="s">
        <v>82</v>
      </c>
      <c r="D45">
        <v>3</v>
      </c>
      <c r="E45" s="7">
        <v>34.700000000000003</v>
      </c>
      <c r="F45" s="7">
        <v>14.321999999999999</v>
      </c>
      <c r="G45" s="7">
        <v>113.499065379999</v>
      </c>
      <c r="H45">
        <v>6</v>
      </c>
      <c r="I45">
        <v>6</v>
      </c>
    </row>
    <row r="46" spans="1:18">
      <c r="B46" t="s">
        <v>100</v>
      </c>
      <c r="F46" s="7"/>
    </row>
    <row r="50" spans="1:11">
      <c r="B50" t="s">
        <v>27</v>
      </c>
      <c r="C50" t="s">
        <v>25</v>
      </c>
      <c r="D50" t="s">
        <v>6</v>
      </c>
      <c r="E50" t="s">
        <v>115</v>
      </c>
    </row>
    <row r="51" spans="1:11">
      <c r="B51" t="s">
        <v>29</v>
      </c>
      <c r="C51" t="s">
        <v>25</v>
      </c>
      <c r="D51" t="s">
        <v>6</v>
      </c>
    </row>
    <row r="52" spans="1:11">
      <c r="B52" t="s">
        <v>81</v>
      </c>
      <c r="C52" t="s">
        <v>23</v>
      </c>
      <c r="D52" t="s">
        <v>111</v>
      </c>
      <c r="E52" t="s">
        <v>116</v>
      </c>
      <c r="F52" t="s">
        <v>117</v>
      </c>
      <c r="G52" t="s">
        <v>119</v>
      </c>
    </row>
    <row r="53" spans="1:11">
      <c r="A53" s="4" t="s">
        <v>69</v>
      </c>
      <c r="B53" t="s">
        <v>78</v>
      </c>
      <c r="C53" s="7">
        <v>181.364</v>
      </c>
      <c r="D53" s="7">
        <v>112.646</v>
      </c>
      <c r="E53" s="7">
        <v>138.40255555555555</v>
      </c>
      <c r="F53" s="7">
        <v>129.089</v>
      </c>
      <c r="G53" s="7">
        <f>F53-C53</f>
        <v>-52.275000000000006</v>
      </c>
      <c r="I53">
        <f>G53/F4*150</f>
        <v>-1120.1785714285716</v>
      </c>
      <c r="K53">
        <f>I53*190</f>
        <v>-212833.92857142861</v>
      </c>
    </row>
    <row r="54" spans="1:11">
      <c r="A54" s="4"/>
      <c r="B54" t="s">
        <v>75</v>
      </c>
      <c r="C54" s="7">
        <v>20.151555999999999</v>
      </c>
      <c r="D54" s="7">
        <v>14.08075</v>
      </c>
      <c r="E54" s="7">
        <v>15.587658999999999</v>
      </c>
      <c r="F54" s="7">
        <v>14.343222000000001</v>
      </c>
      <c r="G54" s="7">
        <f t="shared" ref="G54:G59" si="2">F54-C54</f>
        <v>-5.8083339999999986</v>
      </c>
    </row>
    <row r="55" spans="1:11">
      <c r="A55" s="4"/>
      <c r="B55" t="s">
        <v>76</v>
      </c>
      <c r="C55" s="7">
        <v>5.2581980000000001</v>
      </c>
      <c r="D55" s="7">
        <v>2.899518</v>
      </c>
      <c r="E55" s="7">
        <v>6.000052888888888</v>
      </c>
      <c r="F55" s="7">
        <v>5.2368579999999998</v>
      </c>
      <c r="G55" s="7">
        <f t="shared" si="2"/>
        <v>-2.1340000000000359E-2</v>
      </c>
    </row>
    <row r="56" spans="1:11">
      <c r="A56" s="4" t="s">
        <v>79</v>
      </c>
      <c r="B56" t="s">
        <v>80</v>
      </c>
      <c r="C56" s="7">
        <v>442.08333299999998</v>
      </c>
      <c r="D56" s="7">
        <v>306.60000000000002</v>
      </c>
      <c r="E56" s="7">
        <v>350.95185177777779</v>
      </c>
      <c r="F56" s="7">
        <v>331.566667</v>
      </c>
      <c r="G56" s="7">
        <f t="shared" si="2"/>
        <v>-110.51666599999999</v>
      </c>
    </row>
    <row r="57" spans="1:11">
      <c r="A57" s="4"/>
      <c r="B57" t="s">
        <v>75</v>
      </c>
      <c r="C57" s="7">
        <v>49.120370000000001</v>
      </c>
      <c r="D57" s="7">
        <v>38.325000000000003</v>
      </c>
      <c r="E57" s="7">
        <v>39.532201777777779</v>
      </c>
      <c r="F57" s="7">
        <v>36.840741000000001</v>
      </c>
      <c r="G57" s="7">
        <f t="shared" si="2"/>
        <v>-12.279629</v>
      </c>
    </row>
    <row r="58" spans="1:11">
      <c r="A58" s="4"/>
      <c r="B58" t="s">
        <v>76</v>
      </c>
      <c r="C58" s="7">
        <v>10.259879</v>
      </c>
      <c r="D58" s="7">
        <v>9.5571339999999996</v>
      </c>
      <c r="E58" s="7">
        <v>15.18446677777778</v>
      </c>
      <c r="F58" s="7">
        <v>14.653055999999999</v>
      </c>
      <c r="G58" s="7">
        <f t="shared" si="2"/>
        <v>4.3931769999999997</v>
      </c>
    </row>
    <row r="59" spans="1:11">
      <c r="A59" s="4"/>
      <c r="B59" t="s">
        <v>77</v>
      </c>
      <c r="C59" s="7">
        <v>60.316667000000002</v>
      </c>
      <c r="D59" s="7">
        <v>54.7</v>
      </c>
      <c r="E59" s="7">
        <v>66.853703777777753</v>
      </c>
      <c r="F59" s="7">
        <v>60.533332999999999</v>
      </c>
      <c r="G59" s="7">
        <f t="shared" si="2"/>
        <v>0.21666599999999647</v>
      </c>
    </row>
    <row r="60" spans="1:11">
      <c r="A60" s="6" t="s">
        <v>74</v>
      </c>
      <c r="B60" s="6"/>
      <c r="C60">
        <v>9</v>
      </c>
      <c r="D60">
        <v>8</v>
      </c>
      <c r="E60" s="7">
        <v>8.8888888888888893</v>
      </c>
      <c r="F60" s="8">
        <v>9</v>
      </c>
      <c r="G60" s="8">
        <f t="shared" ref="G60" si="3">F60-C60</f>
        <v>0</v>
      </c>
    </row>
    <row r="61" spans="1:11">
      <c r="C61" t="s">
        <v>81</v>
      </c>
      <c r="D61" t="s">
        <v>101</v>
      </c>
      <c r="E61" t="s">
        <v>70</v>
      </c>
      <c r="F61" t="s">
        <v>102</v>
      </c>
      <c r="G61" t="s">
        <v>103</v>
      </c>
      <c r="H61" t="s">
        <v>104</v>
      </c>
      <c r="I61" t="s">
        <v>105</v>
      </c>
    </row>
    <row r="62" spans="1:11">
      <c r="B62" t="s">
        <v>92</v>
      </c>
      <c r="C62" t="s">
        <v>246</v>
      </c>
      <c r="D62">
        <v>6</v>
      </c>
      <c r="E62" s="7">
        <v>60.316666666666599</v>
      </c>
      <c r="F62" s="7">
        <v>20.997999999999902</v>
      </c>
      <c r="G62" s="7">
        <v>140.04285714999901</v>
      </c>
      <c r="H62">
        <v>6</v>
      </c>
      <c r="I62">
        <v>6</v>
      </c>
    </row>
    <row r="63" spans="1:11">
      <c r="B63" t="s">
        <v>93</v>
      </c>
      <c r="C63" t="s">
        <v>247</v>
      </c>
      <c r="D63">
        <v>4</v>
      </c>
      <c r="E63" s="7">
        <v>41.6</v>
      </c>
      <c r="F63" s="7">
        <v>20.213000000000001</v>
      </c>
      <c r="G63" s="7">
        <v>134.55384014999899</v>
      </c>
      <c r="H63">
        <v>3</v>
      </c>
      <c r="I63">
        <v>6</v>
      </c>
    </row>
    <row r="64" spans="1:11">
      <c r="B64" t="s">
        <v>94</v>
      </c>
      <c r="C64" t="s">
        <v>248</v>
      </c>
      <c r="D64">
        <v>5</v>
      </c>
      <c r="E64" s="7">
        <v>39.366666666666603</v>
      </c>
      <c r="F64" s="7">
        <v>12.795</v>
      </c>
      <c r="G64" s="7">
        <v>112.4997444</v>
      </c>
      <c r="H64">
        <v>6</v>
      </c>
      <c r="I64">
        <v>6</v>
      </c>
    </row>
    <row r="65" spans="2:9">
      <c r="B65" t="s">
        <v>95</v>
      </c>
      <c r="C65" t="s">
        <v>249</v>
      </c>
      <c r="D65">
        <v>6</v>
      </c>
      <c r="E65" s="7">
        <v>60.533333333333303</v>
      </c>
      <c r="F65" s="7">
        <v>22</v>
      </c>
      <c r="G65" s="7">
        <v>132.53343867199999</v>
      </c>
      <c r="H65">
        <v>6</v>
      </c>
      <c r="I65">
        <v>6</v>
      </c>
    </row>
    <row r="66" spans="2:9">
      <c r="B66" t="s">
        <v>96</v>
      </c>
      <c r="C66" t="s">
        <v>250</v>
      </c>
      <c r="D66">
        <v>3</v>
      </c>
      <c r="E66" s="7">
        <v>19.649999999999999</v>
      </c>
      <c r="F66" s="7">
        <v>7.9039999999999999</v>
      </c>
      <c r="G66" s="7">
        <v>91.390003199999995</v>
      </c>
      <c r="H66">
        <v>3</v>
      </c>
      <c r="I66">
        <v>4</v>
      </c>
    </row>
    <row r="67" spans="2:9">
      <c r="B67" t="s">
        <v>97</v>
      </c>
      <c r="C67" t="s">
        <v>251</v>
      </c>
      <c r="D67">
        <v>3</v>
      </c>
      <c r="E67" s="7">
        <v>18.133333333333301</v>
      </c>
      <c r="F67" s="7">
        <v>7.1319999999999997</v>
      </c>
      <c r="G67" s="7">
        <v>116.34581946</v>
      </c>
      <c r="H67">
        <v>3</v>
      </c>
      <c r="I67">
        <v>4</v>
      </c>
    </row>
    <row r="68" spans="2:9">
      <c r="B68" t="s">
        <v>98</v>
      </c>
      <c r="C68" t="s">
        <v>252</v>
      </c>
      <c r="D68">
        <v>4</v>
      </c>
      <c r="E68" s="7">
        <v>30.383333333333301</v>
      </c>
      <c r="F68" s="7">
        <v>12.664</v>
      </c>
      <c r="G68" s="7">
        <v>131.973244658</v>
      </c>
      <c r="H68">
        <v>4</v>
      </c>
      <c r="I68">
        <v>4</v>
      </c>
    </row>
    <row r="69" spans="2:9">
      <c r="B69" t="s">
        <v>99</v>
      </c>
      <c r="C69" t="s">
        <v>113</v>
      </c>
      <c r="D69">
        <v>3</v>
      </c>
      <c r="E69" s="7">
        <v>26.883333333333301</v>
      </c>
      <c r="F69" s="7">
        <v>11.061</v>
      </c>
      <c r="G69" s="7">
        <v>118.79087256</v>
      </c>
      <c r="H69">
        <v>4</v>
      </c>
      <c r="I69">
        <v>6</v>
      </c>
    </row>
    <row r="70" spans="2:9">
      <c r="B70" t="s">
        <v>100</v>
      </c>
      <c r="C70" t="s">
        <v>83</v>
      </c>
      <c r="D70">
        <v>3</v>
      </c>
      <c r="E70" s="7">
        <v>34.700000000000003</v>
      </c>
      <c r="F70" s="7">
        <v>14.321999999999999</v>
      </c>
      <c r="G70" s="7">
        <v>113.499065379999</v>
      </c>
      <c r="H70">
        <v>6</v>
      </c>
      <c r="I70">
        <v>6</v>
      </c>
    </row>
  </sheetData>
  <mergeCells count="9">
    <mergeCell ref="A53:A55"/>
    <mergeCell ref="A56:A59"/>
    <mergeCell ref="A60:B60"/>
    <mergeCell ref="A4:A6"/>
    <mergeCell ref="A7:A10"/>
    <mergeCell ref="A11:B11"/>
    <mergeCell ref="A29:A31"/>
    <mergeCell ref="A32:A35"/>
    <mergeCell ref="A36:B3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まとめ</vt:lpstr>
      <vt:lpstr>パワポ用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haruka</dc:creator>
  <cp:lastModifiedBy>haruka</cp:lastModifiedBy>
  <dcterms:created xsi:type="dcterms:W3CDTF">2023-09-13T08:57:42Z</dcterms:created>
  <dcterms:modified xsi:type="dcterms:W3CDTF">2023-09-14T22:37:40Z</dcterms:modified>
</cp:coreProperties>
</file>