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416" windowHeight="9048" tabRatio="601"/>
  </bookViews>
  <sheets>
    <sheet name="Week Ending 11-13-2015" sheetId="55" r:id="rId1"/>
    <sheet name="Week Ending 11-06-2015" sheetId="53" state="hidden" r:id="rId2"/>
    <sheet name="Week Ending 10-30-2015 " sheetId="52" state="hidden" r:id="rId3"/>
    <sheet name="Week Ending 10-23-2015" sheetId="51" state="hidden" r:id="rId4"/>
    <sheet name="Week Ending 10-16-2015 " sheetId="49" state="hidden" r:id="rId5"/>
    <sheet name="Week Ending 10-09-2015" sheetId="48" state="hidden" r:id="rId6"/>
    <sheet name="Week Ending 10-02-2015" sheetId="47" state="hidden" r:id="rId7"/>
    <sheet name="Week Ending 09-25-2015" sheetId="46" state="hidden" r:id="rId8"/>
    <sheet name="Week Ending 09-18-2015" sheetId="45" state="hidden" r:id="rId9"/>
    <sheet name="Week Ending 09-11-2015 " sheetId="44" state="hidden" r:id="rId10"/>
    <sheet name="Week Ending 09-04-2015 " sheetId="42" state="hidden" r:id="rId11"/>
    <sheet name="Week Ending 08-28-2015" sheetId="41" state="hidden" r:id="rId12"/>
    <sheet name="Week Ending 08-21-2015 " sheetId="40" state="hidden" r:id="rId13"/>
    <sheet name="Week Ending 08-14-2015  " sheetId="39" state="hidden" r:id="rId14"/>
    <sheet name="Week Ending 08-07-2015 " sheetId="37" state="hidden" r:id="rId15"/>
    <sheet name="Week Ending 07-31-2015" sheetId="36" state="hidden" r:id="rId16"/>
    <sheet name="Week Ending 07-24-2015" sheetId="35" state="hidden" r:id="rId17"/>
    <sheet name="Week Ending 07-17-2015" sheetId="34" state="hidden" r:id="rId18"/>
    <sheet name="Week Ending 07-10-2015" sheetId="33" state="hidden" r:id="rId19"/>
    <sheet name="Week Ending 07-03-2015" sheetId="31" state="hidden" r:id="rId20"/>
    <sheet name="Week Ending 06-26-2015" sheetId="30" state="hidden" r:id="rId21"/>
    <sheet name="Week Ending 06-19-2015" sheetId="29" state="hidden" r:id="rId22"/>
    <sheet name="Week Ending 06-12-2015" sheetId="28" state="hidden" r:id="rId23"/>
    <sheet name="Week Ending 06-05-2015" sheetId="26" state="hidden" r:id="rId24"/>
    <sheet name="Week Ending 05-29-2015" sheetId="25" state="hidden" r:id="rId25"/>
    <sheet name="Week Ending 05-22-2015" sheetId="24" state="hidden" r:id="rId26"/>
    <sheet name="Week Ending 05-15-2015" sheetId="23" state="hidden" r:id="rId27"/>
    <sheet name="Week Ending 05-08-2015" sheetId="21" state="hidden" r:id="rId28"/>
    <sheet name="Week Ending 05-01-2015" sheetId="20" state="hidden" r:id="rId29"/>
    <sheet name="Week Ending 04-24-2015" sheetId="19" state="hidden" r:id="rId30"/>
    <sheet name="Week Ending 04-17-2015" sheetId="17" state="hidden" r:id="rId31"/>
    <sheet name="Week Ending 04-10-2015  " sheetId="16" state="hidden" r:id="rId32"/>
    <sheet name="Week Ending 04-03-2015 " sheetId="14" state="hidden" r:id="rId33"/>
    <sheet name="Week Ending 3-27-2015" sheetId="13" state="hidden" r:id="rId34"/>
    <sheet name="Week Ending 3-20-2015" sheetId="12" state="hidden" r:id="rId35"/>
    <sheet name="Week Ending 3-13-2015" sheetId="11" state="hidden" r:id="rId36"/>
    <sheet name="Week Ending 3-06-2015" sheetId="9" state="hidden" r:id="rId37"/>
    <sheet name="CSL Summary" sheetId="3" state="hidden" r:id="rId38"/>
    <sheet name="Enrollment Issues_Aug-2015 " sheetId="38" state="hidden" r:id="rId39"/>
    <sheet name="Enrollment Issues_Nov-2015" sheetId="54" r:id="rId40"/>
    <sheet name="Enrollment Issues_Oct-2015 " sheetId="50" state="hidden" r:id="rId41"/>
    <sheet name="Enrollment Issues_Sept-2015 " sheetId="43" state="hidden" r:id="rId42"/>
    <sheet name="Enrollment Issues_July-2015 " sheetId="32" state="hidden" r:id="rId43"/>
    <sheet name="Enrollment Issues_June-2015" sheetId="27" state="hidden" r:id="rId44"/>
    <sheet name="Enrollment Issues_May-2015" sheetId="22" state="hidden" r:id="rId45"/>
    <sheet name="Enrollment Issues_April-2015" sheetId="15" state="hidden" r:id="rId46"/>
    <sheet name="Enrollment Issues_March -2015 " sheetId="10" state="hidden" r:id="rId47"/>
    <sheet name="Week Ending 2-27-2015" sheetId="7" state="hidden" r:id="rId48"/>
    <sheet name="Enrollment Issues_Feb-2015" sheetId="8" state="hidden" r:id="rId49"/>
    <sheet name="Week Ending 2-20-2015" sheetId="6" state="hidden" r:id="rId50"/>
    <sheet name="Week Ending 2-13-2015 " sheetId="5" state="hidden" r:id="rId51"/>
    <sheet name="Week Ending 2-6-2015 " sheetId="4" state="hidden" r:id="rId52"/>
  </sheets>
  <calcPr calcId="145621"/>
</workbook>
</file>

<file path=xl/calcChain.xml><?xml version="1.0" encoding="utf-8"?>
<calcChain xmlns="http://schemas.openxmlformats.org/spreadsheetml/2006/main">
  <c r="C16" i="55" l="1"/>
  <c r="C15" i="55"/>
  <c r="C14" i="55"/>
  <c r="C13" i="55"/>
  <c r="C12" i="55"/>
  <c r="C11" i="55"/>
  <c r="C10" i="55"/>
  <c r="C9" i="55"/>
  <c r="C8" i="55"/>
  <c r="C7" i="55"/>
  <c r="C6" i="55"/>
  <c r="C5" i="55"/>
  <c r="C4" i="55"/>
  <c r="R17" i="55"/>
  <c r="Q17" i="55"/>
  <c r="P17" i="55"/>
  <c r="O17" i="55"/>
  <c r="N17" i="55"/>
  <c r="M17" i="55"/>
  <c r="L17" i="55"/>
  <c r="K17" i="55"/>
  <c r="J17" i="55"/>
  <c r="I17" i="55"/>
  <c r="H17" i="55"/>
  <c r="G17" i="55"/>
  <c r="F17" i="55"/>
  <c r="E17" i="55"/>
  <c r="D17" i="55"/>
  <c r="U16" i="55"/>
  <c r="Y16" i="55"/>
  <c r="T16" i="55"/>
  <c r="X16" i="55"/>
  <c r="S16" i="55"/>
  <c r="W16" i="55"/>
  <c r="U15" i="55"/>
  <c r="Y15" i="55"/>
  <c r="T15" i="55"/>
  <c r="X15" i="55"/>
  <c r="S15" i="55"/>
  <c r="W15" i="55"/>
  <c r="U14" i="55"/>
  <c r="Y14" i="55"/>
  <c r="T14" i="55"/>
  <c r="X14" i="55"/>
  <c r="S14" i="55"/>
  <c r="W14" i="55"/>
  <c r="U13" i="55"/>
  <c r="Y13" i="55"/>
  <c r="T13" i="55"/>
  <c r="V13" i="55"/>
  <c r="S13" i="55"/>
  <c r="W13" i="55"/>
  <c r="U12" i="55"/>
  <c r="Y12" i="55" s="1"/>
  <c r="Y17" i="55" s="1"/>
  <c r="T12" i="55"/>
  <c r="X12" i="55"/>
  <c r="S12" i="55"/>
  <c r="S17" i="55" s="1"/>
  <c r="W12" i="55"/>
  <c r="U11" i="55"/>
  <c r="Y11" i="55"/>
  <c r="T11" i="55"/>
  <c r="X11" i="55"/>
  <c r="S11" i="55"/>
  <c r="W11" i="55"/>
  <c r="U10" i="55"/>
  <c r="Y10" i="55"/>
  <c r="T10" i="55"/>
  <c r="X10" i="55"/>
  <c r="S10" i="55"/>
  <c r="W10" i="55"/>
  <c r="U9" i="55"/>
  <c r="Y9" i="55"/>
  <c r="T9" i="55"/>
  <c r="S9" i="55"/>
  <c r="W9" i="55"/>
  <c r="U8" i="55"/>
  <c r="Y8" i="55"/>
  <c r="T8" i="55"/>
  <c r="X8" i="55"/>
  <c r="S8" i="55"/>
  <c r="W8" i="55"/>
  <c r="U7" i="55"/>
  <c r="Y7" i="55"/>
  <c r="T7" i="55"/>
  <c r="X7" i="55"/>
  <c r="S7" i="55"/>
  <c r="W7" i="55"/>
  <c r="U6" i="55"/>
  <c r="Y6" i="55"/>
  <c r="T6" i="55"/>
  <c r="X6" i="55" s="1"/>
  <c r="X17" i="55" s="1"/>
  <c r="S6" i="55"/>
  <c r="W6" i="55"/>
  <c r="U5" i="55"/>
  <c r="Y5" i="55"/>
  <c r="T5" i="55"/>
  <c r="V5" i="55"/>
  <c r="S5" i="55"/>
  <c r="W5" i="55"/>
  <c r="U4" i="55"/>
  <c r="T4" i="55"/>
  <c r="X4" i="55"/>
  <c r="S4" i="55"/>
  <c r="G2" i="55"/>
  <c r="J2" i="55"/>
  <c r="M2" i="55"/>
  <c r="P2" i="55"/>
  <c r="V9" i="55"/>
  <c r="V15" i="55"/>
  <c r="V16" i="55"/>
  <c r="V4" i="55"/>
  <c r="X5" i="55"/>
  <c r="X9" i="55"/>
  <c r="X13" i="55"/>
  <c r="V8" i="55"/>
  <c r="V10" i="55"/>
  <c r="V11" i="55"/>
  <c r="W4" i="55"/>
  <c r="V7" i="55"/>
  <c r="V14" i="55"/>
  <c r="Y4" i="55"/>
  <c r="C17" i="55"/>
  <c r="C16" i="53"/>
  <c r="C15" i="53"/>
  <c r="C14" i="53"/>
  <c r="C13" i="53"/>
  <c r="C12" i="53"/>
  <c r="C11" i="53"/>
  <c r="C10" i="53"/>
  <c r="C9" i="53"/>
  <c r="C8" i="53"/>
  <c r="C7" i="53"/>
  <c r="C6" i="53"/>
  <c r="C5" i="53"/>
  <c r="C4" i="53"/>
  <c r="R17" i="53"/>
  <c r="Q17" i="53"/>
  <c r="P17" i="53"/>
  <c r="O17" i="53"/>
  <c r="N17" i="53"/>
  <c r="M17" i="53"/>
  <c r="L17" i="53"/>
  <c r="K17" i="53"/>
  <c r="J17" i="53"/>
  <c r="I17" i="53"/>
  <c r="H17" i="53"/>
  <c r="G17" i="53"/>
  <c r="F17" i="53"/>
  <c r="E17" i="53"/>
  <c r="D17" i="53"/>
  <c r="U16" i="53"/>
  <c r="Y16" i="53"/>
  <c r="T16" i="53"/>
  <c r="X16" i="53"/>
  <c r="S16" i="53"/>
  <c r="W16" i="53"/>
  <c r="U15" i="53"/>
  <c r="Y15" i="53"/>
  <c r="T15" i="53"/>
  <c r="X15" i="53"/>
  <c r="S15" i="53"/>
  <c r="W15" i="53"/>
  <c r="U14" i="53"/>
  <c r="Y14" i="53"/>
  <c r="T14" i="53"/>
  <c r="X14" i="53"/>
  <c r="S14" i="53"/>
  <c r="W14" i="53"/>
  <c r="U13" i="53"/>
  <c r="Y13" i="53"/>
  <c r="T13" i="53"/>
  <c r="X13" i="53"/>
  <c r="S13" i="53"/>
  <c r="W13" i="53"/>
  <c r="U12" i="53"/>
  <c r="Y12" i="53"/>
  <c r="T12" i="53"/>
  <c r="X12" i="53"/>
  <c r="S12" i="53"/>
  <c r="W12" i="53"/>
  <c r="U11" i="53"/>
  <c r="Y11" i="53"/>
  <c r="T11" i="53"/>
  <c r="X11" i="53"/>
  <c r="S11" i="53"/>
  <c r="W11" i="53"/>
  <c r="U10" i="53"/>
  <c r="Y10" i="53"/>
  <c r="T10" i="53"/>
  <c r="V10" i="53"/>
  <c r="S10" i="53"/>
  <c r="U9" i="53"/>
  <c r="Y9" i="53"/>
  <c r="T9" i="53"/>
  <c r="X9" i="53"/>
  <c r="S9" i="53"/>
  <c r="V9" i="53"/>
  <c r="U8" i="53"/>
  <c r="Y8" i="53"/>
  <c r="T8" i="53"/>
  <c r="X8" i="53"/>
  <c r="S8" i="53"/>
  <c r="W8" i="53"/>
  <c r="U7" i="53"/>
  <c r="Y7" i="53"/>
  <c r="T7" i="53"/>
  <c r="X7" i="53"/>
  <c r="S7" i="53"/>
  <c r="W7" i="53"/>
  <c r="U6" i="53"/>
  <c r="Y6" i="53"/>
  <c r="T6" i="53"/>
  <c r="S6" i="53"/>
  <c r="U5" i="53"/>
  <c r="Y5" i="53"/>
  <c r="T5" i="53"/>
  <c r="X5" i="53"/>
  <c r="S5" i="53"/>
  <c r="V5" i="53"/>
  <c r="U4" i="53"/>
  <c r="T4" i="53"/>
  <c r="X4" i="53"/>
  <c r="S4" i="53"/>
  <c r="W4" i="53"/>
  <c r="G2" i="53"/>
  <c r="J2" i="53"/>
  <c r="M2" i="53"/>
  <c r="P2" i="53"/>
  <c r="C17" i="53"/>
  <c r="W5" i="53"/>
  <c r="W9" i="53"/>
  <c r="V13" i="53"/>
  <c r="W10" i="53"/>
  <c r="V11" i="53"/>
  <c r="Y4" i="53"/>
  <c r="V12" i="53"/>
  <c r="V16" i="53"/>
  <c r="V7" i="53"/>
  <c r="V15" i="53"/>
  <c r="C16" i="52"/>
  <c r="C15" i="52"/>
  <c r="C14" i="52"/>
  <c r="C13" i="52"/>
  <c r="C12" i="52"/>
  <c r="C11" i="52"/>
  <c r="C10" i="52"/>
  <c r="C9" i="52"/>
  <c r="C8" i="52"/>
  <c r="C7" i="52"/>
  <c r="C6" i="52"/>
  <c r="C5" i="52"/>
  <c r="C4" i="52"/>
  <c r="R17" i="52"/>
  <c r="Q17" i="52"/>
  <c r="P17" i="52"/>
  <c r="O17" i="52"/>
  <c r="N17" i="52"/>
  <c r="M17" i="52"/>
  <c r="L17" i="52"/>
  <c r="K17" i="52"/>
  <c r="J17" i="52"/>
  <c r="I17" i="52"/>
  <c r="H17" i="52"/>
  <c r="G17" i="52"/>
  <c r="F17" i="52"/>
  <c r="E17" i="52"/>
  <c r="D17" i="52"/>
  <c r="U16" i="52"/>
  <c r="Y16" i="52"/>
  <c r="T16" i="52"/>
  <c r="X16" i="52"/>
  <c r="S16" i="52"/>
  <c r="W16" i="52"/>
  <c r="U15" i="52"/>
  <c r="Y15" i="52"/>
  <c r="T15" i="52"/>
  <c r="X15" i="52"/>
  <c r="S15" i="52"/>
  <c r="W15" i="52"/>
  <c r="U14" i="52"/>
  <c r="Y14" i="52"/>
  <c r="T14" i="52"/>
  <c r="X14" i="52"/>
  <c r="S14" i="52"/>
  <c r="W14" i="52"/>
  <c r="U13" i="52"/>
  <c r="Y13" i="52"/>
  <c r="T13" i="52"/>
  <c r="X13" i="52"/>
  <c r="S13" i="52"/>
  <c r="W13" i="52"/>
  <c r="U12" i="52"/>
  <c r="Y12" i="52"/>
  <c r="T12" i="52"/>
  <c r="X12" i="52"/>
  <c r="S12" i="52"/>
  <c r="W12" i="52"/>
  <c r="U11" i="52"/>
  <c r="Y11" i="52"/>
  <c r="T11" i="52"/>
  <c r="X11" i="52"/>
  <c r="S11" i="52"/>
  <c r="W11" i="52"/>
  <c r="U10" i="52"/>
  <c r="Y10" i="52"/>
  <c r="T10" i="52"/>
  <c r="X10" i="52"/>
  <c r="S10" i="52"/>
  <c r="W10" i="52"/>
  <c r="U9" i="52"/>
  <c r="Y9" i="52"/>
  <c r="T9" i="52"/>
  <c r="X9" i="52"/>
  <c r="S9" i="52"/>
  <c r="W9" i="52"/>
  <c r="U8" i="52"/>
  <c r="Y8" i="52"/>
  <c r="T8" i="52"/>
  <c r="X8" i="52"/>
  <c r="S8" i="52"/>
  <c r="W8" i="52"/>
  <c r="U7" i="52"/>
  <c r="Y7" i="52"/>
  <c r="T7" i="52"/>
  <c r="X7" i="52"/>
  <c r="S7" i="52"/>
  <c r="W7" i="52"/>
  <c r="U6" i="52"/>
  <c r="Y6" i="52"/>
  <c r="T6" i="52"/>
  <c r="X6" i="52"/>
  <c r="S6" i="52"/>
  <c r="W6" i="52"/>
  <c r="U5" i="52"/>
  <c r="Y5" i="52"/>
  <c r="T5" i="52"/>
  <c r="X5" i="52"/>
  <c r="S5" i="52"/>
  <c r="U4" i="52"/>
  <c r="Y4" i="52"/>
  <c r="T4" i="52"/>
  <c r="X4" i="52"/>
  <c r="S4" i="52"/>
  <c r="W4" i="52"/>
  <c r="G2" i="52"/>
  <c r="J2" i="52"/>
  <c r="M2" i="52"/>
  <c r="P2" i="52"/>
  <c r="V5" i="52"/>
  <c r="W5" i="52"/>
  <c r="V9" i="52"/>
  <c r="V11" i="52"/>
  <c r="V15" i="52"/>
  <c r="V13" i="52"/>
  <c r="V7" i="52"/>
  <c r="V6" i="52"/>
  <c r="V12" i="52"/>
  <c r="V16" i="52"/>
  <c r="U17" i="52"/>
  <c r="V8" i="52"/>
  <c r="V10" i="52"/>
  <c r="V14" i="52"/>
  <c r="S17" i="52"/>
  <c r="Y17" i="52"/>
  <c r="X17" i="52"/>
  <c r="C17" i="52"/>
  <c r="W17" i="52"/>
  <c r="V4" i="52"/>
  <c r="T17" i="52"/>
  <c r="C16" i="51"/>
  <c r="C15" i="51"/>
  <c r="C14" i="51"/>
  <c r="C13" i="51"/>
  <c r="C12" i="51"/>
  <c r="C11" i="51"/>
  <c r="C10" i="51"/>
  <c r="C9" i="51"/>
  <c r="C8" i="51"/>
  <c r="C7" i="51"/>
  <c r="C6" i="51"/>
  <c r="C5" i="51"/>
  <c r="C4" i="51"/>
  <c r="R17" i="51"/>
  <c r="Q17" i="51"/>
  <c r="P17" i="51"/>
  <c r="O17" i="51"/>
  <c r="N17" i="51"/>
  <c r="M17" i="51"/>
  <c r="L17" i="51"/>
  <c r="K17" i="51"/>
  <c r="J17" i="51"/>
  <c r="I17" i="51"/>
  <c r="H17" i="51"/>
  <c r="G17" i="51"/>
  <c r="F17" i="51"/>
  <c r="E17" i="51"/>
  <c r="D17" i="51"/>
  <c r="U16" i="51"/>
  <c r="Y16" i="51"/>
  <c r="T16" i="51"/>
  <c r="X16" i="51"/>
  <c r="S16" i="51"/>
  <c r="W16" i="51"/>
  <c r="U15" i="51"/>
  <c r="Y15" i="51"/>
  <c r="T15" i="51"/>
  <c r="X15" i="51"/>
  <c r="S15" i="51"/>
  <c r="W15" i="51"/>
  <c r="U14" i="51"/>
  <c r="Y14" i="51"/>
  <c r="T14" i="51"/>
  <c r="X14" i="51"/>
  <c r="S14" i="51"/>
  <c r="W14" i="51"/>
  <c r="U13" i="51"/>
  <c r="Y13" i="51"/>
  <c r="T13" i="51"/>
  <c r="X13" i="51"/>
  <c r="S13" i="51"/>
  <c r="W13" i="51"/>
  <c r="U12" i="51"/>
  <c r="Y12" i="51"/>
  <c r="T12" i="51"/>
  <c r="X12" i="51"/>
  <c r="S12" i="51"/>
  <c r="W12" i="51"/>
  <c r="U11" i="51"/>
  <c r="Y11" i="51"/>
  <c r="T11" i="51"/>
  <c r="X11" i="51"/>
  <c r="S11" i="51"/>
  <c r="W11" i="51"/>
  <c r="U10" i="51"/>
  <c r="Y10" i="51"/>
  <c r="T10" i="51"/>
  <c r="X10" i="51"/>
  <c r="S10" i="51"/>
  <c r="U9" i="51"/>
  <c r="Y9" i="51"/>
  <c r="T9" i="51"/>
  <c r="X9" i="51"/>
  <c r="S9" i="51"/>
  <c r="W9" i="51"/>
  <c r="U8" i="51"/>
  <c r="Y8" i="51"/>
  <c r="T8" i="51"/>
  <c r="X8" i="51"/>
  <c r="S8" i="51"/>
  <c r="W8" i="51"/>
  <c r="U7" i="51"/>
  <c r="Y7" i="51"/>
  <c r="T7" i="51"/>
  <c r="X7" i="51"/>
  <c r="S7" i="51"/>
  <c r="W7" i="51"/>
  <c r="U6" i="51"/>
  <c r="Y6" i="51"/>
  <c r="T6" i="51"/>
  <c r="X6" i="51"/>
  <c r="S6" i="51"/>
  <c r="W6" i="51"/>
  <c r="U5" i="51"/>
  <c r="Y5" i="51"/>
  <c r="T5" i="51"/>
  <c r="X5" i="51"/>
  <c r="S5" i="51"/>
  <c r="U4" i="51"/>
  <c r="T4" i="51"/>
  <c r="X4" i="51"/>
  <c r="S4" i="51"/>
  <c r="W4" i="51"/>
  <c r="G2" i="51"/>
  <c r="J2" i="51"/>
  <c r="M2" i="51"/>
  <c r="P2" i="51"/>
  <c r="V17" i="52"/>
  <c r="V10" i="51"/>
  <c r="V9" i="51"/>
  <c r="V5" i="51"/>
  <c r="V13" i="51"/>
  <c r="W5" i="51"/>
  <c r="U17" i="51"/>
  <c r="W10" i="51"/>
  <c r="Y4" i="51"/>
  <c r="Y17" i="51"/>
  <c r="X17" i="51"/>
  <c r="V6" i="51"/>
  <c r="V14" i="51"/>
  <c r="C17" i="51"/>
  <c r="V4" i="51"/>
  <c r="V8" i="51"/>
  <c r="V12" i="51"/>
  <c r="V16" i="51"/>
  <c r="S17" i="51"/>
  <c r="V7" i="51"/>
  <c r="V11" i="51"/>
  <c r="V15" i="51"/>
  <c r="T17" i="51"/>
  <c r="U15" i="49"/>
  <c r="Y15" i="49"/>
  <c r="T15" i="49"/>
  <c r="X15" i="49"/>
  <c r="S15" i="49"/>
  <c r="W15" i="49"/>
  <c r="U13" i="49"/>
  <c r="Y13" i="49"/>
  <c r="T13" i="49"/>
  <c r="V13" i="49"/>
  <c r="S13" i="49"/>
  <c r="W13" i="49"/>
  <c r="U11" i="49"/>
  <c r="Y11" i="49"/>
  <c r="T11" i="49"/>
  <c r="X11" i="49"/>
  <c r="S11" i="49"/>
  <c r="W11" i="49"/>
  <c r="U9" i="49"/>
  <c r="Y9" i="49"/>
  <c r="T9" i="49"/>
  <c r="X9" i="49"/>
  <c r="S9" i="49"/>
  <c r="W9" i="49"/>
  <c r="U7" i="49"/>
  <c r="Y7" i="49"/>
  <c r="T7" i="49"/>
  <c r="X7" i="49"/>
  <c r="S7" i="49"/>
  <c r="W7" i="49"/>
  <c r="U5" i="49"/>
  <c r="Y5" i="49"/>
  <c r="T5" i="49"/>
  <c r="X5" i="49"/>
  <c r="S5" i="49"/>
  <c r="W5" i="49"/>
  <c r="U16" i="49"/>
  <c r="Y16" i="49"/>
  <c r="U14" i="49"/>
  <c r="Y14" i="49"/>
  <c r="U12" i="49"/>
  <c r="Y12" i="49"/>
  <c r="U10" i="49"/>
  <c r="Y10" i="49"/>
  <c r="U8" i="49"/>
  <c r="Y8" i="49"/>
  <c r="U6" i="49"/>
  <c r="Y6" i="49"/>
  <c r="T16" i="49"/>
  <c r="X16" i="49"/>
  <c r="T14" i="49"/>
  <c r="X14" i="49"/>
  <c r="T12" i="49"/>
  <c r="X12" i="49"/>
  <c r="T10" i="49"/>
  <c r="X10" i="49"/>
  <c r="T8" i="49"/>
  <c r="X8" i="49"/>
  <c r="T6" i="49"/>
  <c r="X6" i="49"/>
  <c r="S16" i="49"/>
  <c r="W16" i="49"/>
  <c r="S14" i="49"/>
  <c r="W14" i="49"/>
  <c r="S12" i="49"/>
  <c r="W12" i="49"/>
  <c r="S10" i="49"/>
  <c r="W10" i="49"/>
  <c r="S8" i="49"/>
  <c r="V8" i="49"/>
  <c r="S6" i="49"/>
  <c r="W6" i="49"/>
  <c r="U4" i="49"/>
  <c r="Y4" i="49"/>
  <c r="T4" i="49"/>
  <c r="X4" i="49"/>
  <c r="S4" i="49"/>
  <c r="C4" i="49"/>
  <c r="R17" i="49"/>
  <c r="Q17" i="49"/>
  <c r="P17" i="49"/>
  <c r="O17" i="49"/>
  <c r="N17" i="49"/>
  <c r="M17" i="49"/>
  <c r="L17" i="49"/>
  <c r="K17" i="49"/>
  <c r="J17" i="49"/>
  <c r="I17" i="49"/>
  <c r="H17" i="49"/>
  <c r="G17" i="49"/>
  <c r="F17" i="49"/>
  <c r="E17" i="49"/>
  <c r="D17" i="49"/>
  <c r="C17" i="49"/>
  <c r="G2" i="49"/>
  <c r="J2" i="49"/>
  <c r="M2" i="49"/>
  <c r="P2" i="49"/>
  <c r="U16" i="48"/>
  <c r="Y16" i="48"/>
  <c r="U15" i="48"/>
  <c r="U14" i="48"/>
  <c r="Y14" i="48"/>
  <c r="U13" i="48"/>
  <c r="Y13" i="48"/>
  <c r="U12" i="48"/>
  <c r="Y12" i="48"/>
  <c r="U11" i="48"/>
  <c r="Y11" i="48"/>
  <c r="U10" i="48"/>
  <c r="Y10" i="48"/>
  <c r="U9" i="48"/>
  <c r="Y9" i="48"/>
  <c r="U8" i="48"/>
  <c r="Y8" i="48"/>
  <c r="U7" i="48"/>
  <c r="Y7" i="48"/>
  <c r="U6" i="48"/>
  <c r="Y6" i="48"/>
  <c r="U5" i="48"/>
  <c r="Y5" i="48"/>
  <c r="T16" i="48"/>
  <c r="X16" i="48"/>
  <c r="T15" i="48"/>
  <c r="X15" i="48"/>
  <c r="T14" i="48"/>
  <c r="X14" i="48"/>
  <c r="T13" i="48"/>
  <c r="X13" i="48"/>
  <c r="T12" i="48"/>
  <c r="X12" i="48"/>
  <c r="T11" i="48"/>
  <c r="X11" i="48"/>
  <c r="T10" i="48"/>
  <c r="X10" i="48"/>
  <c r="T9" i="48"/>
  <c r="X9" i="48"/>
  <c r="T8" i="48"/>
  <c r="X8" i="48"/>
  <c r="T7" i="48"/>
  <c r="X7" i="48"/>
  <c r="T6" i="48"/>
  <c r="X6" i="48"/>
  <c r="T5" i="48"/>
  <c r="X5" i="48"/>
  <c r="S16" i="48"/>
  <c r="V16" i="48"/>
  <c r="S15" i="48"/>
  <c r="W15" i="48"/>
  <c r="S14" i="48"/>
  <c r="W14" i="48"/>
  <c r="S13" i="48"/>
  <c r="W13" i="48"/>
  <c r="S12" i="48"/>
  <c r="W12" i="48"/>
  <c r="S11" i="48"/>
  <c r="W11" i="48"/>
  <c r="S10" i="48"/>
  <c r="W10" i="48"/>
  <c r="S9" i="48"/>
  <c r="W9" i="48"/>
  <c r="S8" i="48"/>
  <c r="W8" i="48"/>
  <c r="S7" i="48"/>
  <c r="W7" i="48"/>
  <c r="S6" i="48"/>
  <c r="W6" i="48"/>
  <c r="S5" i="48"/>
  <c r="W5" i="48"/>
  <c r="U4" i="48"/>
  <c r="Y4" i="48"/>
  <c r="T4" i="48"/>
  <c r="X4" i="48"/>
  <c r="S4" i="48"/>
  <c r="W4" i="48"/>
  <c r="C16" i="48"/>
  <c r="C15" i="48"/>
  <c r="C14" i="48"/>
  <c r="C13" i="48"/>
  <c r="C12" i="48"/>
  <c r="C11" i="48"/>
  <c r="C10" i="48"/>
  <c r="C9" i="48"/>
  <c r="C8" i="48"/>
  <c r="C7" i="48"/>
  <c r="C6" i="48"/>
  <c r="C5" i="48"/>
  <c r="C4" i="48"/>
  <c r="V8" i="48"/>
  <c r="V9" i="48"/>
  <c r="V11" i="48"/>
  <c r="V13" i="48"/>
  <c r="R17" i="48"/>
  <c r="Q17" i="48"/>
  <c r="P17" i="48"/>
  <c r="O17" i="48"/>
  <c r="N17" i="48"/>
  <c r="M17" i="48"/>
  <c r="L17" i="48"/>
  <c r="K17" i="48"/>
  <c r="J17" i="48"/>
  <c r="I17" i="48"/>
  <c r="H17" i="48"/>
  <c r="G17" i="48"/>
  <c r="F17" i="48"/>
  <c r="E17" i="48"/>
  <c r="D17" i="48"/>
  <c r="C17" i="48"/>
  <c r="G2" i="48"/>
  <c r="J2" i="48"/>
  <c r="M2" i="48"/>
  <c r="P2" i="48"/>
  <c r="Y16" i="47"/>
  <c r="Y15" i="47"/>
  <c r="Y14" i="47"/>
  <c r="Y13" i="47"/>
  <c r="Y12" i="47"/>
  <c r="Y11" i="47"/>
  <c r="Y10" i="47"/>
  <c r="Y9" i="47"/>
  <c r="Y8" i="47"/>
  <c r="Y7" i="47"/>
  <c r="Y6" i="47"/>
  <c r="Y5" i="47"/>
  <c r="X16" i="47"/>
  <c r="X15" i="47"/>
  <c r="X14" i="47"/>
  <c r="X13" i="47"/>
  <c r="X12" i="47"/>
  <c r="X11" i="47"/>
  <c r="X10" i="47"/>
  <c r="X9" i="47"/>
  <c r="X8" i="47"/>
  <c r="X7" i="47"/>
  <c r="X6" i="47"/>
  <c r="X5" i="47"/>
  <c r="W16" i="47"/>
  <c r="W15" i="47"/>
  <c r="W14" i="47"/>
  <c r="W13" i="47"/>
  <c r="W12" i="47"/>
  <c r="W11" i="47"/>
  <c r="W10" i="47"/>
  <c r="W9" i="47"/>
  <c r="W8" i="47"/>
  <c r="W7" i="47"/>
  <c r="W6" i="47"/>
  <c r="W5" i="47"/>
  <c r="Y4" i="47"/>
  <c r="X4" i="47"/>
  <c r="W4" i="47"/>
  <c r="C16" i="47"/>
  <c r="C15" i="47"/>
  <c r="C14" i="47"/>
  <c r="C13" i="47"/>
  <c r="C12" i="47"/>
  <c r="C11" i="47"/>
  <c r="C10" i="47"/>
  <c r="C9" i="47"/>
  <c r="C8" i="47"/>
  <c r="C7" i="47"/>
  <c r="C6" i="47"/>
  <c r="C5" i="47"/>
  <c r="C4" i="47"/>
  <c r="AB16" i="47"/>
  <c r="AB15" i="47"/>
  <c r="AB14" i="47"/>
  <c r="AB13" i="47"/>
  <c r="AB12" i="47"/>
  <c r="AB11" i="47"/>
  <c r="AB10" i="47"/>
  <c r="AB9" i="47"/>
  <c r="AB8" i="47"/>
  <c r="AB7" i="47"/>
  <c r="AB6" i="47"/>
  <c r="AB5" i="47"/>
  <c r="AA16" i="47"/>
  <c r="AA15" i="47"/>
  <c r="AA14" i="47"/>
  <c r="AA13" i="47"/>
  <c r="AA12" i="47"/>
  <c r="AA11" i="47"/>
  <c r="AA10" i="47"/>
  <c r="AA9" i="47"/>
  <c r="AA8" i="47"/>
  <c r="AA7" i="47"/>
  <c r="AA6" i="47"/>
  <c r="AA5" i="47"/>
  <c r="Z16" i="47"/>
  <c r="Z15" i="47"/>
  <c r="Z14" i="47"/>
  <c r="Z13" i="47"/>
  <c r="Z12" i="47"/>
  <c r="Z11" i="47"/>
  <c r="Z10" i="47"/>
  <c r="Z9" i="47"/>
  <c r="Z8" i="47"/>
  <c r="Z7" i="47"/>
  <c r="Z6" i="47"/>
  <c r="Z5" i="47"/>
  <c r="AB4" i="47"/>
  <c r="AA4" i="47"/>
  <c r="Z4" i="47"/>
  <c r="R17" i="47"/>
  <c r="Q17" i="47"/>
  <c r="P17" i="47"/>
  <c r="O17" i="47"/>
  <c r="N17" i="47"/>
  <c r="M17" i="47"/>
  <c r="L17" i="47"/>
  <c r="K17" i="47"/>
  <c r="J17" i="47"/>
  <c r="I17" i="47"/>
  <c r="H17" i="47"/>
  <c r="G17" i="47"/>
  <c r="F17" i="47"/>
  <c r="E17" i="47"/>
  <c r="D17" i="47"/>
  <c r="U16" i="47"/>
  <c r="T16" i="47"/>
  <c r="S16" i="47"/>
  <c r="U15" i="47"/>
  <c r="T15" i="47"/>
  <c r="S15" i="47"/>
  <c r="U14" i="47"/>
  <c r="T14" i="47"/>
  <c r="S14" i="47"/>
  <c r="U13" i="47"/>
  <c r="T13" i="47"/>
  <c r="S13" i="47"/>
  <c r="U12" i="47"/>
  <c r="T12" i="47"/>
  <c r="S12" i="47"/>
  <c r="U11" i="47"/>
  <c r="T11" i="47"/>
  <c r="S11" i="47"/>
  <c r="U10" i="47"/>
  <c r="T10" i="47"/>
  <c r="S10" i="47"/>
  <c r="U9" i="47"/>
  <c r="T9" i="47"/>
  <c r="S9" i="47"/>
  <c r="U8" i="47"/>
  <c r="T8" i="47"/>
  <c r="S8" i="47"/>
  <c r="U7" i="47"/>
  <c r="T7" i="47"/>
  <c r="S7" i="47"/>
  <c r="U6" i="47"/>
  <c r="T6" i="47"/>
  <c r="S6" i="47"/>
  <c r="U5" i="47"/>
  <c r="T5" i="47"/>
  <c r="S5" i="47"/>
  <c r="U4" i="47"/>
  <c r="T4" i="47"/>
  <c r="S4" i="47"/>
  <c r="C17" i="47"/>
  <c r="G2" i="47"/>
  <c r="J2" i="47"/>
  <c r="M2" i="47"/>
  <c r="P2" i="47"/>
  <c r="V14" i="47"/>
  <c r="V8" i="47"/>
  <c r="V12" i="47"/>
  <c r="V10" i="47"/>
  <c r="V16" i="47"/>
  <c r="V7" i="47"/>
  <c r="V15" i="47"/>
  <c r="AA17" i="47"/>
  <c r="V6" i="47"/>
  <c r="U17" i="47"/>
  <c r="V5" i="47"/>
  <c r="V9" i="47"/>
  <c r="V13" i="47"/>
  <c r="T17" i="47"/>
  <c r="V11" i="47"/>
  <c r="S17" i="47"/>
  <c r="Z17" i="47"/>
  <c r="AB17" i="47"/>
  <c r="W17" i="47"/>
  <c r="X17" i="47"/>
  <c r="Y17" i="47"/>
  <c r="V4" i="47"/>
  <c r="C16" i="46"/>
  <c r="C15" i="46"/>
  <c r="C14" i="46"/>
  <c r="C13" i="46"/>
  <c r="C12" i="46"/>
  <c r="C11" i="46"/>
  <c r="C10" i="46"/>
  <c r="C9" i="46"/>
  <c r="C8" i="46"/>
  <c r="C7" i="46"/>
  <c r="C6" i="46"/>
  <c r="C5" i="46"/>
  <c r="C4" i="46"/>
  <c r="C17" i="46"/>
  <c r="R17" i="46"/>
  <c r="Q17" i="46"/>
  <c r="P17" i="46"/>
  <c r="O17" i="46"/>
  <c r="N17" i="46"/>
  <c r="M17" i="46"/>
  <c r="L17" i="46"/>
  <c r="K17" i="46"/>
  <c r="J17" i="46"/>
  <c r="I17" i="46"/>
  <c r="H17" i="46"/>
  <c r="G17" i="46"/>
  <c r="F17" i="46"/>
  <c r="E17" i="46"/>
  <c r="D17" i="46"/>
  <c r="U16" i="46"/>
  <c r="Y16" i="46"/>
  <c r="T16" i="46"/>
  <c r="X16" i="46"/>
  <c r="S16" i="46"/>
  <c r="W16" i="46"/>
  <c r="U15" i="46"/>
  <c r="Y15" i="46"/>
  <c r="T15" i="46"/>
  <c r="X15" i="46"/>
  <c r="S15" i="46"/>
  <c r="W15" i="46"/>
  <c r="U14" i="46"/>
  <c r="Y14" i="46"/>
  <c r="T14" i="46"/>
  <c r="S14" i="46"/>
  <c r="W14" i="46"/>
  <c r="U13" i="46"/>
  <c r="Y13" i="46"/>
  <c r="T13" i="46"/>
  <c r="S13" i="46"/>
  <c r="W13" i="46"/>
  <c r="U12" i="46"/>
  <c r="Y12" i="46"/>
  <c r="T12" i="46"/>
  <c r="X12" i="46"/>
  <c r="S12" i="46"/>
  <c r="W12" i="46"/>
  <c r="U11" i="46"/>
  <c r="Y11" i="46"/>
  <c r="T11" i="46"/>
  <c r="X11" i="46"/>
  <c r="S11" i="46"/>
  <c r="W11" i="46"/>
  <c r="U10" i="46"/>
  <c r="Y10" i="46"/>
  <c r="T10" i="46"/>
  <c r="S10" i="46"/>
  <c r="W10" i="46"/>
  <c r="U9" i="46"/>
  <c r="Y9" i="46"/>
  <c r="T9" i="46"/>
  <c r="S9" i="46"/>
  <c r="W9" i="46"/>
  <c r="U8" i="46"/>
  <c r="Y8" i="46"/>
  <c r="T8" i="46"/>
  <c r="X8" i="46"/>
  <c r="S8" i="46"/>
  <c r="W8" i="46"/>
  <c r="U7" i="46"/>
  <c r="Y7" i="46"/>
  <c r="T7" i="46"/>
  <c r="V7" i="46"/>
  <c r="S7" i="46"/>
  <c r="W7" i="46"/>
  <c r="U6" i="46"/>
  <c r="Y6" i="46"/>
  <c r="T6" i="46"/>
  <c r="S6" i="46"/>
  <c r="W6" i="46"/>
  <c r="U5" i="46"/>
  <c r="Y5" i="46"/>
  <c r="T5" i="46"/>
  <c r="S5" i="46"/>
  <c r="W5" i="46"/>
  <c r="U4" i="46"/>
  <c r="T4" i="46"/>
  <c r="X4" i="46"/>
  <c r="S4" i="46"/>
  <c r="G2" i="46"/>
  <c r="J2" i="46"/>
  <c r="M2" i="46"/>
  <c r="P2" i="46"/>
  <c r="V17" i="47"/>
  <c r="V5" i="46"/>
  <c r="V6" i="46"/>
  <c r="V10" i="46"/>
  <c r="V14" i="46"/>
  <c r="V9" i="46"/>
  <c r="V13" i="46"/>
  <c r="S17" i="46"/>
  <c r="X9" i="46"/>
  <c r="X13" i="46"/>
  <c r="V16" i="46"/>
  <c r="X5" i="46"/>
  <c r="U17" i="46"/>
  <c r="W4" i="46"/>
  <c r="W17" i="46"/>
  <c r="X6" i="46"/>
  <c r="X10" i="46"/>
  <c r="X14" i="46"/>
  <c r="V8" i="46"/>
  <c r="V11" i="46"/>
  <c r="V12" i="46"/>
  <c r="V15" i="46"/>
  <c r="X7" i="46"/>
  <c r="Y4" i="46"/>
  <c r="Y17" i="46"/>
  <c r="V4" i="46"/>
  <c r="T17" i="46"/>
  <c r="C16" i="45"/>
  <c r="C15" i="45"/>
  <c r="C14" i="45"/>
  <c r="C13" i="45"/>
  <c r="C12" i="45"/>
  <c r="C11" i="45"/>
  <c r="C10" i="45"/>
  <c r="C9" i="45"/>
  <c r="C8" i="45"/>
  <c r="C7" i="45"/>
  <c r="C6" i="45"/>
  <c r="C5" i="45"/>
  <c r="C4" i="45"/>
  <c r="R17" i="45"/>
  <c r="Q17" i="45"/>
  <c r="P17" i="45"/>
  <c r="O17" i="45"/>
  <c r="N17" i="45"/>
  <c r="M17" i="45"/>
  <c r="L17" i="45"/>
  <c r="K17" i="45"/>
  <c r="J17" i="45"/>
  <c r="I17" i="45"/>
  <c r="H17" i="45"/>
  <c r="G17" i="45"/>
  <c r="F17" i="45"/>
  <c r="E17" i="45"/>
  <c r="D17" i="45"/>
  <c r="U16" i="45"/>
  <c r="Y16" i="45"/>
  <c r="T16" i="45"/>
  <c r="X16" i="45"/>
  <c r="S16" i="45"/>
  <c r="W16" i="45"/>
  <c r="U15" i="45"/>
  <c r="Y15" i="45"/>
  <c r="T15" i="45"/>
  <c r="X15" i="45"/>
  <c r="S15" i="45"/>
  <c r="W15" i="45"/>
  <c r="U14" i="45"/>
  <c r="Y14" i="45"/>
  <c r="T14" i="45"/>
  <c r="S14" i="45"/>
  <c r="W14" i="45"/>
  <c r="U13" i="45"/>
  <c r="Y13" i="45"/>
  <c r="T13" i="45"/>
  <c r="S13" i="45"/>
  <c r="W13" i="45"/>
  <c r="U12" i="45"/>
  <c r="Y12" i="45"/>
  <c r="T12" i="45"/>
  <c r="X12" i="45"/>
  <c r="S12" i="45"/>
  <c r="W12" i="45"/>
  <c r="U11" i="45"/>
  <c r="Y11" i="45"/>
  <c r="T11" i="45"/>
  <c r="X11" i="45"/>
  <c r="S11" i="45"/>
  <c r="U10" i="45"/>
  <c r="Y10" i="45"/>
  <c r="T10" i="45"/>
  <c r="X10" i="45"/>
  <c r="S10" i="45"/>
  <c r="W10" i="45"/>
  <c r="U9" i="45"/>
  <c r="Y9" i="45"/>
  <c r="T9" i="45"/>
  <c r="X9" i="45"/>
  <c r="S9" i="45"/>
  <c r="W9" i="45"/>
  <c r="V9" i="45"/>
  <c r="U8" i="45"/>
  <c r="Y8" i="45"/>
  <c r="T8" i="45"/>
  <c r="X8" i="45"/>
  <c r="S8" i="45"/>
  <c r="W8" i="45"/>
  <c r="U7" i="45"/>
  <c r="Y7" i="45"/>
  <c r="T7" i="45"/>
  <c r="X7" i="45"/>
  <c r="S7" i="45"/>
  <c r="W7" i="45"/>
  <c r="U6" i="45"/>
  <c r="Y6" i="45"/>
  <c r="T6" i="45"/>
  <c r="X6" i="45"/>
  <c r="S6" i="45"/>
  <c r="W6" i="45"/>
  <c r="U5" i="45"/>
  <c r="Y5" i="45"/>
  <c r="T5" i="45"/>
  <c r="X5" i="45"/>
  <c r="S5" i="45"/>
  <c r="U4" i="45"/>
  <c r="T4" i="45"/>
  <c r="X4" i="45"/>
  <c r="S4" i="45"/>
  <c r="W4" i="45"/>
  <c r="G2" i="45"/>
  <c r="J2" i="45"/>
  <c r="M2" i="45"/>
  <c r="P2" i="45"/>
  <c r="X17" i="46"/>
  <c r="V17" i="46"/>
  <c r="V11" i="45"/>
  <c r="V5" i="45"/>
  <c r="U17" i="45"/>
  <c r="V8" i="45"/>
  <c r="V14" i="45"/>
  <c r="W5" i="45"/>
  <c r="V13" i="45"/>
  <c r="V16" i="45"/>
  <c r="X13" i="45"/>
  <c r="V6" i="45"/>
  <c r="V7" i="45"/>
  <c r="X14" i="45"/>
  <c r="V15" i="45"/>
  <c r="V10" i="45"/>
  <c r="W11" i="45"/>
  <c r="V12" i="45"/>
  <c r="Y4" i="45"/>
  <c r="Y17" i="45"/>
  <c r="C17" i="45"/>
  <c r="V4" i="45"/>
  <c r="S17" i="45"/>
  <c r="T17" i="45"/>
  <c r="R17" i="44"/>
  <c r="Q17" i="44"/>
  <c r="P17" i="44"/>
  <c r="O17" i="44"/>
  <c r="N17" i="44"/>
  <c r="M17" i="44"/>
  <c r="L17" i="44"/>
  <c r="K17" i="44"/>
  <c r="J17" i="44"/>
  <c r="I17" i="44"/>
  <c r="H17" i="44"/>
  <c r="G17" i="44"/>
  <c r="F17" i="44"/>
  <c r="E17" i="44"/>
  <c r="D17" i="44"/>
  <c r="U16" i="44"/>
  <c r="T16" i="44"/>
  <c r="S16" i="44"/>
  <c r="U15" i="44"/>
  <c r="T15" i="44"/>
  <c r="S15" i="44"/>
  <c r="U14" i="44"/>
  <c r="T14" i="44"/>
  <c r="S14" i="44"/>
  <c r="U13" i="44"/>
  <c r="T13" i="44"/>
  <c r="S13" i="44"/>
  <c r="U12" i="44"/>
  <c r="T12" i="44"/>
  <c r="S12" i="44"/>
  <c r="U11" i="44"/>
  <c r="T11" i="44"/>
  <c r="S11" i="44"/>
  <c r="U10" i="44"/>
  <c r="T10" i="44"/>
  <c r="S10" i="44"/>
  <c r="U9" i="44"/>
  <c r="T9" i="44"/>
  <c r="S9" i="44"/>
  <c r="U8" i="44"/>
  <c r="T8" i="44"/>
  <c r="S8" i="44"/>
  <c r="U7" i="44"/>
  <c r="T7" i="44"/>
  <c r="S7" i="44"/>
  <c r="U6" i="44"/>
  <c r="T6" i="44"/>
  <c r="S6" i="44"/>
  <c r="U5" i="44"/>
  <c r="T5" i="44"/>
  <c r="S5" i="44"/>
  <c r="U4" i="44"/>
  <c r="T4" i="44"/>
  <c r="S4" i="44"/>
  <c r="G2" i="44"/>
  <c r="J2" i="44"/>
  <c r="M2" i="44"/>
  <c r="P2" i="44"/>
  <c r="X17" i="45"/>
  <c r="W17" i="45"/>
  <c r="V17" i="45"/>
  <c r="Y15" i="44"/>
  <c r="Y8" i="44"/>
  <c r="W14" i="44"/>
  <c r="Y10" i="44"/>
  <c r="W16" i="44"/>
  <c r="U17" i="44"/>
  <c r="S17" i="44"/>
  <c r="W15" i="44"/>
  <c r="T17" i="44"/>
  <c r="Y15" i="42"/>
  <c r="X15" i="42"/>
  <c r="W15" i="42"/>
  <c r="Y13" i="42"/>
  <c r="X13" i="42"/>
  <c r="W13" i="42"/>
  <c r="Y11" i="42"/>
  <c r="X11" i="42"/>
  <c r="W11" i="42"/>
  <c r="Y9" i="42"/>
  <c r="X9" i="42"/>
  <c r="W9" i="42"/>
  <c r="Y7" i="42"/>
  <c r="X7" i="42"/>
  <c r="W7" i="42"/>
  <c r="Y5" i="42"/>
  <c r="X5" i="42"/>
  <c r="W5" i="42"/>
  <c r="AB16" i="42"/>
  <c r="Y16" i="44"/>
  <c r="AB15" i="42"/>
  <c r="AB14" i="42"/>
  <c r="Y14" i="44"/>
  <c r="AB13" i="42"/>
  <c r="Y13" i="44"/>
  <c r="AB12" i="42"/>
  <c r="Y12" i="44"/>
  <c r="AB11" i="42"/>
  <c r="Y11" i="44"/>
  <c r="AB10" i="42"/>
  <c r="AB9" i="42"/>
  <c r="Y9" i="44"/>
  <c r="AB8" i="42"/>
  <c r="AB7" i="42"/>
  <c r="Y7" i="44"/>
  <c r="AB6" i="42"/>
  <c r="Y6" i="44"/>
  <c r="AB5" i="42"/>
  <c r="Y5" i="44"/>
  <c r="AA16" i="42"/>
  <c r="X16" i="44"/>
  <c r="AA15" i="42"/>
  <c r="X15" i="44"/>
  <c r="AA14" i="42"/>
  <c r="X14" i="44"/>
  <c r="AA13" i="42"/>
  <c r="X13" i="44"/>
  <c r="AA12" i="42"/>
  <c r="X12" i="44"/>
  <c r="AA11" i="42"/>
  <c r="X11" i="44"/>
  <c r="AA10" i="42"/>
  <c r="X10" i="44"/>
  <c r="AA9" i="42"/>
  <c r="X9" i="44"/>
  <c r="AA8" i="42"/>
  <c r="X8" i="44"/>
  <c r="AA7" i="42"/>
  <c r="X7" i="44"/>
  <c r="AA6" i="42"/>
  <c r="X6" i="44"/>
  <c r="AA5" i="42"/>
  <c r="X5" i="44"/>
  <c r="Z16" i="42"/>
  <c r="Z15" i="42"/>
  <c r="Z14" i="42"/>
  <c r="Z13" i="42"/>
  <c r="W13" i="44"/>
  <c r="Z12" i="42"/>
  <c r="W12" i="44"/>
  <c r="Z11" i="42"/>
  <c r="W11" i="44"/>
  <c r="Z10" i="42"/>
  <c r="W10" i="44"/>
  <c r="Z9" i="42"/>
  <c r="W9" i="44"/>
  <c r="Z8" i="42"/>
  <c r="W8" i="44"/>
  <c r="Z7" i="42"/>
  <c r="W7" i="44"/>
  <c r="Z6" i="42"/>
  <c r="W6" i="44"/>
  <c r="Z5" i="42"/>
  <c r="W5" i="44"/>
  <c r="AB4" i="42"/>
  <c r="Y4" i="44"/>
  <c r="AA4" i="42"/>
  <c r="X4" i="44"/>
  <c r="Z4" i="42"/>
  <c r="W4" i="44"/>
  <c r="R17" i="42"/>
  <c r="Q17" i="42"/>
  <c r="P17" i="42"/>
  <c r="O17" i="42"/>
  <c r="N17" i="42"/>
  <c r="M17" i="42"/>
  <c r="L17" i="42"/>
  <c r="K17" i="42"/>
  <c r="J17" i="42"/>
  <c r="I17" i="42"/>
  <c r="H17" i="42"/>
  <c r="G17" i="42"/>
  <c r="F17" i="42"/>
  <c r="E17" i="42"/>
  <c r="D17" i="42"/>
  <c r="U16" i="42"/>
  <c r="T16" i="42"/>
  <c r="S16" i="42"/>
  <c r="U15" i="42"/>
  <c r="T15" i="42"/>
  <c r="S15" i="42"/>
  <c r="U14" i="42"/>
  <c r="T14" i="42"/>
  <c r="S14" i="42"/>
  <c r="U13" i="42"/>
  <c r="T13" i="42"/>
  <c r="S13" i="42"/>
  <c r="U12" i="42"/>
  <c r="T12" i="42"/>
  <c r="S12" i="42"/>
  <c r="U11" i="42"/>
  <c r="T11" i="42"/>
  <c r="S11" i="42"/>
  <c r="U10" i="42"/>
  <c r="T10" i="42"/>
  <c r="S10" i="42"/>
  <c r="U9" i="42"/>
  <c r="T9" i="42"/>
  <c r="S9" i="42"/>
  <c r="U8" i="42"/>
  <c r="T8" i="42"/>
  <c r="S8" i="42"/>
  <c r="U7" i="42"/>
  <c r="T7" i="42"/>
  <c r="S7" i="42"/>
  <c r="U6" i="42"/>
  <c r="T6" i="42"/>
  <c r="S6" i="42"/>
  <c r="U5" i="42"/>
  <c r="T5" i="42"/>
  <c r="S5" i="42"/>
  <c r="U4" i="42"/>
  <c r="T4" i="42"/>
  <c r="S4" i="42"/>
  <c r="G2" i="42"/>
  <c r="J2" i="42"/>
  <c r="M2" i="42"/>
  <c r="P2" i="42"/>
  <c r="X17" i="44"/>
  <c r="Y17" i="44"/>
  <c r="W17" i="44"/>
  <c r="AB17" i="42"/>
  <c r="AA17" i="42"/>
  <c r="Z17" i="42"/>
  <c r="S17" i="42"/>
  <c r="U17" i="42"/>
  <c r="T17" i="42"/>
  <c r="R17" i="41"/>
  <c r="Q17" i="41"/>
  <c r="P17" i="41"/>
  <c r="O17" i="41"/>
  <c r="N17" i="41"/>
  <c r="M17" i="41"/>
  <c r="L17" i="41"/>
  <c r="K17" i="41"/>
  <c r="J17" i="41"/>
  <c r="I17" i="41"/>
  <c r="H17" i="41"/>
  <c r="G17" i="41"/>
  <c r="F17" i="41"/>
  <c r="E17" i="41"/>
  <c r="D17" i="41"/>
  <c r="U16" i="41"/>
  <c r="T16" i="41"/>
  <c r="S16" i="41"/>
  <c r="U15" i="41"/>
  <c r="T15" i="41"/>
  <c r="S15" i="41"/>
  <c r="U14" i="41"/>
  <c r="T14" i="41"/>
  <c r="S14" i="41"/>
  <c r="U13" i="41"/>
  <c r="T13" i="41"/>
  <c r="S13" i="41"/>
  <c r="U12" i="41"/>
  <c r="T12" i="41"/>
  <c r="S12" i="41"/>
  <c r="U11" i="41"/>
  <c r="T11" i="41"/>
  <c r="S11" i="41"/>
  <c r="U10" i="41"/>
  <c r="T10" i="41"/>
  <c r="S10" i="41"/>
  <c r="U9" i="41"/>
  <c r="T9" i="41"/>
  <c r="S9" i="41"/>
  <c r="U8" i="41"/>
  <c r="T8" i="41"/>
  <c r="S8" i="41"/>
  <c r="U7" i="41"/>
  <c r="T7" i="41"/>
  <c r="S7" i="41"/>
  <c r="U6" i="41"/>
  <c r="T6" i="41"/>
  <c r="S6" i="41"/>
  <c r="U5" i="41"/>
  <c r="T5" i="41"/>
  <c r="S5" i="41"/>
  <c r="U4" i="41"/>
  <c r="T4" i="41"/>
  <c r="S4" i="41"/>
  <c r="G2" i="41"/>
  <c r="J2" i="41"/>
  <c r="M2" i="41"/>
  <c r="P2" i="41"/>
  <c r="T17" i="41"/>
  <c r="U17" i="41"/>
  <c r="S17" i="41"/>
  <c r="R17" i="40"/>
  <c r="Q17" i="40"/>
  <c r="P17" i="40"/>
  <c r="O17" i="40"/>
  <c r="N17" i="40"/>
  <c r="M17" i="40"/>
  <c r="L17" i="40"/>
  <c r="K17" i="40"/>
  <c r="J17" i="40"/>
  <c r="I17" i="40"/>
  <c r="H17" i="40"/>
  <c r="G17" i="40"/>
  <c r="F17" i="40"/>
  <c r="E17" i="40"/>
  <c r="D17" i="40"/>
  <c r="U16" i="40"/>
  <c r="T16" i="40"/>
  <c r="S16" i="40"/>
  <c r="U15" i="40"/>
  <c r="T15" i="40"/>
  <c r="S15" i="40"/>
  <c r="U14" i="40"/>
  <c r="T14" i="40"/>
  <c r="S14" i="40"/>
  <c r="U13" i="40"/>
  <c r="T13" i="40"/>
  <c r="S13" i="40"/>
  <c r="U12" i="40"/>
  <c r="T12" i="40"/>
  <c r="S12" i="40"/>
  <c r="U11" i="40"/>
  <c r="T11" i="40"/>
  <c r="S11" i="40"/>
  <c r="U10" i="40"/>
  <c r="T10" i="40"/>
  <c r="S10" i="40"/>
  <c r="U9" i="40"/>
  <c r="T9" i="40"/>
  <c r="S9" i="40"/>
  <c r="U8" i="40"/>
  <c r="T8" i="40"/>
  <c r="S8" i="40"/>
  <c r="U7" i="40"/>
  <c r="T7" i="40"/>
  <c r="S7" i="40"/>
  <c r="U6" i="40"/>
  <c r="T6" i="40"/>
  <c r="S6" i="40"/>
  <c r="U5" i="40"/>
  <c r="T5" i="40"/>
  <c r="S5" i="40"/>
  <c r="U4" i="40"/>
  <c r="T4" i="40"/>
  <c r="S4" i="40"/>
  <c r="G2" i="40"/>
  <c r="J2" i="40"/>
  <c r="M2" i="40"/>
  <c r="P2" i="40"/>
  <c r="T17" i="40"/>
  <c r="U17" i="40"/>
  <c r="S17" i="40"/>
  <c r="R17" i="39"/>
  <c r="Q17" i="39"/>
  <c r="P17" i="39"/>
  <c r="O17" i="39"/>
  <c r="N17" i="39"/>
  <c r="M17" i="39"/>
  <c r="L17" i="39"/>
  <c r="K17" i="39"/>
  <c r="J17" i="39"/>
  <c r="I17" i="39"/>
  <c r="H17" i="39"/>
  <c r="G17" i="39"/>
  <c r="F17" i="39"/>
  <c r="E17" i="39"/>
  <c r="D17" i="39"/>
  <c r="U16" i="39"/>
  <c r="T16" i="39"/>
  <c r="S16" i="39"/>
  <c r="U15" i="39"/>
  <c r="T15" i="39"/>
  <c r="S15" i="39"/>
  <c r="U14" i="39"/>
  <c r="T14" i="39"/>
  <c r="S14" i="39"/>
  <c r="U13" i="39"/>
  <c r="T13" i="39"/>
  <c r="S13" i="39"/>
  <c r="U12" i="39"/>
  <c r="T12" i="39"/>
  <c r="S12" i="39"/>
  <c r="U11" i="39"/>
  <c r="T11" i="39"/>
  <c r="S11" i="39"/>
  <c r="U10" i="39"/>
  <c r="T10" i="39"/>
  <c r="S10" i="39"/>
  <c r="U9" i="39"/>
  <c r="T9" i="39"/>
  <c r="S9" i="39"/>
  <c r="U8" i="39"/>
  <c r="T8" i="39"/>
  <c r="S8" i="39"/>
  <c r="U7" i="39"/>
  <c r="T7" i="39"/>
  <c r="S7" i="39"/>
  <c r="U6" i="39"/>
  <c r="T6" i="39"/>
  <c r="S6" i="39"/>
  <c r="U5" i="39"/>
  <c r="T5" i="39"/>
  <c r="S5" i="39"/>
  <c r="U4" i="39"/>
  <c r="T4" i="39"/>
  <c r="S4" i="39"/>
  <c r="G2" i="39"/>
  <c r="J2" i="39"/>
  <c r="M2" i="39"/>
  <c r="P2" i="39"/>
  <c r="X4" i="39"/>
  <c r="X4" i="40"/>
  <c r="X4" i="41"/>
  <c r="Y4" i="39"/>
  <c r="Y4" i="40"/>
  <c r="Y4" i="41"/>
  <c r="S17" i="39"/>
  <c r="T17" i="39"/>
  <c r="U17" i="39"/>
  <c r="R17" i="37"/>
  <c r="Q17" i="37"/>
  <c r="P17" i="37"/>
  <c r="O17" i="37"/>
  <c r="N17" i="37"/>
  <c r="M17" i="37"/>
  <c r="L17" i="37"/>
  <c r="K17" i="37"/>
  <c r="J17" i="37"/>
  <c r="I17" i="37"/>
  <c r="H17" i="37"/>
  <c r="G17" i="37"/>
  <c r="F17" i="37"/>
  <c r="E17" i="37"/>
  <c r="D17" i="37"/>
  <c r="U16" i="37"/>
  <c r="T16" i="37"/>
  <c r="S16" i="37"/>
  <c r="U15" i="37"/>
  <c r="T15" i="37"/>
  <c r="S15" i="37"/>
  <c r="U14" i="37"/>
  <c r="Y14" i="37"/>
  <c r="Y14" i="39"/>
  <c r="Y14" i="40"/>
  <c r="Y14" i="41"/>
  <c r="T14" i="37"/>
  <c r="X14" i="37"/>
  <c r="X14" i="39"/>
  <c r="X14" i="40"/>
  <c r="X14" i="41"/>
  <c r="S14" i="37"/>
  <c r="W14" i="37"/>
  <c r="W14" i="39"/>
  <c r="W14" i="40"/>
  <c r="W14" i="41"/>
  <c r="U13" i="37"/>
  <c r="T13" i="37"/>
  <c r="S13" i="37"/>
  <c r="U12" i="37"/>
  <c r="Y12" i="37"/>
  <c r="Y12" i="39"/>
  <c r="Y12" i="40"/>
  <c r="Y12" i="41"/>
  <c r="T12" i="37"/>
  <c r="X12" i="37"/>
  <c r="X12" i="39"/>
  <c r="X12" i="40"/>
  <c r="X12" i="41"/>
  <c r="S12" i="37"/>
  <c r="W12" i="37"/>
  <c r="W12" i="39"/>
  <c r="W12" i="40"/>
  <c r="W12" i="41"/>
  <c r="U11" i="37"/>
  <c r="T11" i="37"/>
  <c r="S11" i="37"/>
  <c r="U10" i="37"/>
  <c r="Y10" i="37"/>
  <c r="Y10" i="39"/>
  <c r="Y10" i="40"/>
  <c r="Y10" i="41"/>
  <c r="T10" i="37"/>
  <c r="X10" i="37"/>
  <c r="X10" i="39"/>
  <c r="X10" i="40"/>
  <c r="X10" i="41"/>
  <c r="S10" i="37"/>
  <c r="W10" i="37"/>
  <c r="W10" i="39"/>
  <c r="W10" i="40"/>
  <c r="W10" i="41"/>
  <c r="U9" i="37"/>
  <c r="T9" i="37"/>
  <c r="S9" i="37"/>
  <c r="U8" i="37"/>
  <c r="Y8" i="37"/>
  <c r="Y8" i="39"/>
  <c r="Y8" i="40"/>
  <c r="Y8" i="41"/>
  <c r="T8" i="37"/>
  <c r="X8" i="37"/>
  <c r="X8" i="39"/>
  <c r="X8" i="40"/>
  <c r="X8" i="41"/>
  <c r="S8" i="37"/>
  <c r="W8" i="37"/>
  <c r="W8" i="39"/>
  <c r="W8" i="40"/>
  <c r="W8" i="41"/>
  <c r="U7" i="37"/>
  <c r="T7" i="37"/>
  <c r="S7" i="37"/>
  <c r="U6" i="37"/>
  <c r="Y6" i="37"/>
  <c r="Y6" i="39"/>
  <c r="Y6" i="40"/>
  <c r="Y6" i="41"/>
  <c r="T6" i="37"/>
  <c r="X6" i="37"/>
  <c r="X6" i="39"/>
  <c r="X6" i="40"/>
  <c r="X6" i="41"/>
  <c r="S6" i="37"/>
  <c r="W6" i="37"/>
  <c r="W6" i="39"/>
  <c r="W6" i="40"/>
  <c r="W6" i="41"/>
  <c r="U5" i="37"/>
  <c r="T5" i="37"/>
  <c r="S5" i="37"/>
  <c r="U4" i="37"/>
  <c r="Y4" i="37"/>
  <c r="T4" i="37"/>
  <c r="X4" i="37"/>
  <c r="S4" i="37"/>
  <c r="W4" i="37"/>
  <c r="W4" i="39"/>
  <c r="G2" i="37"/>
  <c r="J2" i="37"/>
  <c r="M2" i="37"/>
  <c r="P2" i="37"/>
  <c r="X10" i="42"/>
  <c r="X12" i="42"/>
  <c r="Y8" i="42"/>
  <c r="W4" i="40"/>
  <c r="W7" i="37"/>
  <c r="W7" i="39"/>
  <c r="W7" i="40"/>
  <c r="W7" i="41"/>
  <c r="W6" i="42"/>
  <c r="W11" i="37"/>
  <c r="W11" i="39"/>
  <c r="W11" i="40"/>
  <c r="W11" i="41"/>
  <c r="W10" i="42"/>
  <c r="W15" i="37"/>
  <c r="W15" i="39"/>
  <c r="W15" i="40"/>
  <c r="W15" i="41"/>
  <c r="W14" i="42"/>
  <c r="X7" i="37"/>
  <c r="X7" i="39"/>
  <c r="X7" i="40"/>
  <c r="X7" i="41"/>
  <c r="X6" i="42"/>
  <c r="X17" i="42"/>
  <c r="X11" i="37"/>
  <c r="X11" i="39"/>
  <c r="X11" i="40"/>
  <c r="X11" i="41"/>
  <c r="X15" i="37"/>
  <c r="X15" i="39"/>
  <c r="X15" i="40"/>
  <c r="X15" i="41"/>
  <c r="X14" i="42"/>
  <c r="Y7" i="37"/>
  <c r="Y7" i="39"/>
  <c r="Y7" i="40"/>
  <c r="Y7" i="41"/>
  <c r="Y6" i="42"/>
  <c r="Y11" i="37"/>
  <c r="Y11" i="39"/>
  <c r="Y11" i="40"/>
  <c r="Y11" i="41"/>
  <c r="Y10" i="42"/>
  <c r="Y15" i="37"/>
  <c r="Y15" i="39"/>
  <c r="Y15" i="40"/>
  <c r="Y15" i="41"/>
  <c r="Y14" i="42"/>
  <c r="W16" i="37"/>
  <c r="W16" i="39"/>
  <c r="W16" i="40"/>
  <c r="W16" i="41"/>
  <c r="W16" i="42"/>
  <c r="X16" i="37"/>
  <c r="X16" i="39"/>
  <c r="X16" i="40"/>
  <c r="X16" i="41"/>
  <c r="X16" i="42"/>
  <c r="Y16" i="37"/>
  <c r="Y16" i="39"/>
  <c r="Y16" i="40"/>
  <c r="Y16" i="41"/>
  <c r="Y16" i="42"/>
  <c r="W5" i="37"/>
  <c r="W5" i="39"/>
  <c r="W5" i="40"/>
  <c r="W5" i="41"/>
  <c r="W9" i="37"/>
  <c r="W9" i="39"/>
  <c r="W9" i="40"/>
  <c r="W9" i="41"/>
  <c r="W8" i="42"/>
  <c r="W13" i="37"/>
  <c r="W13" i="39"/>
  <c r="W13" i="40"/>
  <c r="W13" i="41"/>
  <c r="W12" i="42"/>
  <c r="X5" i="37"/>
  <c r="X5" i="39"/>
  <c r="X5" i="40"/>
  <c r="X5" i="41"/>
  <c r="X4" i="42"/>
  <c r="X9" i="37"/>
  <c r="X9" i="39"/>
  <c r="X9" i="40"/>
  <c r="X9" i="41"/>
  <c r="X8" i="42"/>
  <c r="X13" i="37"/>
  <c r="X13" i="39"/>
  <c r="X13" i="40"/>
  <c r="X13" i="41"/>
  <c r="Y5" i="37"/>
  <c r="Y5" i="39"/>
  <c r="Y5" i="40"/>
  <c r="Y5" i="41"/>
  <c r="Y17" i="41"/>
  <c r="Y9" i="37"/>
  <c r="Y9" i="39"/>
  <c r="Y9" i="40"/>
  <c r="Y9" i="41"/>
  <c r="Y13" i="37"/>
  <c r="Y13" i="39"/>
  <c r="Y13" i="40"/>
  <c r="Y13" i="41"/>
  <c r="Y12" i="42"/>
  <c r="U17" i="37"/>
  <c r="S17" i="37"/>
  <c r="T17" i="37"/>
  <c r="R17" i="36"/>
  <c r="Q17" i="36"/>
  <c r="P17" i="36"/>
  <c r="O17" i="36"/>
  <c r="N17" i="36"/>
  <c r="M17" i="36"/>
  <c r="L17" i="36"/>
  <c r="K17" i="36"/>
  <c r="J17" i="36"/>
  <c r="I17" i="36"/>
  <c r="H17" i="36"/>
  <c r="G17" i="36"/>
  <c r="F17" i="36"/>
  <c r="E17" i="36"/>
  <c r="D17" i="36"/>
  <c r="U16" i="36"/>
  <c r="T16" i="36"/>
  <c r="S16" i="36"/>
  <c r="U15" i="36"/>
  <c r="T15" i="36"/>
  <c r="S15" i="36"/>
  <c r="U14" i="36"/>
  <c r="T14" i="36"/>
  <c r="S14" i="36"/>
  <c r="U13" i="36"/>
  <c r="T13" i="36"/>
  <c r="S13" i="36"/>
  <c r="U12" i="36"/>
  <c r="T12" i="36"/>
  <c r="S12" i="36"/>
  <c r="U11" i="36"/>
  <c r="T11" i="36"/>
  <c r="S11" i="36"/>
  <c r="U10" i="36"/>
  <c r="T10" i="36"/>
  <c r="S10" i="36"/>
  <c r="U9" i="36"/>
  <c r="T9" i="36"/>
  <c r="S9" i="36"/>
  <c r="U8" i="36"/>
  <c r="T8" i="36"/>
  <c r="S8" i="36"/>
  <c r="U7" i="36"/>
  <c r="T7" i="36"/>
  <c r="S7" i="36"/>
  <c r="U6" i="36"/>
  <c r="T6" i="36"/>
  <c r="S6" i="36"/>
  <c r="U5" i="36"/>
  <c r="T5" i="36"/>
  <c r="S5" i="36"/>
  <c r="U4" i="36"/>
  <c r="T4" i="36"/>
  <c r="S4" i="36"/>
  <c r="G2" i="36"/>
  <c r="J2" i="36"/>
  <c r="M2" i="36"/>
  <c r="P2" i="36"/>
  <c r="W17" i="39"/>
  <c r="X17" i="40"/>
  <c r="Y17" i="39"/>
  <c r="Y17" i="40"/>
  <c r="Y4" i="42"/>
  <c r="Y17" i="42"/>
  <c r="X17" i="41"/>
  <c r="X17" i="39"/>
  <c r="W4" i="41"/>
  <c r="W17" i="40"/>
  <c r="X17" i="37"/>
  <c r="Y17" i="37"/>
  <c r="W17" i="37"/>
  <c r="T17" i="36"/>
  <c r="U17" i="36"/>
  <c r="S17" i="36"/>
  <c r="R17" i="35"/>
  <c r="Q17" i="35"/>
  <c r="P17" i="35"/>
  <c r="O17" i="35"/>
  <c r="N17" i="35"/>
  <c r="M17" i="35"/>
  <c r="L17" i="35"/>
  <c r="K17" i="35"/>
  <c r="J17" i="35"/>
  <c r="I17" i="35"/>
  <c r="H17" i="35"/>
  <c r="G17" i="35"/>
  <c r="F17" i="35"/>
  <c r="E17" i="35"/>
  <c r="D17" i="35"/>
  <c r="U16" i="35"/>
  <c r="T16" i="35"/>
  <c r="S16" i="35"/>
  <c r="U15" i="35"/>
  <c r="T15" i="35"/>
  <c r="S15" i="35"/>
  <c r="U14" i="35"/>
  <c r="T14" i="35"/>
  <c r="S14" i="35"/>
  <c r="U13" i="35"/>
  <c r="T13" i="35"/>
  <c r="S13" i="35"/>
  <c r="U12" i="35"/>
  <c r="T12" i="35"/>
  <c r="S12" i="35"/>
  <c r="U11" i="35"/>
  <c r="T11" i="35"/>
  <c r="S11" i="35"/>
  <c r="U10" i="35"/>
  <c r="T10" i="35"/>
  <c r="S10" i="35"/>
  <c r="U9" i="35"/>
  <c r="T9" i="35"/>
  <c r="S9" i="35"/>
  <c r="U8" i="35"/>
  <c r="T8" i="35"/>
  <c r="S8" i="35"/>
  <c r="U7" i="35"/>
  <c r="T7" i="35"/>
  <c r="S7" i="35"/>
  <c r="U6" i="35"/>
  <c r="T6" i="35"/>
  <c r="S6" i="35"/>
  <c r="U5" i="35"/>
  <c r="T5" i="35"/>
  <c r="S5" i="35"/>
  <c r="U4" i="35"/>
  <c r="T4" i="35"/>
  <c r="S4" i="35"/>
  <c r="G2" i="35"/>
  <c r="J2" i="35"/>
  <c r="M2" i="35"/>
  <c r="P2" i="35"/>
  <c r="W4" i="42"/>
  <c r="W17" i="42"/>
  <c r="W17" i="41"/>
  <c r="T17" i="35"/>
  <c r="U17" i="35"/>
  <c r="S17" i="35"/>
  <c r="R17" i="34"/>
  <c r="Q17" i="34"/>
  <c r="P17" i="34"/>
  <c r="O17" i="34"/>
  <c r="N17" i="34"/>
  <c r="M17" i="34"/>
  <c r="L17" i="34"/>
  <c r="K17" i="34"/>
  <c r="J17" i="34"/>
  <c r="I17" i="34"/>
  <c r="H17" i="34"/>
  <c r="G17" i="34"/>
  <c r="F17" i="34"/>
  <c r="E17" i="34"/>
  <c r="D17" i="34"/>
  <c r="U16" i="34"/>
  <c r="T16" i="34"/>
  <c r="S16" i="34"/>
  <c r="U15" i="34"/>
  <c r="Y15" i="34"/>
  <c r="Y15" i="35"/>
  <c r="Y15" i="36"/>
  <c r="T15" i="34"/>
  <c r="X15" i="34"/>
  <c r="X15" i="35"/>
  <c r="X15" i="36"/>
  <c r="S15" i="34"/>
  <c r="W15" i="34"/>
  <c r="W15" i="35"/>
  <c r="W15" i="36"/>
  <c r="U14" i="34"/>
  <c r="T14" i="34"/>
  <c r="S14" i="34"/>
  <c r="U13" i="34"/>
  <c r="Y13" i="34"/>
  <c r="Y13" i="35"/>
  <c r="Y13" i="36"/>
  <c r="T13" i="34"/>
  <c r="X13" i="34"/>
  <c r="X13" i="35"/>
  <c r="X13" i="36"/>
  <c r="S13" i="34"/>
  <c r="W13" i="34"/>
  <c r="W13" i="35"/>
  <c r="W13" i="36"/>
  <c r="U12" i="34"/>
  <c r="T12" i="34"/>
  <c r="S12" i="34"/>
  <c r="U11" i="34"/>
  <c r="Y11" i="34"/>
  <c r="Y11" i="35"/>
  <c r="Y11" i="36"/>
  <c r="T11" i="34"/>
  <c r="X11" i="34"/>
  <c r="X11" i="35"/>
  <c r="X11" i="36"/>
  <c r="S11" i="34"/>
  <c r="W11" i="34"/>
  <c r="W11" i="35"/>
  <c r="W11" i="36"/>
  <c r="U10" i="34"/>
  <c r="T10" i="34"/>
  <c r="S10" i="34"/>
  <c r="U9" i="34"/>
  <c r="Y9" i="34"/>
  <c r="Y9" i="35"/>
  <c r="Y9" i="36"/>
  <c r="T9" i="34"/>
  <c r="X9" i="34"/>
  <c r="X9" i="35"/>
  <c r="X9" i="36"/>
  <c r="S9" i="34"/>
  <c r="W9" i="34"/>
  <c r="W9" i="35"/>
  <c r="W9" i="36"/>
  <c r="U8" i="34"/>
  <c r="T8" i="34"/>
  <c r="S8" i="34"/>
  <c r="U7" i="34"/>
  <c r="Y7" i="34"/>
  <c r="Y7" i="35"/>
  <c r="Y7" i="36"/>
  <c r="T7" i="34"/>
  <c r="X7" i="34"/>
  <c r="X7" i="35"/>
  <c r="X7" i="36"/>
  <c r="S7" i="34"/>
  <c r="W7" i="34"/>
  <c r="W7" i="35"/>
  <c r="W7" i="36"/>
  <c r="U6" i="34"/>
  <c r="T6" i="34"/>
  <c r="S6" i="34"/>
  <c r="U5" i="34"/>
  <c r="Y5" i="34"/>
  <c r="Y5" i="35"/>
  <c r="Y5" i="36"/>
  <c r="T5" i="34"/>
  <c r="X5" i="34"/>
  <c r="X5" i="35"/>
  <c r="X5" i="36"/>
  <c r="S5" i="34"/>
  <c r="W5" i="34"/>
  <c r="W5" i="35"/>
  <c r="W5" i="36"/>
  <c r="U4" i="34"/>
  <c r="T4" i="34"/>
  <c r="S4" i="34"/>
  <c r="G2" i="34"/>
  <c r="J2" i="34"/>
  <c r="M2" i="34"/>
  <c r="P2" i="34"/>
  <c r="U17" i="34"/>
  <c r="S17" i="34"/>
  <c r="T17" i="34"/>
  <c r="R17" i="33"/>
  <c r="Q17" i="33"/>
  <c r="P17" i="33"/>
  <c r="O17" i="33"/>
  <c r="N17" i="33"/>
  <c r="M17" i="33"/>
  <c r="L17" i="33"/>
  <c r="K17" i="33"/>
  <c r="J17" i="33"/>
  <c r="I17" i="33"/>
  <c r="H17" i="33"/>
  <c r="G17" i="33"/>
  <c r="F17" i="33"/>
  <c r="E17" i="33"/>
  <c r="D17" i="33"/>
  <c r="U16" i="33"/>
  <c r="T16" i="33"/>
  <c r="S16" i="33"/>
  <c r="U15" i="33"/>
  <c r="T15" i="33"/>
  <c r="S15" i="33"/>
  <c r="U14" i="33"/>
  <c r="T14" i="33"/>
  <c r="S14" i="33"/>
  <c r="U13" i="33"/>
  <c r="T13" i="33"/>
  <c r="S13" i="33"/>
  <c r="U12" i="33"/>
  <c r="T12" i="33"/>
  <c r="S12" i="33"/>
  <c r="U11" i="33"/>
  <c r="T11" i="33"/>
  <c r="S11" i="33"/>
  <c r="U10" i="33"/>
  <c r="T10" i="33"/>
  <c r="S10" i="33"/>
  <c r="U9" i="33"/>
  <c r="T9" i="33"/>
  <c r="S9" i="33"/>
  <c r="U8" i="33"/>
  <c r="T8" i="33"/>
  <c r="S8" i="33"/>
  <c r="U7" i="33"/>
  <c r="T7" i="33"/>
  <c r="S7" i="33"/>
  <c r="U6" i="33"/>
  <c r="T6" i="33"/>
  <c r="S6" i="33"/>
  <c r="U5" i="33"/>
  <c r="T5" i="33"/>
  <c r="S5" i="33"/>
  <c r="U4" i="33"/>
  <c r="T4" i="33"/>
  <c r="S4" i="33"/>
  <c r="G2" i="33"/>
  <c r="J2" i="33"/>
  <c r="M2" i="33"/>
  <c r="P2" i="33"/>
  <c r="S17" i="33"/>
  <c r="T17" i="33"/>
  <c r="U17" i="33"/>
  <c r="AB16" i="31"/>
  <c r="Y16" i="33"/>
  <c r="Y16" i="34"/>
  <c r="Y16" i="35"/>
  <c r="Y16" i="36"/>
  <c r="AB15" i="31"/>
  <c r="Y15" i="33"/>
  <c r="AB14" i="31"/>
  <c r="Y14" i="33"/>
  <c r="AB13" i="31"/>
  <c r="Y13" i="33"/>
  <c r="AB12" i="31"/>
  <c r="Y12" i="33"/>
  <c r="AB11" i="31"/>
  <c r="Y11" i="33"/>
  <c r="AB10" i="31"/>
  <c r="Y10" i="33"/>
  <c r="AB9" i="31"/>
  <c r="Y9" i="33"/>
  <c r="AB8" i="31"/>
  <c r="Y8" i="33"/>
  <c r="AB7" i="31"/>
  <c r="Y7" i="33"/>
  <c r="AB6" i="31"/>
  <c r="Y6" i="33"/>
  <c r="AB5" i="31"/>
  <c r="Y5" i="33"/>
  <c r="AA16" i="31"/>
  <c r="X16" i="33"/>
  <c r="X16" i="34"/>
  <c r="X16" i="35"/>
  <c r="X16" i="36"/>
  <c r="AA15" i="31"/>
  <c r="X15" i="33"/>
  <c r="X14" i="34"/>
  <c r="X14" i="35"/>
  <c r="X14" i="36"/>
  <c r="AA14" i="37"/>
  <c r="AA14" i="31"/>
  <c r="X14" i="33"/>
  <c r="AA13" i="31"/>
  <c r="X13" i="33"/>
  <c r="AA12" i="31"/>
  <c r="X12" i="33"/>
  <c r="AA11" i="31"/>
  <c r="X11" i="33"/>
  <c r="AA10" i="31"/>
  <c r="X10" i="33"/>
  <c r="AA9" i="31"/>
  <c r="X9" i="33"/>
  <c r="AA8" i="31"/>
  <c r="X8" i="33"/>
  <c r="AA7" i="31"/>
  <c r="X7" i="33"/>
  <c r="X6" i="34"/>
  <c r="X6" i="35"/>
  <c r="X6" i="36"/>
  <c r="AA6" i="37"/>
  <c r="AA6" i="31"/>
  <c r="X6" i="33"/>
  <c r="AA5" i="31"/>
  <c r="X5" i="33"/>
  <c r="Z16" i="31"/>
  <c r="W16" i="33"/>
  <c r="W16" i="34"/>
  <c r="W16" i="35"/>
  <c r="W16" i="36"/>
  <c r="Z15" i="31"/>
  <c r="W15" i="33"/>
  <c r="W14" i="34"/>
  <c r="W14" i="35"/>
  <c r="W14" i="36"/>
  <c r="Z14" i="37"/>
  <c r="Z14" i="31"/>
  <c r="W14" i="33"/>
  <c r="Z13" i="31"/>
  <c r="W13" i="33"/>
  <c r="Z12" i="31"/>
  <c r="W12" i="33"/>
  <c r="Z11" i="31"/>
  <c r="W11" i="33"/>
  <c r="W10" i="34"/>
  <c r="W10" i="35"/>
  <c r="W10" i="36"/>
  <c r="Z10" i="37"/>
  <c r="Z10" i="31"/>
  <c r="W10" i="33"/>
  <c r="Z9" i="31"/>
  <c r="W9" i="33"/>
  <c r="Z8" i="31"/>
  <c r="W8" i="33"/>
  <c r="Z7" i="31"/>
  <c r="W7" i="33"/>
  <c r="W6" i="34"/>
  <c r="W6" i="35"/>
  <c r="W6" i="36"/>
  <c r="Z6" i="37"/>
  <c r="Z6" i="31"/>
  <c r="W6" i="33"/>
  <c r="Z5" i="31"/>
  <c r="W5" i="33"/>
  <c r="AB4" i="31"/>
  <c r="Y4" i="33"/>
  <c r="AA4" i="31"/>
  <c r="X4" i="33"/>
  <c r="Z4" i="31"/>
  <c r="W4" i="33"/>
  <c r="R17" i="31"/>
  <c r="Q17" i="31"/>
  <c r="P17" i="31"/>
  <c r="O17" i="31"/>
  <c r="N17" i="31"/>
  <c r="M17" i="31"/>
  <c r="L17" i="31"/>
  <c r="K17" i="31"/>
  <c r="J17" i="31"/>
  <c r="I17" i="31"/>
  <c r="H17" i="31"/>
  <c r="G17" i="31"/>
  <c r="F17" i="31"/>
  <c r="E17" i="31"/>
  <c r="D17" i="31"/>
  <c r="U16" i="31"/>
  <c r="T16" i="31"/>
  <c r="S16" i="31"/>
  <c r="U15" i="31"/>
  <c r="T15" i="31"/>
  <c r="S15" i="31"/>
  <c r="U14" i="31"/>
  <c r="T14" i="31"/>
  <c r="S14" i="31"/>
  <c r="U13" i="31"/>
  <c r="T13" i="31"/>
  <c r="S13" i="31"/>
  <c r="U12" i="31"/>
  <c r="T12" i="31"/>
  <c r="S12" i="31"/>
  <c r="U11" i="31"/>
  <c r="T11" i="31"/>
  <c r="S11" i="31"/>
  <c r="U10" i="31"/>
  <c r="T10" i="31"/>
  <c r="S10" i="31"/>
  <c r="U9" i="31"/>
  <c r="T9" i="31"/>
  <c r="S9" i="31"/>
  <c r="U8" i="31"/>
  <c r="T8" i="31"/>
  <c r="S8" i="31"/>
  <c r="U7" i="31"/>
  <c r="T7" i="31"/>
  <c r="S7" i="31"/>
  <c r="U6" i="31"/>
  <c r="T6" i="31"/>
  <c r="S6" i="31"/>
  <c r="U5" i="31"/>
  <c r="T5" i="31"/>
  <c r="S5" i="31"/>
  <c r="U4" i="31"/>
  <c r="T4" i="31"/>
  <c r="S4" i="31"/>
  <c r="G2" i="31"/>
  <c r="J2" i="31"/>
  <c r="M2" i="31"/>
  <c r="P2" i="31"/>
  <c r="Y17" i="33"/>
  <c r="W4" i="34"/>
  <c r="W8" i="34"/>
  <c r="W8" i="35"/>
  <c r="W8" i="36"/>
  <c r="Z8" i="37"/>
  <c r="W12" i="34"/>
  <c r="W12" i="35"/>
  <c r="W12" i="36"/>
  <c r="Z12" i="37"/>
  <c r="X8" i="34"/>
  <c r="X8" i="35"/>
  <c r="X8" i="36"/>
  <c r="AA8" i="37"/>
  <c r="X12" i="34"/>
  <c r="X12" i="35"/>
  <c r="X12" i="36"/>
  <c r="AA12" i="37"/>
  <c r="Y8" i="34"/>
  <c r="Y8" i="35"/>
  <c r="Y8" i="36"/>
  <c r="AB8" i="37"/>
  <c r="Y12" i="34"/>
  <c r="Y12" i="35"/>
  <c r="Y12" i="36"/>
  <c r="AB12" i="37"/>
  <c r="W4" i="35"/>
  <c r="W4" i="36"/>
  <c r="Y6" i="34"/>
  <c r="Y6" i="35"/>
  <c r="Y6" i="36"/>
  <c r="AB6" i="37"/>
  <c r="Y10" i="34"/>
  <c r="Y10" i="35"/>
  <c r="Y10" i="36"/>
  <c r="AB10" i="37"/>
  <c r="X4" i="34"/>
  <c r="X4" i="35"/>
  <c r="X4" i="36"/>
  <c r="X17" i="33"/>
  <c r="Y4" i="34"/>
  <c r="Y4" i="35"/>
  <c r="Y4" i="36"/>
  <c r="W17" i="33"/>
  <c r="X10" i="34"/>
  <c r="X10" i="35"/>
  <c r="X10" i="36"/>
  <c r="AA10" i="37"/>
  <c r="Y14" i="34"/>
  <c r="Y14" i="35"/>
  <c r="Y14" i="36"/>
  <c r="AB14" i="37"/>
  <c r="AA17" i="31"/>
  <c r="AB17" i="31"/>
  <c r="Z17" i="31"/>
  <c r="U17" i="31"/>
  <c r="S17" i="31"/>
  <c r="T17" i="31"/>
  <c r="R17" i="30"/>
  <c r="Q17" i="30"/>
  <c r="P17" i="30"/>
  <c r="O17" i="30"/>
  <c r="N17" i="30"/>
  <c r="M17" i="30"/>
  <c r="L17" i="30"/>
  <c r="K17" i="30"/>
  <c r="J17" i="30"/>
  <c r="I17" i="30"/>
  <c r="H17" i="30"/>
  <c r="G17" i="30"/>
  <c r="F17" i="30"/>
  <c r="E17" i="30"/>
  <c r="D17" i="30"/>
  <c r="U16" i="30"/>
  <c r="T16" i="30"/>
  <c r="S16" i="30"/>
  <c r="U15" i="30"/>
  <c r="T15" i="30"/>
  <c r="S15" i="30"/>
  <c r="U14" i="30"/>
  <c r="T14" i="30"/>
  <c r="S14" i="30"/>
  <c r="U13" i="30"/>
  <c r="T13" i="30"/>
  <c r="S13" i="30"/>
  <c r="U12" i="30"/>
  <c r="T12" i="30"/>
  <c r="S12" i="30"/>
  <c r="U11" i="30"/>
  <c r="T11" i="30"/>
  <c r="S11" i="30"/>
  <c r="U10" i="30"/>
  <c r="T10" i="30"/>
  <c r="S10" i="30"/>
  <c r="U9" i="30"/>
  <c r="T9" i="30"/>
  <c r="S9" i="30"/>
  <c r="U8" i="30"/>
  <c r="T8" i="30"/>
  <c r="S8" i="30"/>
  <c r="U7" i="30"/>
  <c r="T7" i="30"/>
  <c r="S7" i="30"/>
  <c r="U6" i="30"/>
  <c r="T6" i="30"/>
  <c r="S6" i="30"/>
  <c r="U5" i="30"/>
  <c r="T5" i="30"/>
  <c r="S5" i="30"/>
  <c r="U4" i="30"/>
  <c r="T4" i="30"/>
  <c r="S4" i="30"/>
  <c r="G2" i="30"/>
  <c r="J2" i="30"/>
  <c r="M2" i="30"/>
  <c r="P2" i="30"/>
  <c r="W17" i="34"/>
  <c r="X17" i="36"/>
  <c r="AA4" i="37"/>
  <c r="AA17" i="37"/>
  <c r="Z4" i="37"/>
  <c r="Z17" i="37"/>
  <c r="W17" i="36"/>
  <c r="Y17" i="36"/>
  <c r="AB4" i="37"/>
  <c r="AB17" i="37"/>
  <c r="W17" i="35"/>
  <c r="X17" i="35"/>
  <c r="Y17" i="35"/>
  <c r="Y17" i="34"/>
  <c r="X17" i="34"/>
  <c r="U17" i="30"/>
  <c r="S17" i="30"/>
  <c r="T17" i="30"/>
  <c r="U16" i="29"/>
  <c r="U15" i="29"/>
  <c r="U14" i="29"/>
  <c r="U13" i="29"/>
  <c r="U12" i="29"/>
  <c r="U11" i="29"/>
  <c r="U10" i="29"/>
  <c r="U9" i="29"/>
  <c r="U8" i="29"/>
  <c r="U7" i="29"/>
  <c r="U6" i="29"/>
  <c r="U5" i="29"/>
  <c r="T16" i="29"/>
  <c r="T15" i="29"/>
  <c r="T14" i="29"/>
  <c r="T13" i="29"/>
  <c r="T12" i="29"/>
  <c r="T11" i="29"/>
  <c r="T10" i="29"/>
  <c r="T9" i="29"/>
  <c r="T8" i="29"/>
  <c r="T7" i="29"/>
  <c r="T6" i="29"/>
  <c r="T5" i="29"/>
  <c r="S16" i="29"/>
  <c r="S15" i="29"/>
  <c r="S14" i="29"/>
  <c r="S13" i="29"/>
  <c r="S12" i="29"/>
  <c r="S11" i="29"/>
  <c r="S10" i="29"/>
  <c r="S9" i="29"/>
  <c r="S8" i="29"/>
  <c r="S7" i="29"/>
  <c r="S6" i="29"/>
  <c r="S5" i="29"/>
  <c r="U4" i="29"/>
  <c r="T4" i="29"/>
  <c r="S4" i="29"/>
  <c r="R17" i="29"/>
  <c r="Q17" i="29"/>
  <c r="P17" i="29"/>
  <c r="O17" i="29"/>
  <c r="N17" i="29"/>
  <c r="M17" i="29"/>
  <c r="L17" i="29"/>
  <c r="K17" i="29"/>
  <c r="J17" i="29"/>
  <c r="I17" i="29"/>
  <c r="H17" i="29"/>
  <c r="G17" i="29"/>
  <c r="F17" i="29"/>
  <c r="E17" i="29"/>
  <c r="D17" i="29"/>
  <c r="G2" i="29"/>
  <c r="J2" i="29"/>
  <c r="M2" i="29"/>
  <c r="P2" i="29"/>
  <c r="R17" i="28"/>
  <c r="Q17" i="28"/>
  <c r="P17" i="28"/>
  <c r="O17" i="28"/>
  <c r="N17" i="28"/>
  <c r="M17" i="28"/>
  <c r="L17" i="28"/>
  <c r="K17" i="28"/>
  <c r="J17" i="28"/>
  <c r="I17" i="28"/>
  <c r="H17" i="28"/>
  <c r="G17" i="28"/>
  <c r="F17" i="28"/>
  <c r="E17" i="28"/>
  <c r="D17" i="28"/>
  <c r="U16" i="28"/>
  <c r="T16" i="28"/>
  <c r="S16" i="28"/>
  <c r="U15" i="28"/>
  <c r="T15" i="28"/>
  <c r="S15" i="28"/>
  <c r="U14" i="28"/>
  <c r="T14" i="28"/>
  <c r="S14" i="28"/>
  <c r="U13" i="28"/>
  <c r="T13" i="28"/>
  <c r="S13" i="28"/>
  <c r="U12" i="28"/>
  <c r="T12" i="28"/>
  <c r="S12" i="28"/>
  <c r="U11" i="28"/>
  <c r="T11" i="28"/>
  <c r="S11" i="28"/>
  <c r="U10" i="28"/>
  <c r="T10" i="28"/>
  <c r="S10" i="28"/>
  <c r="U9" i="28"/>
  <c r="T9" i="28"/>
  <c r="S9" i="28"/>
  <c r="U8" i="28"/>
  <c r="T8" i="28"/>
  <c r="S8" i="28"/>
  <c r="U7" i="28"/>
  <c r="T7" i="28"/>
  <c r="S7" i="28"/>
  <c r="U6" i="28"/>
  <c r="T6" i="28"/>
  <c r="S6" i="28"/>
  <c r="U5" i="28"/>
  <c r="T5" i="28"/>
  <c r="S5" i="28"/>
  <c r="U4" i="28"/>
  <c r="T4" i="28"/>
  <c r="S4" i="28"/>
  <c r="G2" i="28"/>
  <c r="J2" i="28"/>
  <c r="M2" i="28"/>
  <c r="P2" i="28"/>
  <c r="R17" i="26"/>
  <c r="Q17" i="26"/>
  <c r="P17" i="26"/>
  <c r="O17" i="26"/>
  <c r="N17" i="26"/>
  <c r="M17" i="26"/>
  <c r="L17" i="26"/>
  <c r="K17" i="26"/>
  <c r="J17" i="26"/>
  <c r="I17" i="26"/>
  <c r="H17" i="26"/>
  <c r="G17" i="26"/>
  <c r="F17" i="26"/>
  <c r="E17" i="26"/>
  <c r="D17" i="26"/>
  <c r="U16" i="26"/>
  <c r="Y16" i="26"/>
  <c r="Y16" i="28"/>
  <c r="T16" i="26"/>
  <c r="X16" i="26"/>
  <c r="S16" i="26"/>
  <c r="W16" i="26"/>
  <c r="U15" i="26"/>
  <c r="Y15" i="26"/>
  <c r="Y15" i="28"/>
  <c r="Y15" i="29"/>
  <c r="Y15" i="30"/>
  <c r="Y15" i="31"/>
  <c r="T15" i="26"/>
  <c r="X15" i="26"/>
  <c r="X15" i="28"/>
  <c r="X15" i="29"/>
  <c r="X15" i="30"/>
  <c r="X15" i="31"/>
  <c r="S15" i="26"/>
  <c r="W15" i="26"/>
  <c r="U14" i="26"/>
  <c r="Y14" i="26"/>
  <c r="T14" i="26"/>
  <c r="X14" i="26"/>
  <c r="X14" i="28"/>
  <c r="X14" i="29"/>
  <c r="X14" i="30"/>
  <c r="X14" i="31"/>
  <c r="S14" i="26"/>
  <c r="W14" i="26"/>
  <c r="W14" i="28"/>
  <c r="U13" i="26"/>
  <c r="Y13" i="26"/>
  <c r="T13" i="26"/>
  <c r="X13" i="26"/>
  <c r="S13" i="26"/>
  <c r="W13" i="26"/>
  <c r="W13" i="28"/>
  <c r="U12" i="26"/>
  <c r="Y12" i="26"/>
  <c r="Y12" i="28"/>
  <c r="T12" i="26"/>
  <c r="X12" i="26"/>
  <c r="S12" i="26"/>
  <c r="W12" i="26"/>
  <c r="U11" i="26"/>
  <c r="Y11" i="26"/>
  <c r="Y11" i="28"/>
  <c r="Y11" i="29"/>
  <c r="Y11" i="30"/>
  <c r="Y11" i="31"/>
  <c r="T11" i="26"/>
  <c r="X11" i="26"/>
  <c r="X11" i="28"/>
  <c r="X11" i="29"/>
  <c r="X11" i="30"/>
  <c r="X11" i="31"/>
  <c r="S11" i="26"/>
  <c r="W11" i="26"/>
  <c r="U10" i="26"/>
  <c r="Y10" i="26"/>
  <c r="T10" i="26"/>
  <c r="X10" i="26"/>
  <c r="X10" i="28"/>
  <c r="S10" i="26"/>
  <c r="W10" i="26"/>
  <c r="W10" i="28"/>
  <c r="U9" i="26"/>
  <c r="Y9" i="26"/>
  <c r="T9" i="26"/>
  <c r="X9" i="26"/>
  <c r="S9" i="26"/>
  <c r="W9" i="26"/>
  <c r="W9" i="28"/>
  <c r="U8" i="26"/>
  <c r="Y8" i="26"/>
  <c r="Y8" i="28"/>
  <c r="T8" i="26"/>
  <c r="X8" i="26"/>
  <c r="S8" i="26"/>
  <c r="W8" i="26"/>
  <c r="U7" i="26"/>
  <c r="Y7" i="26"/>
  <c r="Y7" i="28"/>
  <c r="Y7" i="29"/>
  <c r="Y7" i="30"/>
  <c r="Y7" i="31"/>
  <c r="T7" i="26"/>
  <c r="X7" i="26"/>
  <c r="X7" i="28"/>
  <c r="X7" i="29"/>
  <c r="X7" i="30"/>
  <c r="X7" i="31"/>
  <c r="S7" i="26"/>
  <c r="W7" i="26"/>
  <c r="U6" i="26"/>
  <c r="Y6" i="26"/>
  <c r="T6" i="26"/>
  <c r="X6" i="26"/>
  <c r="X6" i="28"/>
  <c r="S6" i="26"/>
  <c r="W6" i="26"/>
  <c r="W6" i="28"/>
  <c r="U5" i="26"/>
  <c r="Y5" i="26"/>
  <c r="T5" i="26"/>
  <c r="X5" i="26"/>
  <c r="S5" i="26"/>
  <c r="W5" i="26"/>
  <c r="W5" i="28"/>
  <c r="U4" i="26"/>
  <c r="Y4" i="26"/>
  <c r="T4" i="26"/>
  <c r="X4" i="26"/>
  <c r="S4" i="26"/>
  <c r="W4" i="26"/>
  <c r="W17" i="26"/>
  <c r="G2" i="26"/>
  <c r="J2" i="26"/>
  <c r="M2" i="26"/>
  <c r="P2" i="26"/>
  <c r="R17" i="25"/>
  <c r="Q17" i="25"/>
  <c r="P17" i="25"/>
  <c r="O17" i="25"/>
  <c r="N17" i="25"/>
  <c r="M17" i="25"/>
  <c r="L17" i="25"/>
  <c r="K17" i="25"/>
  <c r="J17" i="25"/>
  <c r="I17" i="25"/>
  <c r="H17" i="25"/>
  <c r="G17" i="25"/>
  <c r="F17" i="25"/>
  <c r="E17" i="25"/>
  <c r="D17" i="25"/>
  <c r="U16" i="25"/>
  <c r="T16" i="25"/>
  <c r="S16" i="25"/>
  <c r="U15" i="25"/>
  <c r="T15" i="25"/>
  <c r="S15" i="25"/>
  <c r="U14" i="25"/>
  <c r="T14" i="25"/>
  <c r="S14" i="25"/>
  <c r="U13" i="25"/>
  <c r="T13" i="25"/>
  <c r="S13" i="25"/>
  <c r="U12" i="25"/>
  <c r="T12" i="25"/>
  <c r="S12" i="25"/>
  <c r="U11" i="25"/>
  <c r="T11" i="25"/>
  <c r="S11" i="25"/>
  <c r="U10" i="25"/>
  <c r="T10" i="25"/>
  <c r="S10" i="25"/>
  <c r="U9" i="25"/>
  <c r="T9" i="25"/>
  <c r="S9" i="25"/>
  <c r="U8" i="25"/>
  <c r="T8" i="25"/>
  <c r="S8" i="25"/>
  <c r="U7" i="25"/>
  <c r="T7" i="25"/>
  <c r="S7" i="25"/>
  <c r="U6" i="25"/>
  <c r="T6" i="25"/>
  <c r="S6" i="25"/>
  <c r="U5" i="25"/>
  <c r="T5" i="25"/>
  <c r="S5" i="25"/>
  <c r="U4" i="25"/>
  <c r="T4" i="25"/>
  <c r="S4" i="25"/>
  <c r="G2" i="25"/>
  <c r="J2" i="25"/>
  <c r="M2" i="25"/>
  <c r="P2" i="25"/>
  <c r="S6" i="24"/>
  <c r="R17" i="24"/>
  <c r="Q17" i="24"/>
  <c r="P17" i="24"/>
  <c r="O17" i="24"/>
  <c r="N17" i="24"/>
  <c r="M17" i="24"/>
  <c r="L17" i="24"/>
  <c r="K17" i="24"/>
  <c r="J17" i="24"/>
  <c r="I17" i="24"/>
  <c r="H17" i="24"/>
  <c r="G17" i="24"/>
  <c r="F17" i="24"/>
  <c r="E17" i="24"/>
  <c r="D17" i="24"/>
  <c r="U16" i="24"/>
  <c r="T16" i="24"/>
  <c r="S16" i="24"/>
  <c r="U15" i="24"/>
  <c r="Y15" i="24"/>
  <c r="Y15" i="25"/>
  <c r="T15" i="24"/>
  <c r="X15" i="24"/>
  <c r="X15" i="25"/>
  <c r="S15" i="24"/>
  <c r="W15" i="24"/>
  <c r="W15" i="25"/>
  <c r="U14" i="24"/>
  <c r="T14" i="24"/>
  <c r="S14" i="24"/>
  <c r="U13" i="24"/>
  <c r="Y13" i="24"/>
  <c r="Y13" i="25"/>
  <c r="T13" i="24"/>
  <c r="X13" i="24"/>
  <c r="S13" i="24"/>
  <c r="U12" i="24"/>
  <c r="T12" i="24"/>
  <c r="S12" i="24"/>
  <c r="U11" i="24"/>
  <c r="Y11" i="24"/>
  <c r="T11" i="24"/>
  <c r="X11" i="24"/>
  <c r="X11" i="25"/>
  <c r="S11" i="24"/>
  <c r="W11" i="24"/>
  <c r="W11" i="25"/>
  <c r="U10" i="24"/>
  <c r="T10" i="24"/>
  <c r="S10" i="24"/>
  <c r="U9" i="24"/>
  <c r="Y9" i="24"/>
  <c r="Y9" i="25"/>
  <c r="T9" i="24"/>
  <c r="X9" i="24"/>
  <c r="S9" i="24"/>
  <c r="V9" i="24"/>
  <c r="C9" i="25"/>
  <c r="W9" i="24"/>
  <c r="W9" i="25"/>
  <c r="U8" i="24"/>
  <c r="T8" i="24"/>
  <c r="S8" i="24"/>
  <c r="U7" i="24"/>
  <c r="Y7" i="24"/>
  <c r="Y7" i="25"/>
  <c r="T7" i="24"/>
  <c r="X7" i="24"/>
  <c r="X7" i="25"/>
  <c r="S7" i="24"/>
  <c r="W7" i="24"/>
  <c r="W7" i="25"/>
  <c r="U6" i="24"/>
  <c r="T6" i="24"/>
  <c r="T17" i="24"/>
  <c r="U5" i="24"/>
  <c r="Y5" i="24"/>
  <c r="T5" i="24"/>
  <c r="X5" i="24"/>
  <c r="S5" i="24"/>
  <c r="W5" i="24"/>
  <c r="U4" i="24"/>
  <c r="U17" i="24"/>
  <c r="T4" i="24"/>
  <c r="S4" i="24"/>
  <c r="G2" i="24"/>
  <c r="J2" i="24"/>
  <c r="M2" i="24"/>
  <c r="P2" i="24"/>
  <c r="R17" i="23"/>
  <c r="Q17" i="23"/>
  <c r="P17" i="23"/>
  <c r="O17" i="23"/>
  <c r="N17" i="23"/>
  <c r="M17" i="23"/>
  <c r="L17" i="23"/>
  <c r="K17" i="23"/>
  <c r="J17" i="23"/>
  <c r="I17" i="23"/>
  <c r="H17" i="23"/>
  <c r="G17" i="23"/>
  <c r="F17" i="23"/>
  <c r="E17" i="23"/>
  <c r="D17" i="23"/>
  <c r="U16" i="23"/>
  <c r="T16" i="23"/>
  <c r="S16" i="23"/>
  <c r="U15" i="23"/>
  <c r="T15" i="23"/>
  <c r="S15" i="23"/>
  <c r="U14" i="23"/>
  <c r="T14" i="23"/>
  <c r="S14" i="23"/>
  <c r="U13" i="23"/>
  <c r="T13" i="23"/>
  <c r="S13" i="23"/>
  <c r="U12" i="23"/>
  <c r="T12" i="23"/>
  <c r="S12" i="23"/>
  <c r="U11" i="23"/>
  <c r="T11" i="23"/>
  <c r="S11" i="23"/>
  <c r="U10" i="23"/>
  <c r="T10" i="23"/>
  <c r="S10" i="23"/>
  <c r="U9" i="23"/>
  <c r="T9" i="23"/>
  <c r="S9" i="23"/>
  <c r="U8" i="23"/>
  <c r="T8" i="23"/>
  <c r="S8" i="23"/>
  <c r="U7" i="23"/>
  <c r="T7" i="23"/>
  <c r="S7" i="23"/>
  <c r="U6" i="23"/>
  <c r="T6" i="23"/>
  <c r="S6" i="23"/>
  <c r="U5" i="23"/>
  <c r="T5" i="23"/>
  <c r="S5" i="23"/>
  <c r="U4" i="23"/>
  <c r="T4" i="23"/>
  <c r="S4" i="23"/>
  <c r="G2" i="23"/>
  <c r="J2" i="23"/>
  <c r="M2" i="23"/>
  <c r="P2" i="23"/>
  <c r="G2" i="21"/>
  <c r="J2" i="21"/>
  <c r="M2" i="21"/>
  <c r="P2" i="21"/>
  <c r="R17" i="21"/>
  <c r="Q17" i="21"/>
  <c r="P17" i="21"/>
  <c r="O17" i="21"/>
  <c r="N17" i="21"/>
  <c r="M17" i="21"/>
  <c r="L17" i="21"/>
  <c r="K17" i="21"/>
  <c r="J17" i="21"/>
  <c r="I17" i="21"/>
  <c r="H17" i="21"/>
  <c r="G17" i="21"/>
  <c r="F17" i="21"/>
  <c r="E17" i="21"/>
  <c r="D17" i="21"/>
  <c r="U16" i="21"/>
  <c r="T16" i="21"/>
  <c r="S16" i="21"/>
  <c r="U15" i="21"/>
  <c r="T15" i="21"/>
  <c r="S15" i="21"/>
  <c r="U14" i="21"/>
  <c r="T14" i="21"/>
  <c r="S14" i="21"/>
  <c r="U13" i="21"/>
  <c r="T13" i="21"/>
  <c r="S13" i="21"/>
  <c r="U12" i="21"/>
  <c r="T12" i="21"/>
  <c r="S12" i="21"/>
  <c r="U11" i="21"/>
  <c r="T11" i="21"/>
  <c r="S11" i="21"/>
  <c r="U10" i="21"/>
  <c r="T10" i="21"/>
  <c r="S10" i="21"/>
  <c r="U9" i="21"/>
  <c r="T9" i="21"/>
  <c r="S9" i="21"/>
  <c r="U8" i="21"/>
  <c r="T8" i="21"/>
  <c r="S8" i="21"/>
  <c r="U7" i="21"/>
  <c r="T7" i="21"/>
  <c r="S7" i="21"/>
  <c r="U6" i="21"/>
  <c r="T6" i="21"/>
  <c r="S6" i="21"/>
  <c r="U5" i="21"/>
  <c r="Y5" i="21"/>
  <c r="T5" i="21"/>
  <c r="S5" i="21"/>
  <c r="U4" i="21"/>
  <c r="T4" i="21"/>
  <c r="S4" i="21"/>
  <c r="AB16" i="20"/>
  <c r="AB15" i="20"/>
  <c r="AB14" i="20"/>
  <c r="Y14" i="21"/>
  <c r="Y14" i="23"/>
  <c r="AB13" i="20"/>
  <c r="Y13" i="21"/>
  <c r="AB12" i="20"/>
  <c r="AB11" i="20"/>
  <c r="AB10" i="20"/>
  <c r="Y10" i="21"/>
  <c r="Y10" i="23"/>
  <c r="AB9" i="20"/>
  <c r="AB8" i="20"/>
  <c r="AB7" i="20"/>
  <c r="AB6" i="20"/>
  <c r="Y6" i="21"/>
  <c r="Y6" i="23"/>
  <c r="AB5" i="20"/>
  <c r="AA16" i="20"/>
  <c r="X16" i="21"/>
  <c r="AA15" i="20"/>
  <c r="AA14" i="20"/>
  <c r="X14" i="21"/>
  <c r="X14" i="23"/>
  <c r="AA13" i="20"/>
  <c r="X13" i="21"/>
  <c r="X13" i="23"/>
  <c r="AA12" i="20"/>
  <c r="X12" i="21"/>
  <c r="AA11" i="20"/>
  <c r="AA10" i="20"/>
  <c r="AA9" i="20"/>
  <c r="X9" i="21"/>
  <c r="X9" i="23"/>
  <c r="AA8" i="20"/>
  <c r="X8" i="21"/>
  <c r="AA7" i="20"/>
  <c r="AA6" i="20"/>
  <c r="AA5" i="20"/>
  <c r="X5" i="23"/>
  <c r="Z16" i="20"/>
  <c r="W16" i="21"/>
  <c r="W16" i="23"/>
  <c r="W16" i="24"/>
  <c r="W16" i="25"/>
  <c r="Z15" i="20"/>
  <c r="W15" i="21"/>
  <c r="Z14" i="20"/>
  <c r="Z13" i="20"/>
  <c r="W13" i="21"/>
  <c r="W13" i="23"/>
  <c r="Z12" i="20"/>
  <c r="Z11" i="20"/>
  <c r="W11" i="21"/>
  <c r="Z10" i="20"/>
  <c r="W10" i="21"/>
  <c r="Z9" i="20"/>
  <c r="Z8" i="20"/>
  <c r="Z7" i="20"/>
  <c r="W7" i="21"/>
  <c r="Z6" i="20"/>
  <c r="Z5" i="20"/>
  <c r="AB4" i="20"/>
  <c r="AA4" i="20"/>
  <c r="Z4" i="20"/>
  <c r="W4" i="21"/>
  <c r="W4" i="23"/>
  <c r="W4" i="24"/>
  <c r="X5" i="21"/>
  <c r="R17" i="20"/>
  <c r="Q17" i="20"/>
  <c r="P17" i="20"/>
  <c r="O17" i="20"/>
  <c r="N17" i="20"/>
  <c r="M17" i="20"/>
  <c r="L17" i="20"/>
  <c r="K17" i="20"/>
  <c r="J17" i="20"/>
  <c r="I17" i="20"/>
  <c r="H17" i="20"/>
  <c r="G17" i="20"/>
  <c r="F17" i="20"/>
  <c r="E17" i="20"/>
  <c r="D17" i="20"/>
  <c r="U16" i="20"/>
  <c r="T16" i="20"/>
  <c r="S16" i="20"/>
  <c r="U15" i="20"/>
  <c r="T15" i="20"/>
  <c r="S15" i="20"/>
  <c r="U14" i="20"/>
  <c r="T14" i="20"/>
  <c r="S14" i="20"/>
  <c r="U13" i="20"/>
  <c r="T13" i="20"/>
  <c r="X13" i="20"/>
  <c r="S13" i="20"/>
  <c r="U12" i="20"/>
  <c r="T12" i="20"/>
  <c r="S12" i="20"/>
  <c r="U11" i="20"/>
  <c r="T11" i="20"/>
  <c r="S11" i="20"/>
  <c r="U10" i="20"/>
  <c r="T10" i="20"/>
  <c r="S10" i="20"/>
  <c r="U9" i="20"/>
  <c r="T9" i="20"/>
  <c r="S9" i="20"/>
  <c r="U8" i="20"/>
  <c r="T8" i="20"/>
  <c r="S8" i="20"/>
  <c r="U7" i="20"/>
  <c r="T7" i="20"/>
  <c r="S7" i="20"/>
  <c r="U6" i="20"/>
  <c r="T6" i="20"/>
  <c r="S6" i="20"/>
  <c r="U5" i="20"/>
  <c r="T5" i="20"/>
  <c r="S5" i="20"/>
  <c r="U4" i="20"/>
  <c r="T4" i="20"/>
  <c r="S4" i="20"/>
  <c r="G2" i="20"/>
  <c r="J2" i="20"/>
  <c r="M2" i="20"/>
  <c r="P2" i="20"/>
  <c r="U16" i="19"/>
  <c r="U15" i="19"/>
  <c r="U14" i="19"/>
  <c r="U13" i="19"/>
  <c r="Y13" i="19"/>
  <c r="U12" i="19"/>
  <c r="U11" i="19"/>
  <c r="Y11" i="19"/>
  <c r="Y11" i="20"/>
  <c r="T10" i="19"/>
  <c r="T16" i="19"/>
  <c r="T15" i="19"/>
  <c r="X15" i="19"/>
  <c r="X15" i="20"/>
  <c r="T14" i="19"/>
  <c r="T13" i="19"/>
  <c r="X13" i="19"/>
  <c r="T12" i="19"/>
  <c r="T11" i="19"/>
  <c r="X11" i="19"/>
  <c r="S16" i="19"/>
  <c r="S15" i="19"/>
  <c r="W15" i="19"/>
  <c r="S14" i="19"/>
  <c r="S13" i="19"/>
  <c r="W13" i="19"/>
  <c r="W13" i="20"/>
  <c r="S12" i="19"/>
  <c r="S11" i="19"/>
  <c r="U9" i="19"/>
  <c r="Y9" i="19"/>
  <c r="Y9" i="20"/>
  <c r="T9" i="19"/>
  <c r="S9" i="19"/>
  <c r="U7" i="19"/>
  <c r="T7" i="19"/>
  <c r="X7" i="19"/>
  <c r="X7" i="20"/>
  <c r="S7" i="19"/>
  <c r="W7" i="19"/>
  <c r="U5" i="19"/>
  <c r="T5" i="19"/>
  <c r="X5" i="19"/>
  <c r="S5" i="19"/>
  <c r="W5" i="19"/>
  <c r="W5" i="20"/>
  <c r="R17" i="19"/>
  <c r="Q17" i="19"/>
  <c r="P17" i="19"/>
  <c r="O17" i="19"/>
  <c r="N17" i="19"/>
  <c r="M17" i="19"/>
  <c r="L17" i="19"/>
  <c r="K17" i="19"/>
  <c r="J17" i="19"/>
  <c r="I17" i="19"/>
  <c r="H17" i="19"/>
  <c r="G17" i="19"/>
  <c r="F17" i="19"/>
  <c r="E17" i="19"/>
  <c r="D17" i="19"/>
  <c r="U10" i="19"/>
  <c r="S10" i="19"/>
  <c r="U8" i="19"/>
  <c r="T8" i="19"/>
  <c r="S8" i="19"/>
  <c r="U6" i="19"/>
  <c r="T6" i="19"/>
  <c r="S6" i="19"/>
  <c r="U4" i="19"/>
  <c r="T4" i="19"/>
  <c r="S4" i="19"/>
  <c r="G2" i="19"/>
  <c r="J2" i="19"/>
  <c r="M2" i="19"/>
  <c r="P2" i="19"/>
  <c r="W9" i="19"/>
  <c r="W9" i="20"/>
  <c r="V13" i="19"/>
  <c r="C13" i="20"/>
  <c r="U12" i="17"/>
  <c r="U11" i="17"/>
  <c r="U10" i="17"/>
  <c r="T14" i="17"/>
  <c r="T13" i="17"/>
  <c r="T12" i="17"/>
  <c r="T11" i="17"/>
  <c r="T10" i="17"/>
  <c r="T9" i="17"/>
  <c r="T8" i="16"/>
  <c r="T8" i="17"/>
  <c r="T6" i="17"/>
  <c r="T5" i="17"/>
  <c r="S14" i="17"/>
  <c r="S13" i="17"/>
  <c r="W13" i="17"/>
  <c r="S12" i="17"/>
  <c r="S11" i="17"/>
  <c r="S10" i="17"/>
  <c r="S9" i="17"/>
  <c r="S15" i="17"/>
  <c r="S8" i="17"/>
  <c r="S6" i="17"/>
  <c r="S5" i="17"/>
  <c r="T4" i="17"/>
  <c r="T15" i="17"/>
  <c r="S4" i="17"/>
  <c r="U4" i="17"/>
  <c r="U5" i="17"/>
  <c r="U6" i="17"/>
  <c r="U15" i="17"/>
  <c r="U7" i="17"/>
  <c r="U8" i="17"/>
  <c r="U9" i="17"/>
  <c r="U13" i="17"/>
  <c r="U14" i="17"/>
  <c r="T7" i="17"/>
  <c r="S7" i="17"/>
  <c r="R15" i="17"/>
  <c r="Q15" i="17"/>
  <c r="P15" i="17"/>
  <c r="O15" i="17"/>
  <c r="N15" i="17"/>
  <c r="M15" i="17"/>
  <c r="L15" i="17"/>
  <c r="K15" i="17"/>
  <c r="J15" i="17"/>
  <c r="I15" i="17"/>
  <c r="H15" i="17"/>
  <c r="G15" i="17"/>
  <c r="F15" i="17"/>
  <c r="E15" i="17"/>
  <c r="D15" i="17"/>
  <c r="G2" i="17"/>
  <c r="J2" i="17"/>
  <c r="M2" i="17"/>
  <c r="P2" i="17"/>
  <c r="R15" i="16"/>
  <c r="Q15" i="16"/>
  <c r="P15" i="16"/>
  <c r="O15" i="16"/>
  <c r="N15" i="16"/>
  <c r="M15" i="16"/>
  <c r="L15" i="16"/>
  <c r="K15" i="16"/>
  <c r="J15" i="16"/>
  <c r="I15" i="16"/>
  <c r="H15" i="16"/>
  <c r="G15" i="16"/>
  <c r="F15" i="16"/>
  <c r="E15" i="16"/>
  <c r="D15" i="16"/>
  <c r="S14" i="16"/>
  <c r="U12" i="16"/>
  <c r="T12" i="16"/>
  <c r="S12" i="16"/>
  <c r="U8" i="16"/>
  <c r="S8" i="16"/>
  <c r="U5" i="16"/>
  <c r="T5" i="16"/>
  <c r="S5" i="16"/>
  <c r="S9" i="14"/>
  <c r="U14" i="16"/>
  <c r="U13" i="16"/>
  <c r="U11" i="16"/>
  <c r="U10" i="16"/>
  <c r="U9" i="16"/>
  <c r="U7" i="16"/>
  <c r="U6" i="16"/>
  <c r="U4" i="16"/>
  <c r="T14" i="16"/>
  <c r="T13" i="16"/>
  <c r="T11" i="16"/>
  <c r="T10" i="16"/>
  <c r="T9" i="16"/>
  <c r="T7" i="16"/>
  <c r="T6" i="16"/>
  <c r="T4" i="16"/>
  <c r="S13" i="16"/>
  <c r="S11" i="16"/>
  <c r="S10" i="16"/>
  <c r="S9" i="16"/>
  <c r="S7" i="16"/>
  <c r="S6" i="16"/>
  <c r="S4" i="16"/>
  <c r="G2" i="16"/>
  <c r="J2" i="16"/>
  <c r="M2" i="16"/>
  <c r="P2" i="16"/>
  <c r="AB19" i="14"/>
  <c r="AB18" i="14"/>
  <c r="AB17" i="14"/>
  <c r="AB16" i="14"/>
  <c r="AB15" i="14"/>
  <c r="AB14" i="14"/>
  <c r="AB13" i="14"/>
  <c r="Y9" i="16"/>
  <c r="Y9" i="17"/>
  <c r="AB12" i="14"/>
  <c r="AB11" i="14"/>
  <c r="AB10" i="14"/>
  <c r="AB9" i="14"/>
  <c r="AB8" i="14"/>
  <c r="Y6" i="16"/>
  <c r="AB7" i="14"/>
  <c r="AB6" i="14"/>
  <c r="Y5" i="16"/>
  <c r="AB5" i="14"/>
  <c r="AA19" i="14"/>
  <c r="AA18" i="14"/>
  <c r="AA17" i="14"/>
  <c r="AA16" i="14"/>
  <c r="AA15" i="14"/>
  <c r="X11" i="16"/>
  <c r="X11" i="17"/>
  <c r="AA14" i="14"/>
  <c r="AA13" i="14"/>
  <c r="AA12" i="14"/>
  <c r="AA11" i="14"/>
  <c r="AA10" i="14"/>
  <c r="X7" i="16"/>
  <c r="X7" i="17"/>
  <c r="X8" i="19"/>
  <c r="AA9" i="14"/>
  <c r="AA8" i="14"/>
  <c r="AA7" i="14"/>
  <c r="AA6" i="14"/>
  <c r="AA5" i="14"/>
  <c r="Z19" i="14"/>
  <c r="W14" i="16"/>
  <c r="Z18" i="14"/>
  <c r="W13" i="16"/>
  <c r="Z17" i="14"/>
  <c r="Z16" i="14"/>
  <c r="Z15" i="14"/>
  <c r="W11" i="16"/>
  <c r="Z14" i="14"/>
  <c r="Z13" i="14"/>
  <c r="Z12" i="14"/>
  <c r="Z11" i="14"/>
  <c r="Z10" i="14"/>
  <c r="Z9" i="14"/>
  <c r="Z8" i="14"/>
  <c r="W6" i="16"/>
  <c r="W6" i="17"/>
  <c r="Z7" i="14"/>
  <c r="Z20" i="14"/>
  <c r="Z6" i="14"/>
  <c r="Z5" i="14"/>
  <c r="AB4" i="14"/>
  <c r="AA4" i="14"/>
  <c r="Z4" i="14"/>
  <c r="R20" i="14"/>
  <c r="Q20" i="14"/>
  <c r="P20" i="14"/>
  <c r="O20" i="14"/>
  <c r="N20" i="14"/>
  <c r="M20" i="14"/>
  <c r="L20" i="14"/>
  <c r="K20" i="14"/>
  <c r="J20" i="14"/>
  <c r="I20" i="14"/>
  <c r="H20" i="14"/>
  <c r="G20" i="14"/>
  <c r="F20" i="14"/>
  <c r="E20" i="14"/>
  <c r="D20" i="14"/>
  <c r="U19" i="14"/>
  <c r="T19" i="14"/>
  <c r="S19" i="14"/>
  <c r="U18" i="14"/>
  <c r="T18" i="14"/>
  <c r="S18" i="14"/>
  <c r="U17" i="14"/>
  <c r="T17" i="14"/>
  <c r="S17" i="14"/>
  <c r="U16" i="14"/>
  <c r="T16" i="14"/>
  <c r="S16" i="14"/>
  <c r="U15" i="14"/>
  <c r="T15" i="14"/>
  <c r="S15" i="14"/>
  <c r="U14" i="14"/>
  <c r="T14" i="14"/>
  <c r="S14" i="14"/>
  <c r="U13" i="14"/>
  <c r="T13" i="14"/>
  <c r="S13" i="14"/>
  <c r="U12" i="14"/>
  <c r="T12" i="14"/>
  <c r="S12" i="14"/>
  <c r="U11" i="14"/>
  <c r="T11" i="14"/>
  <c r="S11" i="14"/>
  <c r="U10" i="14"/>
  <c r="T10" i="14"/>
  <c r="S10" i="14"/>
  <c r="U9" i="14"/>
  <c r="T9" i="14"/>
  <c r="U8" i="14"/>
  <c r="T8" i="14"/>
  <c r="S8" i="14"/>
  <c r="U7" i="14"/>
  <c r="T7" i="14"/>
  <c r="S7" i="14"/>
  <c r="U6" i="14"/>
  <c r="T6" i="14"/>
  <c r="S6" i="14"/>
  <c r="U5" i="14"/>
  <c r="T5" i="14"/>
  <c r="S5" i="14"/>
  <c r="U4" i="14"/>
  <c r="T4" i="14"/>
  <c r="S4" i="14"/>
  <c r="G2" i="14"/>
  <c r="J2" i="14"/>
  <c r="M2" i="14"/>
  <c r="P2" i="14"/>
  <c r="U15" i="13"/>
  <c r="Y15" i="13"/>
  <c r="T15" i="13"/>
  <c r="X15" i="13"/>
  <c r="S15" i="13"/>
  <c r="V15" i="13"/>
  <c r="C15" i="14"/>
  <c r="V15" i="14"/>
  <c r="C11" i="16"/>
  <c r="V11" i="16"/>
  <c r="C11" i="17"/>
  <c r="U10" i="13"/>
  <c r="Y10" i="13"/>
  <c r="T10" i="13"/>
  <c r="S10" i="13"/>
  <c r="W10" i="13"/>
  <c r="U18" i="13"/>
  <c r="Y18" i="13"/>
  <c r="T18" i="13"/>
  <c r="X18" i="13"/>
  <c r="S18" i="13"/>
  <c r="W18" i="13"/>
  <c r="U13" i="13"/>
  <c r="T13" i="13"/>
  <c r="S13" i="13"/>
  <c r="U8" i="13"/>
  <c r="Y8" i="13"/>
  <c r="T8" i="13"/>
  <c r="X8" i="13"/>
  <c r="S8" i="13"/>
  <c r="U5" i="13"/>
  <c r="Y5" i="13"/>
  <c r="Y5" i="14"/>
  <c r="T5" i="13"/>
  <c r="X5" i="13"/>
  <c r="S5" i="13"/>
  <c r="W5" i="13"/>
  <c r="W5" i="14"/>
  <c r="R20" i="13"/>
  <c r="Q20" i="13"/>
  <c r="P20" i="13"/>
  <c r="O20" i="13"/>
  <c r="N20" i="13"/>
  <c r="M20" i="13"/>
  <c r="L20" i="13"/>
  <c r="K20" i="13"/>
  <c r="J20" i="13"/>
  <c r="I20" i="13"/>
  <c r="H20" i="13"/>
  <c r="G20" i="13"/>
  <c r="F20" i="13"/>
  <c r="E20" i="13"/>
  <c r="D20" i="13"/>
  <c r="U19" i="13"/>
  <c r="T19" i="13"/>
  <c r="S19" i="13"/>
  <c r="U17" i="13"/>
  <c r="T17" i="13"/>
  <c r="S17" i="13"/>
  <c r="U16" i="13"/>
  <c r="T16" i="13"/>
  <c r="S16" i="13"/>
  <c r="U14" i="13"/>
  <c r="T14" i="13"/>
  <c r="S14" i="13"/>
  <c r="U12" i="13"/>
  <c r="T12" i="13"/>
  <c r="S12" i="13"/>
  <c r="U11" i="13"/>
  <c r="T11" i="13"/>
  <c r="S11" i="13"/>
  <c r="U9" i="13"/>
  <c r="T9" i="13"/>
  <c r="S9" i="13"/>
  <c r="U7" i="13"/>
  <c r="T7" i="13"/>
  <c r="S7" i="13"/>
  <c r="U6" i="13"/>
  <c r="T6" i="13"/>
  <c r="S6" i="13"/>
  <c r="U4" i="13"/>
  <c r="T4" i="13"/>
  <c r="S4" i="13"/>
  <c r="G2" i="13"/>
  <c r="J2" i="13"/>
  <c r="M2" i="13"/>
  <c r="P2" i="13"/>
  <c r="R14" i="12"/>
  <c r="Q14" i="12"/>
  <c r="P14" i="12"/>
  <c r="O14" i="12"/>
  <c r="N14" i="12"/>
  <c r="M14" i="12"/>
  <c r="L14" i="12"/>
  <c r="K14" i="12"/>
  <c r="J14" i="12"/>
  <c r="I14" i="12"/>
  <c r="H14" i="12"/>
  <c r="G14" i="12"/>
  <c r="F14" i="12"/>
  <c r="E14" i="12"/>
  <c r="D14" i="12"/>
  <c r="U13" i="12"/>
  <c r="T13" i="12"/>
  <c r="S13" i="12"/>
  <c r="U12" i="12"/>
  <c r="T12" i="12"/>
  <c r="X17" i="13"/>
  <c r="X17" i="14"/>
  <c r="S12" i="12"/>
  <c r="U11" i="12"/>
  <c r="T11" i="12"/>
  <c r="S11" i="12"/>
  <c r="U10" i="12"/>
  <c r="T10" i="12"/>
  <c r="S10" i="12"/>
  <c r="U9" i="12"/>
  <c r="T9" i="12"/>
  <c r="S9" i="12"/>
  <c r="U8" i="12"/>
  <c r="T8" i="12"/>
  <c r="S8" i="12"/>
  <c r="U7" i="12"/>
  <c r="T7" i="12"/>
  <c r="S7" i="12"/>
  <c r="U6" i="12"/>
  <c r="T6" i="12"/>
  <c r="S6" i="12"/>
  <c r="W6" i="12"/>
  <c r="U5" i="12"/>
  <c r="T5" i="12"/>
  <c r="S5" i="12"/>
  <c r="S14" i="12"/>
  <c r="U4" i="12"/>
  <c r="T4" i="12"/>
  <c r="S4" i="12"/>
  <c r="G2" i="12"/>
  <c r="J2" i="12"/>
  <c r="M2" i="12"/>
  <c r="P2" i="12"/>
  <c r="R14" i="11"/>
  <c r="Q14" i="11"/>
  <c r="P14" i="11"/>
  <c r="O14" i="11"/>
  <c r="N14" i="11"/>
  <c r="M14" i="11"/>
  <c r="L14" i="11"/>
  <c r="K14" i="11"/>
  <c r="J14" i="11"/>
  <c r="I14" i="11"/>
  <c r="H14" i="11"/>
  <c r="G14" i="11"/>
  <c r="F14" i="11"/>
  <c r="E14" i="11"/>
  <c r="D14" i="11"/>
  <c r="U13" i="11"/>
  <c r="T13" i="11"/>
  <c r="S13" i="11"/>
  <c r="U12" i="11"/>
  <c r="T12" i="11"/>
  <c r="S12" i="11"/>
  <c r="U11" i="11"/>
  <c r="T11" i="11"/>
  <c r="S11" i="11"/>
  <c r="U10" i="11"/>
  <c r="T10" i="11"/>
  <c r="S10" i="11"/>
  <c r="U9" i="11"/>
  <c r="T9" i="11"/>
  <c r="S9" i="11"/>
  <c r="W12" i="13"/>
  <c r="W12" i="14"/>
  <c r="U8" i="11"/>
  <c r="T8" i="11"/>
  <c r="S8" i="11"/>
  <c r="U7" i="11"/>
  <c r="T7" i="11"/>
  <c r="S7" i="11"/>
  <c r="U6" i="11"/>
  <c r="T6" i="11"/>
  <c r="S6" i="11"/>
  <c r="U5" i="11"/>
  <c r="T5" i="11"/>
  <c r="S5" i="11"/>
  <c r="U4" i="11"/>
  <c r="T4" i="11"/>
  <c r="S4" i="11"/>
  <c r="G2" i="11"/>
  <c r="J2" i="11"/>
  <c r="M2" i="11"/>
  <c r="P2" i="11"/>
  <c r="S13" i="9"/>
  <c r="R14" i="9"/>
  <c r="Q14" i="9"/>
  <c r="P14" i="9"/>
  <c r="O14" i="9"/>
  <c r="N14" i="9"/>
  <c r="M14" i="9"/>
  <c r="L14" i="9"/>
  <c r="K14" i="9"/>
  <c r="J14" i="9"/>
  <c r="I14" i="9"/>
  <c r="H14" i="9"/>
  <c r="G14" i="9"/>
  <c r="F14" i="9"/>
  <c r="E14" i="9"/>
  <c r="D14" i="9"/>
  <c r="U13" i="9"/>
  <c r="T13" i="9"/>
  <c r="U12" i="9"/>
  <c r="Y12" i="9"/>
  <c r="T12" i="9"/>
  <c r="S12" i="9"/>
  <c r="U11" i="9"/>
  <c r="T11" i="9"/>
  <c r="X11" i="11"/>
  <c r="S11" i="9"/>
  <c r="U10" i="9"/>
  <c r="T10" i="9"/>
  <c r="S10" i="9"/>
  <c r="W10" i="9"/>
  <c r="U9" i="9"/>
  <c r="T9" i="9"/>
  <c r="S9" i="9"/>
  <c r="W9" i="9"/>
  <c r="U8" i="9"/>
  <c r="Y8" i="9"/>
  <c r="T8" i="9"/>
  <c r="X8" i="9"/>
  <c r="S8" i="9"/>
  <c r="W8" i="12"/>
  <c r="U7" i="9"/>
  <c r="Y7" i="12"/>
  <c r="T7" i="9"/>
  <c r="S7" i="9"/>
  <c r="U6" i="9"/>
  <c r="T6" i="9"/>
  <c r="X6" i="9"/>
  <c r="S6" i="9"/>
  <c r="W6" i="9"/>
  <c r="U5" i="9"/>
  <c r="T5" i="9"/>
  <c r="X5" i="9"/>
  <c r="S5" i="9"/>
  <c r="U4" i="9"/>
  <c r="Y4" i="11"/>
  <c r="T4" i="9"/>
  <c r="S4" i="9"/>
  <c r="W4" i="9"/>
  <c r="G2" i="9"/>
  <c r="J2" i="9"/>
  <c r="M2" i="9"/>
  <c r="P2" i="9"/>
  <c r="R14" i="7"/>
  <c r="Q14" i="7"/>
  <c r="P14" i="7"/>
  <c r="O14" i="7"/>
  <c r="N14" i="7"/>
  <c r="M14" i="7"/>
  <c r="L14" i="7"/>
  <c r="K14" i="7"/>
  <c r="J14" i="7"/>
  <c r="I14" i="7"/>
  <c r="H14" i="7"/>
  <c r="G14" i="7"/>
  <c r="F14" i="7"/>
  <c r="E14" i="7"/>
  <c r="D14" i="7"/>
  <c r="U13" i="7"/>
  <c r="T13" i="7"/>
  <c r="S13" i="7"/>
  <c r="U12" i="7"/>
  <c r="T12" i="7"/>
  <c r="S12" i="7"/>
  <c r="U11" i="7"/>
  <c r="T11" i="7"/>
  <c r="S11" i="7"/>
  <c r="U10" i="7"/>
  <c r="T10" i="7"/>
  <c r="S10" i="7"/>
  <c r="U9" i="7"/>
  <c r="T9" i="7"/>
  <c r="S9" i="7"/>
  <c r="U8" i="7"/>
  <c r="T8" i="7"/>
  <c r="S8" i="7"/>
  <c r="U7" i="7"/>
  <c r="T7" i="7"/>
  <c r="S7" i="7"/>
  <c r="U6" i="7"/>
  <c r="T6" i="7"/>
  <c r="S6" i="7"/>
  <c r="U5" i="7"/>
  <c r="T5" i="7"/>
  <c r="S5" i="7"/>
  <c r="U4" i="7"/>
  <c r="Y4" i="7"/>
  <c r="T4" i="7"/>
  <c r="S4" i="7"/>
  <c r="G2" i="7"/>
  <c r="J2" i="7"/>
  <c r="M2" i="7"/>
  <c r="P2" i="7"/>
  <c r="R14" i="6"/>
  <c r="Q14" i="6"/>
  <c r="P14" i="6"/>
  <c r="O14" i="6"/>
  <c r="N14" i="6"/>
  <c r="M14" i="6"/>
  <c r="L14" i="6"/>
  <c r="K14" i="6"/>
  <c r="J14" i="6"/>
  <c r="I14" i="6"/>
  <c r="H14" i="6"/>
  <c r="G14" i="6"/>
  <c r="F14" i="6"/>
  <c r="E14" i="6"/>
  <c r="D14" i="6"/>
  <c r="U13" i="6"/>
  <c r="T13" i="6"/>
  <c r="S13" i="6"/>
  <c r="U12" i="6"/>
  <c r="T12" i="6"/>
  <c r="S12" i="6"/>
  <c r="U11" i="6"/>
  <c r="T11" i="6"/>
  <c r="S11" i="6"/>
  <c r="U10" i="6"/>
  <c r="T10" i="6"/>
  <c r="S10" i="6"/>
  <c r="U9" i="6"/>
  <c r="Y9" i="7"/>
  <c r="T9" i="6"/>
  <c r="S9" i="6"/>
  <c r="U8" i="6"/>
  <c r="T8" i="6"/>
  <c r="S8" i="6"/>
  <c r="U7" i="6"/>
  <c r="T7" i="6"/>
  <c r="S7" i="6"/>
  <c r="U6" i="6"/>
  <c r="T6" i="6"/>
  <c r="S6" i="6"/>
  <c r="U5" i="6"/>
  <c r="T5" i="6"/>
  <c r="S5" i="6"/>
  <c r="U4" i="6"/>
  <c r="T4" i="6"/>
  <c r="S4" i="6"/>
  <c r="G2" i="6"/>
  <c r="J2" i="6"/>
  <c r="M2" i="6"/>
  <c r="P2" i="6"/>
  <c r="U12" i="5"/>
  <c r="T12" i="5"/>
  <c r="X12" i="7"/>
  <c r="S12" i="5"/>
  <c r="U9" i="5"/>
  <c r="T9" i="5"/>
  <c r="S9" i="5"/>
  <c r="W9" i="7"/>
  <c r="U6" i="5"/>
  <c r="U14" i="5"/>
  <c r="T6" i="5"/>
  <c r="S6" i="5"/>
  <c r="R14" i="5"/>
  <c r="Q14" i="5"/>
  <c r="P14" i="5"/>
  <c r="O14" i="5"/>
  <c r="N14" i="5"/>
  <c r="M14" i="5"/>
  <c r="L14" i="5"/>
  <c r="K14" i="5"/>
  <c r="J14" i="5"/>
  <c r="I14" i="5"/>
  <c r="H14" i="5"/>
  <c r="G14" i="5"/>
  <c r="F14" i="5"/>
  <c r="E14" i="5"/>
  <c r="D14" i="5"/>
  <c r="U13" i="5"/>
  <c r="Y13" i="7"/>
  <c r="T13" i="5"/>
  <c r="X13" i="7"/>
  <c r="S13" i="5"/>
  <c r="U11" i="5"/>
  <c r="T11" i="5"/>
  <c r="S11" i="5"/>
  <c r="W11" i="7"/>
  <c r="U10" i="5"/>
  <c r="T10" i="5"/>
  <c r="S10" i="5"/>
  <c r="W10" i="7"/>
  <c r="U8" i="5"/>
  <c r="T8" i="5"/>
  <c r="S8" i="5"/>
  <c r="U7" i="5"/>
  <c r="T7" i="5"/>
  <c r="S7" i="5"/>
  <c r="U5" i="5"/>
  <c r="Y5" i="7"/>
  <c r="T5" i="5"/>
  <c r="X5" i="7"/>
  <c r="S5" i="5"/>
  <c r="U4" i="5"/>
  <c r="T4" i="5"/>
  <c r="X4" i="7"/>
  <c r="S4" i="5"/>
  <c r="G2" i="5"/>
  <c r="J2" i="5"/>
  <c r="M2" i="5"/>
  <c r="P2" i="5"/>
  <c r="S4" i="4"/>
  <c r="S5" i="4"/>
  <c r="U10" i="4"/>
  <c r="T10" i="4"/>
  <c r="S10" i="4"/>
  <c r="U9" i="4"/>
  <c r="T9" i="4"/>
  <c r="S9" i="4"/>
  <c r="V9" i="4"/>
  <c r="C11" i="5"/>
  <c r="U8" i="4"/>
  <c r="T8" i="4"/>
  <c r="S8" i="4"/>
  <c r="V8" i="4"/>
  <c r="C10" i="5"/>
  <c r="V10" i="5"/>
  <c r="C10" i="6"/>
  <c r="V10" i="6"/>
  <c r="C10" i="7"/>
  <c r="V10" i="7"/>
  <c r="C10" i="9"/>
  <c r="V10" i="9"/>
  <c r="C10" i="11"/>
  <c r="V10" i="11"/>
  <c r="C10" i="12"/>
  <c r="V10" i="12"/>
  <c r="C14" i="13"/>
  <c r="V14" i="13"/>
  <c r="C14" i="14"/>
  <c r="V14" i="14"/>
  <c r="C10" i="16"/>
  <c r="V10" i="16"/>
  <c r="C10" i="17"/>
  <c r="V10" i="17"/>
  <c r="C12" i="19"/>
  <c r="V12" i="19"/>
  <c r="C12" i="20"/>
  <c r="V12" i="20"/>
  <c r="C12" i="21"/>
  <c r="V12" i="21"/>
  <c r="C12" i="23"/>
  <c r="V12" i="23"/>
  <c r="C12" i="24"/>
  <c r="V12" i="24"/>
  <c r="C12" i="25"/>
  <c r="V12" i="25"/>
  <c r="C12" i="26"/>
  <c r="V12" i="26"/>
  <c r="C12" i="28"/>
  <c r="V12" i="28"/>
  <c r="C12" i="29"/>
  <c r="U7" i="4"/>
  <c r="T7" i="4"/>
  <c r="S7" i="4"/>
  <c r="V7" i="4"/>
  <c r="C8" i="5"/>
  <c r="V8" i="5"/>
  <c r="U6" i="4"/>
  <c r="T6" i="4"/>
  <c r="S6" i="4"/>
  <c r="U5" i="4"/>
  <c r="T5" i="4"/>
  <c r="U4" i="4"/>
  <c r="T4" i="4"/>
  <c r="R11" i="4"/>
  <c r="Q11" i="4"/>
  <c r="L11" i="4"/>
  <c r="I11" i="4"/>
  <c r="F11" i="4"/>
  <c r="P11" i="4"/>
  <c r="O11" i="4"/>
  <c r="N11" i="4"/>
  <c r="M11" i="4"/>
  <c r="K11" i="4"/>
  <c r="J11" i="4"/>
  <c r="H11" i="4"/>
  <c r="G11" i="4"/>
  <c r="E11" i="4"/>
  <c r="D11" i="4"/>
  <c r="C11" i="4"/>
  <c r="G2" i="4"/>
  <c r="J2" i="4"/>
  <c r="M2" i="4"/>
  <c r="P2" i="4"/>
  <c r="V5" i="13"/>
  <c r="C5" i="14"/>
  <c r="V5" i="14"/>
  <c r="C4" i="16"/>
  <c r="X7" i="11"/>
  <c r="X7" i="9"/>
  <c r="X11" i="9"/>
  <c r="W6" i="11"/>
  <c r="V6" i="9"/>
  <c r="C6" i="11"/>
  <c r="V6" i="11"/>
  <c r="C6" i="12"/>
  <c r="V6" i="12"/>
  <c r="C7" i="13"/>
  <c r="V7" i="13"/>
  <c r="C7" i="14"/>
  <c r="V7" i="14"/>
  <c r="W15" i="13"/>
  <c r="Y4" i="9"/>
  <c r="Y12" i="11"/>
  <c r="Y6" i="17"/>
  <c r="Y11" i="9"/>
  <c r="W17" i="13"/>
  <c r="W17" i="14"/>
  <c r="Y13" i="11"/>
  <c r="W12" i="9"/>
  <c r="X10" i="13"/>
  <c r="Y6" i="13"/>
  <c r="Y6" i="14"/>
  <c r="X8" i="11"/>
  <c r="W5" i="9"/>
  <c r="W13" i="9"/>
  <c r="Y9" i="9"/>
  <c r="Y7" i="11"/>
  <c r="W11" i="13"/>
  <c r="W11" i="14"/>
  <c r="W14" i="17"/>
  <c r="W16" i="19"/>
  <c r="W16" i="20"/>
  <c r="X17" i="26"/>
  <c r="S17" i="26"/>
  <c r="X6" i="11"/>
  <c r="Y7" i="9"/>
  <c r="V10" i="4"/>
  <c r="C13" i="5"/>
  <c r="V13" i="5"/>
  <c r="C13" i="6"/>
  <c r="V13" i="6"/>
  <c r="C13" i="7"/>
  <c r="V13" i="7"/>
  <c r="C13" i="9"/>
  <c r="V13" i="9"/>
  <c r="C13" i="11"/>
  <c r="V13" i="11"/>
  <c r="C13" i="12"/>
  <c r="V13" i="12"/>
  <c r="C19" i="13"/>
  <c r="V19" i="13"/>
  <c r="C19" i="14"/>
  <c r="V19" i="14"/>
  <c r="C14" i="16"/>
  <c r="V14" i="16"/>
  <c r="C14" i="17"/>
  <c r="V14" i="17"/>
  <c r="C16" i="19"/>
  <c r="V16" i="19"/>
  <c r="C16" i="20"/>
  <c r="V16" i="20"/>
  <c r="C16" i="21"/>
  <c r="V16" i="21"/>
  <c r="C16" i="23"/>
  <c r="V16" i="23"/>
  <c r="C16" i="24"/>
  <c r="V16" i="24"/>
  <c r="C16" i="25"/>
  <c r="V16" i="25"/>
  <c r="C16" i="26"/>
  <c r="V16" i="26"/>
  <c r="C16" i="28"/>
  <c r="V16" i="28"/>
  <c r="C16" i="29"/>
  <c r="V16" i="29"/>
  <c r="C16" i="30"/>
  <c r="V16" i="30"/>
  <c r="C16" i="31"/>
  <c r="V16" i="31"/>
  <c r="C16" i="33"/>
  <c r="V16" i="33"/>
  <c r="C16" i="34"/>
  <c r="V16" i="34"/>
  <c r="C16" i="35"/>
  <c r="V16" i="35"/>
  <c r="C16" i="36"/>
  <c r="V16" i="36"/>
  <c r="C16" i="37"/>
  <c r="V16" i="37"/>
  <c r="C16" i="39"/>
  <c r="V16" i="39"/>
  <c r="C16" i="40"/>
  <c r="V16" i="40"/>
  <c r="C16" i="41"/>
  <c r="V16" i="41"/>
  <c r="C16" i="42"/>
  <c r="V16" i="42"/>
  <c r="C16" i="44"/>
  <c r="V16" i="44"/>
  <c r="T17" i="26"/>
  <c r="X8" i="7"/>
  <c r="U14" i="6"/>
  <c r="Y12" i="7"/>
  <c r="Y10" i="7"/>
  <c r="W12" i="12"/>
  <c r="Y12" i="13"/>
  <c r="Y12" i="14"/>
  <c r="X6" i="12"/>
  <c r="Y9" i="12"/>
  <c r="Y8" i="11"/>
  <c r="W10" i="11"/>
  <c r="U20" i="13"/>
  <c r="Y8" i="7"/>
  <c r="W13" i="7"/>
  <c r="W5" i="7"/>
  <c r="W5" i="11"/>
  <c r="X8" i="16"/>
  <c r="X8" i="17"/>
  <c r="X13" i="16"/>
  <c r="Y8" i="16"/>
  <c r="Y8" i="17"/>
  <c r="Y10" i="19"/>
  <c r="Y10" i="20"/>
  <c r="X14" i="16"/>
  <c r="X14" i="17"/>
  <c r="X16" i="19"/>
  <c r="X16" i="20"/>
  <c r="W8" i="21"/>
  <c r="W8" i="23"/>
  <c r="W8" i="24"/>
  <c r="W8" i="25"/>
  <c r="W12" i="21"/>
  <c r="W12" i="23"/>
  <c r="X10" i="21"/>
  <c r="X10" i="23"/>
  <c r="Y9" i="21"/>
  <c r="Y15" i="21"/>
  <c r="Y15" i="23"/>
  <c r="U17" i="21"/>
  <c r="X11" i="21"/>
  <c r="X11" i="23"/>
  <c r="Y11" i="25"/>
  <c r="W9" i="29"/>
  <c r="W9" i="30"/>
  <c r="W9" i="31"/>
  <c r="W13" i="29"/>
  <c r="W13" i="30"/>
  <c r="W13" i="31"/>
  <c r="T17" i="28"/>
  <c r="V5" i="4"/>
  <c r="C5" i="5"/>
  <c r="Y6" i="7"/>
  <c r="X4" i="13"/>
  <c r="X4" i="14"/>
  <c r="Y5" i="12"/>
  <c r="W4" i="11"/>
  <c r="X5" i="11"/>
  <c r="U14" i="12"/>
  <c r="Y8" i="12"/>
  <c r="W10" i="12"/>
  <c r="Y12" i="12"/>
  <c r="S20" i="13"/>
  <c r="V11" i="17"/>
  <c r="Y4" i="16"/>
  <c r="Y4" i="17"/>
  <c r="Y4" i="19"/>
  <c r="W4" i="16"/>
  <c r="W4" i="17"/>
  <c r="W4" i="19"/>
  <c r="W10" i="23"/>
  <c r="Y7" i="21"/>
  <c r="Y7" i="23"/>
  <c r="Y6" i="24"/>
  <c r="Y6" i="25"/>
  <c r="W5" i="25"/>
  <c r="V9" i="25"/>
  <c r="C9" i="26"/>
  <c r="V9" i="26"/>
  <c r="C9" i="28"/>
  <c r="X4" i="28"/>
  <c r="Y5" i="28"/>
  <c r="Y5" i="29"/>
  <c r="Y5" i="30"/>
  <c r="Y5" i="31"/>
  <c r="W7" i="28"/>
  <c r="W7" i="29"/>
  <c r="W7" i="30"/>
  <c r="W7" i="31"/>
  <c r="X8" i="28"/>
  <c r="Y9" i="28"/>
  <c r="Y9" i="29"/>
  <c r="Y9" i="30"/>
  <c r="Y9" i="31"/>
  <c r="W11" i="28"/>
  <c r="W11" i="29"/>
  <c r="W11" i="30"/>
  <c r="W11" i="31"/>
  <c r="X12" i="28"/>
  <c r="Y13" i="28"/>
  <c r="Y13" i="29"/>
  <c r="Y13" i="30"/>
  <c r="Y13" i="31"/>
  <c r="W15" i="28"/>
  <c r="W15" i="29"/>
  <c r="W15" i="30"/>
  <c r="W15" i="31"/>
  <c r="X16" i="28"/>
  <c r="X16" i="30"/>
  <c r="X16" i="31"/>
  <c r="V11" i="5"/>
  <c r="C11" i="6"/>
  <c r="V11" i="6"/>
  <c r="C11" i="7"/>
  <c r="V11" i="7"/>
  <c r="C11" i="9"/>
  <c r="V11" i="9"/>
  <c r="C11" i="11"/>
  <c r="V11" i="11"/>
  <c r="C11" i="12"/>
  <c r="V11" i="12"/>
  <c r="C16" i="13"/>
  <c r="V16" i="13"/>
  <c r="C16" i="14"/>
  <c r="V16" i="14"/>
  <c r="C12" i="16"/>
  <c r="V12" i="16"/>
  <c r="C12" i="17"/>
  <c r="V12" i="17"/>
  <c r="C14" i="19"/>
  <c r="V14" i="19"/>
  <c r="C14" i="20"/>
  <c r="V14" i="20"/>
  <c r="C14" i="21"/>
  <c r="V14" i="21"/>
  <c r="C14" i="23"/>
  <c r="V14" i="23"/>
  <c r="C14" i="24"/>
  <c r="V14" i="24"/>
  <c r="C14" i="25"/>
  <c r="V14" i="25"/>
  <c r="C14" i="26"/>
  <c r="V14" i="26"/>
  <c r="C14" i="28"/>
  <c r="V14" i="28"/>
  <c r="C14" i="29"/>
  <c r="V10" i="13"/>
  <c r="C10" i="14"/>
  <c r="W7" i="7"/>
  <c r="X7" i="7"/>
  <c r="X11" i="7"/>
  <c r="Y9" i="13"/>
  <c r="W9" i="16"/>
  <c r="W9" i="17"/>
  <c r="X10" i="16"/>
  <c r="X10" i="17"/>
  <c r="Y10" i="16"/>
  <c r="Y10" i="17"/>
  <c r="Y7" i="16"/>
  <c r="Y7" i="17"/>
  <c r="Y8" i="19"/>
  <c r="Y8" i="20"/>
  <c r="W11" i="17"/>
  <c r="W8" i="13"/>
  <c r="V8" i="13"/>
  <c r="C8" i="14"/>
  <c r="V8" i="14"/>
  <c r="C6" i="16"/>
  <c r="V6" i="16"/>
  <c r="C6" i="17"/>
  <c r="V6" i="17"/>
  <c r="X10" i="9"/>
  <c r="X14" i="13"/>
  <c r="X14" i="14"/>
  <c r="X13" i="11"/>
  <c r="X13" i="12"/>
  <c r="X13" i="9"/>
  <c r="X5" i="12"/>
  <c r="Y17" i="13"/>
  <c r="Y17" i="14"/>
  <c r="V6" i="5"/>
  <c r="C6" i="6"/>
  <c r="V6" i="6"/>
  <c r="C6" i="7"/>
  <c r="V6" i="7"/>
  <c r="W6" i="7"/>
  <c r="S14" i="7"/>
  <c r="W7" i="11"/>
  <c r="S14" i="9"/>
  <c r="X9" i="11"/>
  <c r="X12" i="13"/>
  <c r="X12" i="14"/>
  <c r="Y13" i="9"/>
  <c r="Y19" i="13"/>
  <c r="Y19" i="14"/>
  <c r="T14" i="11"/>
  <c r="X11" i="13"/>
  <c r="X11" i="14"/>
  <c r="X8" i="12"/>
  <c r="W16" i="13"/>
  <c r="W16" i="14"/>
  <c r="W11" i="12"/>
  <c r="T20" i="13"/>
  <c r="X12" i="19"/>
  <c r="X12" i="20"/>
  <c r="W15" i="20"/>
  <c r="W7" i="23"/>
  <c r="U17" i="28"/>
  <c r="W9" i="11"/>
  <c r="W9" i="12"/>
  <c r="Y15" i="19"/>
  <c r="Y15" i="20"/>
  <c r="V15" i="19"/>
  <c r="C15" i="20"/>
  <c r="V15" i="20"/>
  <c r="C15" i="21"/>
  <c r="V15" i="21"/>
  <c r="C15" i="23"/>
  <c r="V15" i="23"/>
  <c r="C15" i="24"/>
  <c r="V15" i="24"/>
  <c r="C15" i="25"/>
  <c r="V15" i="25"/>
  <c r="C15" i="26"/>
  <c r="V15" i="26"/>
  <c r="C15" i="28"/>
  <c r="V15" i="28"/>
  <c r="C15" i="29"/>
  <c r="V15" i="29"/>
  <c r="C15" i="30"/>
  <c r="V15" i="30"/>
  <c r="C15" i="31"/>
  <c r="V15" i="31"/>
  <c r="C15" i="33"/>
  <c r="V15" i="33"/>
  <c r="C15" i="34"/>
  <c r="V15" i="34"/>
  <c r="C15" i="35"/>
  <c r="V15" i="35"/>
  <c r="C15" i="36"/>
  <c r="V15" i="36"/>
  <c r="C15" i="37"/>
  <c r="V15" i="37"/>
  <c r="C15" i="39"/>
  <c r="V15" i="39"/>
  <c r="C15" i="40"/>
  <c r="V15" i="40"/>
  <c r="C15" i="41"/>
  <c r="V15" i="41"/>
  <c r="C15" i="42"/>
  <c r="V15" i="42"/>
  <c r="C15" i="44"/>
  <c r="V15" i="44"/>
  <c r="W13" i="24"/>
  <c r="W13" i="25"/>
  <c r="V13" i="24"/>
  <c r="C13" i="25"/>
  <c r="V13" i="25"/>
  <c r="C13" i="26"/>
  <c r="V13" i="26"/>
  <c r="C13" i="28"/>
  <c r="V13" i="28"/>
  <c r="C13" i="29"/>
  <c r="V13" i="29"/>
  <c r="C13" i="30"/>
  <c r="V13" i="30"/>
  <c r="C13" i="31"/>
  <c r="V13" i="31"/>
  <c r="C13" i="33"/>
  <c r="V13" i="33"/>
  <c r="C13" i="34"/>
  <c r="V13" i="34"/>
  <c r="C13" i="35"/>
  <c r="V13" i="35"/>
  <c r="C13" i="36"/>
  <c r="V13" i="36"/>
  <c r="C13" i="37"/>
  <c r="V13" i="37"/>
  <c r="C13" i="39"/>
  <c r="V13" i="39"/>
  <c r="C13" i="40"/>
  <c r="V13" i="40"/>
  <c r="C13" i="41"/>
  <c r="V13" i="41"/>
  <c r="C13" i="42"/>
  <c r="V13" i="42"/>
  <c r="C13" i="44"/>
  <c r="V13" i="44"/>
  <c r="X6" i="13"/>
  <c r="X6" i="14"/>
  <c r="X19" i="13"/>
  <c r="X19" i="14"/>
  <c r="T11" i="4"/>
  <c r="Y7" i="7"/>
  <c r="Y14" i="7"/>
  <c r="W13" i="11"/>
  <c r="W19" i="13"/>
  <c r="W19" i="14"/>
  <c r="W13" i="12"/>
  <c r="Y13" i="12"/>
  <c r="T14" i="7"/>
  <c r="T17" i="19"/>
  <c r="Y4" i="21"/>
  <c r="Y4" i="23"/>
  <c r="Y4" i="24"/>
  <c r="AB17" i="20"/>
  <c r="X7" i="21"/>
  <c r="X7" i="23"/>
  <c r="Y8" i="21"/>
  <c r="Y8" i="23"/>
  <c r="Y8" i="24"/>
  <c r="Y8" i="25"/>
  <c r="V9" i="28"/>
  <c r="C9" i="29"/>
  <c r="V9" i="29"/>
  <c r="C9" i="30"/>
  <c r="V9" i="30"/>
  <c r="C9" i="31"/>
  <c r="V9" i="31"/>
  <c r="C9" i="33"/>
  <c r="V9" i="33"/>
  <c r="C9" i="34"/>
  <c r="V9" i="34"/>
  <c r="C9" i="35"/>
  <c r="V9" i="35"/>
  <c r="C9" i="36"/>
  <c r="V9" i="36"/>
  <c r="C9" i="37"/>
  <c r="V9" i="37"/>
  <c r="C9" i="39"/>
  <c r="V9" i="39"/>
  <c r="C9" i="40"/>
  <c r="V9" i="40"/>
  <c r="C9" i="41"/>
  <c r="V9" i="41"/>
  <c r="C9" i="42"/>
  <c r="V9" i="42"/>
  <c r="C9" i="44"/>
  <c r="V9" i="44"/>
  <c r="X4" i="9"/>
  <c r="X4" i="12"/>
  <c r="X4" i="11"/>
  <c r="Y6" i="9"/>
  <c r="Y6" i="11"/>
  <c r="Y6" i="12"/>
  <c r="Y11" i="11"/>
  <c r="Y16" i="13"/>
  <c r="Y16" i="14"/>
  <c r="X7" i="12"/>
  <c r="X9" i="13"/>
  <c r="X16" i="13"/>
  <c r="X16" i="14"/>
  <c r="X11" i="12"/>
  <c r="W14" i="13"/>
  <c r="W14" i="14"/>
  <c r="W4" i="7"/>
  <c r="S14" i="5"/>
  <c r="Y4" i="13"/>
  <c r="Y4" i="14"/>
  <c r="U14" i="9"/>
  <c r="W8" i="11"/>
  <c r="W8" i="9"/>
  <c r="Y10" i="9"/>
  <c r="Y14" i="13"/>
  <c r="Y14" i="14"/>
  <c r="W5" i="12"/>
  <c r="W6" i="13"/>
  <c r="W6" i="14"/>
  <c r="X8" i="20"/>
  <c r="W7" i="12"/>
  <c r="X9" i="9"/>
  <c r="Y11" i="12"/>
  <c r="Y4" i="12"/>
  <c r="V18" i="13"/>
  <c r="C18" i="14"/>
  <c r="V18" i="14"/>
  <c r="C13" i="16"/>
  <c r="V13" i="16"/>
  <c r="C13" i="17"/>
  <c r="V13" i="17"/>
  <c r="T14" i="5"/>
  <c r="W8" i="7"/>
  <c r="V12" i="5"/>
  <c r="C12" i="6"/>
  <c r="V12" i="6"/>
  <c r="C12" i="7"/>
  <c r="V12" i="7"/>
  <c r="C12" i="9"/>
  <c r="V12" i="9"/>
  <c r="C12" i="11"/>
  <c r="V12" i="11"/>
  <c r="C12" i="12"/>
  <c r="V12" i="12"/>
  <c r="C17" i="13"/>
  <c r="V17" i="13"/>
  <c r="C17" i="14"/>
  <c r="V17" i="14"/>
  <c r="T14" i="12"/>
  <c r="Y5" i="9"/>
  <c r="W12" i="11"/>
  <c r="W9" i="13"/>
  <c r="W4" i="13"/>
  <c r="X10" i="11"/>
  <c r="X10" i="12"/>
  <c r="X7" i="13"/>
  <c r="X7" i="14"/>
  <c r="T14" i="9"/>
  <c r="Y11" i="13"/>
  <c r="Y11" i="14"/>
  <c r="W7" i="13"/>
  <c r="W7" i="14"/>
  <c r="S14" i="11"/>
  <c r="Y11" i="7"/>
  <c r="W12" i="7"/>
  <c r="S14" i="6"/>
  <c r="AA20" i="14"/>
  <c r="W4" i="25"/>
  <c r="Y9" i="23"/>
  <c r="Y12" i="21"/>
  <c r="Y12" i="23"/>
  <c r="T17" i="25"/>
  <c r="S20" i="14"/>
  <c r="X13" i="17"/>
  <c r="Y13" i="16"/>
  <c r="Y13" i="17"/>
  <c r="V5" i="19"/>
  <c r="C5" i="20"/>
  <c r="V5" i="20"/>
  <c r="Z17" i="20"/>
  <c r="W11" i="23"/>
  <c r="W10" i="24"/>
  <c r="W10" i="25"/>
  <c r="X8" i="23"/>
  <c r="X8" i="24"/>
  <c r="X8" i="25"/>
  <c r="X15" i="21"/>
  <c r="X15" i="23"/>
  <c r="X14" i="24"/>
  <c r="X14" i="25"/>
  <c r="Y13" i="23"/>
  <c r="Y16" i="21"/>
  <c r="Y16" i="23"/>
  <c r="Y16" i="24"/>
  <c r="Y16" i="25"/>
  <c r="S17" i="21"/>
  <c r="T17" i="21"/>
  <c r="U17" i="23"/>
  <c r="X13" i="25"/>
  <c r="U17" i="25"/>
  <c r="Y8" i="29"/>
  <c r="Y8" i="30"/>
  <c r="Y8" i="31"/>
  <c r="Y16" i="29"/>
  <c r="Y16" i="30"/>
  <c r="Y16" i="31"/>
  <c r="V4" i="4"/>
  <c r="C4" i="5"/>
  <c r="V6" i="4"/>
  <c r="C7" i="5"/>
  <c r="V7" i="5"/>
  <c r="C7" i="6"/>
  <c r="V7" i="6"/>
  <c r="C7" i="7"/>
  <c r="V7" i="7"/>
  <c r="C7" i="9"/>
  <c r="V7" i="9"/>
  <c r="C7" i="11"/>
  <c r="V7" i="11"/>
  <c r="C7" i="12"/>
  <c r="V7" i="12"/>
  <c r="C9" i="13"/>
  <c r="V9" i="13"/>
  <c r="C9" i="14"/>
  <c r="V9" i="14"/>
  <c r="X10" i="7"/>
  <c r="X9" i="7"/>
  <c r="T14" i="6"/>
  <c r="Y9" i="11"/>
  <c r="W11" i="11"/>
  <c r="X12" i="11"/>
  <c r="U14" i="11"/>
  <c r="T20" i="14"/>
  <c r="X4" i="16"/>
  <c r="X4" i="17"/>
  <c r="X4" i="19"/>
  <c r="Y14" i="16"/>
  <c r="Y14" i="17"/>
  <c r="Y16" i="19"/>
  <c r="Y16" i="20"/>
  <c r="W7" i="16"/>
  <c r="W7" i="17"/>
  <c r="W8" i="19"/>
  <c r="W8" i="20"/>
  <c r="X6" i="16"/>
  <c r="W7" i="20"/>
  <c r="Y13" i="20"/>
  <c r="W6" i="21"/>
  <c r="W6" i="23"/>
  <c r="W9" i="21"/>
  <c r="W9" i="23"/>
  <c r="W14" i="21"/>
  <c r="W14" i="23"/>
  <c r="X16" i="23"/>
  <c r="X16" i="24"/>
  <c r="X16" i="25"/>
  <c r="S17" i="24"/>
  <c r="X5" i="25"/>
  <c r="X9" i="25"/>
  <c r="V10" i="14"/>
  <c r="C7" i="16"/>
  <c r="V7" i="16"/>
  <c r="C7" i="17"/>
  <c r="V7" i="17"/>
  <c r="C8" i="19"/>
  <c r="V8" i="19"/>
  <c r="C8" i="20"/>
  <c r="V8" i="20"/>
  <c r="C8" i="21"/>
  <c r="V8" i="21"/>
  <c r="C8" i="23"/>
  <c r="V8" i="23"/>
  <c r="C8" i="24"/>
  <c r="V8" i="24"/>
  <c r="C8" i="25"/>
  <c r="V8" i="25"/>
  <c r="C8" i="26"/>
  <c r="V8" i="26"/>
  <c r="C8" i="28"/>
  <c r="V8" i="28"/>
  <c r="C8" i="29"/>
  <c r="V8" i="29"/>
  <c r="C8" i="30"/>
  <c r="V8" i="30"/>
  <c r="C8" i="31"/>
  <c r="V8" i="31"/>
  <c r="C8" i="33"/>
  <c r="V8" i="33"/>
  <c r="C8" i="34"/>
  <c r="V8" i="34"/>
  <c r="C8" i="35"/>
  <c r="V8" i="35"/>
  <c r="C8" i="36"/>
  <c r="V8" i="36"/>
  <c r="C8" i="37"/>
  <c r="V8" i="37"/>
  <c r="C8" i="39"/>
  <c r="V8" i="39"/>
  <c r="C8" i="40"/>
  <c r="V8" i="40"/>
  <c r="C8" i="41"/>
  <c r="V8" i="41"/>
  <c r="C8" i="42"/>
  <c r="V8" i="42"/>
  <c r="C8" i="44"/>
  <c r="V8" i="44"/>
  <c r="X6" i="7"/>
  <c r="U14" i="7"/>
  <c r="V13" i="13"/>
  <c r="C13" i="14"/>
  <c r="V13" i="14"/>
  <c r="C9" i="16"/>
  <c r="V9" i="16"/>
  <c r="C9" i="17"/>
  <c r="V9" i="17"/>
  <c r="U20" i="14"/>
  <c r="W5" i="16"/>
  <c r="W5" i="17"/>
  <c r="W6" i="19"/>
  <c r="W6" i="20"/>
  <c r="W10" i="16"/>
  <c r="W10" i="17"/>
  <c r="X5" i="16"/>
  <c r="X5" i="17"/>
  <c r="X9" i="16"/>
  <c r="X9" i="17"/>
  <c r="X10" i="19"/>
  <c r="X10" i="20"/>
  <c r="X12" i="16"/>
  <c r="X12" i="17"/>
  <c r="Y12" i="16"/>
  <c r="Y12" i="17"/>
  <c r="V13" i="20"/>
  <c r="C13" i="21"/>
  <c r="V13" i="21"/>
  <c r="C13" i="23"/>
  <c r="V13" i="23"/>
  <c r="X11" i="20"/>
  <c r="S17" i="20"/>
  <c r="T17" i="20"/>
  <c r="W15" i="23"/>
  <c r="X12" i="23"/>
  <c r="X12" i="24"/>
  <c r="X12" i="25"/>
  <c r="Y5" i="23"/>
  <c r="Y11" i="21"/>
  <c r="Y11" i="23"/>
  <c r="Y10" i="24"/>
  <c r="Y10" i="25"/>
  <c r="S17" i="23"/>
  <c r="T17" i="23"/>
  <c r="Y5" i="25"/>
  <c r="S17" i="25"/>
  <c r="W4" i="28"/>
  <c r="X5" i="28"/>
  <c r="X5" i="29"/>
  <c r="X5" i="30"/>
  <c r="X5" i="31"/>
  <c r="Y6" i="28"/>
  <c r="Y6" i="29"/>
  <c r="Y6" i="30"/>
  <c r="Y6" i="31"/>
  <c r="W8" i="28"/>
  <c r="X9" i="28"/>
  <c r="X9" i="29"/>
  <c r="X9" i="30"/>
  <c r="X9" i="31"/>
  <c r="Y10" i="28"/>
  <c r="Y10" i="29"/>
  <c r="Y10" i="30"/>
  <c r="Y10" i="31"/>
  <c r="W12" i="28"/>
  <c r="W12" i="29"/>
  <c r="W12" i="30"/>
  <c r="W12" i="31"/>
  <c r="X13" i="28"/>
  <c r="X13" i="29"/>
  <c r="X13" i="30"/>
  <c r="X13" i="31"/>
  <c r="Y14" i="28"/>
  <c r="Y14" i="29"/>
  <c r="Y14" i="30"/>
  <c r="Y14" i="31"/>
  <c r="W16" i="28"/>
  <c r="W16" i="29"/>
  <c r="W16" i="30"/>
  <c r="W16" i="31"/>
  <c r="S17" i="28"/>
  <c r="X5" i="14"/>
  <c r="X6" i="17"/>
  <c r="X6" i="19"/>
  <c r="X6" i="20"/>
  <c r="V5" i="5"/>
  <c r="C5" i="6"/>
  <c r="V5" i="6"/>
  <c r="C5" i="7"/>
  <c r="V5" i="7"/>
  <c r="Y5" i="17"/>
  <c r="Y6" i="19"/>
  <c r="Y6" i="20"/>
  <c r="V9" i="5"/>
  <c r="C9" i="6"/>
  <c r="V9" i="6"/>
  <c r="C9" i="7"/>
  <c r="V9" i="7"/>
  <c r="C9" i="9"/>
  <c r="V9" i="9"/>
  <c r="C9" i="11"/>
  <c r="V9" i="11"/>
  <c r="C9" i="12"/>
  <c r="V9" i="12"/>
  <c r="C12" i="13"/>
  <c r="V12" i="13"/>
  <c r="C12" i="14"/>
  <c r="V12" i="14"/>
  <c r="X9" i="12"/>
  <c r="Y10" i="11"/>
  <c r="W7" i="9"/>
  <c r="Y5" i="11"/>
  <c r="X12" i="12"/>
  <c r="W8" i="16"/>
  <c r="W8" i="17"/>
  <c r="W10" i="19"/>
  <c r="W10" i="20"/>
  <c r="Y11" i="16"/>
  <c r="Y11" i="17"/>
  <c r="Y12" i="19"/>
  <c r="U15" i="16"/>
  <c r="X5" i="20"/>
  <c r="V9" i="19"/>
  <c r="C9" i="20"/>
  <c r="V9" i="20"/>
  <c r="C9" i="21"/>
  <c r="V9" i="21"/>
  <c r="C9" i="23"/>
  <c r="V9" i="23"/>
  <c r="X9" i="19"/>
  <c r="X9" i="20"/>
  <c r="W5" i="21"/>
  <c r="W5" i="23"/>
  <c r="X10" i="24"/>
  <c r="X10" i="25"/>
  <c r="Y14" i="24"/>
  <c r="Y14" i="25"/>
  <c r="S11" i="4"/>
  <c r="Y10" i="12"/>
  <c r="W11" i="9"/>
  <c r="X12" i="9"/>
  <c r="X14" i="9"/>
  <c r="AB20" i="14"/>
  <c r="W12" i="16"/>
  <c r="W12" i="17"/>
  <c r="W14" i="19"/>
  <c r="W14" i="20"/>
  <c r="S15" i="16"/>
  <c r="S17" i="19"/>
  <c r="X4" i="21"/>
  <c r="X4" i="23"/>
  <c r="X4" i="24"/>
  <c r="X4" i="25"/>
  <c r="AA17" i="20"/>
  <c r="W6" i="24"/>
  <c r="W6" i="25"/>
  <c r="U11" i="4"/>
  <c r="W4" i="12"/>
  <c r="Y7" i="13"/>
  <c r="Y7" i="14"/>
  <c r="T15" i="16"/>
  <c r="U17" i="19"/>
  <c r="Y5" i="19"/>
  <c r="Y5" i="20"/>
  <c r="V7" i="19"/>
  <c r="C7" i="20"/>
  <c r="V7" i="20"/>
  <c r="C7" i="21"/>
  <c r="V7" i="21"/>
  <c r="C7" i="23"/>
  <c r="V7" i="23"/>
  <c r="C7" i="24"/>
  <c r="V7" i="24"/>
  <c r="C7" i="25"/>
  <c r="V7" i="25"/>
  <c r="C7" i="26"/>
  <c r="V7" i="26"/>
  <c r="C7" i="28"/>
  <c r="V7" i="28"/>
  <c r="C7" i="29"/>
  <c r="V7" i="29"/>
  <c r="C7" i="30"/>
  <c r="V7" i="30"/>
  <c r="C7" i="31"/>
  <c r="V7" i="31"/>
  <c r="C7" i="33"/>
  <c r="V7" i="33"/>
  <c r="C7" i="34"/>
  <c r="V7" i="34"/>
  <c r="C7" i="35"/>
  <c r="V7" i="35"/>
  <c r="C7" i="36"/>
  <c r="V7" i="36"/>
  <c r="C7" i="37"/>
  <c r="V7" i="37"/>
  <c r="C7" i="39"/>
  <c r="V7" i="39"/>
  <c r="C7" i="40"/>
  <c r="V7" i="40"/>
  <c r="C7" i="41"/>
  <c r="V7" i="41"/>
  <c r="C7" i="42"/>
  <c r="V7" i="42"/>
  <c r="C7" i="44"/>
  <c r="V7" i="44"/>
  <c r="Y7" i="19"/>
  <c r="Y7" i="20"/>
  <c r="W11" i="19"/>
  <c r="W11" i="20"/>
  <c r="V11" i="19"/>
  <c r="C11" i="20"/>
  <c r="V11" i="20"/>
  <c r="C11" i="21"/>
  <c r="V11" i="21"/>
  <c r="C11" i="23"/>
  <c r="V11" i="23"/>
  <c r="C11" i="24"/>
  <c r="V11" i="24"/>
  <c r="C11" i="25"/>
  <c r="V11" i="25"/>
  <c r="C11" i="26"/>
  <c r="V11" i="26"/>
  <c r="C11" i="28"/>
  <c r="V11" i="28"/>
  <c r="C11" i="29"/>
  <c r="V11" i="29"/>
  <c r="C11" i="30"/>
  <c r="V11" i="30"/>
  <c r="C11" i="31"/>
  <c r="V11" i="31"/>
  <c r="C11" i="33"/>
  <c r="V11" i="33"/>
  <c r="C11" i="34"/>
  <c r="V11" i="34"/>
  <c r="C11" i="35"/>
  <c r="V11" i="35"/>
  <c r="C11" i="36"/>
  <c r="V11" i="36"/>
  <c r="C11" i="37"/>
  <c r="V11" i="37"/>
  <c r="C11" i="39"/>
  <c r="V11" i="39"/>
  <c r="C11" i="40"/>
  <c r="V11" i="40"/>
  <c r="C11" i="41"/>
  <c r="V11" i="41"/>
  <c r="C11" i="42"/>
  <c r="V11" i="42"/>
  <c r="C11" i="44"/>
  <c r="V11" i="44"/>
  <c r="U17" i="20"/>
  <c r="Y4" i="28"/>
  <c r="Y4" i="29"/>
  <c r="Y4" i="30"/>
  <c r="Y4" i="31"/>
  <c r="Y17" i="26"/>
  <c r="X6" i="21"/>
  <c r="X6" i="23"/>
  <c r="V5" i="24"/>
  <c r="C5" i="25"/>
  <c r="V5" i="25"/>
  <c r="C5" i="26"/>
  <c r="V5" i="26"/>
  <c r="C5" i="28"/>
  <c r="V5" i="28"/>
  <c r="C5" i="29"/>
  <c r="V5" i="29"/>
  <c r="C5" i="30"/>
  <c r="V5" i="30"/>
  <c r="C5" i="31"/>
  <c r="V5" i="31"/>
  <c r="C5" i="33"/>
  <c r="V5" i="33"/>
  <c r="C5" i="34"/>
  <c r="V5" i="34"/>
  <c r="C5" i="35"/>
  <c r="V5" i="35"/>
  <c r="C5" i="36"/>
  <c r="V5" i="36"/>
  <c r="C5" i="37"/>
  <c r="V5" i="37"/>
  <c r="C5" i="39"/>
  <c r="V5" i="39"/>
  <c r="C5" i="40"/>
  <c r="V5" i="40"/>
  <c r="C5" i="41"/>
  <c r="V5" i="41"/>
  <c r="C5" i="42"/>
  <c r="V5" i="42"/>
  <c r="C5" i="44"/>
  <c r="V5" i="44"/>
  <c r="U17" i="26"/>
  <c r="U17" i="29"/>
  <c r="W4" i="20"/>
  <c r="C8" i="6"/>
  <c r="V8" i="6"/>
  <c r="C8" i="7"/>
  <c r="V8" i="7"/>
  <c r="C8" i="9"/>
  <c r="V8" i="9"/>
  <c r="C8" i="11"/>
  <c r="V8" i="11"/>
  <c r="C8" i="12"/>
  <c r="V8" i="12"/>
  <c r="C11" i="13"/>
  <c r="V11" i="13"/>
  <c r="C11" i="14"/>
  <c r="V11" i="14"/>
  <c r="C8" i="16"/>
  <c r="V8" i="16"/>
  <c r="C8" i="17"/>
  <c r="V8" i="17"/>
  <c r="C10" i="19"/>
  <c r="V10" i="19"/>
  <c r="C10" i="20"/>
  <c r="V10" i="20"/>
  <c r="C10" i="21"/>
  <c r="V10" i="21"/>
  <c r="C10" i="23"/>
  <c r="V10" i="23"/>
  <c r="C10" i="24"/>
  <c r="V10" i="24"/>
  <c r="C10" i="25"/>
  <c r="V10" i="25"/>
  <c r="C10" i="26"/>
  <c r="V10" i="26"/>
  <c r="C10" i="28"/>
  <c r="V10" i="28"/>
  <c r="C10" i="29"/>
  <c r="V10" i="29"/>
  <c r="C10" i="30"/>
  <c r="V10" i="30"/>
  <c r="C10" i="31"/>
  <c r="V10" i="31"/>
  <c r="C10" i="33"/>
  <c r="V10" i="33"/>
  <c r="C10" i="34"/>
  <c r="V10" i="34"/>
  <c r="C10" i="35"/>
  <c r="V10" i="35"/>
  <c r="C10" i="36"/>
  <c r="V10" i="36"/>
  <c r="C10" i="37"/>
  <c r="V10" i="37"/>
  <c r="C10" i="39"/>
  <c r="V10" i="39"/>
  <c r="C10" i="40"/>
  <c r="V10" i="40"/>
  <c r="C10" i="41"/>
  <c r="V10" i="41"/>
  <c r="C10" i="42"/>
  <c r="V10" i="42"/>
  <c r="C10" i="44"/>
  <c r="V10" i="44"/>
  <c r="C5" i="23"/>
  <c r="V5" i="23"/>
  <c r="C5" i="21"/>
  <c r="V5" i="21"/>
  <c r="W12" i="24"/>
  <c r="W12" i="25"/>
  <c r="V4" i="16"/>
  <c r="Y4" i="20"/>
  <c r="X4" i="20"/>
  <c r="W5" i="29"/>
  <c r="W5" i="30"/>
  <c r="W5" i="31"/>
  <c r="W8" i="29"/>
  <c r="W8" i="30"/>
  <c r="W8" i="31"/>
  <c r="X10" i="29"/>
  <c r="X10" i="30"/>
  <c r="X10" i="31"/>
  <c r="W10" i="29"/>
  <c r="W10" i="30"/>
  <c r="W10" i="31"/>
  <c r="X6" i="29"/>
  <c r="X6" i="30"/>
  <c r="X6" i="31"/>
  <c r="X12" i="29"/>
  <c r="X12" i="30"/>
  <c r="X12" i="31"/>
  <c r="X8" i="29"/>
  <c r="X8" i="30"/>
  <c r="X8" i="31"/>
  <c r="X4" i="29"/>
  <c r="X4" i="30"/>
  <c r="W6" i="29"/>
  <c r="W6" i="30"/>
  <c r="W6" i="31"/>
  <c r="W14" i="29"/>
  <c r="W14" i="30"/>
  <c r="W14" i="31"/>
  <c r="Y12" i="29"/>
  <c r="Y12" i="30"/>
  <c r="Y12" i="31"/>
  <c r="T17" i="29"/>
  <c r="V12" i="29"/>
  <c r="C12" i="30"/>
  <c r="V12" i="30"/>
  <c r="C12" i="31"/>
  <c r="V12" i="31"/>
  <c r="C12" i="33"/>
  <c r="V12" i="33"/>
  <c r="C12" i="34"/>
  <c r="V12" i="34"/>
  <c r="C12" i="35"/>
  <c r="V12" i="35"/>
  <c r="C12" i="36"/>
  <c r="V12" i="36"/>
  <c r="C12" i="37"/>
  <c r="V12" i="37"/>
  <c r="C12" i="39"/>
  <c r="V12" i="39"/>
  <c r="C12" i="40"/>
  <c r="V12" i="40"/>
  <c r="C12" i="41"/>
  <c r="V12" i="41"/>
  <c r="C12" i="42"/>
  <c r="V12" i="42"/>
  <c r="C12" i="44"/>
  <c r="V12" i="44"/>
  <c r="S17" i="29"/>
  <c r="V14" i="29"/>
  <c r="C14" i="30"/>
  <c r="V14" i="30"/>
  <c r="C14" i="31"/>
  <c r="V14" i="31"/>
  <c r="C14" i="33"/>
  <c r="V14" i="33"/>
  <c r="C14" i="34"/>
  <c r="V14" i="34"/>
  <c r="C14" i="35"/>
  <c r="V14" i="35"/>
  <c r="C14" i="36"/>
  <c r="V14" i="36"/>
  <c r="C14" i="37"/>
  <c r="V14" i="37"/>
  <c r="C14" i="39"/>
  <c r="V14" i="39"/>
  <c r="C14" i="40"/>
  <c r="V14" i="40"/>
  <c r="C14" i="41"/>
  <c r="V14" i="41"/>
  <c r="C14" i="42"/>
  <c r="V14" i="42"/>
  <c r="C14" i="44"/>
  <c r="V14" i="44"/>
  <c r="V11" i="4"/>
  <c r="X16" i="29"/>
  <c r="X14" i="19"/>
  <c r="X14" i="20"/>
  <c r="Y14" i="11"/>
  <c r="X14" i="7"/>
  <c r="Y14" i="19"/>
  <c r="Y14" i="20"/>
  <c r="Y17" i="23"/>
  <c r="W12" i="19"/>
  <c r="W12" i="20"/>
  <c r="W14" i="11"/>
  <c r="W14" i="7"/>
  <c r="X20" i="14"/>
  <c r="X14" i="11"/>
  <c r="Y17" i="28"/>
  <c r="Y20" i="14"/>
  <c r="W17" i="28"/>
  <c r="W17" i="23"/>
  <c r="V4" i="5"/>
  <c r="C14" i="5"/>
  <c r="W14" i="24"/>
  <c r="W14" i="25"/>
  <c r="W17" i="25"/>
  <c r="W17" i="19"/>
  <c r="X20" i="13"/>
  <c r="Y17" i="21"/>
  <c r="Y12" i="24"/>
  <c r="Y12" i="25"/>
  <c r="W14" i="12"/>
  <c r="W14" i="9"/>
  <c r="X15" i="17"/>
  <c r="Y15" i="17"/>
  <c r="W17" i="20"/>
  <c r="X17" i="23"/>
  <c r="Y14" i="12"/>
  <c r="W20" i="13"/>
  <c r="W4" i="14"/>
  <c r="W20" i="14"/>
  <c r="X17" i="28"/>
  <c r="W15" i="17"/>
  <c r="W4" i="29"/>
  <c r="W4" i="30"/>
  <c r="C5" i="9"/>
  <c r="V5" i="9"/>
  <c r="C5" i="11"/>
  <c r="V5" i="11"/>
  <c r="C5" i="12"/>
  <c r="V5" i="12"/>
  <c r="C6" i="13"/>
  <c r="V6" i="13"/>
  <c r="C6" i="14"/>
  <c r="V6" i="14"/>
  <c r="C5" i="16"/>
  <c r="V5" i="16"/>
  <c r="C5" i="17"/>
  <c r="V5" i="17"/>
  <c r="C6" i="19"/>
  <c r="V6" i="19"/>
  <c r="C6" i="20"/>
  <c r="V6" i="20"/>
  <c r="C6" i="21"/>
  <c r="V6" i="21"/>
  <c r="C6" i="23"/>
  <c r="V6" i="23"/>
  <c r="C6" i="24"/>
  <c r="V6" i="24"/>
  <c r="C6" i="25"/>
  <c r="V6" i="25"/>
  <c r="C6" i="26"/>
  <c r="V6" i="26"/>
  <c r="C6" i="28"/>
  <c r="V6" i="28"/>
  <c r="C6" i="29"/>
  <c r="V6" i="29"/>
  <c r="C6" i="30"/>
  <c r="V6" i="30"/>
  <c r="C6" i="31"/>
  <c r="V6" i="31"/>
  <c r="C6" i="33"/>
  <c r="V6" i="33"/>
  <c r="C6" i="34"/>
  <c r="V6" i="34"/>
  <c r="C6" i="35"/>
  <c r="V6" i="35"/>
  <c r="C6" i="36"/>
  <c r="V6" i="36"/>
  <c r="C6" i="37"/>
  <c r="V6" i="37"/>
  <c r="C6" i="39"/>
  <c r="V6" i="39"/>
  <c r="C6" i="40"/>
  <c r="V6" i="40"/>
  <c r="C6" i="41"/>
  <c r="V6" i="41"/>
  <c r="C6" i="42"/>
  <c r="V6" i="42"/>
  <c r="C6" i="44"/>
  <c r="V6" i="44"/>
  <c r="W17" i="21"/>
  <c r="X14" i="12"/>
  <c r="X15" i="16"/>
  <c r="Y14" i="9"/>
  <c r="Y12" i="20"/>
  <c r="Y17" i="19"/>
  <c r="X6" i="24"/>
  <c r="Y15" i="16"/>
  <c r="W15" i="16"/>
  <c r="X17" i="29"/>
  <c r="Y17" i="29"/>
  <c r="Y17" i="20"/>
  <c r="X17" i="21"/>
  <c r="Y20" i="13"/>
  <c r="W17" i="29"/>
  <c r="C4" i="17"/>
  <c r="Y17" i="30"/>
  <c r="X4" i="31"/>
  <c r="X17" i="31"/>
  <c r="X17" i="30"/>
  <c r="Y17" i="31"/>
  <c r="Y4" i="25"/>
  <c r="Y17" i="24"/>
  <c r="X17" i="20"/>
  <c r="Y17" i="25"/>
  <c r="X17" i="19"/>
  <c r="V15" i="16"/>
  <c r="C15" i="16"/>
  <c r="W17" i="24"/>
  <c r="C4" i="6"/>
  <c r="V14" i="5"/>
  <c r="X6" i="25"/>
  <c r="X17" i="25"/>
  <c r="X17" i="24"/>
  <c r="W4" i="31"/>
  <c r="W17" i="31"/>
  <c r="W17" i="30"/>
  <c r="V4" i="17"/>
  <c r="C15" i="17"/>
  <c r="V4" i="6"/>
  <c r="C14" i="6"/>
  <c r="C4" i="19"/>
  <c r="V15" i="17"/>
  <c r="C4" i="7"/>
  <c r="V14" i="6"/>
  <c r="V4" i="19"/>
  <c r="C17" i="19"/>
  <c r="V4" i="7"/>
  <c r="C14" i="7"/>
  <c r="C4" i="20"/>
  <c r="V17" i="19"/>
  <c r="C4" i="9"/>
  <c r="V14" i="7"/>
  <c r="V4" i="20"/>
  <c r="C17" i="20"/>
  <c r="V4" i="9"/>
  <c r="C14" i="9"/>
  <c r="C4" i="21"/>
  <c r="V17" i="20"/>
  <c r="V14" i="9"/>
  <c r="C4" i="11"/>
  <c r="V4" i="21"/>
  <c r="C17" i="21"/>
  <c r="C14" i="11"/>
  <c r="V4" i="11"/>
  <c r="C4" i="23"/>
  <c r="V17" i="21"/>
  <c r="V14" i="11"/>
  <c r="C4" i="12"/>
  <c r="V4" i="23"/>
  <c r="C17" i="23"/>
  <c r="C14" i="12"/>
  <c r="V4" i="12"/>
  <c r="C4" i="24"/>
  <c r="V17" i="23"/>
  <c r="V14" i="12"/>
  <c r="C4" i="13"/>
  <c r="V4" i="24"/>
  <c r="C17" i="24"/>
  <c r="V4" i="13"/>
  <c r="C20" i="13"/>
  <c r="C4" i="25"/>
  <c r="V17" i="24"/>
  <c r="V20" i="13"/>
  <c r="C4" i="14"/>
  <c r="C17" i="25"/>
  <c r="V4" i="25"/>
  <c r="C20" i="14"/>
  <c r="V4" i="14"/>
  <c r="V20" i="14"/>
  <c r="C4" i="26"/>
  <c r="V17" i="25"/>
  <c r="C17" i="26"/>
  <c r="V4" i="26"/>
  <c r="V17" i="26"/>
  <c r="C4" i="28"/>
  <c r="V4" i="28"/>
  <c r="C17" i="28"/>
  <c r="C4" i="29"/>
  <c r="V17" i="28"/>
  <c r="C17" i="29"/>
  <c r="V4" i="29"/>
  <c r="C4" i="30"/>
  <c r="V17" i="29"/>
  <c r="C17" i="30"/>
  <c r="V4" i="30"/>
  <c r="C4" i="31"/>
  <c r="V17" i="30"/>
  <c r="C17" i="31"/>
  <c r="V4" i="31"/>
  <c r="C4" i="33"/>
  <c r="V17" i="31"/>
  <c r="V4" i="33"/>
  <c r="C17" i="33"/>
  <c r="C4" i="34"/>
  <c r="V17" i="33"/>
  <c r="C17" i="34"/>
  <c r="V4" i="34"/>
  <c r="V17" i="34"/>
  <c r="C4" i="35"/>
  <c r="C17" i="35"/>
  <c r="V4" i="35"/>
  <c r="V17" i="35"/>
  <c r="C4" i="36"/>
  <c r="V4" i="36"/>
  <c r="C17" i="36"/>
  <c r="C4" i="37"/>
  <c r="V17" i="36"/>
  <c r="V4" i="37"/>
  <c r="C17" i="37"/>
  <c r="C4" i="39"/>
  <c r="V17" i="37"/>
  <c r="V4" i="39"/>
  <c r="C17" i="39"/>
  <c r="C4" i="40"/>
  <c r="V17" i="39"/>
  <c r="V4" i="40"/>
  <c r="C17" i="40"/>
  <c r="C4" i="41"/>
  <c r="V17" i="40"/>
  <c r="C17" i="41"/>
  <c r="V4" i="41"/>
  <c r="C4" i="42"/>
  <c r="V17" i="41"/>
  <c r="C17" i="42"/>
  <c r="V4" i="42"/>
  <c r="C4" i="44"/>
  <c r="V17" i="42"/>
  <c r="V4" i="44"/>
  <c r="V17" i="44"/>
  <c r="C17" i="44"/>
  <c r="W16" i="48"/>
  <c r="W17" i="48"/>
  <c r="V14" i="48"/>
  <c r="V10" i="48"/>
  <c r="V12" i="48"/>
  <c r="V7" i="48"/>
  <c r="V6" i="48"/>
  <c r="V5" i="48"/>
  <c r="U17" i="48"/>
  <c r="V4" i="48"/>
  <c r="T17" i="48"/>
  <c r="S17" i="48"/>
  <c r="X17" i="48"/>
  <c r="V15" i="48"/>
  <c r="Y15" i="48"/>
  <c r="Y17" i="48"/>
  <c r="V17" i="48"/>
  <c r="W17" i="51"/>
  <c r="V17" i="51"/>
  <c r="W8" i="49"/>
  <c r="W17" i="49"/>
  <c r="V16" i="49"/>
  <c r="Y17" i="49"/>
  <c r="U17" i="49"/>
  <c r="V4" i="49"/>
  <c r="V5" i="49"/>
  <c r="V7" i="49"/>
  <c r="V9" i="49"/>
  <c r="V12" i="49"/>
  <c r="X13" i="49"/>
  <c r="V15" i="49"/>
  <c r="X17" i="49"/>
  <c r="V14" i="49"/>
  <c r="V11" i="49"/>
  <c r="V10" i="49"/>
  <c r="W4" i="49"/>
  <c r="T17" i="49"/>
  <c r="S17" i="49"/>
  <c r="V6" i="49"/>
  <c r="V17" i="49"/>
  <c r="V4" i="53"/>
  <c r="V8" i="53"/>
  <c r="V14" i="53"/>
  <c r="S17" i="53"/>
  <c r="W6" i="53"/>
  <c r="W17" i="53"/>
  <c r="U17" i="53"/>
  <c r="Y17" i="53"/>
  <c r="V6" i="53"/>
  <c r="X10" i="53"/>
  <c r="X6" i="53"/>
  <c r="T17" i="53"/>
  <c r="V17" i="53"/>
  <c r="X17" i="53"/>
  <c r="U17" i="55" l="1"/>
  <c r="T17" i="55"/>
  <c r="V6" i="55"/>
  <c r="V12" i="55"/>
  <c r="V17" i="55" s="1"/>
  <c r="W17" i="55"/>
</calcChain>
</file>

<file path=xl/sharedStrings.xml><?xml version="1.0" encoding="utf-8"?>
<sst xmlns="http://schemas.openxmlformats.org/spreadsheetml/2006/main" count="2490" uniqueCount="415">
  <si>
    <t>SHOP manual enrollments received via CSLs</t>
  </si>
  <si>
    <t>Other</t>
  </si>
  <si>
    <t>Grand Totals:</t>
  </si>
  <si>
    <t>Remaining
Pending</t>
  </si>
  <si>
    <t>Rec'd</t>
  </si>
  <si>
    <t>Congressional manual enrollments received vis CSLs</t>
  </si>
  <si>
    <t>IVL manual enrollments received via CSLs</t>
  </si>
  <si>
    <t>Pending
Carried-Over
(Prev. Week) 1/31</t>
  </si>
  <si>
    <t>Progress for Week</t>
  </si>
  <si>
    <t>All IVL enrollments that are performed within the DCAS system</t>
  </si>
  <si>
    <t>All SHOP non-congressional enrollments that are performed within the DCAS system</t>
  </si>
  <si>
    <t>All Congressional enrollments that are performed with FAST-APP</t>
  </si>
  <si>
    <t>Routed to Bus</t>
  </si>
  <si>
    <t>Compl</t>
  </si>
  <si>
    <t>Channel/Description</t>
  </si>
  <si>
    <t xml:space="preserve">CSL - Manual Congressional </t>
  </si>
  <si>
    <t xml:space="preserve">
DCAS-(SHOP non-congressional) 
</t>
  </si>
  <si>
    <t>DCAS - (IVL) Enrollment</t>
  </si>
  <si>
    <t>CSL -  (IVL) Enrollment</t>
  </si>
  <si>
    <t>CSL - (SHOP non-congressional)</t>
  </si>
  <si>
    <t>FAST-APP (Congressional)</t>
  </si>
  <si>
    <t>Source/Enrollment Type</t>
  </si>
  <si>
    <t>Previous Unresolved Enrollments</t>
  </si>
  <si>
    <t>Weekly Summary</t>
  </si>
  <si>
    <t>Pending
Carried-Over
(Prev. Week) 2/06</t>
  </si>
  <si>
    <t>IVL enrollments that are performed within the DCAS system</t>
  </si>
  <si>
    <r>
      <t xml:space="preserve">CSL -  (IVL) Enrollment
</t>
    </r>
    <r>
      <rPr>
        <b/>
        <i/>
        <sz val="11"/>
        <color theme="1"/>
        <rFont val="Calibri"/>
        <family val="2"/>
        <scheme val="minor"/>
      </rPr>
      <t>(2/1/15 and prior)</t>
    </r>
  </si>
  <si>
    <r>
      <t>CSL - (SHOP non-congressional)
(3</t>
    </r>
    <r>
      <rPr>
        <b/>
        <i/>
        <sz val="11"/>
        <color theme="1"/>
        <rFont val="Calibri"/>
        <family val="2"/>
        <scheme val="minor"/>
      </rPr>
      <t>/1/15 enrollments)</t>
    </r>
  </si>
  <si>
    <r>
      <t xml:space="preserve">SHOP manual enrollments received via CSLs </t>
    </r>
    <r>
      <rPr>
        <i/>
        <sz val="11"/>
        <color rgb="FF000000"/>
        <rFont val="Calibri"/>
        <family val="2"/>
        <scheme val="minor"/>
      </rPr>
      <t>(3/1/15 enrollments)</t>
    </r>
  </si>
  <si>
    <r>
      <t xml:space="preserve">SHOP manual enrollments received via CSLs </t>
    </r>
    <r>
      <rPr>
        <i/>
        <sz val="11"/>
        <color rgb="FF000000"/>
        <rFont val="Calibri"/>
        <family val="2"/>
        <scheme val="minor"/>
      </rPr>
      <t>(2/1/15 and prior)</t>
    </r>
  </si>
  <si>
    <r>
      <t xml:space="preserve">IVL manual enrollments received via CSLs </t>
    </r>
    <r>
      <rPr>
        <i/>
        <sz val="11"/>
        <color rgb="FF000000"/>
        <rFont val="Calibri"/>
        <family val="2"/>
        <scheme val="minor"/>
      </rPr>
      <t>2/1/15 and prior)</t>
    </r>
  </si>
  <si>
    <r>
      <t>IVL manual enrollments received via CSLs (</t>
    </r>
    <r>
      <rPr>
        <i/>
        <sz val="11"/>
        <color rgb="FF000000"/>
        <rFont val="Calibri"/>
        <family val="2"/>
        <scheme val="minor"/>
      </rPr>
      <t>3/1/15 enrollments)</t>
    </r>
  </si>
  <si>
    <r>
      <t xml:space="preserve">CSL -  (IVL) Enrollment
</t>
    </r>
    <r>
      <rPr>
        <b/>
        <i/>
        <sz val="11"/>
        <color theme="1"/>
        <rFont val="Calibri"/>
        <family val="2"/>
        <scheme val="minor"/>
      </rPr>
      <t>(3/1/15 enrollments)</t>
    </r>
  </si>
  <si>
    <r>
      <t>CSL - (SHOP non-congressional)
(</t>
    </r>
    <r>
      <rPr>
        <b/>
        <i/>
        <sz val="11"/>
        <color theme="1"/>
        <rFont val="Calibri"/>
        <family val="2"/>
        <scheme val="minor"/>
      </rPr>
      <t>2/1/15 and prior)</t>
    </r>
  </si>
  <si>
    <r>
      <t xml:space="preserve">CSL - Manual Congressional
</t>
    </r>
    <r>
      <rPr>
        <b/>
        <i/>
        <sz val="11"/>
        <color theme="1"/>
        <rFont val="Calibri"/>
        <family val="2"/>
        <scheme val="minor"/>
      </rPr>
      <t>(2/1/15 and Prior)</t>
    </r>
    <r>
      <rPr>
        <b/>
        <sz val="11"/>
        <color theme="1"/>
        <rFont val="Calibri"/>
        <family val="2"/>
        <scheme val="minor"/>
      </rPr>
      <t xml:space="preserve"> </t>
    </r>
  </si>
  <si>
    <r>
      <t xml:space="preserve">CSL - Manual Congressional
</t>
    </r>
    <r>
      <rPr>
        <b/>
        <i/>
        <sz val="11"/>
        <color theme="1"/>
        <rFont val="Calibri"/>
        <family val="2"/>
        <scheme val="minor"/>
      </rPr>
      <t>(3/1/15 enrollments)</t>
    </r>
    <r>
      <rPr>
        <b/>
        <sz val="11"/>
        <color theme="1"/>
        <rFont val="Calibri"/>
        <family val="2"/>
        <scheme val="minor"/>
      </rPr>
      <t xml:space="preserve"> </t>
    </r>
  </si>
  <si>
    <r>
      <t xml:space="preserve">Congressional manual enrollments received via CSLs </t>
    </r>
    <r>
      <rPr>
        <i/>
        <sz val="11"/>
        <color rgb="FF000000"/>
        <rFont val="Calibri"/>
        <family val="2"/>
        <scheme val="minor"/>
      </rPr>
      <t>(2/1/15 and prior)</t>
    </r>
  </si>
  <si>
    <t>Congressional manual enrollments received via CSLs (3/1/15 enrollments)</t>
  </si>
  <si>
    <t>SHOP non-congressional enrollments that are performed within the DCAS system</t>
  </si>
  <si>
    <t>Pending
Carried-Over
(Prev. Week) 2/13</t>
  </si>
  <si>
    <t>Date Rec'd</t>
  </si>
  <si>
    <t>Source</t>
  </si>
  <si>
    <t>Description</t>
  </si>
  <si>
    <t>Date Resolved</t>
  </si>
  <si>
    <t>Assigned To:</t>
  </si>
  <si>
    <t>Resolution Notes</t>
  </si>
  <si>
    <t>Market</t>
  </si>
  <si>
    <t>HBX-ID</t>
  </si>
  <si>
    <t>Pending
Carried-Over
(Prev. Week) 2/20</t>
  </si>
  <si>
    <t>Subscriber
Last Name</t>
  </si>
  <si>
    <t>Subscriber
First Name</t>
  </si>
  <si>
    <t>CSL #</t>
  </si>
  <si>
    <t>Other Affected Enrollees(s)</t>
  </si>
  <si>
    <t>Routed to BIZ</t>
  </si>
  <si>
    <t>Due Date 
(3-7 Days or Less)</t>
  </si>
  <si>
    <t>Status</t>
  </si>
  <si>
    <t>3/1 Cycle (cumulative)</t>
  </si>
  <si>
    <t>Pending
Carried-Over
(Prev. Week) 2/27</t>
  </si>
  <si>
    <r>
      <t xml:space="preserve">CSL -  (IVL) Enrollment
</t>
    </r>
    <r>
      <rPr>
        <b/>
        <i/>
        <sz val="11"/>
        <color theme="1"/>
        <rFont val="Calibri"/>
        <family val="2"/>
        <scheme val="minor"/>
      </rPr>
      <t>(3/1/15 and prior)</t>
    </r>
  </si>
  <si>
    <r>
      <t xml:space="preserve">CSL -  (IVL) Enrollment
</t>
    </r>
    <r>
      <rPr>
        <b/>
        <i/>
        <sz val="11"/>
        <color theme="1"/>
        <rFont val="Calibri"/>
        <family val="2"/>
        <scheme val="minor"/>
      </rPr>
      <t>(4/1/15 enrollments)</t>
    </r>
  </si>
  <si>
    <r>
      <t>CSL - (SHOP non-congressional)
(3</t>
    </r>
    <r>
      <rPr>
        <b/>
        <i/>
        <sz val="11"/>
        <color theme="1"/>
        <rFont val="Calibri"/>
        <family val="2"/>
        <scheme val="minor"/>
      </rPr>
      <t>/1/15 and prior)</t>
    </r>
  </si>
  <si>
    <r>
      <t>CSL - (SHOP non-congressional)
(4</t>
    </r>
    <r>
      <rPr>
        <b/>
        <i/>
        <sz val="11"/>
        <color theme="1"/>
        <rFont val="Calibri"/>
        <family val="2"/>
        <scheme val="minor"/>
      </rPr>
      <t>/1/15 enrollments)</t>
    </r>
  </si>
  <si>
    <r>
      <t xml:space="preserve">CSL - Manual Congressional
</t>
    </r>
    <r>
      <rPr>
        <b/>
        <i/>
        <sz val="11"/>
        <color theme="1"/>
        <rFont val="Calibri"/>
        <family val="2"/>
        <scheme val="minor"/>
      </rPr>
      <t>(3/1/15 and Prior)</t>
    </r>
    <r>
      <rPr>
        <b/>
        <sz val="11"/>
        <color theme="1"/>
        <rFont val="Calibri"/>
        <family val="2"/>
        <scheme val="minor"/>
      </rPr>
      <t xml:space="preserve"> </t>
    </r>
  </si>
  <si>
    <r>
      <t xml:space="preserve">CSL - Manual Congressional
</t>
    </r>
    <r>
      <rPr>
        <b/>
        <i/>
        <sz val="11"/>
        <color theme="1"/>
        <rFont val="Calibri"/>
        <family val="2"/>
        <scheme val="minor"/>
      </rPr>
      <t>(4/1/15 enrollments)</t>
    </r>
    <r>
      <rPr>
        <b/>
        <sz val="11"/>
        <color theme="1"/>
        <rFont val="Calibri"/>
        <family val="2"/>
        <scheme val="minor"/>
      </rPr>
      <t xml:space="preserve"> </t>
    </r>
  </si>
  <si>
    <r>
      <t>IVL manual enrollments received via CSLs 3</t>
    </r>
    <r>
      <rPr>
        <i/>
        <sz val="11"/>
        <color rgb="FF000000"/>
        <rFont val="Calibri"/>
        <family val="2"/>
        <scheme val="minor"/>
      </rPr>
      <t>/1/15 and prior)</t>
    </r>
  </si>
  <si>
    <r>
      <t>IVL manual enrollments received via CSLs (4</t>
    </r>
    <r>
      <rPr>
        <i/>
        <sz val="11"/>
        <color rgb="FF000000"/>
        <rFont val="Calibri"/>
        <family val="2"/>
        <scheme val="minor"/>
      </rPr>
      <t>/1/15 enrollments)</t>
    </r>
  </si>
  <si>
    <r>
      <t xml:space="preserve">SHOP manual enrollments received via CSLs </t>
    </r>
    <r>
      <rPr>
        <i/>
        <sz val="11"/>
        <color rgb="FF000000"/>
        <rFont val="Calibri"/>
        <family val="2"/>
        <scheme val="minor"/>
      </rPr>
      <t>(3/1/15 and prior)</t>
    </r>
  </si>
  <si>
    <r>
      <t xml:space="preserve">SHOP manual enrollments received via CSLs </t>
    </r>
    <r>
      <rPr>
        <i/>
        <sz val="11"/>
        <color rgb="FF000000"/>
        <rFont val="Calibri"/>
        <family val="2"/>
        <scheme val="minor"/>
      </rPr>
      <t>(4/1/15 enrollments)</t>
    </r>
  </si>
  <si>
    <r>
      <t xml:space="preserve">Congressional manual enrollments received via CSLs </t>
    </r>
    <r>
      <rPr>
        <i/>
        <sz val="11"/>
        <color rgb="FF000000"/>
        <rFont val="Calibri"/>
        <family val="2"/>
        <scheme val="minor"/>
      </rPr>
      <t>(3/1/15 and prior)</t>
    </r>
  </si>
  <si>
    <t>Congressional manual enrollments received via CSLs (4/1/15 enrollments)</t>
  </si>
  <si>
    <t>Leadership Enrollment concerns</t>
  </si>
  <si>
    <t xml:space="preserve">Date Rec'd </t>
  </si>
  <si>
    <t>Subscriber         last name</t>
  </si>
  <si>
    <t>subscriber first name</t>
  </si>
  <si>
    <t>Other Affected Enrollees(s) Last Name</t>
  </si>
  <si>
    <t>Other Affected Enrollees(s)First Name</t>
  </si>
  <si>
    <t>Assigned to</t>
  </si>
  <si>
    <t>Resolution</t>
  </si>
  <si>
    <t>Resolved Date</t>
  </si>
  <si>
    <t>Due date 3-7 Days or less</t>
  </si>
  <si>
    <t>several</t>
  </si>
  <si>
    <t>Team Hannah</t>
  </si>
  <si>
    <t>SHOP</t>
  </si>
  <si>
    <t>Discrepancies between the bill file and Glue. They seem to fall into one of these two categories:
1)      Employees that did not change plans but dropped/added dependents during open season and premium on bill file does not reflect the drop.
2)      Employees that changed  plans during open season and bill file does not reflect the plan switch</t>
  </si>
  <si>
    <t>Saadi</t>
  </si>
  <si>
    <t xml:space="preserve"> Progress</t>
  </si>
  <si>
    <t>Kurz</t>
  </si>
  <si>
    <t>Jonathan</t>
  </si>
  <si>
    <t>Fishman Kurz</t>
  </si>
  <si>
    <t>Amy</t>
  </si>
  <si>
    <t xml:space="preserve">SSN Conflict </t>
  </si>
  <si>
    <t>Zoheb</t>
  </si>
  <si>
    <t>Carrier pulled 2-12 file sent by EIOPS with the SSN correction and the spouse Amy is now enrolled for an effective date of 2-1-15</t>
  </si>
  <si>
    <t>Resolved</t>
  </si>
  <si>
    <t>Abner</t>
  </si>
  <si>
    <t>Joseph</t>
  </si>
  <si>
    <t>same</t>
  </si>
  <si>
    <t>Transaction went out to you from our system but we do not see an effectuation</t>
  </si>
  <si>
    <t>Pam</t>
  </si>
  <si>
    <t>Confirmed with CF that enrollee is active but we will not receive an effectuation because it is a renewal. This member is active and ack'd sent by CF on 12/12/2014</t>
  </si>
  <si>
    <t>Keisling, Dutton, Dutra, Torres, Hudson, Kay and Koutsoumpas</t>
  </si>
  <si>
    <t>System enrollments not showing in GDB</t>
  </si>
  <si>
    <t>Azizza</t>
  </si>
  <si>
    <t>System enrollments were processed via EDI dev team and are now showing in GDB</t>
  </si>
  <si>
    <t>372327
380336</t>
  </si>
  <si>
    <t>Batch of system enrollments</t>
  </si>
  <si>
    <t>SHOP System Enrollments - 1-19 through 2/6) was posted on 2/9 and has not been touched and the employees do not appear to be in Glue</t>
  </si>
  <si>
    <t xml:space="preserve">2/22/2015
2/25/2015
</t>
  </si>
  <si>
    <t>Baezer</t>
  </si>
  <si>
    <t>Melissa</t>
  </si>
  <si>
    <t>An employee of Halsa appears in Glue, but broker and employer report that the carrier has no record of this employee. No EDI transactions appear in the record</t>
  </si>
  <si>
    <t>Zoheb/Saadi</t>
  </si>
  <si>
    <t xml:space="preserve">Transmitted to carrier, butfailed because of the Halsa name having dots on top. We removed the dotts and resubmitted file </t>
  </si>
  <si>
    <t>Resubmitted</t>
  </si>
  <si>
    <t>All Fast Ap enrollees</t>
  </si>
  <si>
    <t>Lack of the actual plan name in the FastApp extract has created some confusion</t>
  </si>
  <si>
    <t>Trey- Dev team</t>
  </si>
  <si>
    <t xml:space="preserve"> (a) remove the dummy placeholder plan name from the FastApp digest, or (b) populate it with the correct plan name that corresponds to the HIOS ID or code c) automated functional review</t>
  </si>
  <si>
    <t xml:space="preserve">HBX 161479 Enrollment          id  2074647324851699712
HBX 161479999 Enrollment id 
-3446855428502192128 
HBX id 161479 Enrollment id 
-8796032755226902528 </t>
  </si>
  <si>
    <t>Team Hannah/Alison</t>
  </si>
  <si>
    <t>SHOP/IVL</t>
  </si>
  <si>
    <t>Ferraro
Pitts</t>
  </si>
  <si>
    <t>Beth
James</t>
  </si>
  <si>
    <t>Duplicate HIX ID, Missing Term, Non-Renewed IVL Coverage, Incorrect Renewal and  Non-Effectuated Group Coverage Request to have 
• James Pitts (House Staff EE) and family enrolled from 1/1/2014 – 6/30/2014 in HealthyBlue Advantage $1,500
• Beth Ferraro (Arch Development EE) with no dependents coverage CANCELLED  2/1/2014-2/1/2014 (since group never effectuated)
• Arch Development (ER) should not be effectuated for 2014 coverage, nor renewed for 2015 coverage
• Beth Ferraro IVL coverage, no dependents –</t>
  </si>
  <si>
    <t>Azizza/Saadi- team</t>
  </si>
  <si>
    <t xml:space="preserve">Beth Ferraro needs to be termed 6/30/2014 under ARCH Enrollment id  2074647324851699712
James Pitts needs to be termed 6/30/2014
ARCH needs to be cancelled 2014 after above subscribers are termed
Beth Ferraro - IVL coverage requested on
Enrollment id -8796032755226902528 </t>
  </si>
  <si>
    <t>Edwards</t>
  </si>
  <si>
    <t>Sandra</t>
  </si>
  <si>
    <t>Stanley</t>
  </si>
  <si>
    <t>Request received for Stanley Edwards from DC was to cancel his coverage back to 1/1/2015. He needs to be actively enrolled in Sandra's plan</t>
  </si>
  <si>
    <t>Stanley was on his own coverage and needed to be on his spouse coverage when he switched plan. He needed to be added to his wifes planswitch</t>
  </si>
  <si>
    <t>Team Alison</t>
  </si>
  <si>
    <t>IVL</t>
  </si>
  <si>
    <t>Herder</t>
  </si>
  <si>
    <t>Alexander</t>
  </si>
  <si>
    <t>Everen</t>
  </si>
  <si>
    <t xml:space="preserve">Renewal not ack'd by carrier. Subscriber wants family to have 3/1 and baby DOB corrected </t>
  </si>
  <si>
    <t>Initial enrollment sent</t>
  </si>
  <si>
    <t>Seps</t>
  </si>
  <si>
    <t>1/1 Seps</t>
  </si>
  <si>
    <t>Program Sep code in 834 logic removing manual entry of CV and reduce errors</t>
  </si>
  <si>
    <t>Need carrier to relax that condition</t>
  </si>
  <si>
    <t>Pending discussion with carrier</t>
  </si>
  <si>
    <t>Saadi/Trey- Dev team</t>
  </si>
  <si>
    <t>batch of system enrollments</t>
  </si>
  <si>
    <t>Dan/Saadi</t>
  </si>
  <si>
    <t xml:space="preserve">Team Holly </t>
  </si>
  <si>
    <t>IVL/SHOP</t>
  </si>
  <si>
    <t>Keenan</t>
  </si>
  <si>
    <t>Patrick</t>
  </si>
  <si>
    <t>Termination request</t>
  </si>
  <si>
    <t>Saadi/Zoheb</t>
  </si>
  <si>
    <t xml:space="preserve">Consumer who has requested a termination of their 2014 and 2015 IVL plan because they have SHOP coverage that began on 2/1/15 </t>
  </si>
  <si>
    <t>Congressional Terms/Cancels</t>
  </si>
  <si>
    <t>Terms/Cancels MOC &amp; Staff</t>
  </si>
  <si>
    <t xml:space="preserve">Resolved.
3/6/2015 Cases unsmashed and files trasnmitted to carrier.
</t>
  </si>
  <si>
    <t>4/1 Cycle (cumulative)</t>
  </si>
  <si>
    <t>Pending
Carried-Over
(Prev. Week) 03/06</t>
  </si>
  <si>
    <t xml:space="preserve"> </t>
  </si>
  <si>
    <t>Pending
Carried-Over
(Prev. Week) 03/13</t>
  </si>
  <si>
    <t>Pending
Carried-Over
(Prev. Week) 03/20</t>
  </si>
  <si>
    <r>
      <t>IVL manual enrollments received via CSLs (3</t>
    </r>
    <r>
      <rPr>
        <i/>
        <sz val="11"/>
        <color rgb="FF000000"/>
        <rFont val="Calibri"/>
        <family val="2"/>
        <scheme val="minor"/>
      </rPr>
      <t>/1/15 and prior)</t>
    </r>
  </si>
  <si>
    <t>IVL enrollments that are performed within the DCAS system (4/1/15)</t>
  </si>
  <si>
    <t>IVL enrollments that are performed within the DCAS system (5/1/15)</t>
  </si>
  <si>
    <r>
      <t>IVL manual enrollments received via CSLs (5</t>
    </r>
    <r>
      <rPr>
        <i/>
        <sz val="11"/>
        <color rgb="FFFF0000"/>
        <rFont val="Calibri"/>
        <family val="2"/>
        <scheme val="minor"/>
      </rPr>
      <t>/1/15 enrollments)</t>
    </r>
  </si>
  <si>
    <r>
      <t xml:space="preserve">SHOP manual enrollments received via CSLs </t>
    </r>
    <r>
      <rPr>
        <i/>
        <sz val="11"/>
        <color rgb="FFFF0000"/>
        <rFont val="Calibri"/>
        <family val="2"/>
        <scheme val="minor"/>
      </rPr>
      <t>(5/1/15 enrollments)</t>
    </r>
  </si>
  <si>
    <t>Congressional manual enrollments received via CSLs (5/1/15 enrollments)</t>
  </si>
  <si>
    <r>
      <t xml:space="preserve">CSL -  (IVL) Enrollment
</t>
    </r>
    <r>
      <rPr>
        <b/>
        <i/>
        <sz val="11"/>
        <color rgb="FFFF0000"/>
        <rFont val="Calibri"/>
        <family val="2"/>
        <scheme val="minor"/>
      </rPr>
      <t>(5/1/15 enrollments)</t>
    </r>
  </si>
  <si>
    <t>SHOP non-congressional enrollments that are performed within the DCAS system (5/1/15)</t>
  </si>
  <si>
    <t>SHOP non-congressional enrollments that are performed within the DCAS system (4/1/15)</t>
  </si>
  <si>
    <r>
      <t>CSL - (SHOP non-congressional)
(5</t>
    </r>
    <r>
      <rPr>
        <b/>
        <i/>
        <sz val="11"/>
        <color rgb="FFFF0000"/>
        <rFont val="Calibri"/>
        <family val="2"/>
        <scheme val="minor"/>
      </rPr>
      <t>/1/15 enrollments)</t>
    </r>
  </si>
  <si>
    <t>All Congressional enrollments that are performed with FAST-APP (4/1/15)</t>
  </si>
  <si>
    <t>All Congressional enrollments that are performed with FAST-APP (5/1/15)</t>
  </si>
  <si>
    <t>Team Debra Curtis</t>
  </si>
  <si>
    <t xml:space="preserve"> Crawford</t>
  </si>
  <si>
    <t>Christina</t>
  </si>
  <si>
    <t xml:space="preserve">Effective date change </t>
  </si>
  <si>
    <t>Phil</t>
  </si>
  <si>
    <t>CSL Queue</t>
  </si>
  <si>
    <t>&lt; 7 Days</t>
  </si>
  <si>
    <t>8-14 Days</t>
  </si>
  <si>
    <t>15-21 Days</t>
  </si>
  <si>
    <t>&gt; 21 Days</t>
  </si>
  <si>
    <t>Tot/Priority</t>
  </si>
  <si>
    <t>Critcal</t>
  </si>
  <si>
    <t>High</t>
  </si>
  <si>
    <t>Medium</t>
  </si>
  <si>
    <t>Low</t>
  </si>
  <si>
    <t>Total:</t>
  </si>
  <si>
    <t>Avg Days:</t>
  </si>
  <si>
    <t>March 2015</t>
  </si>
  <si>
    <t>Pending
Carried-Over
(Prev. Week) 03/27</t>
  </si>
  <si>
    <t>April 2015</t>
  </si>
  <si>
    <r>
      <t>IVL manual enrollments received via CSLs (4</t>
    </r>
    <r>
      <rPr>
        <i/>
        <sz val="11"/>
        <color rgb="FF000000"/>
        <rFont val="Calibri"/>
        <family val="2"/>
        <scheme val="minor"/>
      </rPr>
      <t>/1/15 and prior)</t>
    </r>
  </si>
  <si>
    <r>
      <t xml:space="preserve">CSL -  (IVL) Enrollment
</t>
    </r>
    <r>
      <rPr>
        <b/>
        <i/>
        <sz val="11"/>
        <color theme="1"/>
        <rFont val="Calibri"/>
        <family val="2"/>
        <scheme val="minor"/>
      </rPr>
      <t>(4/1/15 and prior)</t>
    </r>
  </si>
  <si>
    <r>
      <t>CSL - (SHOP non-congressional)
(4</t>
    </r>
    <r>
      <rPr>
        <b/>
        <i/>
        <sz val="11"/>
        <color theme="1"/>
        <rFont val="Calibri"/>
        <family val="2"/>
        <scheme val="minor"/>
      </rPr>
      <t>/1/15 and prior)</t>
    </r>
  </si>
  <si>
    <r>
      <t xml:space="preserve">SHOP manual enrollments received via CSLs </t>
    </r>
    <r>
      <rPr>
        <i/>
        <sz val="11"/>
        <color rgb="FF000000"/>
        <rFont val="Calibri"/>
        <family val="2"/>
        <scheme val="minor"/>
      </rPr>
      <t>(4/1/15 and prior)</t>
    </r>
  </si>
  <si>
    <r>
      <t xml:space="preserve">CSL - Manual Congressional
</t>
    </r>
    <r>
      <rPr>
        <b/>
        <i/>
        <sz val="11"/>
        <color theme="1"/>
        <rFont val="Calibri"/>
        <family val="2"/>
        <scheme val="minor"/>
      </rPr>
      <t>(4/1/15 and Prior)</t>
    </r>
    <r>
      <rPr>
        <b/>
        <sz val="11"/>
        <color theme="1"/>
        <rFont val="Calibri"/>
        <family val="2"/>
        <scheme val="minor"/>
      </rPr>
      <t xml:space="preserve"> </t>
    </r>
  </si>
  <si>
    <r>
      <t xml:space="preserve">Congressional manual enrollments received via CSLs </t>
    </r>
    <r>
      <rPr>
        <i/>
        <sz val="11"/>
        <color rgb="FF000000"/>
        <rFont val="Calibri"/>
        <family val="2"/>
        <scheme val="minor"/>
      </rPr>
      <t>(4/1/15 and prior)</t>
    </r>
  </si>
  <si>
    <r>
      <t xml:space="preserve">CSL - Manual Congressional
</t>
    </r>
    <r>
      <rPr>
        <b/>
        <i/>
        <sz val="11"/>
        <color rgb="FFFF0000"/>
        <rFont val="Calibri"/>
        <family val="2"/>
        <scheme val="minor"/>
      </rPr>
      <t>(5/1/15 Enrollments)</t>
    </r>
    <r>
      <rPr>
        <b/>
        <sz val="11"/>
        <color rgb="FFFF0000"/>
        <rFont val="Calibri"/>
        <family val="2"/>
        <scheme val="minor"/>
      </rPr>
      <t xml:space="preserve"> </t>
    </r>
  </si>
  <si>
    <t>Pending
Carried-Over
(Prev. Week) 04/03</t>
  </si>
  <si>
    <t>Pending
Carried-Over
(Prev. Week) 04/10</t>
  </si>
  <si>
    <t>Hannah</t>
  </si>
  <si>
    <t>FASt Ap</t>
  </si>
  <si>
    <t xml:space="preserve">2/1 enrollments are coming through. Want logic in place to prevent 2/1 enrollments </t>
  </si>
  <si>
    <t>Dev team</t>
  </si>
  <si>
    <t>IVL enrollments that are performed within the DCAS system (6/1/15)</t>
  </si>
  <si>
    <r>
      <t xml:space="preserve">CSL -  (IVL) Enrollment
</t>
    </r>
    <r>
      <rPr>
        <b/>
        <i/>
        <sz val="11"/>
        <color rgb="FFFF0000"/>
        <rFont val="Calibri"/>
        <family val="2"/>
        <scheme val="minor"/>
      </rPr>
      <t>(6/1/15 enrollments)</t>
    </r>
  </si>
  <si>
    <r>
      <t>IVL manual enrollments received via CSLs (6</t>
    </r>
    <r>
      <rPr>
        <i/>
        <sz val="11"/>
        <color rgb="FFFF0000"/>
        <rFont val="Calibri"/>
        <family val="2"/>
        <scheme val="minor"/>
      </rPr>
      <t>/1/15 enrollments)</t>
    </r>
  </si>
  <si>
    <t>SHOP non-congressional enrollments that are performed within the DCAS system (6/1/15)</t>
  </si>
  <si>
    <r>
      <t>CSL - (SHOP non-congressional)
(6</t>
    </r>
    <r>
      <rPr>
        <b/>
        <i/>
        <sz val="11"/>
        <color rgb="FFFF0000"/>
        <rFont val="Calibri"/>
        <family val="2"/>
        <scheme val="minor"/>
      </rPr>
      <t>/1/15 enrollments)</t>
    </r>
  </si>
  <si>
    <r>
      <t xml:space="preserve">SHOP manual enrollments received via CSLs </t>
    </r>
    <r>
      <rPr>
        <i/>
        <sz val="11"/>
        <color rgb="FFFF0000"/>
        <rFont val="Calibri"/>
        <family val="2"/>
        <scheme val="minor"/>
      </rPr>
      <t>(6/1/15 enrollments)</t>
    </r>
  </si>
  <si>
    <t>Pending
Carried-Over
(Prev. Week) 04/17</t>
  </si>
  <si>
    <t>All Congressional enrollments that are performed with FAST-APP (6/1/15)</t>
  </si>
  <si>
    <t>Congressional manual enrollments received via CSLs (6/1/15 enrollments)</t>
  </si>
  <si>
    <r>
      <t xml:space="preserve">CSL - Manual Congressional
</t>
    </r>
    <r>
      <rPr>
        <b/>
        <i/>
        <sz val="11"/>
        <color rgb="FFFF0000"/>
        <rFont val="Calibri"/>
        <family val="2"/>
        <scheme val="minor"/>
      </rPr>
      <t>(6/1/15 Enrollments)</t>
    </r>
    <r>
      <rPr>
        <b/>
        <sz val="11"/>
        <color rgb="FFFF0000"/>
        <rFont val="Calibri"/>
        <family val="2"/>
        <scheme val="minor"/>
      </rPr>
      <t xml:space="preserve"> </t>
    </r>
  </si>
  <si>
    <r>
      <t xml:space="preserve">CSL -  (IVL) Enrollment
</t>
    </r>
    <r>
      <rPr>
        <b/>
        <i/>
        <sz val="11"/>
        <color theme="1"/>
        <rFont val="Calibri"/>
        <family val="2"/>
        <scheme val="minor"/>
      </rPr>
      <t>(5/1/15 and prior)</t>
    </r>
  </si>
  <si>
    <r>
      <t>IVL manual enrollments received via CSLs (5</t>
    </r>
    <r>
      <rPr>
        <i/>
        <sz val="11"/>
        <color rgb="FF000000"/>
        <rFont val="Calibri"/>
        <family val="2"/>
        <scheme val="minor"/>
      </rPr>
      <t>/1/15 and prior)</t>
    </r>
  </si>
  <si>
    <r>
      <t xml:space="preserve">SHOP manual enrollments received via CSLs </t>
    </r>
    <r>
      <rPr>
        <i/>
        <sz val="11"/>
        <color rgb="FF000000"/>
        <rFont val="Calibri"/>
        <family val="2"/>
        <scheme val="minor"/>
      </rPr>
      <t>(5/1/15 and prior)</t>
    </r>
  </si>
  <si>
    <r>
      <t>CSL - (SHOP non-congressional)
(5</t>
    </r>
    <r>
      <rPr>
        <b/>
        <i/>
        <sz val="11"/>
        <color theme="1"/>
        <rFont val="Calibri"/>
        <family val="2"/>
        <scheme val="minor"/>
      </rPr>
      <t>/1/15 and prior)</t>
    </r>
  </si>
  <si>
    <r>
      <t xml:space="preserve">CSL - Manual Congressional
</t>
    </r>
    <r>
      <rPr>
        <b/>
        <i/>
        <sz val="11"/>
        <color theme="1"/>
        <rFont val="Calibri"/>
        <family val="2"/>
        <scheme val="minor"/>
      </rPr>
      <t>(5/1/15 and Prior)</t>
    </r>
    <r>
      <rPr>
        <b/>
        <sz val="11"/>
        <color theme="1"/>
        <rFont val="Calibri"/>
        <family val="2"/>
        <scheme val="minor"/>
      </rPr>
      <t xml:space="preserve"> </t>
    </r>
  </si>
  <si>
    <r>
      <t xml:space="preserve">Congressional manual enrollments received via CSLs </t>
    </r>
    <r>
      <rPr>
        <i/>
        <sz val="11"/>
        <color rgb="FF000000"/>
        <rFont val="Calibri"/>
        <family val="2"/>
        <scheme val="minor"/>
      </rPr>
      <t>(5/1/15 and prior)</t>
    </r>
  </si>
  <si>
    <t>All Congressional enrollments that are performed with FAST-APP (5/1/15 and Prior)</t>
  </si>
  <si>
    <t>Pending
Carried-Over
(Prev. Week) 04/24</t>
  </si>
  <si>
    <t>May 2015</t>
  </si>
  <si>
    <t>IVL enrollments that are performed within the DCAS system (7/1/15)</t>
  </si>
  <si>
    <t>SHOP non-congressional enrollments that are performed within the DCAS system (7/1/15)</t>
  </si>
  <si>
    <t>Pending
Carried-Over
(Prev. Week) 05/01</t>
  </si>
  <si>
    <t>Pending
Carried-Over
(Prev. Week) 05/08</t>
  </si>
  <si>
    <t>Pending
Carried-Over
(Prev. Week) 05/15</t>
  </si>
  <si>
    <r>
      <t>IVL manual enrollments received via CSLs (6</t>
    </r>
    <r>
      <rPr>
        <i/>
        <sz val="11"/>
        <color rgb="FF000000"/>
        <rFont val="Calibri"/>
        <family val="2"/>
        <scheme val="minor"/>
      </rPr>
      <t>/1/15 and prior)</t>
    </r>
  </si>
  <si>
    <r>
      <t>IVL manual enrollments received via CSLs (7</t>
    </r>
    <r>
      <rPr>
        <i/>
        <sz val="11"/>
        <color rgb="FFFF0000"/>
        <rFont val="Calibri"/>
        <family val="2"/>
        <scheme val="minor"/>
      </rPr>
      <t>/1/15 enrollments)</t>
    </r>
  </si>
  <si>
    <r>
      <t xml:space="preserve">CSL -  (IVL) Enrollment
</t>
    </r>
    <r>
      <rPr>
        <b/>
        <i/>
        <sz val="11"/>
        <color rgb="FFFF0000"/>
        <rFont val="Calibri"/>
        <family val="2"/>
        <scheme val="minor"/>
      </rPr>
      <t>(7/1/15 enrollments)</t>
    </r>
  </si>
  <si>
    <r>
      <t xml:space="preserve">CSL -  (IVL) Enrollment
</t>
    </r>
    <r>
      <rPr>
        <b/>
        <i/>
        <sz val="11"/>
        <color theme="1"/>
        <rFont val="Calibri"/>
        <family val="2"/>
        <scheme val="minor"/>
      </rPr>
      <t>(6/1/15 and prior)</t>
    </r>
  </si>
  <si>
    <r>
      <t xml:space="preserve">SHOP manual enrollments received via CSLs </t>
    </r>
    <r>
      <rPr>
        <i/>
        <sz val="11"/>
        <color rgb="FF000000"/>
        <rFont val="Calibri"/>
        <family val="2"/>
        <scheme val="minor"/>
      </rPr>
      <t>(6/1/15 and prior)</t>
    </r>
  </si>
  <si>
    <r>
      <t xml:space="preserve">SHOP manual enrollments received via CSLs </t>
    </r>
    <r>
      <rPr>
        <i/>
        <sz val="11"/>
        <color rgb="FFFF0000"/>
        <rFont val="Calibri"/>
        <family val="2"/>
        <scheme val="minor"/>
      </rPr>
      <t>(7/1/15 enrollments)</t>
    </r>
  </si>
  <si>
    <r>
      <t>CSL - (SHOP non-congressional)
(7</t>
    </r>
    <r>
      <rPr>
        <b/>
        <i/>
        <sz val="11"/>
        <color rgb="FFFF0000"/>
        <rFont val="Calibri"/>
        <family val="2"/>
        <scheme val="minor"/>
      </rPr>
      <t>/1/15 enrollments)</t>
    </r>
  </si>
  <si>
    <r>
      <t>CSL - (SHOP non-congressional)
(6</t>
    </r>
    <r>
      <rPr>
        <b/>
        <i/>
        <sz val="11"/>
        <color theme="1"/>
        <rFont val="Calibri"/>
        <family val="2"/>
        <scheme val="minor"/>
      </rPr>
      <t>/1/15 and prior)</t>
    </r>
  </si>
  <si>
    <t>All Congressional enrollments that are performed with FAST-APP (6/1/15 and Prior)</t>
  </si>
  <si>
    <t>All Congressional enrollments that are performed with FAST-APP (7/1/15)</t>
  </si>
  <si>
    <r>
      <t xml:space="preserve">CSL - Manual Congressional
</t>
    </r>
    <r>
      <rPr>
        <b/>
        <i/>
        <sz val="11"/>
        <color rgb="FFFF0000"/>
        <rFont val="Calibri"/>
        <family val="2"/>
        <scheme val="minor"/>
      </rPr>
      <t>(7/1/15 Enrollments)</t>
    </r>
    <r>
      <rPr>
        <b/>
        <sz val="11"/>
        <color rgb="FFFF0000"/>
        <rFont val="Calibri"/>
        <family val="2"/>
        <scheme val="minor"/>
      </rPr>
      <t xml:space="preserve"> </t>
    </r>
  </si>
  <si>
    <t>Congressional manual enrollments received via CSLs (7/1/15 enrollments)</t>
  </si>
  <si>
    <r>
      <t xml:space="preserve">Congressional manual enrollments received via CSLs </t>
    </r>
    <r>
      <rPr>
        <i/>
        <sz val="11"/>
        <color rgb="FF000000"/>
        <rFont val="Calibri"/>
        <family val="2"/>
        <scheme val="minor"/>
      </rPr>
      <t>(6/1/15 and prior)</t>
    </r>
  </si>
  <si>
    <r>
      <t xml:space="preserve">CSL - Manual Congressional
</t>
    </r>
    <r>
      <rPr>
        <b/>
        <i/>
        <sz val="11"/>
        <color theme="1"/>
        <rFont val="Calibri"/>
        <family val="2"/>
        <scheme val="minor"/>
      </rPr>
      <t>(6/1/15 and Prior)</t>
    </r>
    <r>
      <rPr>
        <b/>
        <sz val="11"/>
        <color theme="1"/>
        <rFont val="Calibri"/>
        <family val="2"/>
        <scheme val="minor"/>
      </rPr>
      <t xml:space="preserve"> </t>
    </r>
  </si>
  <si>
    <t>Pending
Carried-Over
(Prev. Week) 05/22</t>
  </si>
  <si>
    <t>Pending
Carried-Over
(Prev. Week) 05/29</t>
  </si>
  <si>
    <t>June 2015</t>
  </si>
  <si>
    <t>IVL enrollments that are performed within the DCAS system (8/1/15)</t>
  </si>
  <si>
    <r>
      <t>IVL manual enrollments received via CSLs (7</t>
    </r>
    <r>
      <rPr>
        <i/>
        <sz val="11"/>
        <color rgb="FF000000"/>
        <rFont val="Calibri"/>
        <family val="2"/>
        <scheme val="minor"/>
      </rPr>
      <t>/1/15 and prior)</t>
    </r>
  </si>
  <si>
    <r>
      <t>IVL manual enrollments received via CSLs (8</t>
    </r>
    <r>
      <rPr>
        <i/>
        <sz val="11"/>
        <color rgb="FFFF0000"/>
        <rFont val="Calibri"/>
        <family val="2"/>
        <scheme val="minor"/>
      </rPr>
      <t>/1/15 enrollments)</t>
    </r>
  </si>
  <si>
    <t>SHOP non-congressional enrollments that are performed within the DCAS system (8/1/15)</t>
  </si>
  <si>
    <r>
      <t xml:space="preserve">SHOP manual enrollments received via CSLs </t>
    </r>
    <r>
      <rPr>
        <i/>
        <sz val="11"/>
        <color rgb="FF000000"/>
        <rFont val="Calibri"/>
        <family val="2"/>
        <scheme val="minor"/>
      </rPr>
      <t>(7/1/15 and prior)</t>
    </r>
  </si>
  <si>
    <r>
      <t xml:space="preserve">SHOP manual enrollments received via CSLs </t>
    </r>
    <r>
      <rPr>
        <i/>
        <sz val="11"/>
        <color rgb="FFFF0000"/>
        <rFont val="Calibri"/>
        <family val="2"/>
        <scheme val="minor"/>
      </rPr>
      <t>(8/1/15 enrollments)</t>
    </r>
  </si>
  <si>
    <r>
      <t>CSL - (SHOP non-congressional)
(8</t>
    </r>
    <r>
      <rPr>
        <b/>
        <i/>
        <sz val="11"/>
        <color rgb="FFFF0000"/>
        <rFont val="Calibri"/>
        <family val="2"/>
        <scheme val="minor"/>
      </rPr>
      <t>/1/15 enrollments)</t>
    </r>
  </si>
  <si>
    <r>
      <t xml:space="preserve">CSL -  (IVL) Enrollment
</t>
    </r>
    <r>
      <rPr>
        <b/>
        <i/>
        <sz val="11"/>
        <color rgb="FFFF0000"/>
        <rFont val="Calibri"/>
        <family val="2"/>
        <scheme val="minor"/>
      </rPr>
      <t>(8/1/15 enrollments)</t>
    </r>
  </si>
  <si>
    <r>
      <t xml:space="preserve">CSL -  (IVL) Enrollment
</t>
    </r>
    <r>
      <rPr>
        <b/>
        <i/>
        <sz val="11"/>
        <color theme="1"/>
        <rFont val="Calibri"/>
        <family val="2"/>
        <scheme val="minor"/>
      </rPr>
      <t>(7/1/15 and prior)</t>
    </r>
  </si>
  <si>
    <r>
      <t>CSL - (SHOP non-congressional)
(7</t>
    </r>
    <r>
      <rPr>
        <b/>
        <i/>
        <sz val="11"/>
        <color theme="1"/>
        <rFont val="Calibri"/>
        <family val="2"/>
        <scheme val="minor"/>
      </rPr>
      <t>/1/15 and prior)</t>
    </r>
  </si>
  <si>
    <t>All Congressional enrollments that are performed with FAST-APP (7/1/15 and Prior)</t>
  </si>
  <si>
    <t>All Congressional enrollments that are performed with FAST-APP (8/1/15)</t>
  </si>
  <si>
    <r>
      <t xml:space="preserve">CSL - Manual Congressional
</t>
    </r>
    <r>
      <rPr>
        <b/>
        <i/>
        <sz val="11"/>
        <color theme="1"/>
        <rFont val="Calibri"/>
        <family val="2"/>
        <scheme val="minor"/>
      </rPr>
      <t>(7/1/15 and Prior)</t>
    </r>
    <r>
      <rPr>
        <b/>
        <sz val="11"/>
        <color theme="1"/>
        <rFont val="Calibri"/>
        <family val="2"/>
        <scheme val="minor"/>
      </rPr>
      <t xml:space="preserve"> </t>
    </r>
  </si>
  <si>
    <r>
      <t xml:space="preserve">Congressional manual enrollments received via CSLs </t>
    </r>
    <r>
      <rPr>
        <i/>
        <sz val="11"/>
        <color rgb="FF000000"/>
        <rFont val="Calibri"/>
        <family val="2"/>
        <scheme val="minor"/>
      </rPr>
      <t>(7/1/15 and prior)</t>
    </r>
  </si>
  <si>
    <r>
      <t xml:space="preserve">CSL - Manual Congressional
</t>
    </r>
    <r>
      <rPr>
        <b/>
        <i/>
        <sz val="11"/>
        <color rgb="FFFF0000"/>
        <rFont val="Calibri"/>
        <family val="2"/>
        <scheme val="minor"/>
      </rPr>
      <t>(8/1/15 Enrollments)</t>
    </r>
    <r>
      <rPr>
        <b/>
        <sz val="11"/>
        <color rgb="FFFF0000"/>
        <rFont val="Calibri"/>
        <family val="2"/>
        <scheme val="minor"/>
      </rPr>
      <t xml:space="preserve"> </t>
    </r>
  </si>
  <si>
    <t>Congressional manual enrollments received via CSLs (8/1/15 enrollments)</t>
  </si>
  <si>
    <t>Pending
Carried-Over
(Prev. Week) 06/05</t>
  </si>
  <si>
    <t>Pending
Carried-Over
(Prev. Week) 06/12</t>
  </si>
  <si>
    <t>Pending
Carried-Over
(Prev. Week) 06/19</t>
  </si>
  <si>
    <t>July 2015</t>
  </si>
  <si>
    <t>Pending
Carried-Over
(Prev. Week) 06/26</t>
  </si>
  <si>
    <t>Pending
Carried-Over
(Prev. Week) 07/03</t>
  </si>
  <si>
    <t>Hernandez</t>
  </si>
  <si>
    <t>Stephanie</t>
  </si>
  <si>
    <t>Stephanie Hernandez with a 10/1/2015 prospective enrollment date with Elite Physical Therapy and Wellness Center</t>
  </si>
  <si>
    <t>Heather Parker</t>
  </si>
  <si>
    <t>Kathryn Sullivan</t>
  </si>
  <si>
    <t>Surratt</t>
  </si>
  <si>
    <t>Employer entered incorrect begin date for enrollee</t>
  </si>
  <si>
    <t>Business will send correct file through manual spreadsheet to correct year to 2015</t>
  </si>
  <si>
    <t>Correct date of 7/1/2015 received from business</t>
  </si>
  <si>
    <t>Gabe</t>
  </si>
  <si>
    <t>Pending
Carried-Over
(Prev. Week) 07/10</t>
  </si>
  <si>
    <t>IVL enrollments that are performed within the DCAS system (8/1/15) and prior</t>
  </si>
  <si>
    <t>IVL enrollments that are performed within the DCAS system (9/1/15)</t>
  </si>
  <si>
    <r>
      <t>IVL manual enrollments received via CSLs (8</t>
    </r>
    <r>
      <rPr>
        <i/>
        <sz val="11"/>
        <color rgb="FF000000"/>
        <rFont val="Calibri"/>
        <family val="2"/>
        <scheme val="minor"/>
      </rPr>
      <t>/1/15 and prior)</t>
    </r>
  </si>
  <si>
    <r>
      <t>IVL manual enrollments received via CSLs (9</t>
    </r>
    <r>
      <rPr>
        <i/>
        <sz val="11"/>
        <color rgb="FFFF0000"/>
        <rFont val="Calibri"/>
        <family val="2"/>
        <scheme val="minor"/>
      </rPr>
      <t>/1/15 enrollments)</t>
    </r>
  </si>
  <si>
    <t>SHOP non-congressional enrollments that are performed within the DCAS system (9/1/15)</t>
  </si>
  <si>
    <r>
      <t xml:space="preserve">SHOP manual enrollments received via CSLs </t>
    </r>
    <r>
      <rPr>
        <i/>
        <sz val="11"/>
        <color rgb="FF000000"/>
        <rFont val="Calibri"/>
        <family val="2"/>
        <scheme val="minor"/>
      </rPr>
      <t>(8/1/15 and prior)</t>
    </r>
  </si>
  <si>
    <r>
      <t xml:space="preserve">SHOP manual enrollments received via CSLs </t>
    </r>
    <r>
      <rPr>
        <i/>
        <sz val="11"/>
        <color rgb="FFFF0000"/>
        <rFont val="Calibri"/>
        <family val="2"/>
        <scheme val="minor"/>
      </rPr>
      <t>(9/1/15 enrollments)</t>
    </r>
  </si>
  <si>
    <t>All Congressional enrollments that are performed with FAST-APP (8/1/15 and Prior)</t>
  </si>
  <si>
    <t>All Congressional enrollments that are performed with FAST-APP (9/1/15)</t>
  </si>
  <si>
    <r>
      <t xml:space="preserve">Congressional manual enrollments received via CSLs </t>
    </r>
    <r>
      <rPr>
        <i/>
        <sz val="11"/>
        <color rgb="FF000000"/>
        <rFont val="Calibri"/>
        <family val="2"/>
        <scheme val="minor"/>
      </rPr>
      <t>(8/1/15 and prior)</t>
    </r>
  </si>
  <si>
    <t>Congressional manual enrollments received via CSLs (9/1/15 enrollments)</t>
  </si>
  <si>
    <r>
      <t xml:space="preserve">CSL -  (IVL) Enrollment
</t>
    </r>
    <r>
      <rPr>
        <b/>
        <i/>
        <sz val="11"/>
        <color theme="1"/>
        <rFont val="Calibri"/>
        <family val="2"/>
        <scheme val="minor"/>
      </rPr>
      <t>(8/1/15 and prior)</t>
    </r>
  </si>
  <si>
    <r>
      <t xml:space="preserve">CSL -  (IVL) Enrollment
</t>
    </r>
    <r>
      <rPr>
        <b/>
        <i/>
        <sz val="11"/>
        <color rgb="FFFF0000"/>
        <rFont val="Calibri"/>
        <family val="2"/>
        <scheme val="minor"/>
      </rPr>
      <t>(9/1/15 enrollments)</t>
    </r>
  </si>
  <si>
    <r>
      <t>CSL - (SHOP non-congressional)
(8</t>
    </r>
    <r>
      <rPr>
        <b/>
        <i/>
        <sz val="11"/>
        <color theme="1"/>
        <rFont val="Calibri"/>
        <family val="2"/>
        <scheme val="minor"/>
      </rPr>
      <t>/1/15 and prior)</t>
    </r>
  </si>
  <si>
    <r>
      <t>CSL - (SHOP non-congressional)
(9</t>
    </r>
    <r>
      <rPr>
        <b/>
        <i/>
        <sz val="11"/>
        <color rgb="FFFF0000"/>
        <rFont val="Calibri"/>
        <family val="2"/>
        <scheme val="minor"/>
      </rPr>
      <t>/1/15 enrollments)</t>
    </r>
  </si>
  <si>
    <r>
      <t xml:space="preserve">CSL - Manual Congressional
</t>
    </r>
    <r>
      <rPr>
        <b/>
        <i/>
        <sz val="11"/>
        <color theme="1"/>
        <rFont val="Calibri"/>
        <family val="2"/>
        <scheme val="minor"/>
      </rPr>
      <t>(8/1/15 and Prior)</t>
    </r>
    <r>
      <rPr>
        <b/>
        <sz val="11"/>
        <color theme="1"/>
        <rFont val="Calibri"/>
        <family val="2"/>
        <scheme val="minor"/>
      </rPr>
      <t xml:space="preserve"> </t>
    </r>
  </si>
  <si>
    <r>
      <t xml:space="preserve">CSL - Manual Congressional
</t>
    </r>
    <r>
      <rPr>
        <b/>
        <i/>
        <sz val="11"/>
        <color rgb="FFFF0000"/>
        <rFont val="Calibri"/>
        <family val="2"/>
        <scheme val="minor"/>
      </rPr>
      <t>(9/1/15 Enrollments)</t>
    </r>
    <r>
      <rPr>
        <b/>
        <sz val="11"/>
        <color rgb="FFFF0000"/>
        <rFont val="Calibri"/>
        <family val="2"/>
        <scheme val="minor"/>
      </rPr>
      <t xml:space="preserve"> </t>
    </r>
  </si>
  <si>
    <t>Fast AP</t>
  </si>
  <si>
    <t>Pending
Carried-Over
(Prev. Week) 07/17</t>
  </si>
  <si>
    <t>SHOP non-congressional enrollments that are performed within the DCAS system 
(8/1/15 and Prior)</t>
  </si>
  <si>
    <t>change file sent</t>
  </si>
  <si>
    <t>change file  sent</t>
  </si>
  <si>
    <t>Pending
Carried-Over
(Prev. Week) 07/24</t>
  </si>
  <si>
    <t>Leach</t>
  </si>
  <si>
    <t>Brian</t>
  </si>
  <si>
    <t xml:space="preserve">The employer, Elite Physical Therapy &amp; Wellness Center initial date 5/1/2014. Mr. Leach was hired on 9/18/2014, but the employer did not add him to the roster until 4/3/2015, during their open season. Mr. Leach intended to enroll on  5/1/2015, and completed an online enrollment the same day he was added to the roster but he system treated him as a new hire and provided him with a 12/1/2014 effective date, based off of his date-of-hire and the employer’s new hire coverage effective rules (first of the month following 60 days). </t>
  </si>
  <si>
    <t>Lindsay O'Brien</t>
  </si>
  <si>
    <t>Discussion with Carefirst. Carefirst wants reason from business before approving to remoe Mr Leach as this becomes a huge credit to Mr Leach's employer</t>
  </si>
  <si>
    <t>Discussed request with Lindsay. Lindsay sent email with explanation that was forwarded to carrier. Sent reinstate file to carrier.</t>
  </si>
  <si>
    <t>Pending
Carried-Over
(Prev. Week) 07/31</t>
  </si>
  <si>
    <t>IVL enrollments that are performed within the DCAS system (9/1/15) and prior</t>
  </si>
  <si>
    <t>IVL enrollments that are performed within the DCAS system (10/1/15)</t>
  </si>
  <si>
    <r>
      <t>IVL manual enrollments received via CSLs (9</t>
    </r>
    <r>
      <rPr>
        <i/>
        <sz val="11"/>
        <color rgb="FF000000"/>
        <rFont val="Calibri"/>
        <family val="2"/>
        <scheme val="minor"/>
      </rPr>
      <t>/1/15 and prior)</t>
    </r>
  </si>
  <si>
    <r>
      <t>IVL manual enrollments received via CSLs (10</t>
    </r>
    <r>
      <rPr>
        <i/>
        <sz val="11"/>
        <color rgb="FFFF0000"/>
        <rFont val="Calibri"/>
        <family val="2"/>
        <scheme val="minor"/>
      </rPr>
      <t>/1/15 enrollments)</t>
    </r>
  </si>
  <si>
    <t>SHOP non-congressional enrollments that are performed within the DCAS system 
(9/1/15 and Prior)</t>
  </si>
  <si>
    <t>SHOP non-congressional enrollments that are performed within the DCAS system (10/1/15)</t>
  </si>
  <si>
    <r>
      <t xml:space="preserve">SHOP manual enrollments received via CSLs </t>
    </r>
    <r>
      <rPr>
        <i/>
        <sz val="11"/>
        <color rgb="FF000000"/>
        <rFont val="Calibri"/>
        <family val="2"/>
        <scheme val="minor"/>
      </rPr>
      <t>(9/1/15 and prior)</t>
    </r>
  </si>
  <si>
    <r>
      <t xml:space="preserve">SHOP manual enrollments received via CSLs </t>
    </r>
    <r>
      <rPr>
        <i/>
        <sz val="11"/>
        <color rgb="FFFF0000"/>
        <rFont val="Calibri"/>
        <family val="2"/>
        <scheme val="minor"/>
      </rPr>
      <t>(10/1/15 enrollments)</t>
    </r>
  </si>
  <si>
    <t>All Congressional enrollments that are performed with FAST-APP (9/1/15 and Prior)</t>
  </si>
  <si>
    <t>All Congressional enrollments that are performed with FAST-APP (10/1/15)</t>
  </si>
  <si>
    <r>
      <t xml:space="preserve">Congressional manual enrollments received via CSLs </t>
    </r>
    <r>
      <rPr>
        <i/>
        <sz val="11"/>
        <color rgb="FF000000"/>
        <rFont val="Calibri"/>
        <family val="2"/>
        <scheme val="minor"/>
      </rPr>
      <t>(9/1/15 and prior)</t>
    </r>
  </si>
  <si>
    <t>Congressional manual enrollments received via CSLs (10/1/15 enrollments)</t>
  </si>
  <si>
    <t>August 2015</t>
  </si>
  <si>
    <r>
      <t xml:space="preserve">CSL -  (IVL) Enrollment
</t>
    </r>
    <r>
      <rPr>
        <b/>
        <i/>
        <sz val="11"/>
        <color theme="1"/>
        <rFont val="Calibri"/>
        <family val="2"/>
        <scheme val="minor"/>
      </rPr>
      <t>(9/1/15 and prior)</t>
    </r>
  </si>
  <si>
    <r>
      <t xml:space="preserve">CSL -  (IVL) Enrollment
</t>
    </r>
    <r>
      <rPr>
        <b/>
        <i/>
        <sz val="11"/>
        <color rgb="FFFF0000"/>
        <rFont val="Calibri"/>
        <family val="2"/>
        <scheme val="minor"/>
      </rPr>
      <t>(10/1/15 enrollments)</t>
    </r>
  </si>
  <si>
    <r>
      <t>CSL - (SHOP non-congressional)
(9</t>
    </r>
    <r>
      <rPr>
        <b/>
        <i/>
        <sz val="11"/>
        <color theme="1"/>
        <rFont val="Calibri"/>
        <family val="2"/>
        <scheme val="minor"/>
      </rPr>
      <t>/1/15 and prior)</t>
    </r>
  </si>
  <si>
    <r>
      <t>CSL - (SHOP non-congressional)
(10</t>
    </r>
    <r>
      <rPr>
        <b/>
        <i/>
        <sz val="11"/>
        <color rgb="FFFF0000"/>
        <rFont val="Calibri"/>
        <family val="2"/>
        <scheme val="minor"/>
      </rPr>
      <t>/1/15 enrollments)</t>
    </r>
  </si>
  <si>
    <r>
      <t xml:space="preserve">CSL - Manual Congressional
</t>
    </r>
    <r>
      <rPr>
        <b/>
        <i/>
        <sz val="11"/>
        <color theme="1"/>
        <rFont val="Calibri"/>
        <family val="2"/>
        <scheme val="minor"/>
      </rPr>
      <t>(9/1/15 and Prior)</t>
    </r>
    <r>
      <rPr>
        <b/>
        <sz val="11"/>
        <color theme="1"/>
        <rFont val="Calibri"/>
        <family val="2"/>
        <scheme val="minor"/>
      </rPr>
      <t xml:space="preserve"> </t>
    </r>
  </si>
  <si>
    <r>
      <t xml:space="preserve">CSL - Manual Congressional
</t>
    </r>
    <r>
      <rPr>
        <b/>
        <i/>
        <sz val="11"/>
        <color rgb="FFFF0000"/>
        <rFont val="Calibri"/>
        <family val="2"/>
        <scheme val="minor"/>
      </rPr>
      <t>(10/1/15 Enrollments)</t>
    </r>
    <r>
      <rPr>
        <b/>
        <sz val="11"/>
        <color rgb="FFFF0000"/>
        <rFont val="Calibri"/>
        <family val="2"/>
        <scheme val="minor"/>
      </rPr>
      <t xml:space="preserve"> </t>
    </r>
  </si>
  <si>
    <t>System enrollment</t>
  </si>
  <si>
    <t>Guring</t>
  </si>
  <si>
    <t>Joel</t>
  </si>
  <si>
    <t>Gurin</t>
  </si>
  <si>
    <t>Carol</t>
  </si>
  <si>
    <t xml:space="preserve">The system enrollment tab on the spreadsheet in the CSL indicates an enrollment for Joel and a dependent, only the dependent made it to glue and the carrier. Glue has the dependent, Carol Gurin (HIX 18835686) as the primary subscriber.
Please correct this enrollment and confirm that Kaiser has what they need to process. They are reporting an error with HIX IDs
</t>
  </si>
  <si>
    <t>Alix Pereira</t>
  </si>
  <si>
    <t>Pending
Carried-Over
(Prev. Week) 08/07</t>
  </si>
  <si>
    <t>APTC</t>
  </si>
  <si>
    <t>Eicher</t>
  </si>
  <si>
    <t>Jill</t>
  </si>
  <si>
    <t>CF needed files resent with APTC for $158.00 from May to Dec  and a $0.00 APTC for the month of December</t>
  </si>
  <si>
    <t>resend files to CF for processing</t>
  </si>
  <si>
    <t>Sent KP an HBX id for Joel Gurin t subscriber and added subscriber in GDB</t>
  </si>
  <si>
    <t>Pending
Carried-Over
(Prev. Week) 08/14</t>
  </si>
  <si>
    <t>Pending
Carried-Over
(Prev. Week) 08/21</t>
  </si>
  <si>
    <t>September 2015</t>
  </si>
  <si>
    <t>Pending
Carried-Over
(Prev. Week) 08/28</t>
  </si>
  <si>
    <t>IVL enrollments that are performed within the DCAS system (10/1/15) and prior</t>
  </si>
  <si>
    <t>IVL enrollments that are performed within the DCAS system (11/1/15)</t>
  </si>
  <si>
    <t>SHOP non-congressional enrollments that are performed within the DCAS system 
(10/1/15 and Prior)</t>
  </si>
  <si>
    <t>SHOP non-congressional enrollments that are performed within the DCAS system (11/1/15)</t>
  </si>
  <si>
    <r>
      <t>IVL manual enrollments received via CSLs (10</t>
    </r>
    <r>
      <rPr>
        <i/>
        <sz val="11"/>
        <color rgb="FF000000"/>
        <rFont val="Calibri"/>
        <family val="2"/>
        <scheme val="minor"/>
      </rPr>
      <t>/1/15 and prior)</t>
    </r>
  </si>
  <si>
    <r>
      <t>IVL manual enrollments received via CSLs (11</t>
    </r>
    <r>
      <rPr>
        <i/>
        <sz val="11"/>
        <color rgb="FFFF0000"/>
        <rFont val="Calibri"/>
        <family val="2"/>
        <scheme val="minor"/>
      </rPr>
      <t>/1/15 enrollments)</t>
    </r>
  </si>
  <si>
    <r>
      <t xml:space="preserve">SHOP manual enrollments received via CSLs </t>
    </r>
    <r>
      <rPr>
        <i/>
        <sz val="11"/>
        <color rgb="FF000000"/>
        <rFont val="Calibri"/>
        <family val="2"/>
        <scheme val="minor"/>
      </rPr>
      <t>(10/1/15 and prior)</t>
    </r>
  </si>
  <si>
    <r>
      <t xml:space="preserve">SHOP manual enrollments received via CSLs </t>
    </r>
    <r>
      <rPr>
        <i/>
        <sz val="11"/>
        <color rgb="FFFF0000"/>
        <rFont val="Calibri"/>
        <family val="2"/>
        <scheme val="minor"/>
      </rPr>
      <t>(11/1/15 enrollments)</t>
    </r>
  </si>
  <si>
    <t>All Congressional enrollments that are performed with FAST-APP (10/1/15 and Prior)</t>
  </si>
  <si>
    <t>All Congressional enrollments that are performed with FAST-APP (11/1/15)</t>
  </si>
  <si>
    <r>
      <t xml:space="preserve">Congressional manual enrollments received via CSLs </t>
    </r>
    <r>
      <rPr>
        <i/>
        <sz val="11"/>
        <color rgb="FF000000"/>
        <rFont val="Calibri"/>
        <family val="2"/>
        <scheme val="minor"/>
      </rPr>
      <t>(10/1/15 and prior)</t>
    </r>
  </si>
  <si>
    <t>Congressional manual enrollments received via CSLs (11/1/15 enrollments)</t>
  </si>
  <si>
    <r>
      <t xml:space="preserve">CSL -  (IVL) Enrollment
</t>
    </r>
    <r>
      <rPr>
        <b/>
        <i/>
        <sz val="11"/>
        <color theme="1"/>
        <rFont val="Calibri"/>
        <family val="2"/>
        <scheme val="minor"/>
      </rPr>
      <t>(10/1/15 and prior)</t>
    </r>
  </si>
  <si>
    <r>
      <t xml:space="preserve">CSL -  (IVL) Enrollment
</t>
    </r>
    <r>
      <rPr>
        <b/>
        <i/>
        <sz val="11"/>
        <color rgb="FFFF0000"/>
        <rFont val="Calibri"/>
        <family val="2"/>
        <scheme val="minor"/>
      </rPr>
      <t>(11/1/15 enrollments)</t>
    </r>
  </si>
  <si>
    <r>
      <t>CSL - (SHOP non-congressional)
(10</t>
    </r>
    <r>
      <rPr>
        <b/>
        <i/>
        <sz val="11"/>
        <color theme="1"/>
        <rFont val="Calibri"/>
        <family val="2"/>
        <scheme val="minor"/>
      </rPr>
      <t>/1/15 and prior)</t>
    </r>
  </si>
  <si>
    <r>
      <t>CSL - (SHOP non-congressional)
(11</t>
    </r>
    <r>
      <rPr>
        <b/>
        <i/>
        <sz val="11"/>
        <color rgb="FFFF0000"/>
        <rFont val="Calibri"/>
        <family val="2"/>
        <scheme val="minor"/>
      </rPr>
      <t>/1/15 enrollments)</t>
    </r>
  </si>
  <si>
    <r>
      <t xml:space="preserve">CSL - Manual Congressional
</t>
    </r>
    <r>
      <rPr>
        <b/>
        <i/>
        <sz val="11"/>
        <color theme="1"/>
        <rFont val="Calibri"/>
        <family val="2"/>
        <scheme val="minor"/>
      </rPr>
      <t>(10/1/15 and Prior)</t>
    </r>
    <r>
      <rPr>
        <b/>
        <sz val="11"/>
        <color theme="1"/>
        <rFont val="Calibri"/>
        <family val="2"/>
        <scheme val="minor"/>
      </rPr>
      <t xml:space="preserve"> </t>
    </r>
  </si>
  <si>
    <r>
      <t xml:space="preserve">CSL - Manual Congressional
</t>
    </r>
    <r>
      <rPr>
        <b/>
        <i/>
        <sz val="11"/>
        <color rgb="FFFF0000"/>
        <rFont val="Calibri"/>
        <family val="2"/>
        <scheme val="minor"/>
      </rPr>
      <t>(11/1/15 Enrollments)</t>
    </r>
    <r>
      <rPr>
        <b/>
        <sz val="11"/>
        <color rgb="FFFF0000"/>
        <rFont val="Calibri"/>
        <family val="2"/>
        <scheme val="minor"/>
      </rPr>
      <t xml:space="preserve"> </t>
    </r>
  </si>
  <si>
    <t>Pending
Carried-Over
(Prev. Week) 09/04</t>
  </si>
  <si>
    <t>Pending
Carried-Over
(Prev. Week) 09/11</t>
  </si>
  <si>
    <t>Pending
Carried-Over
(Prev. Week) 09/18</t>
  </si>
  <si>
    <t>October2015</t>
  </si>
  <si>
    <t>Pending
Carried-Over
(Prev. Week) 09/25</t>
  </si>
  <si>
    <t>Pending
Carried-Over
(Prev. Week) 10/02</t>
  </si>
  <si>
    <t>Pending
Carried-Over
(Prev. Week) 10/09</t>
  </si>
  <si>
    <t>IVL enrollments that are performed within the DCAS system (11/1/15) and prior</t>
  </si>
  <si>
    <t>IVL enrollments that are performed within the DCAS system (12/1/15)</t>
  </si>
  <si>
    <r>
      <t xml:space="preserve">CSL -  (IVL) Enrollment
</t>
    </r>
    <r>
      <rPr>
        <b/>
        <i/>
        <sz val="11"/>
        <color theme="1"/>
        <rFont val="Calibri"/>
        <family val="2"/>
        <scheme val="minor"/>
      </rPr>
      <t>(11/1/15 and prior)</t>
    </r>
  </si>
  <si>
    <r>
      <t xml:space="preserve">CSL -  (IVL) Enrollment
</t>
    </r>
    <r>
      <rPr>
        <b/>
        <i/>
        <sz val="11"/>
        <color rgb="FFFF0000"/>
        <rFont val="Calibri"/>
        <family val="2"/>
        <scheme val="minor"/>
      </rPr>
      <t>(12/1/15 enrollments)</t>
    </r>
  </si>
  <si>
    <r>
      <t>IVL manual enrollments received via CSLs (11</t>
    </r>
    <r>
      <rPr>
        <i/>
        <sz val="11"/>
        <color rgb="FF000000"/>
        <rFont val="Calibri"/>
        <family val="2"/>
        <scheme val="minor"/>
      </rPr>
      <t>/1/15 and prior)</t>
    </r>
  </si>
  <si>
    <r>
      <t>IVL manual enrollments received via CSLs (12</t>
    </r>
    <r>
      <rPr>
        <i/>
        <sz val="11"/>
        <color rgb="FFFF0000"/>
        <rFont val="Calibri"/>
        <family val="2"/>
        <scheme val="minor"/>
      </rPr>
      <t>/1/15 enrollments)</t>
    </r>
  </si>
  <si>
    <t>SHOP non-congressional enrollments that are performed within the DCAS system 
(11/1/15 and Prior)</t>
  </si>
  <si>
    <t>SHOP non-congressional enrollments that are performed within the DCAS system (12/1/15)</t>
  </si>
  <si>
    <r>
      <t>CSL - (SHOP non-congressional)
(11</t>
    </r>
    <r>
      <rPr>
        <b/>
        <i/>
        <sz val="11"/>
        <color theme="1"/>
        <rFont val="Calibri"/>
        <family val="2"/>
        <scheme val="minor"/>
      </rPr>
      <t>/1/15 and prior)</t>
    </r>
  </si>
  <si>
    <r>
      <t xml:space="preserve">SHOP manual enrollments received via CSLs </t>
    </r>
    <r>
      <rPr>
        <i/>
        <sz val="11"/>
        <color rgb="FF000000"/>
        <rFont val="Calibri"/>
        <family val="2"/>
        <scheme val="minor"/>
      </rPr>
      <t>(11/1/15 and prior)</t>
    </r>
  </si>
  <si>
    <r>
      <t>CSL - (SHOP non-congressional)
(12</t>
    </r>
    <r>
      <rPr>
        <b/>
        <i/>
        <sz val="11"/>
        <color rgb="FFFF0000"/>
        <rFont val="Calibri"/>
        <family val="2"/>
        <scheme val="minor"/>
      </rPr>
      <t>/1/15 enrollments)</t>
    </r>
  </si>
  <si>
    <r>
      <t xml:space="preserve">SHOP manual enrollments received via CSLs </t>
    </r>
    <r>
      <rPr>
        <i/>
        <sz val="11"/>
        <color rgb="FFFF0000"/>
        <rFont val="Calibri"/>
        <family val="2"/>
        <scheme val="minor"/>
      </rPr>
      <t>(12/1/15 enrollments)</t>
    </r>
  </si>
  <si>
    <t>All Congressional enrollments that are performed with FAST-APP (11/1/15 and Prior)</t>
  </si>
  <si>
    <t>All Congressional enrollments that are performed with FAST-APP (12/1/15)</t>
  </si>
  <si>
    <r>
      <t xml:space="preserve">CSL - Manual Congressional
</t>
    </r>
    <r>
      <rPr>
        <b/>
        <i/>
        <sz val="11"/>
        <color theme="1"/>
        <rFont val="Calibri"/>
        <family val="2"/>
        <scheme val="minor"/>
      </rPr>
      <t>(11/1/15 and Prior)</t>
    </r>
    <r>
      <rPr>
        <b/>
        <sz val="11"/>
        <color theme="1"/>
        <rFont val="Calibri"/>
        <family val="2"/>
        <scheme val="minor"/>
      </rPr>
      <t xml:space="preserve"> </t>
    </r>
  </si>
  <si>
    <r>
      <t xml:space="preserve">Congressional manual enrollments received via CSLs </t>
    </r>
    <r>
      <rPr>
        <i/>
        <sz val="11"/>
        <color rgb="FF000000"/>
        <rFont val="Calibri"/>
        <family val="2"/>
        <scheme val="minor"/>
      </rPr>
      <t>(11/1/15 and prior)</t>
    </r>
  </si>
  <si>
    <r>
      <t xml:space="preserve">CSL - Manual Congressional
</t>
    </r>
    <r>
      <rPr>
        <b/>
        <i/>
        <sz val="11"/>
        <color rgb="FFFF0000"/>
        <rFont val="Calibri"/>
        <family val="2"/>
        <scheme val="minor"/>
      </rPr>
      <t>(12/1/15 Enrollments)</t>
    </r>
    <r>
      <rPr>
        <b/>
        <sz val="11"/>
        <color rgb="FFFF0000"/>
        <rFont val="Calibri"/>
        <family val="2"/>
        <scheme val="minor"/>
      </rPr>
      <t xml:space="preserve"> </t>
    </r>
  </si>
  <si>
    <t>Congressional manual enrollments received via CSLs (12/1/15 enrollments)</t>
  </si>
  <si>
    <t>Pending
Carried-Over
(Prev. Week) 10/16</t>
  </si>
  <si>
    <t>Pending
Carried-Over
(Prev. Week) 10/23</t>
  </si>
  <si>
    <t>Pending
Carried-Over
(Prev. Week) 10/30</t>
  </si>
  <si>
    <t>November 2015</t>
  </si>
  <si>
    <t>Enroll App - (IVL) Enrollment</t>
  </si>
  <si>
    <t xml:space="preserve">
Enroll App-(SHOP non-congressional) 
</t>
  </si>
  <si>
    <r>
      <t xml:space="preserve">CSL -  (IVL) Enrollment
</t>
    </r>
    <r>
      <rPr>
        <b/>
        <i/>
        <sz val="11"/>
        <color rgb="FFFF0000"/>
        <rFont val="Calibri"/>
        <family val="2"/>
        <scheme val="minor"/>
      </rPr>
      <t>(01/1/16 enrollments)</t>
    </r>
  </si>
  <si>
    <r>
      <t>IVL manual enrollments received via CSLs (12</t>
    </r>
    <r>
      <rPr>
        <i/>
        <sz val="11"/>
        <color rgb="FF000000"/>
        <rFont val="Calibri"/>
        <family val="2"/>
        <scheme val="minor"/>
      </rPr>
      <t>/1/15 and prior)</t>
    </r>
  </si>
  <si>
    <r>
      <t>IVL manual enrollments received via CSLs (01</t>
    </r>
    <r>
      <rPr>
        <i/>
        <sz val="11"/>
        <color rgb="FFFF0000"/>
        <rFont val="Calibri"/>
        <family val="2"/>
        <scheme val="minor"/>
      </rPr>
      <t>/1/16 enrollments)</t>
    </r>
  </si>
  <si>
    <r>
      <t xml:space="preserve">SHOP manual enrollments received via CSLs </t>
    </r>
    <r>
      <rPr>
        <i/>
        <sz val="11"/>
        <color rgb="FF000000"/>
        <rFont val="Calibri"/>
        <family val="2"/>
        <scheme val="minor"/>
      </rPr>
      <t>(12/1/15 and prior)</t>
    </r>
  </si>
  <si>
    <r>
      <t xml:space="preserve">SHOP manual enrollments received via CSLs </t>
    </r>
    <r>
      <rPr>
        <i/>
        <sz val="11"/>
        <color rgb="FFFF0000"/>
        <rFont val="Calibri"/>
        <family val="2"/>
        <scheme val="minor"/>
      </rPr>
      <t>(01/1/16 enrollments)</t>
    </r>
  </si>
  <si>
    <r>
      <t>CSL - (SHOP non-congressional)
(12</t>
    </r>
    <r>
      <rPr>
        <b/>
        <i/>
        <sz val="11"/>
        <color theme="1"/>
        <rFont val="Calibri"/>
        <family val="2"/>
        <scheme val="minor"/>
      </rPr>
      <t>/1/15 and prior)</t>
    </r>
  </si>
  <si>
    <r>
      <t>CSL - (SHOP non-congressional)
(01</t>
    </r>
    <r>
      <rPr>
        <b/>
        <i/>
        <sz val="11"/>
        <color rgb="FFFF0000"/>
        <rFont val="Calibri"/>
        <family val="2"/>
        <scheme val="minor"/>
      </rPr>
      <t>/1/16 enrollments)</t>
    </r>
  </si>
  <si>
    <r>
      <t xml:space="preserve">CSL - Manual Congressional
</t>
    </r>
    <r>
      <rPr>
        <b/>
        <i/>
        <sz val="11"/>
        <color theme="1"/>
        <rFont val="Calibri"/>
        <family val="2"/>
        <scheme val="minor"/>
      </rPr>
      <t>(12/1/15 and Prior)</t>
    </r>
    <r>
      <rPr>
        <b/>
        <sz val="11"/>
        <color theme="1"/>
        <rFont val="Calibri"/>
        <family val="2"/>
        <scheme val="minor"/>
      </rPr>
      <t xml:space="preserve"> </t>
    </r>
  </si>
  <si>
    <r>
      <t xml:space="preserve">CSL - Manual Congressional
</t>
    </r>
    <r>
      <rPr>
        <b/>
        <i/>
        <sz val="11"/>
        <color rgb="FFFF0000"/>
        <rFont val="Calibri"/>
        <family val="2"/>
        <scheme val="minor"/>
      </rPr>
      <t>(01/1/16 Enrollments)</t>
    </r>
    <r>
      <rPr>
        <b/>
        <sz val="11"/>
        <color rgb="FFFF0000"/>
        <rFont val="Calibri"/>
        <family val="2"/>
        <scheme val="minor"/>
      </rPr>
      <t xml:space="preserve"> </t>
    </r>
  </si>
  <si>
    <t>Congressional manual enrollments received via CSLs (01/1/16 enrollments)</t>
  </si>
  <si>
    <r>
      <t xml:space="preserve">Congressional manual enrollments received via CSLs </t>
    </r>
    <r>
      <rPr>
        <i/>
        <sz val="11"/>
        <color rgb="FF000000"/>
        <rFont val="Calibri"/>
        <family val="2"/>
        <scheme val="minor"/>
      </rPr>
      <t>(12/1/15 and prior)</t>
    </r>
  </si>
  <si>
    <t>All Congressional enrollments that are performed with FAST-APP (01/01/16)</t>
  </si>
  <si>
    <t>All Congressional enrollments that are performed with FAST-APP (12/1/15 and Prior)</t>
  </si>
  <si>
    <t>IVL enrollments that are performed within Enroll App (12/1/15) and prior</t>
  </si>
  <si>
    <t>IVL enrollments that are performed within Enroll App (1/01/16)</t>
  </si>
  <si>
    <t>SHOP non-congressional enrollments that are performed within Enroll App
(12/1/15 and Prior)</t>
  </si>
  <si>
    <t>SHOP non-congressional enrollments that are performed within Enroll App (01/1/16)</t>
  </si>
  <si>
    <r>
      <t xml:space="preserve">CSL -  (IVL) Enrollment
</t>
    </r>
    <r>
      <rPr>
        <b/>
        <i/>
        <sz val="11"/>
        <color theme="1"/>
        <rFont val="Calibri"/>
        <family val="2"/>
        <scheme val="minor"/>
      </rPr>
      <t>(12/1/15 and prior)</t>
    </r>
  </si>
  <si>
    <t>Pending
Carried-Over
(Prev. Week) 11/06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</si>
</sst>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7"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11"/>
      <color rgb="FF000000"/>
      <name val="Calibri"/>
      <family val="2"/>
      <scheme val="minor"/>
    </font>
    <font>
      <sz val="10"/>
      <color rgb="FF000000"/>
      <name val="Calibri"/>
      <family val="2"/>
      <scheme val="minor"/>
    </font>
    <font>
      <b/>
      <i/>
      <sz val="10"/>
      <color theme="1"/>
      <name val="Calibri"/>
      <family val="2"/>
      <scheme val="minor"/>
    </font>
    <font>
      <i/>
      <sz val="11"/>
      <name val="Calibri"/>
      <family val="2"/>
      <scheme val="minor"/>
    </font>
    <font>
      <i/>
      <sz val="11"/>
      <color rgb="FF000000"/>
      <name val="Calibri"/>
      <family val="2"/>
      <scheme val="minor"/>
    </font>
    <font>
      <b/>
      <sz val="11"/>
      <name val="Calibri"/>
      <family val="2"/>
      <scheme val="minor"/>
    </font>
    <font>
      <b/>
      <i/>
      <sz val="11"/>
      <name val="Calibri"/>
      <family val="2"/>
      <scheme val="minor"/>
    </font>
    <font>
      <sz val="14"/>
      <color theme="1"/>
      <name val="Times New Roman"/>
      <family val="1"/>
    </font>
    <font>
      <u/>
      <sz val="11"/>
      <color theme="10"/>
      <name val="Calibri"/>
      <family val="2"/>
      <scheme val="minor"/>
    </font>
    <font>
      <sz val="10"/>
      <color theme="1"/>
      <name val="Segoe UI"/>
      <family val="2"/>
    </font>
    <font>
      <sz val="11"/>
      <color rgb="FFFF0000"/>
      <name val="Calibri"/>
      <family val="2"/>
      <scheme val="minor"/>
    </font>
    <font>
      <b/>
      <sz val="11"/>
      <color rgb="FFFF0000"/>
      <name val="Calibri"/>
      <family val="2"/>
      <scheme val="minor"/>
    </font>
    <font>
      <b/>
      <i/>
      <sz val="11"/>
      <color rgb="FFFF0000"/>
      <name val="Calibri"/>
      <family val="2"/>
      <scheme val="minor"/>
    </font>
    <font>
      <i/>
      <sz val="11"/>
      <color rgb="FFFF0000"/>
      <name val="Calibri"/>
      <family val="2"/>
      <scheme val="minor"/>
    </font>
    <font>
      <sz val="11"/>
      <name val="Calibri"/>
      <family val="2"/>
      <scheme val="minor"/>
    </font>
    <font>
      <b/>
      <sz val="11"/>
      <color rgb="FF000000"/>
      <name val="Calibri"/>
      <family val="2"/>
    </font>
    <font>
      <sz val="11"/>
      <color theme="1"/>
      <name val="Calibri"/>
      <family val="2"/>
    </font>
    <font>
      <i/>
      <sz val="11"/>
      <color rgb="FF000000"/>
      <name val="Calibri"/>
      <family val="2"/>
    </font>
    <font>
      <i/>
      <sz val="10"/>
      <color rgb="FFFF0000"/>
      <name val="Calibri"/>
      <family val="2"/>
      <scheme val="minor"/>
    </font>
    <font>
      <sz val="10"/>
      <color theme="1"/>
      <name val="Calibri"/>
      <family val="2"/>
      <scheme val="minor"/>
    </font>
    <font>
      <sz val="11"/>
      <color rgb="FF34495E"/>
      <name val="Calibri"/>
      <family val="2"/>
      <scheme val="minor"/>
    </font>
    <font>
      <sz val="11"/>
      <color rgb="FF1F497D"/>
      <name val="Calibri"/>
      <family val="2"/>
      <scheme val="minor"/>
    </font>
    <font>
      <sz val="9"/>
      <color rgb="FF000000"/>
      <name val="Arial"/>
      <family val="2"/>
    </font>
  </fonts>
  <fills count="18">
    <fill>
      <patternFill patternType="none"/>
    </fill>
    <fill>
      <patternFill patternType="gray125"/>
    </fill>
    <fill>
      <patternFill patternType="solid">
        <fgColor rgb="FFFFC000"/>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rgb="FFD9D9D9"/>
        <bgColor rgb="FF000000"/>
      </patternFill>
    </fill>
    <fill>
      <patternFill patternType="solid">
        <fgColor theme="4" tint="0.39997558519241921"/>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9" tint="0.59999389629810485"/>
        <bgColor indexed="64"/>
      </patternFill>
    </fill>
  </fills>
  <borders count="6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style="thin">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top/>
      <bottom style="thin">
        <color indexed="64"/>
      </bottom>
      <diagonal/>
    </border>
  </borders>
  <cellStyleXfs count="3">
    <xf numFmtId="0" fontId="0" fillId="0" borderId="0"/>
    <xf numFmtId="43" fontId="1" fillId="0" borderId="0" applyFont="0" applyFill="0" applyBorder="0" applyAlignment="0" applyProtection="0"/>
    <xf numFmtId="0" fontId="12" fillId="0" borderId="0" applyNumberFormat="0" applyFill="0" applyBorder="0" applyAlignment="0" applyProtection="0"/>
  </cellStyleXfs>
  <cellXfs count="741">
    <xf numFmtId="0" fontId="0" fillId="0" borderId="0" xfId="0"/>
    <xf numFmtId="0" fontId="2" fillId="0" borderId="0" xfId="0" applyFont="1" applyAlignment="1" applyProtection="1">
      <alignment horizontal="center"/>
      <protection locked="0"/>
    </xf>
    <xf numFmtId="0" fontId="0" fillId="0" borderId="0" xfId="0" applyProtection="1">
      <protection locked="0"/>
    </xf>
    <xf numFmtId="0" fontId="0" fillId="0" borderId="0" xfId="0" applyAlignment="1" applyProtection="1">
      <alignment wrapText="1"/>
      <protection locked="0"/>
    </xf>
    <xf numFmtId="3" fontId="0" fillId="0" borderId="0" xfId="0" applyNumberFormat="1" applyProtection="1">
      <protection locked="0"/>
    </xf>
    <xf numFmtId="0" fontId="0" fillId="0" borderId="4" xfId="0" applyBorder="1" applyAlignment="1" applyProtection="1">
      <alignment horizontal="left" vertical="center"/>
      <protection locked="0"/>
    </xf>
    <xf numFmtId="0" fontId="0" fillId="0" borderId="1" xfId="0" applyBorder="1" applyAlignment="1" applyProtection="1">
      <alignment horizontal="right"/>
      <protection locked="0"/>
    </xf>
    <xf numFmtId="0" fontId="0" fillId="0" borderId="2" xfId="0" applyBorder="1" applyProtection="1">
      <protection locked="0"/>
    </xf>
    <xf numFmtId="0" fontId="0" fillId="0" borderId="0" xfId="0" applyAlignment="1" applyProtection="1">
      <alignment horizontal="left"/>
      <protection locked="0"/>
    </xf>
    <xf numFmtId="0" fontId="2" fillId="0" borderId="0" xfId="0" applyFont="1" applyProtection="1">
      <protection locked="0"/>
    </xf>
    <xf numFmtId="3" fontId="0" fillId="0" borderId="0" xfId="0" applyNumberFormat="1" applyAlignment="1" applyProtection="1">
      <alignment wrapText="1"/>
      <protection locked="0"/>
    </xf>
    <xf numFmtId="0" fontId="4" fillId="0" borderId="16" xfId="0" applyFont="1" applyBorder="1" applyProtection="1">
      <protection locked="0"/>
    </xf>
    <xf numFmtId="0" fontId="2" fillId="0" borderId="24" xfId="0" applyFont="1" applyBorder="1" applyAlignment="1" applyProtection="1">
      <alignment horizontal="center"/>
      <protection locked="0"/>
    </xf>
    <xf numFmtId="0" fontId="0" fillId="0" borderId="0" xfId="0" applyFill="1" applyProtection="1">
      <protection locked="0"/>
    </xf>
    <xf numFmtId="3" fontId="0" fillId="0" borderId="0" xfId="0" applyNumberFormat="1" applyFill="1" applyProtection="1">
      <protection locked="0"/>
    </xf>
    <xf numFmtId="14" fontId="2" fillId="0" borderId="9" xfId="0" applyNumberFormat="1" applyFont="1" applyBorder="1" applyAlignment="1" applyProtection="1">
      <alignment horizontal="center" vertical="center"/>
      <protection locked="0"/>
    </xf>
    <xf numFmtId="14" fontId="2" fillId="0" borderId="11" xfId="0" applyNumberFormat="1" applyFont="1" applyBorder="1" applyAlignment="1" applyProtection="1">
      <alignment horizontal="center" vertical="center"/>
      <protection locked="0"/>
    </xf>
    <xf numFmtId="14" fontId="2" fillId="0" borderId="32" xfId="0" applyNumberFormat="1" applyFont="1" applyBorder="1" applyAlignment="1" applyProtection="1">
      <alignment horizontal="center" vertical="center" wrapText="1"/>
      <protection locked="0"/>
    </xf>
    <xf numFmtId="0" fontId="0" fillId="4" borderId="21" xfId="0" applyFill="1" applyBorder="1" applyAlignment="1" applyProtection="1">
      <alignment horizontal="left" vertical="center" wrapText="1"/>
      <protection locked="0"/>
    </xf>
    <xf numFmtId="0" fontId="5" fillId="4" borderId="33" xfId="0" applyFont="1" applyFill="1" applyBorder="1" applyAlignment="1" applyProtection="1">
      <alignment vertical="center" wrapText="1"/>
      <protection locked="0"/>
    </xf>
    <xf numFmtId="0" fontId="0" fillId="4" borderId="4" xfId="0" applyFill="1" applyBorder="1" applyAlignment="1" applyProtection="1">
      <alignment vertical="center"/>
      <protection locked="0"/>
    </xf>
    <xf numFmtId="0" fontId="4" fillId="4" borderId="16" xfId="0" applyFont="1" applyFill="1" applyBorder="1" applyAlignment="1" applyProtection="1">
      <alignment wrapText="1"/>
      <protection locked="0"/>
    </xf>
    <xf numFmtId="0" fontId="0" fillId="3" borderId="21" xfId="0" applyFill="1" applyBorder="1" applyAlignment="1" applyProtection="1">
      <alignment horizontal="left" vertical="center" wrapText="1"/>
      <protection locked="0"/>
    </xf>
    <xf numFmtId="0" fontId="5" fillId="3" borderId="33" xfId="0" applyFont="1" applyFill="1" applyBorder="1" applyAlignment="1" applyProtection="1">
      <alignment vertical="center" wrapText="1"/>
      <protection locked="0"/>
    </xf>
    <xf numFmtId="0" fontId="0" fillId="3" borderId="4" xfId="0" applyFill="1" applyBorder="1" applyAlignment="1" applyProtection="1">
      <alignment vertical="center"/>
      <protection locked="0"/>
    </xf>
    <xf numFmtId="0" fontId="4" fillId="3" borderId="16" xfId="0" applyFont="1" applyFill="1" applyBorder="1" applyAlignment="1" applyProtection="1">
      <alignment wrapText="1"/>
      <protection locked="0"/>
    </xf>
    <xf numFmtId="0" fontId="5" fillId="6" borderId="33" xfId="0" applyFont="1" applyFill="1" applyBorder="1" applyAlignment="1" applyProtection="1">
      <alignment vertical="center" wrapText="1"/>
      <protection locked="0"/>
    </xf>
    <xf numFmtId="0" fontId="4" fillId="6" borderId="16" xfId="0" applyFont="1" applyFill="1" applyBorder="1" applyAlignment="1" applyProtection="1">
      <alignment wrapText="1"/>
      <protection locked="0"/>
    </xf>
    <xf numFmtId="0" fontId="0" fillId="5" borderId="21" xfId="0" applyFill="1" applyBorder="1" applyAlignment="1" applyProtection="1">
      <alignment horizontal="left" vertical="center" wrapText="1"/>
      <protection locked="0"/>
    </xf>
    <xf numFmtId="0" fontId="0" fillId="5" borderId="4" xfId="0" applyFill="1" applyBorder="1" applyAlignment="1" applyProtection="1">
      <alignment vertical="center"/>
      <protection locked="0"/>
    </xf>
    <xf numFmtId="0" fontId="0" fillId="0" borderId="0" xfId="0" applyFont="1" applyProtection="1">
      <protection locked="0"/>
    </xf>
    <xf numFmtId="14" fontId="3" fillId="0" borderId="1" xfId="0" applyNumberFormat="1" applyFont="1" applyBorder="1" applyAlignment="1" applyProtection="1">
      <alignment horizontal="center" vertical="center"/>
      <protection locked="0"/>
    </xf>
    <xf numFmtId="14" fontId="3" fillId="0" borderId="2" xfId="0" applyNumberFormat="1" applyFont="1" applyBorder="1" applyAlignment="1" applyProtection="1">
      <alignment horizontal="center" vertical="center"/>
      <protection locked="0"/>
    </xf>
    <xf numFmtId="14" fontId="3" fillId="0" borderId="3" xfId="0" applyNumberFormat="1" applyFont="1" applyBorder="1" applyAlignment="1" applyProtection="1">
      <alignment horizontal="center" vertical="center" wrapText="1"/>
      <protection locked="0"/>
    </xf>
    <xf numFmtId="3" fontId="3" fillId="0" borderId="20" xfId="1" applyNumberFormat="1" applyFont="1" applyFill="1" applyBorder="1" applyAlignment="1" applyProtection="1">
      <alignment horizontal="right"/>
    </xf>
    <xf numFmtId="0" fontId="0" fillId="0" borderId="10" xfId="0" applyFont="1" applyBorder="1" applyProtection="1"/>
    <xf numFmtId="3" fontId="2" fillId="0" borderId="12" xfId="0" applyNumberFormat="1" applyFont="1" applyBorder="1" applyProtection="1"/>
    <xf numFmtId="3" fontId="0" fillId="0" borderId="12" xfId="0" applyNumberFormat="1" applyFont="1" applyBorder="1" applyProtection="1"/>
    <xf numFmtId="3" fontId="2" fillId="0" borderId="12" xfId="0" applyNumberFormat="1" applyFont="1" applyBorder="1" applyAlignment="1" applyProtection="1">
      <alignment wrapText="1"/>
    </xf>
    <xf numFmtId="3" fontId="0" fillId="0" borderId="12" xfId="0" applyNumberFormat="1" applyFont="1" applyBorder="1" applyAlignment="1" applyProtection="1">
      <alignment wrapText="1"/>
    </xf>
    <xf numFmtId="3" fontId="0" fillId="0" borderId="34" xfId="0" applyNumberFormat="1" applyFont="1" applyBorder="1" applyProtection="1"/>
    <xf numFmtId="3" fontId="3" fillId="5" borderId="30" xfId="0" applyNumberFormat="1" applyFont="1" applyFill="1" applyBorder="1" applyProtection="1"/>
    <xf numFmtId="3" fontId="3" fillId="2" borderId="19" xfId="1" applyNumberFormat="1" applyFont="1" applyFill="1" applyBorder="1" applyProtection="1"/>
    <xf numFmtId="3" fontId="3" fillId="5" borderId="21" xfId="1" applyNumberFormat="1" applyFont="1" applyFill="1" applyBorder="1" applyProtection="1"/>
    <xf numFmtId="3" fontId="3" fillId="5" borderId="22" xfId="1" applyNumberFormat="1" applyFont="1" applyFill="1" applyBorder="1" applyProtection="1"/>
    <xf numFmtId="3" fontId="3" fillId="5" borderId="23" xfId="1" applyNumberFormat="1" applyFont="1" applyFill="1" applyBorder="1" applyProtection="1"/>
    <xf numFmtId="3" fontId="3" fillId="2" borderId="13" xfId="1" applyNumberFormat="1" applyFont="1" applyFill="1" applyBorder="1" applyAlignment="1" applyProtection="1">
      <alignment horizontal="right"/>
    </xf>
    <xf numFmtId="3" fontId="3" fillId="5" borderId="4" xfId="1" applyNumberFormat="1" applyFont="1" applyFill="1" applyBorder="1" applyProtection="1"/>
    <xf numFmtId="3" fontId="3" fillId="5" borderId="5" xfId="1" applyNumberFormat="1" applyFont="1" applyFill="1" applyBorder="1" applyProtection="1"/>
    <xf numFmtId="3" fontId="3" fillId="5" borderId="6" xfId="1" applyNumberFormat="1" applyFont="1" applyFill="1" applyBorder="1" applyProtection="1"/>
    <xf numFmtId="3" fontId="3" fillId="2" borderId="17" xfId="1" applyNumberFormat="1" applyFont="1" applyFill="1" applyBorder="1" applyAlignment="1" applyProtection="1">
      <alignment horizontal="right"/>
    </xf>
    <xf numFmtId="3" fontId="3" fillId="5" borderId="31" xfId="1" applyNumberFormat="1" applyFont="1" applyFill="1" applyBorder="1" applyProtection="1"/>
    <xf numFmtId="3" fontId="3" fillId="5" borderId="7" xfId="1" applyNumberFormat="1" applyFont="1" applyFill="1" applyBorder="1" applyProtection="1"/>
    <xf numFmtId="3" fontId="3" fillId="5" borderId="29" xfId="1" applyNumberFormat="1" applyFont="1" applyFill="1" applyBorder="1" applyProtection="1"/>
    <xf numFmtId="3" fontId="3" fillId="5" borderId="17" xfId="1" applyNumberFormat="1" applyFont="1" applyFill="1" applyBorder="1" applyProtection="1"/>
    <xf numFmtId="3" fontId="3" fillId="5" borderId="13" xfId="1" applyNumberFormat="1" applyFont="1" applyFill="1" applyBorder="1" applyProtection="1"/>
    <xf numFmtId="3" fontId="3" fillId="5" borderId="10" xfId="1" applyNumberFormat="1" applyFont="1" applyFill="1" applyBorder="1" applyProtection="1"/>
    <xf numFmtId="3" fontId="3" fillId="5" borderId="12" xfId="1" applyNumberFormat="1" applyFont="1" applyFill="1" applyBorder="1" applyProtection="1"/>
    <xf numFmtId="3" fontId="3" fillId="5" borderId="30" xfId="1" applyNumberFormat="1" applyFont="1" applyFill="1" applyBorder="1" applyProtection="1"/>
    <xf numFmtId="3" fontId="3" fillId="2" borderId="30" xfId="1" applyNumberFormat="1" applyFont="1" applyFill="1" applyBorder="1" applyAlignment="1" applyProtection="1">
      <alignment horizontal="right"/>
    </xf>
    <xf numFmtId="3" fontId="7" fillId="4" borderId="33" xfId="1" applyNumberFormat="1" applyFont="1" applyFill="1" applyBorder="1" applyAlignment="1" applyProtection="1">
      <alignment horizontal="right"/>
    </xf>
    <xf numFmtId="3" fontId="7" fillId="4" borderId="16" xfId="1" applyNumberFormat="1" applyFont="1" applyFill="1" applyBorder="1" applyAlignment="1" applyProtection="1">
      <alignment horizontal="right"/>
    </xf>
    <xf numFmtId="3" fontId="7" fillId="3" borderId="33" xfId="1" applyNumberFormat="1" applyFont="1" applyFill="1" applyBorder="1" applyAlignment="1" applyProtection="1">
      <alignment horizontal="right"/>
    </xf>
    <xf numFmtId="3" fontId="7" fillId="3" borderId="16" xfId="1" applyNumberFormat="1" applyFont="1" applyFill="1" applyBorder="1" applyAlignment="1" applyProtection="1">
      <alignment horizontal="right"/>
    </xf>
    <xf numFmtId="3" fontId="7" fillId="6" borderId="33" xfId="1" applyNumberFormat="1" applyFont="1" applyFill="1" applyBorder="1" applyAlignment="1" applyProtection="1">
      <alignment horizontal="right"/>
    </xf>
    <xf numFmtId="3" fontId="7" fillId="6" borderId="16" xfId="1" applyNumberFormat="1" applyFont="1" applyFill="1" applyBorder="1" applyAlignment="1" applyProtection="1">
      <alignment horizontal="right"/>
    </xf>
    <xf numFmtId="3" fontId="7" fillId="0" borderId="16" xfId="1" applyNumberFormat="1" applyFont="1" applyFill="1" applyBorder="1" applyAlignment="1" applyProtection="1">
      <alignment horizontal="right"/>
    </xf>
    <xf numFmtId="0" fontId="5" fillId="4" borderId="21" xfId="0" applyFont="1" applyFill="1" applyBorder="1" applyAlignment="1" applyProtection="1">
      <alignment horizontal="right" wrapText="1"/>
    </xf>
    <xf numFmtId="3" fontId="2" fillId="4" borderId="22" xfId="1" applyNumberFormat="1" applyFont="1" applyFill="1" applyBorder="1" applyProtection="1"/>
    <xf numFmtId="0" fontId="5" fillId="4" borderId="22" xfId="0" applyFont="1" applyFill="1" applyBorder="1" applyAlignment="1" applyProtection="1">
      <alignment horizontal="right" wrapText="1"/>
    </xf>
    <xf numFmtId="3" fontId="2" fillId="4" borderId="33" xfId="1" applyNumberFormat="1" applyFont="1" applyFill="1" applyBorder="1" applyProtection="1"/>
    <xf numFmtId="0" fontId="5" fillId="4" borderId="4" xfId="0" applyFont="1" applyFill="1" applyBorder="1" applyAlignment="1" applyProtection="1">
      <alignment horizontal="right" wrapText="1"/>
    </xf>
    <xf numFmtId="3" fontId="2" fillId="4" borderId="5" xfId="1" applyNumberFormat="1" applyFont="1" applyFill="1" applyBorder="1" applyProtection="1"/>
    <xf numFmtId="0" fontId="5" fillId="4" borderId="5" xfId="0" applyFont="1" applyFill="1" applyBorder="1" applyAlignment="1" applyProtection="1">
      <alignment horizontal="right" wrapText="1"/>
    </xf>
    <xf numFmtId="3" fontId="2" fillId="4" borderId="16" xfId="1" applyNumberFormat="1" applyFont="1" applyFill="1" applyBorder="1" applyProtection="1"/>
    <xf numFmtId="0" fontId="5" fillId="3" borderId="21" xfId="0" applyFont="1" applyFill="1" applyBorder="1" applyAlignment="1" applyProtection="1">
      <alignment horizontal="right" wrapText="1"/>
    </xf>
    <xf numFmtId="3" fontId="2" fillId="3" borderId="22" xfId="1" applyNumberFormat="1" applyFont="1" applyFill="1" applyBorder="1" applyProtection="1"/>
    <xf numFmtId="0" fontId="5" fillId="3" borderId="22" xfId="0" applyFont="1" applyFill="1" applyBorder="1" applyAlignment="1" applyProtection="1">
      <alignment horizontal="right" wrapText="1"/>
    </xf>
    <xf numFmtId="3" fontId="2" fillId="3" borderId="33" xfId="1" applyNumberFormat="1" applyFont="1" applyFill="1" applyBorder="1" applyProtection="1"/>
    <xf numFmtId="0" fontId="5" fillId="3" borderId="4" xfId="0" applyFont="1" applyFill="1" applyBorder="1" applyAlignment="1" applyProtection="1">
      <alignment horizontal="right" wrapText="1"/>
    </xf>
    <xf numFmtId="3" fontId="2" fillId="3" borderId="5" xfId="1" applyNumberFormat="1" applyFont="1" applyFill="1" applyBorder="1" applyProtection="1"/>
    <xf numFmtId="0" fontId="5" fillId="3" borderId="5" xfId="0" applyFont="1" applyFill="1" applyBorder="1" applyAlignment="1" applyProtection="1">
      <alignment horizontal="right" wrapText="1"/>
    </xf>
    <xf numFmtId="3" fontId="2" fillId="3" borderId="16" xfId="1" applyNumberFormat="1" applyFont="1" applyFill="1" applyBorder="1" applyProtection="1"/>
    <xf numFmtId="0" fontId="5" fillId="6" borderId="21" xfId="0" applyFont="1" applyFill="1" applyBorder="1" applyAlignment="1" applyProtection="1">
      <alignment horizontal="right" wrapText="1"/>
    </xf>
    <xf numFmtId="3" fontId="2" fillId="6" borderId="22" xfId="1" applyNumberFormat="1" applyFont="1" applyFill="1" applyBorder="1" applyProtection="1"/>
    <xf numFmtId="0" fontId="5" fillId="6" borderId="22" xfId="0" applyFont="1" applyFill="1" applyBorder="1" applyAlignment="1" applyProtection="1">
      <alignment horizontal="right" wrapText="1"/>
    </xf>
    <xf numFmtId="3" fontId="2" fillId="6" borderId="33" xfId="1" applyNumberFormat="1" applyFont="1" applyFill="1" applyBorder="1" applyProtection="1"/>
    <xf numFmtId="0" fontId="5" fillId="6" borderId="4" xfId="0" applyFont="1" applyFill="1" applyBorder="1" applyAlignment="1" applyProtection="1">
      <alignment horizontal="right" wrapText="1"/>
    </xf>
    <xf numFmtId="3" fontId="2" fillId="6" borderId="5" xfId="1" applyNumberFormat="1" applyFont="1" applyFill="1" applyBorder="1" applyProtection="1"/>
    <xf numFmtId="0" fontId="5" fillId="6" borderId="5" xfId="0" applyFont="1" applyFill="1" applyBorder="1" applyAlignment="1" applyProtection="1">
      <alignment horizontal="right" wrapText="1"/>
    </xf>
    <xf numFmtId="3" fontId="2" fillId="6" borderId="16" xfId="1" applyNumberFormat="1" applyFont="1" applyFill="1" applyBorder="1" applyProtection="1"/>
    <xf numFmtId="0" fontId="5" fillId="0" borderId="10" xfId="0" applyFont="1" applyBorder="1" applyAlignment="1" applyProtection="1">
      <alignment horizontal="right" wrapText="1"/>
    </xf>
    <xf numFmtId="3" fontId="2" fillId="0" borderId="12" xfId="1" applyNumberFormat="1" applyFont="1" applyBorder="1" applyProtection="1"/>
    <xf numFmtId="0" fontId="5" fillId="0" borderId="12" xfId="0" applyFont="1" applyBorder="1" applyAlignment="1" applyProtection="1">
      <alignment horizontal="right" wrapText="1"/>
    </xf>
    <xf numFmtId="3" fontId="2" fillId="0" borderId="18" xfId="1" applyNumberFormat="1" applyFont="1" applyBorder="1" applyProtection="1"/>
    <xf numFmtId="3" fontId="3" fillId="2" borderId="36" xfId="1" applyNumberFormat="1" applyFont="1" applyFill="1" applyBorder="1" applyAlignment="1" applyProtection="1">
      <alignment horizontal="right"/>
    </xf>
    <xf numFmtId="3" fontId="3" fillId="5" borderId="38" xfId="1" applyNumberFormat="1" applyFont="1" applyFill="1" applyBorder="1" applyProtection="1"/>
    <xf numFmtId="3" fontId="3" fillId="5" borderId="39" xfId="1" applyNumberFormat="1" applyFont="1" applyFill="1" applyBorder="1" applyProtection="1"/>
    <xf numFmtId="3" fontId="3" fillId="5" borderId="37" xfId="1" applyNumberFormat="1" applyFont="1" applyFill="1" applyBorder="1" applyProtection="1"/>
    <xf numFmtId="3" fontId="7" fillId="4" borderId="41" xfId="1" applyNumberFormat="1" applyFont="1" applyFill="1" applyBorder="1" applyAlignment="1" applyProtection="1">
      <alignment horizontal="right"/>
    </xf>
    <xf numFmtId="3" fontId="3" fillId="5" borderId="40" xfId="1" applyNumberFormat="1" applyFont="1" applyFill="1" applyBorder="1" applyProtection="1"/>
    <xf numFmtId="3" fontId="3" fillId="5" borderId="42" xfId="1" applyNumberFormat="1" applyFont="1" applyFill="1" applyBorder="1" applyProtection="1"/>
    <xf numFmtId="3" fontId="3" fillId="5" borderId="43" xfId="1" applyNumberFormat="1" applyFont="1" applyFill="1" applyBorder="1" applyProtection="1"/>
    <xf numFmtId="3" fontId="7" fillId="4" borderId="18" xfId="1" applyNumberFormat="1" applyFont="1" applyFill="1" applyBorder="1" applyAlignment="1" applyProtection="1">
      <alignment horizontal="right"/>
    </xf>
    <xf numFmtId="3" fontId="7" fillId="3" borderId="41" xfId="1" applyNumberFormat="1" applyFont="1" applyFill="1" applyBorder="1" applyAlignment="1" applyProtection="1">
      <alignment horizontal="right"/>
    </xf>
    <xf numFmtId="3" fontId="3" fillId="5" borderId="46" xfId="1" applyNumberFormat="1" applyFont="1" applyFill="1" applyBorder="1" applyProtection="1"/>
    <xf numFmtId="3" fontId="3" fillId="2" borderId="46" xfId="1" applyNumberFormat="1" applyFont="1" applyFill="1" applyBorder="1" applyAlignment="1" applyProtection="1">
      <alignment horizontal="right"/>
    </xf>
    <xf numFmtId="3" fontId="3" fillId="2" borderId="45" xfId="1" applyNumberFormat="1" applyFont="1" applyFill="1" applyBorder="1" applyAlignment="1" applyProtection="1">
      <alignment horizontal="right"/>
    </xf>
    <xf numFmtId="3" fontId="7" fillId="3" borderId="18" xfId="1" applyNumberFormat="1" applyFont="1" applyFill="1" applyBorder="1" applyAlignment="1" applyProtection="1">
      <alignment horizontal="right"/>
    </xf>
    <xf numFmtId="3" fontId="3" fillId="5" borderId="47" xfId="1" applyNumberFormat="1" applyFont="1" applyFill="1" applyBorder="1" applyProtection="1"/>
    <xf numFmtId="3" fontId="7" fillId="6" borderId="18" xfId="1" applyNumberFormat="1" applyFont="1" applyFill="1" applyBorder="1" applyAlignment="1" applyProtection="1">
      <alignment horizontal="right"/>
    </xf>
    <xf numFmtId="3" fontId="7" fillId="6" borderId="41" xfId="1" applyNumberFormat="1" applyFont="1" applyFill="1" applyBorder="1" applyAlignment="1" applyProtection="1">
      <alignment horizontal="right"/>
    </xf>
    <xf numFmtId="0" fontId="4" fillId="4" borderId="21" xfId="0" applyFont="1" applyFill="1" applyBorder="1" applyAlignment="1" applyProtection="1">
      <alignment horizontal="right" wrapText="1"/>
    </xf>
    <xf numFmtId="0" fontId="4" fillId="4" borderId="22" xfId="0" applyFont="1" applyFill="1" applyBorder="1" applyAlignment="1" applyProtection="1">
      <alignment horizontal="right" wrapText="1"/>
    </xf>
    <xf numFmtId="3" fontId="2" fillId="4" borderId="23" xfId="1" applyNumberFormat="1" applyFont="1" applyFill="1" applyBorder="1" applyProtection="1"/>
    <xf numFmtId="0" fontId="4" fillId="4" borderId="40" xfId="0" applyFont="1" applyFill="1" applyBorder="1" applyAlignment="1" applyProtection="1">
      <alignment horizontal="right" wrapText="1"/>
    </xf>
    <xf numFmtId="3" fontId="2" fillId="4" borderId="37" xfId="1" applyNumberFormat="1" applyFont="1" applyFill="1" applyBorder="1" applyProtection="1"/>
    <xf numFmtId="0" fontId="4" fillId="4" borderId="37" xfId="0" applyFont="1" applyFill="1" applyBorder="1" applyAlignment="1" applyProtection="1">
      <alignment horizontal="right" wrapText="1"/>
    </xf>
    <xf numFmtId="3" fontId="2" fillId="4" borderId="44" xfId="1" applyNumberFormat="1" applyFont="1" applyFill="1" applyBorder="1" applyProtection="1"/>
    <xf numFmtId="0" fontId="4" fillId="4" borderId="10" xfId="0" applyFont="1" applyFill="1" applyBorder="1" applyAlignment="1" applyProtection="1">
      <alignment horizontal="right" wrapText="1"/>
    </xf>
    <xf numFmtId="3" fontId="2" fillId="4" borderId="12" xfId="1" applyNumberFormat="1" applyFont="1" applyFill="1" applyBorder="1" applyProtection="1"/>
    <xf numFmtId="0" fontId="4" fillId="4" borderId="12" xfId="0" applyFont="1" applyFill="1" applyBorder="1" applyAlignment="1" applyProtection="1">
      <alignment horizontal="right" wrapText="1"/>
    </xf>
    <xf numFmtId="3" fontId="2" fillId="4" borderId="34" xfId="1" applyNumberFormat="1" applyFont="1" applyFill="1" applyBorder="1" applyProtection="1"/>
    <xf numFmtId="0" fontId="4" fillId="3" borderId="21" xfId="0" applyFont="1" applyFill="1" applyBorder="1" applyAlignment="1" applyProtection="1">
      <alignment horizontal="right" wrapText="1"/>
    </xf>
    <xf numFmtId="0" fontId="4" fillId="3" borderId="22" xfId="0" applyFont="1" applyFill="1" applyBorder="1" applyAlignment="1" applyProtection="1">
      <alignment horizontal="right" wrapText="1"/>
    </xf>
    <xf numFmtId="3" fontId="2" fillId="3" borderId="23" xfId="1" applyNumberFormat="1" applyFont="1" applyFill="1" applyBorder="1" applyProtection="1"/>
    <xf numFmtId="0" fontId="4" fillId="3" borderId="40" xfId="0" applyFont="1" applyFill="1" applyBorder="1" applyAlignment="1" applyProtection="1">
      <alignment horizontal="right" wrapText="1"/>
    </xf>
    <xf numFmtId="3" fontId="2" fillId="3" borderId="37" xfId="1" applyNumberFormat="1" applyFont="1" applyFill="1" applyBorder="1" applyProtection="1"/>
    <xf numFmtId="0" fontId="4" fillId="3" borderId="37" xfId="0" applyFont="1" applyFill="1" applyBorder="1" applyAlignment="1" applyProtection="1">
      <alignment horizontal="right" wrapText="1"/>
    </xf>
    <xf numFmtId="3" fontId="2" fillId="3" borderId="44" xfId="1" applyNumberFormat="1" applyFont="1" applyFill="1" applyBorder="1" applyProtection="1"/>
    <xf numFmtId="0" fontId="4" fillId="3" borderId="10" xfId="0" applyFont="1" applyFill="1" applyBorder="1" applyAlignment="1" applyProtection="1">
      <alignment horizontal="right" wrapText="1"/>
    </xf>
    <xf numFmtId="3" fontId="2" fillId="3" borderId="12" xfId="1" applyNumberFormat="1" applyFont="1" applyFill="1" applyBorder="1" applyProtection="1"/>
    <xf numFmtId="0" fontId="4" fillId="3" borderId="12" xfId="0" applyFont="1" applyFill="1" applyBorder="1" applyAlignment="1" applyProtection="1">
      <alignment horizontal="right" wrapText="1"/>
    </xf>
    <xf numFmtId="3" fontId="2" fillId="3" borderId="34" xfId="1" applyNumberFormat="1" applyFont="1" applyFill="1" applyBorder="1" applyProtection="1"/>
    <xf numFmtId="0" fontId="4" fillId="6" borderId="21" xfId="0" applyFont="1" applyFill="1" applyBorder="1" applyAlignment="1" applyProtection="1">
      <alignment horizontal="right" wrapText="1"/>
    </xf>
    <xf numFmtId="0" fontId="4" fillId="6" borderId="22" xfId="0" applyFont="1" applyFill="1" applyBorder="1" applyAlignment="1" applyProtection="1">
      <alignment horizontal="right" wrapText="1"/>
    </xf>
    <xf numFmtId="3" fontId="2" fillId="6" borderId="23" xfId="1" applyNumberFormat="1" applyFont="1" applyFill="1" applyBorder="1" applyProtection="1"/>
    <xf numFmtId="0" fontId="4" fillId="6" borderId="40" xfId="0" applyFont="1" applyFill="1" applyBorder="1" applyAlignment="1" applyProtection="1">
      <alignment horizontal="right" wrapText="1"/>
    </xf>
    <xf numFmtId="3" fontId="2" fillId="6" borderId="37" xfId="1" applyNumberFormat="1" applyFont="1" applyFill="1" applyBorder="1" applyProtection="1"/>
    <xf numFmtId="0" fontId="4" fillId="6" borderId="37" xfId="0" applyFont="1" applyFill="1" applyBorder="1" applyAlignment="1" applyProtection="1">
      <alignment horizontal="right" wrapText="1"/>
    </xf>
    <xf numFmtId="3" fontId="2" fillId="6" borderId="44" xfId="1" applyNumberFormat="1" applyFont="1" applyFill="1" applyBorder="1" applyProtection="1"/>
    <xf numFmtId="0" fontId="4" fillId="6" borderId="10" xfId="0" applyFont="1" applyFill="1" applyBorder="1" applyAlignment="1" applyProtection="1">
      <alignment horizontal="right" wrapText="1"/>
    </xf>
    <xf numFmtId="3" fontId="2" fillId="6" borderId="12" xfId="1" applyNumberFormat="1" applyFont="1" applyFill="1" applyBorder="1" applyProtection="1"/>
    <xf numFmtId="0" fontId="4" fillId="6" borderId="12" xfId="0" applyFont="1" applyFill="1" applyBorder="1" applyAlignment="1" applyProtection="1">
      <alignment horizontal="right" wrapText="1"/>
    </xf>
    <xf numFmtId="3" fontId="2" fillId="6" borderId="34" xfId="1" applyNumberFormat="1" applyFont="1" applyFill="1" applyBorder="1" applyProtection="1"/>
    <xf numFmtId="0" fontId="4" fillId="0" borderId="10" xfId="0" applyFont="1" applyBorder="1" applyAlignment="1" applyProtection="1">
      <alignment horizontal="right" wrapText="1"/>
    </xf>
    <xf numFmtId="0" fontId="4" fillId="0" borderId="12" xfId="0" applyFont="1" applyBorder="1" applyAlignment="1" applyProtection="1">
      <alignment horizontal="right" wrapText="1"/>
    </xf>
    <xf numFmtId="0" fontId="2" fillId="4" borderId="21" xfId="0" applyFont="1" applyFill="1" applyBorder="1" applyAlignment="1" applyProtection="1">
      <alignment horizontal="left" vertical="center" wrapText="1"/>
    </xf>
    <xf numFmtId="0" fontId="4" fillId="4" borderId="33" xfId="0" applyFont="1" applyFill="1" applyBorder="1" applyAlignment="1" applyProtection="1">
      <alignment vertical="center" wrapText="1"/>
    </xf>
    <xf numFmtId="0" fontId="2" fillId="4" borderId="40" xfId="0" applyFont="1" applyFill="1" applyBorder="1" applyAlignment="1" applyProtection="1">
      <alignment vertical="center" wrapText="1"/>
    </xf>
    <xf numFmtId="0" fontId="4" fillId="4" borderId="41" xfId="0" applyFont="1" applyFill="1" applyBorder="1" applyAlignment="1" applyProtection="1">
      <alignment wrapText="1"/>
    </xf>
    <xf numFmtId="0" fontId="2" fillId="4" borderId="10" xfId="0" applyFont="1" applyFill="1" applyBorder="1" applyAlignment="1" applyProtection="1">
      <alignment vertical="center" wrapText="1"/>
    </xf>
    <xf numFmtId="0" fontId="4" fillId="4" borderId="18" xfId="0" applyFont="1" applyFill="1" applyBorder="1" applyAlignment="1" applyProtection="1">
      <alignment wrapText="1"/>
    </xf>
    <xf numFmtId="0" fontId="2" fillId="3" borderId="21" xfId="0" applyFont="1" applyFill="1" applyBorder="1" applyAlignment="1" applyProtection="1">
      <alignment horizontal="left" vertical="center" wrapText="1"/>
    </xf>
    <xf numFmtId="0" fontId="4" fillId="3" borderId="33" xfId="0" applyFont="1" applyFill="1" applyBorder="1" applyAlignment="1" applyProtection="1">
      <alignment vertical="center" wrapText="1"/>
    </xf>
    <xf numFmtId="0" fontId="2" fillId="3" borderId="40" xfId="0" applyFont="1" applyFill="1" applyBorder="1" applyAlignment="1" applyProtection="1">
      <alignment vertical="center" wrapText="1"/>
    </xf>
    <xf numFmtId="0" fontId="4" fillId="3" borderId="41" xfId="0" applyFont="1" applyFill="1" applyBorder="1" applyAlignment="1" applyProtection="1">
      <alignment wrapText="1"/>
    </xf>
    <xf numFmtId="0" fontId="2" fillId="6" borderId="21" xfId="0" applyFont="1" applyFill="1" applyBorder="1" applyAlignment="1" applyProtection="1">
      <alignment horizontal="left" vertical="center" wrapText="1"/>
    </xf>
    <xf numFmtId="0" fontId="4" fillId="6" borderId="33" xfId="0" applyFont="1" applyFill="1" applyBorder="1" applyAlignment="1" applyProtection="1">
      <alignment vertical="center" wrapText="1"/>
    </xf>
    <xf numFmtId="0" fontId="2" fillId="6" borderId="40" xfId="0" applyFont="1" applyFill="1" applyBorder="1" applyAlignment="1" applyProtection="1">
      <alignment vertical="center" wrapText="1"/>
    </xf>
    <xf numFmtId="0" fontId="4" fillId="6" borderId="41" xfId="0" applyFont="1" applyFill="1" applyBorder="1" applyAlignment="1" applyProtection="1">
      <alignment wrapText="1"/>
    </xf>
    <xf numFmtId="0" fontId="4" fillId="6" borderId="18" xfId="0" applyFont="1" applyFill="1" applyBorder="1" applyAlignment="1" applyProtection="1">
      <alignment wrapText="1"/>
    </xf>
    <xf numFmtId="0" fontId="2" fillId="0" borderId="4" xfId="0" applyFont="1" applyBorder="1" applyAlignment="1" applyProtection="1">
      <alignment horizontal="left" vertical="center"/>
    </xf>
    <xf numFmtId="0" fontId="4" fillId="0" borderId="16" xfId="0" applyFont="1" applyBorder="1" applyProtection="1"/>
    <xf numFmtId="0" fontId="0" fillId="0" borderId="1" xfId="0" applyBorder="1" applyAlignment="1" applyProtection="1">
      <alignment horizontal="right"/>
    </xf>
    <xf numFmtId="0" fontId="0" fillId="0" borderId="2" xfId="0" applyBorder="1" applyProtection="1"/>
    <xf numFmtId="0" fontId="9" fillId="7" borderId="1" xfId="0" applyNumberFormat="1" applyFont="1" applyFill="1" applyBorder="1" applyAlignment="1" applyProtection="1">
      <alignment horizontal="center" wrapText="1"/>
    </xf>
    <xf numFmtId="0" fontId="9" fillId="7" borderId="2" xfId="0" applyNumberFormat="1" applyFont="1" applyFill="1" applyBorder="1" applyAlignment="1" applyProtection="1">
      <alignment horizontal="center" wrapText="1"/>
    </xf>
    <xf numFmtId="0" fontId="9" fillId="7" borderId="3" xfId="0" applyNumberFormat="1" applyFont="1" applyFill="1" applyBorder="1" applyAlignment="1" applyProtection="1">
      <alignment horizontal="center" wrapText="1"/>
    </xf>
    <xf numFmtId="0" fontId="2" fillId="0" borderId="0" xfId="0" applyNumberFormat="1" applyFont="1" applyAlignment="1" applyProtection="1">
      <alignment horizontal="center" wrapText="1"/>
      <protection locked="0"/>
    </xf>
    <xf numFmtId="14" fontId="0" fillId="0" borderId="21" xfId="0" applyNumberFormat="1" applyBorder="1" applyAlignment="1" applyProtection="1">
      <alignment wrapText="1"/>
      <protection locked="0"/>
    </xf>
    <xf numFmtId="0" fontId="0" fillId="0" borderId="22" xfId="0" applyBorder="1" applyAlignment="1" applyProtection="1">
      <alignment wrapText="1"/>
      <protection locked="0"/>
    </xf>
    <xf numFmtId="0" fontId="0" fillId="0" borderId="22" xfId="0" applyBorder="1" applyAlignment="1" applyProtection="1">
      <alignment horizontal="right" wrapText="1"/>
      <protection locked="0"/>
    </xf>
    <xf numFmtId="14" fontId="0" fillId="0" borderId="22" xfId="0" applyNumberFormat="1" applyBorder="1" applyAlignment="1" applyProtection="1">
      <alignment wrapText="1"/>
      <protection locked="0"/>
    </xf>
    <xf numFmtId="0" fontId="0" fillId="0" borderId="23" xfId="0" applyBorder="1" applyAlignment="1" applyProtection="1">
      <alignment wrapText="1"/>
      <protection locked="0"/>
    </xf>
    <xf numFmtId="14" fontId="0" fillId="0" borderId="40" xfId="0" applyNumberFormat="1" applyBorder="1" applyAlignment="1" applyProtection="1">
      <alignment wrapText="1"/>
      <protection locked="0"/>
    </xf>
    <xf numFmtId="0" fontId="0" fillId="0" borderId="37" xfId="0" applyBorder="1" applyAlignment="1" applyProtection="1">
      <alignment wrapText="1"/>
      <protection locked="0"/>
    </xf>
    <xf numFmtId="0" fontId="0" fillId="0" borderId="37" xfId="0" applyBorder="1" applyAlignment="1" applyProtection="1">
      <alignment horizontal="right" wrapText="1"/>
      <protection locked="0"/>
    </xf>
    <xf numFmtId="14" fontId="0" fillId="0" borderId="37" xfId="0" applyNumberFormat="1" applyBorder="1" applyAlignment="1" applyProtection="1">
      <alignment wrapText="1"/>
      <protection locked="0"/>
    </xf>
    <xf numFmtId="0" fontId="0" fillId="0" borderId="44" xfId="0" applyBorder="1" applyAlignment="1" applyProtection="1">
      <alignment wrapText="1"/>
      <protection locked="0"/>
    </xf>
    <xf numFmtId="14" fontId="0" fillId="0" borderId="40" xfId="0" applyNumberFormat="1" applyBorder="1" applyProtection="1">
      <protection locked="0"/>
    </xf>
    <xf numFmtId="0" fontId="0" fillId="0" borderId="37" xfId="0" applyBorder="1" applyProtection="1">
      <protection locked="0"/>
    </xf>
    <xf numFmtId="0" fontId="0" fillId="0" borderId="37" xfId="0" applyBorder="1" applyAlignment="1" applyProtection="1">
      <alignment horizontal="right"/>
      <protection locked="0"/>
    </xf>
    <xf numFmtId="14" fontId="0" fillId="0" borderId="37" xfId="0" applyNumberFormat="1" applyBorder="1" applyProtection="1">
      <protection locked="0"/>
    </xf>
    <xf numFmtId="0" fontId="0" fillId="0" borderId="44" xfId="0" applyBorder="1" applyProtection="1">
      <protection locked="0"/>
    </xf>
    <xf numFmtId="14" fontId="0" fillId="0" borderId="4" xfId="0" applyNumberFormat="1" applyBorder="1" applyProtection="1">
      <protection locked="0"/>
    </xf>
    <xf numFmtId="0" fontId="0" fillId="0" borderId="5" xfId="0" applyBorder="1" applyProtection="1">
      <protection locked="0"/>
    </xf>
    <xf numFmtId="0" fontId="0" fillId="0" borderId="5" xfId="0" applyBorder="1" applyAlignment="1" applyProtection="1">
      <alignment horizontal="right"/>
      <protection locked="0"/>
    </xf>
    <xf numFmtId="0" fontId="0" fillId="0" borderId="6" xfId="0" applyBorder="1" applyProtection="1">
      <protection locked="0"/>
    </xf>
    <xf numFmtId="14" fontId="0" fillId="0" borderId="0" xfId="0" applyNumberFormat="1" applyProtection="1">
      <protection locked="0"/>
    </xf>
    <xf numFmtId="0" fontId="0" fillId="0" borderId="0" xfId="0" applyAlignment="1" applyProtection="1">
      <alignment horizontal="right"/>
      <protection locked="0"/>
    </xf>
    <xf numFmtId="14" fontId="0" fillId="0" borderId="7" xfId="0" applyNumberFormat="1" applyBorder="1" applyAlignment="1" applyProtection="1">
      <alignment wrapText="1"/>
      <protection locked="0"/>
    </xf>
    <xf numFmtId="0" fontId="0" fillId="0" borderId="12" xfId="0" applyBorder="1" applyProtection="1">
      <protection locked="0"/>
    </xf>
    <xf numFmtId="14" fontId="0" fillId="0" borderId="12" xfId="0" applyNumberFormat="1" applyBorder="1" applyProtection="1">
      <protection locked="0"/>
    </xf>
    <xf numFmtId="14" fontId="0" fillId="0" borderId="5" xfId="0" applyNumberFormat="1" applyBorder="1" applyAlignment="1" applyProtection="1">
      <alignment wrapText="1"/>
      <protection locked="0"/>
    </xf>
    <xf numFmtId="0" fontId="9" fillId="7" borderId="48" xfId="0" applyNumberFormat="1" applyFont="1" applyFill="1" applyBorder="1" applyAlignment="1" applyProtection="1">
      <alignment horizontal="center" wrapText="1"/>
    </xf>
    <xf numFmtId="14" fontId="0" fillId="0" borderId="42" xfId="0" applyNumberFormat="1" applyBorder="1" applyAlignment="1" applyProtection="1">
      <alignment wrapText="1"/>
      <protection locked="0"/>
    </xf>
    <xf numFmtId="14" fontId="0" fillId="0" borderId="43" xfId="0" applyNumberFormat="1" applyBorder="1" applyAlignment="1" applyProtection="1">
      <alignment wrapText="1"/>
      <protection locked="0"/>
    </xf>
    <xf numFmtId="14" fontId="0" fillId="0" borderId="43" xfId="0" applyNumberFormat="1" applyBorder="1" applyProtection="1">
      <protection locked="0"/>
    </xf>
    <xf numFmtId="14" fontId="0" fillId="0" borderId="49" xfId="0" applyNumberFormat="1" applyBorder="1" applyProtection="1">
      <protection locked="0"/>
    </xf>
    <xf numFmtId="0" fontId="2" fillId="0" borderId="24" xfId="0" applyFont="1" applyBorder="1" applyAlignment="1" applyProtection="1">
      <alignment horizontal="center"/>
    </xf>
    <xf numFmtId="14" fontId="2" fillId="0" borderId="9" xfId="0" applyNumberFormat="1" applyFont="1" applyBorder="1" applyAlignment="1" applyProtection="1">
      <alignment horizontal="center" vertical="center"/>
    </xf>
    <xf numFmtId="14" fontId="2" fillId="0" borderId="11" xfId="0" applyNumberFormat="1" applyFont="1" applyBorder="1" applyAlignment="1" applyProtection="1">
      <alignment horizontal="center" vertical="center"/>
    </xf>
    <xf numFmtId="14" fontId="2" fillId="0" borderId="32" xfId="0" applyNumberFormat="1" applyFont="1" applyBorder="1" applyAlignment="1" applyProtection="1">
      <alignment horizontal="center" vertical="center" wrapText="1"/>
    </xf>
    <xf numFmtId="14" fontId="3" fillId="0" borderId="1" xfId="0" applyNumberFormat="1" applyFont="1" applyBorder="1" applyAlignment="1" applyProtection="1">
      <alignment horizontal="center" vertical="center"/>
    </xf>
    <xf numFmtId="14" fontId="3" fillId="0" borderId="2" xfId="0" applyNumberFormat="1" applyFont="1" applyBorder="1" applyAlignment="1" applyProtection="1">
      <alignment horizontal="center" vertical="center"/>
    </xf>
    <xf numFmtId="14" fontId="3" fillId="0" borderId="3" xfId="0" applyNumberFormat="1" applyFont="1" applyBorder="1" applyAlignment="1" applyProtection="1">
      <alignment horizontal="center" vertical="center" wrapText="1"/>
    </xf>
    <xf numFmtId="3" fontId="3" fillId="5" borderId="50" xfId="1" applyNumberFormat="1" applyFont="1" applyFill="1" applyBorder="1" applyProtection="1"/>
    <xf numFmtId="3" fontId="3" fillId="5" borderId="33" xfId="1" applyNumberFormat="1" applyFont="1" applyFill="1" applyBorder="1" applyProtection="1"/>
    <xf numFmtId="3" fontId="3" fillId="5" borderId="51" xfId="1" applyNumberFormat="1" applyFont="1" applyFill="1" applyBorder="1" applyProtection="1"/>
    <xf numFmtId="3" fontId="3" fillId="5" borderId="16" xfId="1" applyNumberFormat="1" applyFont="1" applyFill="1" applyBorder="1" applyProtection="1"/>
    <xf numFmtId="3" fontId="3" fillId="5" borderId="52" xfId="1" applyNumberFormat="1" applyFont="1" applyFill="1" applyBorder="1" applyProtection="1"/>
    <xf numFmtId="3" fontId="3" fillId="5" borderId="53" xfId="1" applyNumberFormat="1" applyFont="1" applyFill="1" applyBorder="1" applyProtection="1"/>
    <xf numFmtId="3" fontId="3" fillId="5" borderId="53" xfId="0" applyNumberFormat="1" applyFont="1" applyFill="1" applyBorder="1" applyProtection="1"/>
    <xf numFmtId="3" fontId="3" fillId="2" borderId="30" xfId="1" applyNumberFormat="1" applyFont="1" applyFill="1" applyBorder="1" applyProtection="1"/>
    <xf numFmtId="3" fontId="3" fillId="2" borderId="54" xfId="1" applyNumberFormat="1" applyFont="1" applyFill="1" applyBorder="1" applyAlignment="1" applyProtection="1">
      <alignment horizontal="right"/>
    </xf>
    <xf numFmtId="3" fontId="3" fillId="2" borderId="55" xfId="1" applyNumberFormat="1" applyFont="1" applyFill="1" applyBorder="1" applyAlignment="1" applyProtection="1">
      <alignment horizontal="right"/>
    </xf>
    <xf numFmtId="3" fontId="3" fillId="2" borderId="56" xfId="1" applyNumberFormat="1" applyFont="1" applyFill="1" applyBorder="1" applyAlignment="1" applyProtection="1">
      <alignment horizontal="right"/>
    </xf>
    <xf numFmtId="3" fontId="10" fillId="8" borderId="37" xfId="1" applyNumberFormat="1" applyFont="1" applyFill="1" applyBorder="1" applyProtection="1"/>
    <xf numFmtId="3" fontId="10" fillId="8" borderId="5" xfId="1" applyNumberFormat="1" applyFont="1" applyFill="1" applyBorder="1" applyProtection="1"/>
    <xf numFmtId="3" fontId="10" fillId="8" borderId="7" xfId="1" applyNumberFormat="1" applyFont="1" applyFill="1" applyBorder="1" applyProtection="1"/>
    <xf numFmtId="3" fontId="10" fillId="8" borderId="12" xfId="1" applyNumberFormat="1" applyFont="1" applyFill="1" applyBorder="1" applyProtection="1"/>
    <xf numFmtId="3" fontId="10" fillId="8" borderId="12" xfId="0" applyNumberFormat="1" applyFont="1" applyFill="1" applyBorder="1" applyProtection="1"/>
    <xf numFmtId="3" fontId="10" fillId="8" borderId="21" xfId="1" applyNumberFormat="1" applyFont="1" applyFill="1" applyBorder="1" applyProtection="1"/>
    <xf numFmtId="3" fontId="10" fillId="8" borderId="22" xfId="1" applyNumberFormat="1" applyFont="1" applyFill="1" applyBorder="1" applyProtection="1"/>
    <xf numFmtId="3" fontId="10" fillId="8" borderId="23" xfId="1" applyNumberFormat="1" applyFont="1" applyFill="1" applyBorder="1" applyProtection="1"/>
    <xf numFmtId="3" fontId="10" fillId="8" borderId="40" xfId="1" applyNumberFormat="1" applyFont="1" applyFill="1" applyBorder="1" applyProtection="1"/>
    <xf numFmtId="3" fontId="10" fillId="8" borderId="44" xfId="1" applyNumberFormat="1" applyFont="1" applyFill="1" applyBorder="1" applyProtection="1"/>
    <xf numFmtId="3" fontId="10" fillId="8" borderId="4" xfId="1" applyNumberFormat="1" applyFont="1" applyFill="1" applyBorder="1" applyProtection="1"/>
    <xf numFmtId="3" fontId="10" fillId="8" borderId="6" xfId="1" applyNumberFormat="1" applyFont="1" applyFill="1" applyBorder="1" applyProtection="1"/>
    <xf numFmtId="3" fontId="10" fillId="8" borderId="31" xfId="1" applyNumberFormat="1" applyFont="1" applyFill="1" applyBorder="1" applyProtection="1"/>
    <xf numFmtId="3" fontId="10" fillId="8" borderId="57" xfId="1" applyNumberFormat="1" applyFont="1" applyFill="1" applyBorder="1" applyProtection="1"/>
    <xf numFmtId="3" fontId="10" fillId="8" borderId="10" xfId="1" applyNumberFormat="1" applyFont="1" applyFill="1" applyBorder="1" applyProtection="1"/>
    <xf numFmtId="3" fontId="10" fillId="8" borderId="34" xfId="1" applyNumberFormat="1" applyFont="1" applyFill="1" applyBorder="1" applyProtection="1"/>
    <xf numFmtId="3" fontId="10" fillId="8" borderId="10" xfId="0" applyNumberFormat="1" applyFont="1" applyFill="1" applyBorder="1" applyProtection="1"/>
    <xf numFmtId="3" fontId="10" fillId="8" borderId="34" xfId="0" applyNumberFormat="1" applyFont="1" applyFill="1" applyBorder="1" applyProtection="1"/>
    <xf numFmtId="14" fontId="3" fillId="0" borderId="9" xfId="0" applyNumberFormat="1" applyFont="1" applyBorder="1" applyAlignment="1" applyProtection="1">
      <alignment horizontal="center" vertical="center"/>
    </xf>
    <xf numFmtId="14" fontId="3" fillId="0" borderId="11" xfId="0" applyNumberFormat="1" applyFont="1" applyBorder="1" applyAlignment="1" applyProtection="1">
      <alignment horizontal="center" vertical="center"/>
    </xf>
    <xf numFmtId="14" fontId="3" fillId="0" borderId="32" xfId="0" applyNumberFormat="1" applyFont="1" applyBorder="1" applyAlignment="1" applyProtection="1">
      <alignment horizontal="center" vertical="center" wrapText="1"/>
    </xf>
    <xf numFmtId="14" fontId="0" fillId="12" borderId="38" xfId="0" applyNumberFormat="1" applyFill="1" applyBorder="1"/>
    <xf numFmtId="0" fontId="0" fillId="0" borderId="37" xfId="0" applyBorder="1"/>
    <xf numFmtId="0" fontId="0" fillId="0" borderId="0" xfId="0" applyBorder="1"/>
    <xf numFmtId="14" fontId="0" fillId="9" borderId="37" xfId="0" applyNumberFormat="1" applyFill="1" applyBorder="1"/>
    <xf numFmtId="0" fontId="0" fillId="9" borderId="37" xfId="0" applyFill="1" applyBorder="1"/>
    <xf numFmtId="0" fontId="0" fillId="9" borderId="37" xfId="0" applyFill="1" applyBorder="1" applyAlignment="1">
      <alignment wrapText="1"/>
    </xf>
    <xf numFmtId="0" fontId="0" fillId="9" borderId="0" xfId="0" applyFill="1"/>
    <xf numFmtId="0" fontId="0" fillId="9" borderId="37" xfId="0" applyFill="1" applyBorder="1" applyAlignment="1">
      <alignment vertical="center" wrapText="1"/>
    </xf>
    <xf numFmtId="0" fontId="0" fillId="9" borderId="0" xfId="0" applyFill="1" applyAlignment="1">
      <alignment wrapText="1"/>
    </xf>
    <xf numFmtId="0" fontId="0" fillId="9" borderId="37" xfId="0" applyFill="1" applyBorder="1" applyAlignment="1">
      <alignment vertical="top" wrapText="1"/>
    </xf>
    <xf numFmtId="0" fontId="0" fillId="9" borderId="37" xfId="0" applyFill="1" applyBorder="1" applyAlignment="1">
      <alignment horizontal="center" vertical="center"/>
    </xf>
    <xf numFmtId="0" fontId="13" fillId="9" borderId="37" xfId="0" applyFont="1" applyFill="1" applyBorder="1" applyAlignment="1">
      <alignment wrapText="1"/>
    </xf>
    <xf numFmtId="0" fontId="0" fillId="9" borderId="0" xfId="0" applyFill="1" applyAlignment="1">
      <alignment vertical="top"/>
    </xf>
    <xf numFmtId="14" fontId="0" fillId="9" borderId="7" xfId="0" applyNumberFormat="1" applyFill="1" applyBorder="1"/>
    <xf numFmtId="0" fontId="0" fillId="9" borderId="37" xfId="0" applyFill="1" applyBorder="1" applyAlignment="1">
      <alignment horizontal="center" vertical="center" wrapText="1"/>
    </xf>
    <xf numFmtId="0" fontId="0" fillId="9" borderId="7" xfId="0" applyFill="1" applyBorder="1" applyAlignment="1">
      <alignment horizontal="center" vertical="center"/>
    </xf>
    <xf numFmtId="0" fontId="0" fillId="9" borderId="7" xfId="0" applyFill="1" applyBorder="1" applyAlignment="1">
      <alignment horizontal="center"/>
    </xf>
    <xf numFmtId="0" fontId="0" fillId="9" borderId="37" xfId="0" applyFill="1" applyBorder="1" applyAlignment="1">
      <alignment horizontal="center"/>
    </xf>
    <xf numFmtId="0" fontId="0" fillId="9" borderId="37" xfId="0" applyFill="1" applyBorder="1" applyAlignment="1">
      <alignment horizontal="center" wrapText="1"/>
    </xf>
    <xf numFmtId="0" fontId="0" fillId="9" borderId="0" xfId="0" applyFill="1" applyBorder="1"/>
    <xf numFmtId="0" fontId="0" fillId="9" borderId="7" xfId="0" applyFill="1" applyBorder="1" applyAlignment="1">
      <alignment vertical="center" wrapText="1"/>
    </xf>
    <xf numFmtId="0" fontId="0" fillId="9" borderId="0" xfId="0" applyFill="1" applyBorder="1" applyAlignment="1">
      <alignment vertical="center"/>
    </xf>
    <xf numFmtId="0" fontId="0" fillId="9" borderId="37" xfId="0" applyFill="1" applyBorder="1" applyAlignment="1">
      <alignment horizontal="center" vertical="top" wrapText="1"/>
    </xf>
    <xf numFmtId="0" fontId="13" fillId="9" borderId="37" xfId="0" applyFont="1" applyFill="1" applyBorder="1" applyAlignment="1">
      <alignment horizontal="center" wrapText="1"/>
    </xf>
    <xf numFmtId="0" fontId="0" fillId="9" borderId="7" xfId="0" applyFont="1" applyFill="1" applyBorder="1" applyAlignment="1">
      <alignment vertical="center" wrapText="1"/>
    </xf>
    <xf numFmtId="0" fontId="0" fillId="9" borderId="7" xfId="0" applyFont="1" applyFill="1" applyBorder="1" applyAlignment="1">
      <alignment horizontal="center" vertical="center" wrapText="1"/>
    </xf>
    <xf numFmtId="0" fontId="4" fillId="9" borderId="37" xfId="0" applyFont="1" applyFill="1" applyBorder="1" applyAlignment="1">
      <alignment horizontal="center" vertical="center"/>
    </xf>
    <xf numFmtId="0" fontId="0" fillId="12" borderId="0" xfId="0" applyFill="1"/>
    <xf numFmtId="14" fontId="0" fillId="12" borderId="37" xfId="0" applyNumberFormat="1" applyFill="1" applyBorder="1"/>
    <xf numFmtId="0" fontId="0" fillId="12" borderId="37" xfId="0" applyFill="1" applyBorder="1" applyAlignment="1">
      <alignment horizontal="center"/>
    </xf>
    <xf numFmtId="0" fontId="0" fillId="12" borderId="37" xfId="0" applyFill="1" applyBorder="1" applyAlignment="1">
      <alignment horizontal="center" vertical="center"/>
    </xf>
    <xf numFmtId="0" fontId="0" fillId="12" borderId="37" xfId="0" applyFill="1" applyBorder="1" applyAlignment="1">
      <alignment wrapText="1"/>
    </xf>
    <xf numFmtId="0" fontId="0" fillId="12" borderId="37" xfId="0" applyFill="1" applyBorder="1"/>
    <xf numFmtId="0" fontId="0" fillId="12" borderId="7" xfId="0" applyFill="1" applyBorder="1" applyAlignment="1">
      <alignment horizontal="center" vertical="center"/>
    </xf>
    <xf numFmtId="0" fontId="0" fillId="12" borderId="37" xfId="0" applyFill="1" applyBorder="1" applyAlignment="1">
      <alignment horizontal="center" vertical="center" wrapText="1"/>
    </xf>
    <xf numFmtId="0" fontId="0" fillId="12" borderId="37" xfId="0" applyFill="1" applyBorder="1" applyAlignment="1">
      <alignment vertical="center" wrapText="1"/>
    </xf>
    <xf numFmtId="0" fontId="4" fillId="12" borderId="37" xfId="0" applyFont="1" applyFill="1" applyBorder="1" applyAlignment="1">
      <alignment wrapText="1"/>
    </xf>
    <xf numFmtId="0" fontId="4" fillId="12" borderId="37" xfId="0" applyFont="1" applyFill="1" applyBorder="1" applyAlignment="1">
      <alignment horizontal="center" vertical="center" wrapText="1"/>
    </xf>
    <xf numFmtId="14" fontId="0" fillId="12" borderId="37" xfId="0" applyNumberFormat="1" applyFill="1" applyBorder="1" applyAlignment="1">
      <alignment vertical="center"/>
    </xf>
    <xf numFmtId="0" fontId="0" fillId="12" borderId="37" xfId="0" applyFill="1" applyBorder="1" applyAlignment="1">
      <alignment vertical="top" wrapText="1"/>
    </xf>
    <xf numFmtId="0" fontId="12" fillId="12" borderId="37" xfId="2" applyFill="1" applyBorder="1" applyAlignment="1">
      <alignment vertical="top" wrapText="1"/>
    </xf>
    <xf numFmtId="0" fontId="0" fillId="12" borderId="37" xfId="0" applyFill="1" applyBorder="1" applyAlignment="1">
      <alignment horizontal="center" wrapText="1"/>
    </xf>
    <xf numFmtId="0" fontId="0" fillId="10" borderId="38" xfId="0" applyFill="1" applyBorder="1" applyAlignment="1">
      <alignment vertical="center" wrapText="1"/>
    </xf>
    <xf numFmtId="0" fontId="0" fillId="10" borderId="38" xfId="0" applyFill="1" applyBorder="1" applyAlignment="1">
      <alignment horizontal="center" vertical="center" wrapText="1"/>
    </xf>
    <xf numFmtId="0" fontId="0" fillId="10" borderId="37" xfId="0" applyFill="1" applyBorder="1" applyAlignment="1">
      <alignment vertical="center" wrapText="1"/>
    </xf>
    <xf numFmtId="0" fontId="11" fillId="11" borderId="37" xfId="0" applyFont="1" applyFill="1" applyBorder="1"/>
    <xf numFmtId="0" fontId="0" fillId="11" borderId="37" xfId="0" applyFill="1" applyBorder="1" applyAlignment="1">
      <alignment horizontal="center"/>
    </xf>
    <xf numFmtId="0" fontId="0" fillId="11" borderId="37" xfId="0" applyFill="1" applyBorder="1" applyAlignment="1">
      <alignment horizontal="center" vertical="center"/>
    </xf>
    <xf numFmtId="0" fontId="0" fillId="11" borderId="37" xfId="0" applyFill="1" applyBorder="1"/>
    <xf numFmtId="0" fontId="0" fillId="12" borderId="38" xfId="0" applyFill="1" applyBorder="1" applyAlignment="1">
      <alignment horizontal="center"/>
    </xf>
    <xf numFmtId="0" fontId="0" fillId="12" borderId="38" xfId="0" applyFill="1" applyBorder="1" applyAlignment="1">
      <alignment horizontal="center" vertical="center"/>
    </xf>
    <xf numFmtId="0" fontId="0" fillId="12" borderId="38" xfId="0" applyFill="1" applyBorder="1" applyAlignment="1">
      <alignment horizontal="left" vertical="center" indent="5"/>
    </xf>
    <xf numFmtId="0" fontId="0" fillId="12" borderId="38" xfId="0" applyFill="1" applyBorder="1" applyAlignment="1">
      <alignment wrapText="1"/>
    </xf>
    <xf numFmtId="0" fontId="0" fillId="12" borderId="38" xfId="0" applyFill="1" applyBorder="1"/>
    <xf numFmtId="0" fontId="0" fillId="0" borderId="37" xfId="0" applyBorder="1" applyAlignment="1">
      <alignment horizontal="left" vertical="center" indent="5"/>
    </xf>
    <xf numFmtId="0" fontId="0" fillId="0" borderId="37" xfId="0" applyBorder="1" applyAlignment="1">
      <alignment horizontal="center" vertical="center"/>
    </xf>
    <xf numFmtId="0" fontId="0" fillId="11" borderId="37" xfId="0" applyFill="1" applyBorder="1" applyAlignment="1">
      <alignment horizontal="right"/>
    </xf>
    <xf numFmtId="0" fontId="0" fillId="10" borderId="38" xfId="0" applyFill="1" applyBorder="1" applyAlignment="1">
      <alignment horizontal="right" vertical="center" wrapText="1"/>
    </xf>
    <xf numFmtId="0" fontId="0" fillId="9" borderId="37" xfId="0" applyFill="1" applyBorder="1" applyAlignment="1">
      <alignment horizontal="right"/>
    </xf>
    <xf numFmtId="14" fontId="0" fillId="12" borderId="37" xfId="0" applyNumberFormat="1" applyFill="1" applyBorder="1" applyAlignment="1">
      <alignment horizontal="right"/>
    </xf>
    <xf numFmtId="14" fontId="0" fillId="9" borderId="7" xfId="0" applyNumberFormat="1" applyFill="1" applyBorder="1" applyAlignment="1">
      <alignment horizontal="right"/>
    </xf>
    <xf numFmtId="14" fontId="0" fillId="9" borderId="37" xfId="0" applyNumberFormat="1" applyFill="1" applyBorder="1" applyAlignment="1">
      <alignment horizontal="right" wrapText="1"/>
    </xf>
    <xf numFmtId="14" fontId="0" fillId="12" borderId="37" xfId="0" applyNumberFormat="1" applyFill="1" applyBorder="1" applyAlignment="1">
      <alignment horizontal="right" vertical="center"/>
    </xf>
    <xf numFmtId="14" fontId="0" fillId="9" borderId="37" xfId="0" applyNumberFormat="1" applyFill="1" applyBorder="1" applyAlignment="1">
      <alignment horizontal="right"/>
    </xf>
    <xf numFmtId="0" fontId="0" fillId="12" borderId="37" xfId="0" applyFill="1" applyBorder="1" applyAlignment="1">
      <alignment horizontal="right"/>
    </xf>
    <xf numFmtId="0" fontId="0" fillId="0" borderId="37" xfId="0" applyBorder="1" applyAlignment="1">
      <alignment horizontal="right"/>
    </xf>
    <xf numFmtId="0" fontId="4" fillId="8" borderId="16" xfId="0" applyFont="1" applyFill="1" applyBorder="1" applyProtection="1"/>
    <xf numFmtId="3" fontId="7" fillId="8" borderId="16" xfId="1" applyNumberFormat="1" applyFont="1" applyFill="1" applyBorder="1" applyAlignment="1" applyProtection="1">
      <alignment horizontal="right"/>
    </xf>
    <xf numFmtId="3" fontId="0" fillId="0" borderId="18" xfId="0" applyNumberFormat="1" applyFont="1" applyBorder="1" applyProtection="1"/>
    <xf numFmtId="3" fontId="3" fillId="5" borderId="14" xfId="1" applyNumberFormat="1" applyFont="1" applyFill="1" applyBorder="1" applyProtection="1"/>
    <xf numFmtId="3" fontId="3" fillId="5" borderId="35" xfId="1" applyNumberFormat="1" applyFont="1" applyFill="1" applyBorder="1" applyProtection="1"/>
    <xf numFmtId="3" fontId="3" fillId="5" borderId="0" xfId="1" applyNumberFormat="1" applyFont="1" applyFill="1" applyBorder="1" applyProtection="1"/>
    <xf numFmtId="3" fontId="3" fillId="2" borderId="28" xfId="1" applyNumberFormat="1" applyFont="1" applyFill="1" applyBorder="1" applyAlignment="1" applyProtection="1">
      <alignment horizontal="right"/>
    </xf>
    <xf numFmtId="3" fontId="3" fillId="5" borderId="10" xfId="0" applyNumberFormat="1" applyFont="1" applyFill="1" applyBorder="1" applyProtection="1"/>
    <xf numFmtId="3" fontId="3" fillId="5" borderId="12" xfId="0" applyNumberFormat="1" applyFont="1" applyFill="1" applyBorder="1" applyProtection="1"/>
    <xf numFmtId="3" fontId="3" fillId="2" borderId="34" xfId="1" applyNumberFormat="1" applyFont="1" applyFill="1" applyBorder="1" applyProtection="1"/>
    <xf numFmtId="3" fontId="3" fillId="5" borderId="1" xfId="1" applyNumberFormat="1" applyFont="1" applyFill="1" applyBorder="1" applyProtection="1"/>
    <xf numFmtId="3" fontId="3" fillId="5" borderId="2" xfId="1" applyNumberFormat="1" applyFont="1" applyFill="1" applyBorder="1" applyProtection="1"/>
    <xf numFmtId="3" fontId="3" fillId="2" borderId="3" xfId="1" applyNumberFormat="1" applyFont="1" applyFill="1" applyBorder="1" applyAlignment="1" applyProtection="1">
      <alignment horizontal="right"/>
    </xf>
    <xf numFmtId="14" fontId="0" fillId="12" borderId="37" xfId="0" applyNumberFormat="1" applyFill="1" applyBorder="1" applyAlignment="1">
      <alignment horizontal="right" vertical="top"/>
    </xf>
    <xf numFmtId="0" fontId="2" fillId="4" borderId="21" xfId="0" applyFont="1" applyFill="1" applyBorder="1" applyAlignment="1" applyProtection="1">
      <alignment horizontal="left" vertical="center" wrapText="1"/>
      <protection locked="0"/>
    </xf>
    <xf numFmtId="0" fontId="2" fillId="4" borderId="40" xfId="0" applyFont="1" applyFill="1" applyBorder="1" applyAlignment="1" applyProtection="1">
      <alignment vertical="center" wrapText="1"/>
      <protection locked="0"/>
    </xf>
    <xf numFmtId="0" fontId="2" fillId="4" borderId="10" xfId="0" applyFont="1" applyFill="1" applyBorder="1" applyAlignment="1" applyProtection="1">
      <alignment vertical="center" wrapText="1"/>
      <protection locked="0"/>
    </xf>
    <xf numFmtId="0" fontId="2" fillId="3" borderId="21" xfId="0" applyFont="1" applyFill="1" applyBorder="1" applyAlignment="1" applyProtection="1">
      <alignment horizontal="left" vertical="center" wrapText="1"/>
      <protection locked="0"/>
    </xf>
    <xf numFmtId="0" fontId="2" fillId="3" borderId="40" xfId="0" applyFont="1" applyFill="1" applyBorder="1" applyAlignment="1" applyProtection="1">
      <alignment vertical="center" wrapText="1"/>
      <protection locked="0"/>
    </xf>
    <xf numFmtId="0" fontId="2" fillId="6" borderId="21" xfId="0" applyFont="1" applyFill="1" applyBorder="1" applyAlignment="1" applyProtection="1">
      <alignment horizontal="left" vertical="center" wrapText="1"/>
      <protection locked="0"/>
    </xf>
    <xf numFmtId="0" fontId="2" fillId="6" borderId="40" xfId="0" applyFont="1" applyFill="1" applyBorder="1" applyAlignment="1" applyProtection="1">
      <alignment vertical="center" wrapText="1"/>
      <protection locked="0"/>
    </xf>
    <xf numFmtId="0" fontId="2" fillId="8" borderId="4" xfId="0" applyFont="1" applyFill="1" applyBorder="1" applyAlignment="1" applyProtection="1">
      <alignment horizontal="left" vertical="center"/>
      <protection locked="0"/>
    </xf>
    <xf numFmtId="0" fontId="4" fillId="8" borderId="10" xfId="0" applyFont="1" applyFill="1" applyBorder="1" applyAlignment="1" applyProtection="1">
      <alignment horizontal="right" wrapText="1"/>
    </xf>
    <xf numFmtId="3" fontId="2" fillId="8" borderId="12" xfId="1" applyNumberFormat="1" applyFont="1" applyFill="1" applyBorder="1" applyProtection="1"/>
    <xf numFmtId="0" fontId="4" fillId="8" borderId="12" xfId="0" applyFont="1" applyFill="1" applyBorder="1" applyAlignment="1" applyProtection="1">
      <alignment horizontal="right" wrapText="1"/>
    </xf>
    <xf numFmtId="3" fontId="2" fillId="8" borderId="18" xfId="1" applyNumberFormat="1" applyFont="1" applyFill="1" applyBorder="1" applyProtection="1"/>
    <xf numFmtId="3" fontId="10" fillId="8" borderId="47" xfId="1" applyNumberFormat="1" applyFont="1" applyFill="1" applyBorder="1" applyProtection="1"/>
    <xf numFmtId="3" fontId="10" fillId="8" borderId="47" xfId="0" applyNumberFormat="1" applyFont="1" applyFill="1" applyBorder="1" applyProtection="1"/>
    <xf numFmtId="14" fontId="0" fillId="12" borderId="38" xfId="0" applyNumberFormat="1" applyFill="1" applyBorder="1" applyAlignment="1">
      <alignment horizontal="right"/>
    </xf>
    <xf numFmtId="0" fontId="0" fillId="12" borderId="38" xfId="0" applyFill="1" applyBorder="1" applyAlignment="1">
      <alignment horizontal="center" vertical="top" wrapText="1"/>
    </xf>
    <xf numFmtId="3" fontId="7" fillId="4" borderId="37" xfId="1" applyNumberFormat="1" applyFont="1" applyFill="1" applyBorder="1" applyAlignment="1" applyProtection="1">
      <alignment horizontal="right"/>
    </xf>
    <xf numFmtId="3" fontId="3" fillId="2" borderId="37" xfId="1" applyNumberFormat="1" applyFont="1" applyFill="1" applyBorder="1" applyAlignment="1" applyProtection="1">
      <alignment horizontal="right"/>
    </xf>
    <xf numFmtId="0" fontId="4" fillId="4" borderId="37" xfId="0" applyFont="1" applyFill="1" applyBorder="1" applyAlignment="1" applyProtection="1">
      <alignment wrapText="1"/>
    </xf>
    <xf numFmtId="3" fontId="7" fillId="3" borderId="37" xfId="1" applyNumberFormat="1" applyFont="1" applyFill="1" applyBorder="1" applyAlignment="1" applyProtection="1">
      <alignment horizontal="right"/>
    </xf>
    <xf numFmtId="0" fontId="4" fillId="3" borderId="37" xfId="0" applyFont="1" applyFill="1" applyBorder="1" applyAlignment="1" applyProtection="1">
      <alignment wrapText="1"/>
    </xf>
    <xf numFmtId="3" fontId="7" fillId="6" borderId="37" xfId="1" applyNumberFormat="1" applyFont="1" applyFill="1" applyBorder="1" applyAlignment="1" applyProtection="1">
      <alignment horizontal="right"/>
    </xf>
    <xf numFmtId="0" fontId="4" fillId="6" borderId="37" xfId="0" applyFont="1" applyFill="1" applyBorder="1" applyAlignment="1" applyProtection="1">
      <alignment wrapText="1"/>
    </xf>
    <xf numFmtId="0" fontId="14" fillId="4" borderId="37" xfId="0" applyFont="1" applyFill="1" applyBorder="1" applyAlignment="1" applyProtection="1">
      <alignment vertical="center" wrapText="1"/>
    </xf>
    <xf numFmtId="3" fontId="10" fillId="5" borderId="37" xfId="1" applyNumberFormat="1" applyFont="1" applyFill="1" applyBorder="1" applyProtection="1"/>
    <xf numFmtId="3" fontId="10" fillId="2" borderId="37" xfId="1" applyNumberFormat="1" applyFont="1" applyFill="1" applyBorder="1" applyAlignment="1" applyProtection="1">
      <alignment horizontal="right"/>
    </xf>
    <xf numFmtId="0" fontId="14" fillId="3" borderId="37" xfId="0" applyFont="1" applyFill="1" applyBorder="1" applyAlignment="1" applyProtection="1">
      <alignment vertical="center" wrapText="1"/>
    </xf>
    <xf numFmtId="0" fontId="14" fillId="6" borderId="37" xfId="0" applyFont="1" applyFill="1" applyBorder="1" applyAlignment="1" applyProtection="1">
      <alignment vertical="center" wrapText="1"/>
    </xf>
    <xf numFmtId="0" fontId="4" fillId="4" borderId="22" xfId="0" applyFont="1" applyFill="1" applyBorder="1" applyAlignment="1" applyProtection="1">
      <alignment vertical="center" wrapText="1"/>
    </xf>
    <xf numFmtId="3" fontId="7" fillId="4" borderId="22" xfId="1" applyNumberFormat="1" applyFont="1" applyFill="1" applyBorder="1" applyAlignment="1" applyProtection="1">
      <alignment horizontal="right"/>
    </xf>
    <xf numFmtId="3" fontId="3" fillId="2" borderId="22" xfId="1" applyNumberFormat="1" applyFont="1" applyFill="1" applyBorder="1" applyAlignment="1" applyProtection="1">
      <alignment horizontal="right"/>
    </xf>
    <xf numFmtId="0" fontId="14" fillId="4" borderId="5" xfId="0" applyFont="1" applyFill="1" applyBorder="1" applyAlignment="1" applyProtection="1">
      <alignment wrapText="1"/>
    </xf>
    <xf numFmtId="3" fontId="7" fillId="4" borderId="5" xfId="1" applyNumberFormat="1" applyFont="1" applyFill="1" applyBorder="1" applyAlignment="1" applyProtection="1">
      <alignment horizontal="right"/>
    </xf>
    <xf numFmtId="3" fontId="10" fillId="5" borderId="5" xfId="1" applyNumberFormat="1" applyFont="1" applyFill="1" applyBorder="1" applyProtection="1"/>
    <xf numFmtId="3" fontId="10" fillId="2" borderId="5" xfId="1" applyNumberFormat="1" applyFont="1" applyFill="1" applyBorder="1" applyAlignment="1" applyProtection="1">
      <alignment horizontal="right"/>
    </xf>
    <xf numFmtId="0" fontId="4" fillId="3" borderId="22" xfId="0" applyFont="1" applyFill="1" applyBorder="1" applyAlignment="1" applyProtection="1">
      <alignment vertical="center" wrapText="1"/>
    </xf>
    <xf numFmtId="3" fontId="7" fillId="3" borderId="22" xfId="1" applyNumberFormat="1" applyFont="1" applyFill="1" applyBorder="1" applyAlignment="1" applyProtection="1">
      <alignment horizontal="right"/>
    </xf>
    <xf numFmtId="0" fontId="14" fillId="3" borderId="5" xfId="0" applyFont="1" applyFill="1" applyBorder="1" applyAlignment="1" applyProtection="1">
      <alignment wrapText="1"/>
    </xf>
    <xf numFmtId="3" fontId="7" fillId="3" borderId="5" xfId="1" applyNumberFormat="1" applyFont="1" applyFill="1" applyBorder="1" applyAlignment="1" applyProtection="1">
      <alignment horizontal="right"/>
    </xf>
    <xf numFmtId="3" fontId="3" fillId="2" borderId="5" xfId="1" applyNumberFormat="1" applyFont="1" applyFill="1" applyBorder="1" applyAlignment="1" applyProtection="1">
      <alignment horizontal="right"/>
    </xf>
    <xf numFmtId="0" fontId="4" fillId="6" borderId="22" xfId="0" applyFont="1" applyFill="1" applyBorder="1" applyAlignment="1" applyProtection="1">
      <alignment vertical="center" wrapText="1"/>
    </xf>
    <xf numFmtId="3" fontId="7" fillId="6" borderId="22" xfId="1" applyNumberFormat="1" applyFont="1" applyFill="1" applyBorder="1" applyAlignment="1" applyProtection="1">
      <alignment horizontal="right"/>
    </xf>
    <xf numFmtId="0" fontId="14" fillId="6" borderId="38" xfId="0" applyFont="1" applyFill="1" applyBorder="1" applyAlignment="1" applyProtection="1">
      <alignment wrapText="1"/>
    </xf>
    <xf numFmtId="3" fontId="7" fillId="6" borderId="38" xfId="1" applyNumberFormat="1" applyFont="1" applyFill="1" applyBorder="1" applyAlignment="1" applyProtection="1">
      <alignment horizontal="right"/>
    </xf>
    <xf numFmtId="3" fontId="3" fillId="2" borderId="38" xfId="1" applyNumberFormat="1" applyFont="1" applyFill="1" applyBorder="1" applyAlignment="1" applyProtection="1">
      <alignment horizontal="right"/>
    </xf>
    <xf numFmtId="3" fontId="10" fillId="8" borderId="38" xfId="1" applyNumberFormat="1" applyFont="1" applyFill="1" applyBorder="1" applyProtection="1"/>
    <xf numFmtId="0" fontId="4" fillId="8" borderId="2" xfId="0" applyFont="1" applyFill="1" applyBorder="1" applyProtection="1"/>
    <xf numFmtId="3" fontId="7" fillId="8" borderId="2" xfId="1" applyNumberFormat="1" applyFont="1" applyFill="1" applyBorder="1" applyAlignment="1" applyProtection="1">
      <alignment horizontal="right"/>
    </xf>
    <xf numFmtId="3" fontId="3" fillId="2" borderId="2" xfId="1" applyNumberFormat="1" applyFont="1" applyFill="1" applyBorder="1" applyAlignment="1" applyProtection="1">
      <alignment horizontal="right"/>
    </xf>
    <xf numFmtId="3" fontId="10" fillId="8" borderId="2" xfId="1" applyNumberFormat="1" applyFont="1" applyFill="1" applyBorder="1" applyProtection="1"/>
    <xf numFmtId="3" fontId="3" fillId="0" borderId="2" xfId="1" applyNumberFormat="1" applyFont="1" applyFill="1" applyBorder="1" applyAlignment="1" applyProtection="1">
      <alignment horizontal="right"/>
    </xf>
    <xf numFmtId="0" fontId="0" fillId="0" borderId="2" xfId="0" applyFont="1" applyBorder="1" applyProtection="1"/>
    <xf numFmtId="3" fontId="2" fillId="0" borderId="2" xfId="0" applyNumberFormat="1" applyFont="1" applyBorder="1" applyProtection="1"/>
    <xf numFmtId="3" fontId="0" fillId="0" borderId="2" xfId="0" applyNumberFormat="1" applyFont="1" applyBorder="1" applyProtection="1"/>
    <xf numFmtId="3" fontId="2" fillId="0" borderId="2" xfId="0" applyNumberFormat="1" applyFont="1" applyBorder="1" applyAlignment="1" applyProtection="1">
      <alignment wrapText="1"/>
    </xf>
    <xf numFmtId="3" fontId="0" fillId="0" borderId="2" xfId="0" applyNumberFormat="1" applyFont="1" applyBorder="1" applyAlignment="1" applyProtection="1">
      <alignment wrapText="1"/>
    </xf>
    <xf numFmtId="3" fontId="3" fillId="5" borderId="2" xfId="0" applyNumberFormat="1" applyFont="1" applyFill="1" applyBorder="1" applyProtection="1"/>
    <xf numFmtId="3" fontId="3" fillId="2" borderId="2" xfId="1" applyNumberFormat="1" applyFont="1" applyFill="1" applyBorder="1" applyProtection="1"/>
    <xf numFmtId="3" fontId="10" fillId="8" borderId="2" xfId="0" applyNumberFormat="1" applyFont="1" applyFill="1" applyBorder="1" applyProtection="1"/>
    <xf numFmtId="0" fontId="15" fillId="4" borderId="4" xfId="0" applyFont="1" applyFill="1" applyBorder="1" applyAlignment="1" applyProtection="1">
      <alignment vertical="center" wrapText="1"/>
    </xf>
    <xf numFmtId="0" fontId="15" fillId="3" borderId="4" xfId="0" applyFont="1" applyFill="1" applyBorder="1" applyAlignment="1" applyProtection="1">
      <alignment vertical="center" wrapText="1"/>
    </xf>
    <xf numFmtId="0" fontId="2" fillId="6" borderId="58" xfId="0" applyFont="1" applyFill="1" applyBorder="1" applyAlignment="1" applyProtection="1">
      <alignment vertical="center" wrapText="1"/>
    </xf>
    <xf numFmtId="0" fontId="2" fillId="8" borderId="1" xfId="0" applyFont="1" applyFill="1" applyBorder="1" applyAlignment="1" applyProtection="1">
      <alignment horizontal="left" vertical="center"/>
    </xf>
    <xf numFmtId="14" fontId="0" fillId="0" borderId="37" xfId="0" applyNumberFormat="1" applyBorder="1"/>
    <xf numFmtId="0" fontId="0" fillId="0" borderId="37" xfId="0" applyBorder="1" applyAlignment="1">
      <alignment horizontal="center"/>
    </xf>
    <xf numFmtId="0" fontId="0" fillId="0" borderId="0" xfId="0" applyProtection="1"/>
    <xf numFmtId="0" fontId="19" fillId="0" borderId="21" xfId="0" applyFont="1" applyFill="1" applyBorder="1" applyProtection="1"/>
    <xf numFmtId="0" fontId="20" fillId="0" borderId="22" xfId="0" applyFont="1" applyFill="1" applyBorder="1" applyProtection="1"/>
    <xf numFmtId="0" fontId="20" fillId="0" borderId="33" xfId="0" applyFont="1" applyFill="1" applyBorder="1" applyProtection="1"/>
    <xf numFmtId="14" fontId="20" fillId="0" borderId="54" xfId="0" applyNumberFormat="1" applyFont="1" applyFill="1" applyBorder="1" applyProtection="1"/>
    <xf numFmtId="0" fontId="20" fillId="0" borderId="4" xfId="0" applyFont="1" applyFill="1" applyBorder="1" applyProtection="1"/>
    <xf numFmtId="0" fontId="19" fillId="0" borderId="5" xfId="0" applyFont="1" applyFill="1" applyBorder="1" applyProtection="1"/>
    <xf numFmtId="0" fontId="19" fillId="0" borderId="16" xfId="0" applyFont="1" applyFill="1" applyBorder="1" applyProtection="1"/>
    <xf numFmtId="0" fontId="19" fillId="0" borderId="59" xfId="0" applyFont="1" applyFill="1" applyBorder="1" applyProtection="1"/>
    <xf numFmtId="0" fontId="20" fillId="0" borderId="54" xfId="0" applyFont="1" applyFill="1" applyBorder="1" applyProtection="1"/>
    <xf numFmtId="0" fontId="19" fillId="0" borderId="40" xfId="0" applyFont="1" applyFill="1" applyBorder="1" applyProtection="1"/>
    <xf numFmtId="0" fontId="20" fillId="0" borderId="37" xfId="0" applyFont="1" applyFill="1" applyBorder="1" applyProtection="1"/>
    <xf numFmtId="0" fontId="20" fillId="0" borderId="41" xfId="0" applyFont="1" applyFill="1" applyBorder="1" applyProtection="1"/>
    <xf numFmtId="0" fontId="20" fillId="0" borderId="45" xfId="0" applyFont="1" applyFill="1" applyBorder="1" applyProtection="1"/>
    <xf numFmtId="0" fontId="19" fillId="0" borderId="4" xfId="0" applyFont="1" applyFill="1" applyBorder="1" applyProtection="1"/>
    <xf numFmtId="0" fontId="20" fillId="0" borderId="5" xfId="0" applyFont="1" applyFill="1" applyBorder="1" applyProtection="1"/>
    <xf numFmtId="0" fontId="20" fillId="0" borderId="16" xfId="0" applyFont="1" applyFill="1" applyBorder="1" applyProtection="1"/>
    <xf numFmtId="0" fontId="20" fillId="0" borderId="59" xfId="0" applyFont="1" applyFill="1" applyBorder="1" applyProtection="1"/>
    <xf numFmtId="0" fontId="19" fillId="0" borderId="7" xfId="0" applyFont="1" applyFill="1" applyBorder="1" applyAlignment="1" applyProtection="1">
      <alignment horizontal="right"/>
    </xf>
    <xf numFmtId="0" fontId="20" fillId="0" borderId="7" xfId="0" applyFont="1" applyFill="1" applyBorder="1" applyProtection="1"/>
    <xf numFmtId="0" fontId="20" fillId="0" borderId="60" xfId="0" applyFont="1" applyFill="1" applyBorder="1" applyProtection="1"/>
    <xf numFmtId="0" fontId="19" fillId="0" borderId="56" xfId="0" applyFont="1" applyFill="1" applyBorder="1" applyProtection="1"/>
    <xf numFmtId="0" fontId="21" fillId="13" borderId="37" xfId="0" applyFont="1" applyFill="1" applyBorder="1" applyAlignment="1" applyProtection="1">
      <alignment horizontal="right"/>
    </xf>
    <xf numFmtId="164" fontId="21" fillId="13" borderId="37" xfId="0" applyNumberFormat="1" applyFont="1" applyFill="1" applyBorder="1" applyProtection="1"/>
    <xf numFmtId="164" fontId="21" fillId="13" borderId="41" xfId="0" applyNumberFormat="1" applyFont="1" applyFill="1" applyBorder="1" applyProtection="1"/>
    <xf numFmtId="164" fontId="21" fillId="13" borderId="59" xfId="0" applyNumberFormat="1" applyFont="1" applyFill="1" applyBorder="1" applyProtection="1"/>
    <xf numFmtId="0" fontId="18" fillId="4" borderId="37" xfId="0" applyFont="1" applyFill="1" applyBorder="1" applyAlignment="1" applyProtection="1">
      <alignment horizontal="right" wrapText="1"/>
    </xf>
    <xf numFmtId="3" fontId="9" fillId="4" borderId="37" xfId="1" applyNumberFormat="1" applyFont="1" applyFill="1" applyBorder="1" applyProtection="1"/>
    <xf numFmtId="0" fontId="18" fillId="4" borderId="5" xfId="0" applyFont="1" applyFill="1" applyBorder="1" applyAlignment="1" applyProtection="1">
      <alignment horizontal="right" wrapText="1"/>
    </xf>
    <xf numFmtId="3" fontId="9" fillId="4" borderId="5" xfId="1" applyNumberFormat="1" applyFont="1" applyFill="1" applyBorder="1" applyProtection="1"/>
    <xf numFmtId="0" fontId="4" fillId="3" borderId="5" xfId="0" applyFont="1" applyFill="1" applyBorder="1" applyAlignment="1" applyProtection="1">
      <alignment horizontal="right" wrapText="1"/>
    </xf>
    <xf numFmtId="0" fontId="4" fillId="6" borderId="38" xfId="0" applyFont="1" applyFill="1" applyBorder="1" applyAlignment="1" applyProtection="1">
      <alignment horizontal="right" wrapText="1"/>
    </xf>
    <xf numFmtId="3" fontId="2" fillId="6" borderId="38" xfId="1" applyNumberFormat="1" applyFont="1" applyFill="1" applyBorder="1" applyProtection="1"/>
    <xf numFmtId="0" fontId="4" fillId="8" borderId="2" xfId="0" applyFont="1" applyFill="1" applyBorder="1" applyAlignment="1" applyProtection="1">
      <alignment horizontal="right" wrapText="1"/>
    </xf>
    <xf numFmtId="3" fontId="2" fillId="8" borderId="2" xfId="1" applyNumberFormat="1" applyFont="1" applyFill="1" applyBorder="1" applyProtection="1"/>
    <xf numFmtId="3" fontId="10" fillId="14" borderId="22" xfId="1" applyNumberFormat="1" applyFont="1" applyFill="1" applyBorder="1" applyProtection="1"/>
    <xf numFmtId="3" fontId="10" fillId="14" borderId="37" xfId="1" applyNumberFormat="1" applyFont="1" applyFill="1" applyBorder="1" applyProtection="1"/>
    <xf numFmtId="3" fontId="10" fillId="14" borderId="2" xfId="1" applyNumberFormat="1" applyFont="1" applyFill="1" applyBorder="1" applyProtection="1"/>
    <xf numFmtId="3" fontId="10" fillId="14" borderId="3" xfId="1" applyNumberFormat="1" applyFont="1" applyFill="1" applyBorder="1" applyProtection="1"/>
    <xf numFmtId="3" fontId="10" fillId="14" borderId="23" xfId="1" applyNumberFormat="1" applyFont="1" applyFill="1" applyBorder="1" applyProtection="1"/>
    <xf numFmtId="3" fontId="10" fillId="14" borderId="44" xfId="1" applyNumberFormat="1" applyFont="1" applyFill="1" applyBorder="1" applyProtection="1"/>
    <xf numFmtId="3" fontId="10" fillId="14" borderId="12" xfId="0" applyNumberFormat="1" applyFont="1" applyFill="1" applyBorder="1" applyProtection="1"/>
    <xf numFmtId="3" fontId="10" fillId="14" borderId="34" xfId="0" applyNumberFormat="1" applyFont="1" applyFill="1" applyBorder="1" applyProtection="1"/>
    <xf numFmtId="3" fontId="10" fillId="14" borderId="5" xfId="1" applyNumberFormat="1" applyFont="1" applyFill="1" applyBorder="1" applyProtection="1"/>
    <xf numFmtId="3" fontId="10" fillId="14" borderId="6" xfId="1" applyNumberFormat="1" applyFont="1" applyFill="1" applyBorder="1" applyProtection="1"/>
    <xf numFmtId="0" fontId="2" fillId="6" borderId="4" xfId="0" applyFont="1" applyFill="1" applyBorder="1" applyAlignment="1" applyProtection="1">
      <alignment vertical="center" wrapText="1"/>
    </xf>
    <xf numFmtId="0" fontId="14" fillId="6" borderId="5" xfId="0" applyFont="1" applyFill="1" applyBorder="1" applyAlignment="1" applyProtection="1">
      <alignment wrapText="1"/>
    </xf>
    <xf numFmtId="3" fontId="7" fillId="6" borderId="5" xfId="1" applyNumberFormat="1" applyFont="1" applyFill="1" applyBorder="1" applyAlignment="1" applyProtection="1">
      <alignment horizontal="right"/>
    </xf>
    <xf numFmtId="0" fontId="0" fillId="0" borderId="10" xfId="0" applyBorder="1" applyAlignment="1" applyProtection="1">
      <alignment horizontal="right"/>
    </xf>
    <xf numFmtId="0" fontId="0" fillId="0" borderId="12" xfId="0" applyBorder="1" applyProtection="1"/>
    <xf numFmtId="3" fontId="3" fillId="0" borderId="12" xfId="1" applyNumberFormat="1" applyFont="1" applyFill="1" applyBorder="1" applyAlignment="1" applyProtection="1">
      <alignment horizontal="right"/>
    </xf>
    <xf numFmtId="0" fontId="0" fillId="0" borderId="12" xfId="0" applyFont="1" applyBorder="1" applyProtection="1"/>
    <xf numFmtId="3" fontId="3" fillId="2" borderId="12" xfId="1" applyNumberFormat="1" applyFont="1" applyFill="1" applyBorder="1" applyProtection="1"/>
    <xf numFmtId="0" fontId="4" fillId="6" borderId="5" xfId="0" applyFont="1" applyFill="1" applyBorder="1" applyAlignment="1" applyProtection="1">
      <alignment horizontal="right" wrapText="1"/>
    </xf>
    <xf numFmtId="3" fontId="1" fillId="4" borderId="22" xfId="1" applyNumberFormat="1" applyFont="1" applyFill="1" applyBorder="1" applyProtection="1"/>
    <xf numFmtId="3" fontId="1" fillId="4" borderId="37" xfId="1" applyNumberFormat="1" applyFont="1" applyFill="1" applyBorder="1" applyProtection="1"/>
    <xf numFmtId="0" fontId="4" fillId="4" borderId="5" xfId="0" applyFont="1" applyFill="1" applyBorder="1" applyAlignment="1" applyProtection="1">
      <alignment horizontal="right" wrapText="1"/>
    </xf>
    <xf numFmtId="3" fontId="1" fillId="4" borderId="5" xfId="1" applyNumberFormat="1" applyFont="1" applyFill="1" applyBorder="1" applyProtection="1"/>
    <xf numFmtId="3" fontId="1" fillId="3" borderId="22" xfId="1" applyNumberFormat="1" applyFont="1" applyFill="1" applyBorder="1" applyProtection="1"/>
    <xf numFmtId="3" fontId="1" fillId="3" borderId="37" xfId="1" applyNumberFormat="1" applyFont="1" applyFill="1" applyBorder="1" applyProtection="1"/>
    <xf numFmtId="3" fontId="1" fillId="3" borderId="5" xfId="1" applyNumberFormat="1" applyFont="1" applyFill="1" applyBorder="1" applyProtection="1"/>
    <xf numFmtId="3" fontId="1" fillId="6" borderId="22" xfId="1" applyNumberFormat="1" applyFont="1" applyFill="1" applyBorder="1" applyProtection="1"/>
    <xf numFmtId="3" fontId="1" fillId="6" borderId="37" xfId="1" applyNumberFormat="1" applyFont="1" applyFill="1" applyBorder="1" applyProtection="1"/>
    <xf numFmtId="3" fontId="1" fillId="6" borderId="5" xfId="1" applyNumberFormat="1" applyFont="1" applyFill="1" applyBorder="1" applyProtection="1"/>
    <xf numFmtId="3" fontId="1" fillId="8" borderId="2" xfId="1" applyNumberFormat="1" applyFont="1" applyFill="1" applyBorder="1" applyProtection="1"/>
    <xf numFmtId="3" fontId="10" fillId="8" borderId="3" xfId="1" applyNumberFormat="1" applyFont="1" applyFill="1" applyBorder="1" applyProtection="1"/>
    <xf numFmtId="0" fontId="18" fillId="3" borderId="37" xfId="0" applyFont="1" applyFill="1" applyBorder="1" applyAlignment="1" applyProtection="1">
      <alignment vertical="center" wrapText="1"/>
    </xf>
    <xf numFmtId="0" fontId="18" fillId="4" borderId="22" xfId="0" applyFont="1" applyFill="1" applyBorder="1" applyAlignment="1" applyProtection="1">
      <alignment vertical="center" wrapText="1"/>
    </xf>
    <xf numFmtId="3" fontId="10" fillId="5" borderId="22" xfId="1" applyNumberFormat="1" applyFont="1" applyFill="1" applyBorder="1" applyProtection="1"/>
    <xf numFmtId="3" fontId="10" fillId="2" borderId="22" xfId="1" applyNumberFormat="1" applyFont="1" applyFill="1" applyBorder="1" applyAlignment="1" applyProtection="1">
      <alignment horizontal="right"/>
    </xf>
    <xf numFmtId="0" fontId="2" fillId="0" borderId="12" xfId="0" applyFont="1" applyBorder="1" applyProtection="1"/>
    <xf numFmtId="0" fontId="2" fillId="0" borderId="12" xfId="0" applyFont="1" applyBorder="1" applyAlignment="1" applyProtection="1">
      <alignment wrapText="1"/>
    </xf>
    <xf numFmtId="0" fontId="0" fillId="0" borderId="12" xfId="0" applyFont="1" applyBorder="1" applyAlignment="1" applyProtection="1">
      <alignment wrapText="1"/>
    </xf>
    <xf numFmtId="0" fontId="2" fillId="4" borderId="21" xfId="0" applyFont="1" applyFill="1" applyBorder="1" applyAlignment="1" applyProtection="1">
      <alignment horizontal="left" vertical="center" wrapText="1"/>
    </xf>
    <xf numFmtId="0" fontId="2" fillId="3" borderId="21" xfId="0" applyFont="1" applyFill="1" applyBorder="1" applyAlignment="1" applyProtection="1">
      <alignment horizontal="left" vertical="center" wrapText="1"/>
    </xf>
    <xf numFmtId="0" fontId="18" fillId="4" borderId="22" xfId="0" applyFont="1" applyFill="1" applyBorder="1" applyAlignment="1" applyProtection="1">
      <alignment horizontal="right" wrapText="1"/>
    </xf>
    <xf numFmtId="3" fontId="9" fillId="4" borderId="22" xfId="1" applyNumberFormat="1" applyFont="1" applyFill="1" applyBorder="1" applyProtection="1"/>
    <xf numFmtId="0" fontId="15" fillId="6" borderId="40" xfId="0" applyFont="1" applyFill="1" applyBorder="1" applyAlignment="1" applyProtection="1">
      <alignment vertical="center" wrapText="1"/>
    </xf>
    <xf numFmtId="0" fontId="2" fillId="4" borderId="21" xfId="0" applyFont="1" applyFill="1" applyBorder="1" applyAlignment="1" applyProtection="1">
      <alignment horizontal="left" vertical="center" wrapText="1"/>
    </xf>
    <xf numFmtId="0" fontId="2" fillId="3" borderId="21" xfId="0" applyFont="1" applyFill="1" applyBorder="1" applyAlignment="1" applyProtection="1">
      <alignment horizontal="left" vertical="center" wrapText="1"/>
    </xf>
    <xf numFmtId="0" fontId="4" fillId="4" borderId="38" xfId="0" applyFont="1" applyFill="1" applyBorder="1" applyAlignment="1" applyProtection="1">
      <alignment horizontal="right" wrapText="1"/>
    </xf>
    <xf numFmtId="3" fontId="9" fillId="4" borderId="49" xfId="1" applyNumberFormat="1" applyFont="1" applyFill="1" applyBorder="1" applyProtection="1"/>
    <xf numFmtId="3" fontId="2" fillId="4" borderId="49" xfId="1" applyNumberFormat="1" applyFont="1" applyFill="1" applyBorder="1" applyProtection="1"/>
    <xf numFmtId="0" fontId="4" fillId="3" borderId="7" xfId="0" applyFont="1" applyFill="1" applyBorder="1" applyAlignment="1" applyProtection="1">
      <alignment horizontal="right" wrapText="1"/>
    </xf>
    <xf numFmtId="0" fontId="2" fillId="0" borderId="0" xfId="0" applyFont="1" applyAlignment="1" applyProtection="1">
      <alignment horizontal="center"/>
    </xf>
    <xf numFmtId="3" fontId="0" fillId="0" borderId="0" xfId="0" applyNumberFormat="1" applyProtection="1"/>
    <xf numFmtId="0" fontId="0" fillId="0" borderId="0" xfId="0" applyAlignment="1" applyProtection="1">
      <alignment horizontal="left"/>
    </xf>
    <xf numFmtId="0" fontId="0" fillId="0" borderId="0" xfId="0" applyFill="1" applyProtection="1"/>
    <xf numFmtId="0" fontId="0" fillId="0" borderId="0" xfId="0" applyAlignment="1" applyProtection="1">
      <alignment wrapText="1"/>
    </xf>
    <xf numFmtId="0" fontId="2" fillId="0" borderId="0" xfId="0" applyFont="1" applyProtection="1"/>
    <xf numFmtId="0" fontId="0" fillId="0" borderId="0" xfId="0" applyFont="1" applyProtection="1"/>
    <xf numFmtId="3" fontId="7" fillId="4" borderId="7" xfId="1" applyNumberFormat="1" applyFont="1" applyFill="1" applyBorder="1" applyAlignment="1" applyProtection="1">
      <alignment horizontal="right"/>
    </xf>
    <xf numFmtId="3" fontId="10" fillId="5" borderId="7" xfId="1" applyNumberFormat="1" applyFont="1" applyFill="1" applyBorder="1" applyProtection="1"/>
    <xf numFmtId="3" fontId="10" fillId="2" borderId="7" xfId="1" applyNumberFormat="1" applyFont="1" applyFill="1" applyBorder="1" applyAlignment="1" applyProtection="1">
      <alignment horizontal="right"/>
    </xf>
    <xf numFmtId="0" fontId="14" fillId="4" borderId="7" xfId="0" applyFont="1" applyFill="1" applyBorder="1" applyAlignment="1" applyProtection="1">
      <alignment vertical="center" wrapText="1"/>
    </xf>
    <xf numFmtId="0" fontId="18" fillId="3" borderId="7" xfId="0" applyFont="1" applyFill="1" applyBorder="1" applyAlignment="1" applyProtection="1">
      <alignment vertical="center" wrapText="1"/>
    </xf>
    <xf numFmtId="3" fontId="7" fillId="3" borderId="7" xfId="1" applyNumberFormat="1" applyFont="1" applyFill="1" applyBorder="1" applyAlignment="1" applyProtection="1">
      <alignment horizontal="right"/>
    </xf>
    <xf numFmtId="3" fontId="3" fillId="2" borderId="7" xfId="1" applyNumberFormat="1" applyFont="1" applyFill="1" applyBorder="1" applyAlignment="1" applyProtection="1">
      <alignment horizontal="right"/>
    </xf>
    <xf numFmtId="0" fontId="14" fillId="3" borderId="7" xfId="0" applyFont="1" applyFill="1" applyBorder="1" applyAlignment="1" applyProtection="1">
      <alignment vertical="center" wrapText="1"/>
    </xf>
    <xf numFmtId="0" fontId="14" fillId="6" borderId="12" xfId="0" applyFont="1" applyFill="1" applyBorder="1" applyAlignment="1" applyProtection="1">
      <alignment wrapText="1"/>
    </xf>
    <xf numFmtId="3" fontId="7" fillId="6" borderId="12" xfId="1" applyNumberFormat="1" applyFont="1" applyFill="1" applyBorder="1" applyAlignment="1" applyProtection="1">
      <alignment horizontal="right"/>
    </xf>
    <xf numFmtId="3" fontId="3" fillId="2" borderId="12" xfId="1" applyNumberFormat="1" applyFont="1" applyFill="1" applyBorder="1" applyAlignment="1" applyProtection="1">
      <alignment horizontal="right"/>
    </xf>
    <xf numFmtId="49" fontId="0" fillId="0" borderId="0" xfId="0" applyNumberFormat="1" applyProtection="1"/>
    <xf numFmtId="14" fontId="0" fillId="0" borderId="0" xfId="0" applyNumberFormat="1" applyProtection="1"/>
    <xf numFmtId="0" fontId="18" fillId="4" borderId="35" xfId="0" applyFont="1" applyFill="1" applyBorder="1" applyAlignment="1" applyProtection="1">
      <alignment horizontal="right" wrapText="1"/>
    </xf>
    <xf numFmtId="3" fontId="9" fillId="4" borderId="7" xfId="1" applyNumberFormat="1" applyFont="1" applyFill="1" applyBorder="1" applyProtection="1"/>
    <xf numFmtId="0" fontId="18" fillId="4" borderId="7" xfId="0" applyFont="1" applyFill="1" applyBorder="1" applyAlignment="1" applyProtection="1">
      <alignment horizontal="right" wrapText="1"/>
    </xf>
    <xf numFmtId="0" fontId="4" fillId="4" borderId="7" xfId="0" applyFont="1" applyFill="1" applyBorder="1" applyAlignment="1" applyProtection="1">
      <alignment horizontal="right" wrapText="1"/>
    </xf>
    <xf numFmtId="3" fontId="2" fillId="4" borderId="7" xfId="1" applyNumberFormat="1" applyFont="1" applyFill="1" applyBorder="1" applyProtection="1"/>
    <xf numFmtId="0" fontId="4" fillId="4" borderId="35" xfId="0" applyFont="1" applyFill="1" applyBorder="1" applyAlignment="1" applyProtection="1">
      <alignment horizontal="right" wrapText="1"/>
    </xf>
    <xf numFmtId="3" fontId="1" fillId="4" borderId="7" xfId="1" applyNumberFormat="1" applyFont="1" applyFill="1" applyBorder="1" applyProtection="1"/>
    <xf numFmtId="3" fontId="22" fillId="0" borderId="0" xfId="0" applyNumberFormat="1" applyFont="1" applyProtection="1"/>
    <xf numFmtId="3" fontId="2" fillId="3" borderId="7" xfId="1" applyNumberFormat="1" applyFont="1" applyFill="1" applyBorder="1" applyProtection="1"/>
    <xf numFmtId="3" fontId="1" fillId="3" borderId="7" xfId="1" applyNumberFormat="1" applyFont="1" applyFill="1" applyBorder="1" applyProtection="1"/>
    <xf numFmtId="3" fontId="1" fillId="6" borderId="12" xfId="1" applyNumberFormat="1" applyFont="1" applyFill="1" applyBorder="1" applyProtection="1"/>
    <xf numFmtId="0" fontId="2" fillId="0" borderId="27" xfId="0" applyFont="1" applyBorder="1" applyAlignment="1" applyProtection="1">
      <alignment horizontal="center"/>
    </xf>
    <xf numFmtId="3" fontId="10" fillId="15" borderId="22" xfId="1" applyNumberFormat="1" applyFont="1" applyFill="1" applyBorder="1" applyProtection="1"/>
    <xf numFmtId="3" fontId="10" fillId="15" borderId="23" xfId="1" applyNumberFormat="1" applyFont="1" applyFill="1" applyBorder="1" applyProtection="1"/>
    <xf numFmtId="3" fontId="10" fillId="15" borderId="7" xfId="1" applyNumberFormat="1" applyFont="1" applyFill="1" applyBorder="1" applyProtection="1"/>
    <xf numFmtId="3" fontId="10" fillId="15" borderId="57" xfId="1" applyNumberFormat="1" applyFont="1" applyFill="1" applyBorder="1" applyProtection="1"/>
    <xf numFmtId="3" fontId="10" fillId="15" borderId="37" xfId="1" applyNumberFormat="1" applyFont="1" applyFill="1" applyBorder="1" applyProtection="1"/>
    <xf numFmtId="3" fontId="10" fillId="15" borderId="44" xfId="1" applyNumberFormat="1" applyFont="1" applyFill="1" applyBorder="1" applyProtection="1"/>
    <xf numFmtId="3" fontId="10" fillId="15" borderId="5" xfId="1" applyNumberFormat="1" applyFont="1" applyFill="1" applyBorder="1" applyProtection="1"/>
    <xf numFmtId="3" fontId="10" fillId="15" borderId="6" xfId="1" applyNumberFormat="1" applyFont="1" applyFill="1" applyBorder="1" applyProtection="1"/>
    <xf numFmtId="3" fontId="10" fillId="15" borderId="12" xfId="1" applyNumberFormat="1" applyFont="1" applyFill="1" applyBorder="1" applyProtection="1"/>
    <xf numFmtId="3" fontId="10" fillId="15" borderId="34" xfId="1" applyNumberFormat="1" applyFont="1" applyFill="1" applyBorder="1" applyProtection="1"/>
    <xf numFmtId="3" fontId="10" fillId="15" borderId="2" xfId="1" applyNumberFormat="1" applyFont="1" applyFill="1" applyBorder="1" applyProtection="1"/>
    <xf numFmtId="3" fontId="10" fillId="15" borderId="3" xfId="1" applyNumberFormat="1" applyFont="1" applyFill="1" applyBorder="1" applyProtection="1"/>
    <xf numFmtId="3" fontId="10" fillId="15" borderId="12" xfId="0" applyNumberFormat="1" applyFont="1" applyFill="1" applyBorder="1" applyProtection="1"/>
    <xf numFmtId="3" fontId="10" fillId="15" borderId="34" xfId="0" applyNumberFormat="1" applyFont="1" applyFill="1" applyBorder="1" applyProtection="1"/>
    <xf numFmtId="0" fontId="2" fillId="4" borderId="9"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3" borderId="9" xfId="0" applyFont="1" applyFill="1" applyBorder="1" applyAlignment="1" applyProtection="1">
      <alignment horizontal="left" vertical="center" wrapText="1"/>
    </xf>
    <xf numFmtId="0" fontId="2" fillId="3" borderId="31" xfId="0" applyFont="1" applyFill="1" applyBorder="1" applyAlignment="1" applyProtection="1">
      <alignment horizontal="left" vertical="center" wrapText="1"/>
    </xf>
    <xf numFmtId="0" fontId="2" fillId="4" borderId="9"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3" borderId="9" xfId="0" applyFont="1" applyFill="1" applyBorder="1" applyAlignment="1" applyProtection="1">
      <alignment horizontal="left" vertical="center" wrapText="1"/>
    </xf>
    <xf numFmtId="0" fontId="2" fillId="3" borderId="31" xfId="0" applyFont="1" applyFill="1" applyBorder="1" applyAlignment="1" applyProtection="1">
      <alignment horizontal="left" vertical="center" wrapText="1"/>
    </xf>
    <xf numFmtId="0" fontId="2" fillId="4" borderId="9" xfId="0" applyFont="1" applyFill="1" applyBorder="1" applyAlignment="1" applyProtection="1">
      <alignment horizontal="left" wrapText="1"/>
    </xf>
    <xf numFmtId="0" fontId="2" fillId="4" borderId="31" xfId="0" applyFont="1" applyFill="1" applyBorder="1" applyAlignment="1" applyProtection="1">
      <alignment horizontal="left" vertical="center" wrapText="1"/>
    </xf>
    <xf numFmtId="0" fontId="9" fillId="4" borderId="22" xfId="1" applyNumberFormat="1" applyFont="1" applyFill="1" applyBorder="1" applyProtection="1"/>
    <xf numFmtId="0" fontId="2" fillId="4" borderId="22" xfId="1" applyNumberFormat="1" applyFont="1" applyFill="1" applyBorder="1" applyProtection="1"/>
    <xf numFmtId="0" fontId="1" fillId="4" borderId="22" xfId="1" applyNumberFormat="1" applyFont="1" applyFill="1" applyBorder="1" applyProtection="1"/>
    <xf numFmtId="0" fontId="9" fillId="4" borderId="7" xfId="1" applyNumberFormat="1" applyFont="1" applyFill="1" applyBorder="1" applyProtection="1"/>
    <xf numFmtId="0" fontId="2" fillId="4" borderId="7" xfId="1" applyNumberFormat="1" applyFont="1" applyFill="1" applyBorder="1" applyProtection="1"/>
    <xf numFmtId="0" fontId="1" fillId="4" borderId="7" xfId="1" applyNumberFormat="1" applyFont="1" applyFill="1" applyBorder="1" applyProtection="1"/>
    <xf numFmtId="0" fontId="2" fillId="4" borderId="37" xfId="1" applyNumberFormat="1" applyFont="1" applyFill="1" applyBorder="1" applyProtection="1"/>
    <xf numFmtId="0" fontId="1" fillId="4" borderId="37" xfId="1" applyNumberFormat="1" applyFont="1" applyFill="1" applyBorder="1" applyProtection="1"/>
    <xf numFmtId="0" fontId="9" fillId="4" borderId="49" xfId="1" applyNumberFormat="1" applyFont="1" applyFill="1" applyBorder="1" applyProtection="1"/>
    <xf numFmtId="0" fontId="9" fillId="4" borderId="5" xfId="1" applyNumberFormat="1" applyFont="1" applyFill="1" applyBorder="1" applyProtection="1"/>
    <xf numFmtId="0" fontId="2" fillId="4" borderId="5" xfId="1" applyNumberFormat="1" applyFont="1" applyFill="1" applyBorder="1" applyProtection="1"/>
    <xf numFmtId="0" fontId="2" fillId="4" borderId="16" xfId="1" applyNumberFormat="1" applyFont="1" applyFill="1" applyBorder="1" applyProtection="1"/>
    <xf numFmtId="0" fontId="2" fillId="4" borderId="49" xfId="1" applyNumberFormat="1" applyFont="1" applyFill="1" applyBorder="1" applyProtection="1"/>
    <xf numFmtId="0" fontId="1" fillId="4" borderId="5" xfId="1" applyNumberFormat="1" applyFont="1" applyFill="1" applyBorder="1" applyProtection="1"/>
    <xf numFmtId="0" fontId="2" fillId="3" borderId="7" xfId="1" applyNumberFormat="1" applyFont="1" applyFill="1" applyBorder="1" applyProtection="1"/>
    <xf numFmtId="0" fontId="1" fillId="3" borderId="7" xfId="1" applyNumberFormat="1" applyFont="1" applyFill="1" applyBorder="1" applyProtection="1"/>
    <xf numFmtId="0" fontId="2" fillId="3" borderId="37" xfId="1" applyNumberFormat="1" applyFont="1" applyFill="1" applyBorder="1" applyProtection="1"/>
    <xf numFmtId="0" fontId="1" fillId="3" borderId="37" xfId="1" applyNumberFormat="1" applyFont="1" applyFill="1" applyBorder="1" applyProtection="1"/>
    <xf numFmtId="0" fontId="2" fillId="3" borderId="5" xfId="1" applyNumberFormat="1" applyFont="1" applyFill="1" applyBorder="1" applyProtection="1"/>
    <xf numFmtId="0" fontId="1" fillId="3" borderId="5" xfId="1" applyNumberFormat="1" applyFont="1" applyFill="1" applyBorder="1" applyProtection="1"/>
    <xf numFmtId="0" fontId="2" fillId="6" borderId="22" xfId="1" applyNumberFormat="1" applyFont="1" applyFill="1" applyBorder="1" applyProtection="1"/>
    <xf numFmtId="0" fontId="1" fillId="6" borderId="22" xfId="1" applyNumberFormat="1" applyFont="1" applyFill="1" applyBorder="1" applyProtection="1"/>
    <xf numFmtId="0" fontId="2" fillId="6" borderId="37" xfId="1" applyNumberFormat="1" applyFont="1" applyFill="1" applyBorder="1" applyProtection="1"/>
    <xf numFmtId="0" fontId="1" fillId="6" borderId="37" xfId="1" applyNumberFormat="1" applyFont="1" applyFill="1" applyBorder="1" applyProtection="1"/>
    <xf numFmtId="0" fontId="2" fillId="6" borderId="12" xfId="1" applyNumberFormat="1" applyFont="1" applyFill="1" applyBorder="1" applyProtection="1"/>
    <xf numFmtId="0" fontId="1" fillId="6" borderId="12" xfId="1" applyNumberFormat="1" applyFont="1" applyFill="1" applyBorder="1" applyProtection="1"/>
    <xf numFmtId="0" fontId="2" fillId="8" borderId="2" xfId="1" applyNumberFormat="1" applyFont="1" applyFill="1" applyBorder="1" applyProtection="1"/>
    <xf numFmtId="0" fontId="1" fillId="8" borderId="2" xfId="1" applyNumberFormat="1" applyFont="1" applyFill="1" applyBorder="1" applyProtection="1"/>
    <xf numFmtId="0" fontId="2" fillId="4" borderId="31" xfId="0" applyFont="1" applyFill="1" applyBorder="1" applyAlignment="1" applyProtection="1">
      <alignment horizontal="left" vertical="center" wrapText="1"/>
    </xf>
    <xf numFmtId="0" fontId="15" fillId="4" borderId="10" xfId="0" applyFont="1" applyFill="1" applyBorder="1" applyAlignment="1" applyProtection="1">
      <alignment vertical="center" wrapText="1"/>
    </xf>
    <xf numFmtId="0" fontId="14" fillId="4" borderId="12" xfId="0" applyFont="1" applyFill="1" applyBorder="1" applyAlignment="1" applyProtection="1">
      <alignment wrapText="1"/>
    </xf>
    <xf numFmtId="0" fontId="9" fillId="4" borderId="47" xfId="1" applyNumberFormat="1" applyFont="1" applyFill="1" applyBorder="1" applyProtection="1"/>
    <xf numFmtId="0" fontId="9" fillId="4" borderId="12" xfId="1" applyNumberFormat="1" applyFont="1" applyFill="1" applyBorder="1" applyProtection="1"/>
    <xf numFmtId="0" fontId="2" fillId="4" borderId="12" xfId="1" applyNumberFormat="1" applyFont="1" applyFill="1" applyBorder="1" applyProtection="1"/>
    <xf numFmtId="0" fontId="2" fillId="4" borderId="18" xfId="1" applyNumberFormat="1" applyFont="1" applyFill="1" applyBorder="1" applyProtection="1"/>
    <xf numFmtId="0" fontId="2" fillId="4" borderId="47" xfId="1" applyNumberFormat="1" applyFont="1" applyFill="1" applyBorder="1" applyProtection="1"/>
    <xf numFmtId="0" fontId="1" fillId="4" borderId="12" xfId="1" applyNumberFormat="1" applyFont="1" applyFill="1" applyBorder="1" applyProtection="1"/>
    <xf numFmtId="3" fontId="10" fillId="5" borderId="12" xfId="1" applyNumberFormat="1" applyFont="1" applyFill="1" applyBorder="1" applyProtection="1"/>
    <xf numFmtId="3" fontId="10" fillId="2" borderId="12" xfId="1" applyNumberFormat="1" applyFont="1" applyFill="1" applyBorder="1" applyAlignment="1" applyProtection="1">
      <alignment horizontal="right"/>
    </xf>
    <xf numFmtId="0" fontId="2" fillId="4" borderId="31" xfId="0" applyFont="1" applyFill="1" applyBorder="1" applyAlignment="1" applyProtection="1">
      <alignment horizontal="left" vertical="center" wrapText="1"/>
    </xf>
    <xf numFmtId="49" fontId="0" fillId="0" borderId="0" xfId="0" applyNumberFormat="1" applyProtection="1">
      <protection locked="0"/>
    </xf>
    <xf numFmtId="0" fontId="2" fillId="4" borderId="9" xfId="0" applyFont="1" applyFill="1" applyBorder="1" applyAlignment="1" applyProtection="1">
      <alignment horizontal="left" wrapText="1"/>
      <protection locked="0"/>
    </xf>
    <xf numFmtId="0" fontId="2" fillId="4" borderId="31" xfId="0" applyFont="1" applyFill="1" applyBorder="1" applyAlignment="1" applyProtection="1">
      <alignment horizontal="left" vertical="center" wrapText="1"/>
      <protection locked="0"/>
    </xf>
    <xf numFmtId="0" fontId="15" fillId="4" borderId="10" xfId="0" applyFont="1" applyFill="1" applyBorder="1" applyAlignment="1" applyProtection="1">
      <alignment vertical="center" wrapText="1"/>
      <protection locked="0"/>
    </xf>
    <xf numFmtId="0" fontId="15" fillId="3" borderId="4" xfId="0" applyFont="1" applyFill="1" applyBorder="1" applyAlignment="1" applyProtection="1">
      <alignment vertical="center" wrapText="1"/>
      <protection locked="0"/>
    </xf>
    <xf numFmtId="0" fontId="15" fillId="6" borderId="40" xfId="0" applyFont="1" applyFill="1" applyBorder="1" applyAlignment="1" applyProtection="1">
      <alignment vertical="center" wrapText="1"/>
      <protection locked="0"/>
    </xf>
    <xf numFmtId="0" fontId="2" fillId="8" borderId="1" xfId="0" applyFont="1" applyFill="1" applyBorder="1" applyAlignment="1" applyProtection="1">
      <alignment horizontal="left" vertical="center"/>
      <protection locked="0"/>
    </xf>
    <xf numFmtId="0" fontId="0" fillId="0" borderId="10" xfId="0" applyBorder="1" applyAlignment="1" applyProtection="1">
      <alignment horizontal="right"/>
      <protection locked="0"/>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3" fontId="10" fillId="4" borderId="22" xfId="1" applyNumberFormat="1" applyFont="1" applyFill="1" applyBorder="1" applyProtection="1"/>
    <xf numFmtId="3" fontId="10" fillId="4" borderId="23" xfId="1" applyNumberFormat="1" applyFont="1" applyFill="1" applyBorder="1" applyProtection="1"/>
    <xf numFmtId="3" fontId="10" fillId="4" borderId="7" xfId="1" applyNumberFormat="1" applyFont="1" applyFill="1" applyBorder="1" applyProtection="1"/>
    <xf numFmtId="3" fontId="10" fillId="4" borderId="57" xfId="1" applyNumberFormat="1" applyFont="1" applyFill="1" applyBorder="1" applyProtection="1"/>
    <xf numFmtId="3" fontId="10" fillId="4" borderId="37" xfId="1" applyNumberFormat="1" applyFont="1" applyFill="1" applyBorder="1" applyProtection="1"/>
    <xf numFmtId="3" fontId="10" fillId="4" borderId="44" xfId="1" applyNumberFormat="1" applyFont="1" applyFill="1" applyBorder="1" applyProtection="1"/>
    <xf numFmtId="3" fontId="10" fillId="4" borderId="12" xfId="1" applyNumberFormat="1" applyFont="1" applyFill="1" applyBorder="1" applyProtection="1"/>
    <xf numFmtId="3" fontId="10" fillId="4" borderId="34" xfId="1" applyNumberFormat="1" applyFont="1" applyFill="1" applyBorder="1" applyProtection="1"/>
    <xf numFmtId="3" fontId="10" fillId="4" borderId="5" xfId="1" applyNumberFormat="1" applyFont="1" applyFill="1" applyBorder="1" applyProtection="1"/>
    <xf numFmtId="3" fontId="10" fillId="4" borderId="6" xfId="1" applyNumberFormat="1" applyFont="1" applyFill="1" applyBorder="1" applyProtection="1"/>
    <xf numFmtId="3" fontId="10" fillId="4" borderId="2" xfId="1" applyNumberFormat="1" applyFont="1" applyFill="1" applyBorder="1" applyProtection="1"/>
    <xf numFmtId="3" fontId="10" fillId="4" borderId="3" xfId="1" applyNumberFormat="1" applyFont="1" applyFill="1" applyBorder="1" applyProtection="1"/>
    <xf numFmtId="3" fontId="10" fillId="4" borderId="12" xfId="0" applyNumberFormat="1" applyFont="1" applyFill="1" applyBorder="1" applyProtection="1"/>
    <xf numFmtId="3" fontId="10" fillId="4" borderId="34" xfId="0" applyNumberFormat="1" applyFont="1" applyFill="1" applyBorder="1" applyProtection="1"/>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0" fillId="11" borderId="37" xfId="0" applyFill="1" applyBorder="1" applyAlignment="1">
      <alignment wrapText="1"/>
    </xf>
    <xf numFmtId="0" fontId="0" fillId="0" borderId="37" xfId="0" applyBorder="1" applyAlignment="1">
      <alignment wrapText="1"/>
    </xf>
    <xf numFmtId="14" fontId="0" fillId="0" borderId="0" xfId="0" applyNumberFormat="1" applyAlignment="1" applyProtection="1">
      <alignment wrapText="1"/>
      <protection locked="0"/>
    </xf>
    <xf numFmtId="0" fontId="0" fillId="10" borderId="37" xfId="0" applyFill="1" applyBorder="1" applyAlignment="1">
      <alignment horizontal="center" vertical="center" wrapText="1"/>
    </xf>
    <xf numFmtId="0" fontId="0" fillId="10" borderId="37" xfId="0" applyFill="1" applyBorder="1" applyAlignment="1">
      <alignment horizontal="right" vertical="center" wrapText="1"/>
    </xf>
    <xf numFmtId="14" fontId="0" fillId="9" borderId="37" xfId="0" applyNumberFormat="1" applyFill="1" applyBorder="1" applyAlignment="1">
      <alignment horizontal="center"/>
    </xf>
    <xf numFmtId="0" fontId="23" fillId="0" borderId="37" xfId="0" applyFont="1" applyBorder="1" applyAlignment="1">
      <alignment wrapText="1"/>
    </xf>
    <xf numFmtId="0" fontId="2" fillId="4" borderId="31" xfId="0" applyFont="1" applyFill="1" applyBorder="1" applyAlignment="1" applyProtection="1">
      <alignment horizontal="left" vertical="center" wrapText="1"/>
    </xf>
    <xf numFmtId="0" fontId="24" fillId="0" borderId="37" xfId="0" applyFont="1" applyBorder="1" applyAlignment="1">
      <alignment horizontal="center"/>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5" fillId="0" borderId="0" xfId="0" applyFont="1" applyAlignment="1">
      <alignment vertical="center" wrapText="1"/>
    </xf>
    <xf numFmtId="0" fontId="0" fillId="11" borderId="37" xfId="0" applyFill="1" applyBorder="1" applyAlignment="1">
      <alignment vertical="top"/>
    </xf>
    <xf numFmtId="0" fontId="0" fillId="10" borderId="37" xfId="0" applyFill="1" applyBorder="1" applyAlignment="1">
      <alignment horizontal="center" vertical="top" wrapText="1"/>
    </xf>
    <xf numFmtId="0" fontId="0" fillId="9" borderId="37" xfId="0" applyFill="1" applyBorder="1" applyAlignment="1">
      <alignment horizontal="center" vertical="top"/>
    </xf>
    <xf numFmtId="0" fontId="0" fillId="12" borderId="37" xfId="0" applyFill="1" applyBorder="1" applyAlignment="1">
      <alignment horizontal="center" vertical="top"/>
    </xf>
    <xf numFmtId="0" fontId="0" fillId="12" borderId="37" xfId="0" applyFill="1" applyBorder="1" applyAlignment="1">
      <alignment vertical="top"/>
    </xf>
    <xf numFmtId="0" fontId="0" fillId="0" borderId="37" xfId="0" applyBorder="1" applyAlignment="1">
      <alignment horizontal="center" vertical="top"/>
    </xf>
    <xf numFmtId="14" fontId="0" fillId="0" borderId="37" xfId="0" applyNumberFormat="1" applyBorder="1" applyAlignment="1" applyProtection="1">
      <alignment vertical="top" wrapText="1"/>
      <protection locked="0"/>
    </xf>
    <xf numFmtId="0" fontId="0" fillId="0" borderId="37" xfId="0" applyBorder="1" applyAlignment="1">
      <alignment vertical="top"/>
    </xf>
    <xf numFmtId="14" fontId="0" fillId="0" borderId="0" xfId="0" applyNumberFormat="1" applyAlignment="1" applyProtection="1">
      <alignment vertical="top"/>
      <protection locked="0"/>
    </xf>
    <xf numFmtId="3" fontId="10" fillId="16" borderId="7" xfId="1" applyNumberFormat="1" applyFont="1" applyFill="1" applyBorder="1" applyProtection="1"/>
    <xf numFmtId="3" fontId="10" fillId="16" borderId="57" xfId="1" applyNumberFormat="1" applyFont="1" applyFill="1" applyBorder="1" applyProtection="1"/>
    <xf numFmtId="3" fontId="10" fillId="16" borderId="12" xfId="1" applyNumberFormat="1" applyFont="1" applyFill="1" applyBorder="1" applyProtection="1"/>
    <xf numFmtId="3" fontId="10" fillId="16" borderId="34" xfId="1" applyNumberFormat="1" applyFont="1" applyFill="1" applyBorder="1" applyProtection="1"/>
    <xf numFmtId="3" fontId="10" fillId="16" borderId="5" xfId="1" applyNumberFormat="1" applyFont="1" applyFill="1" applyBorder="1" applyProtection="1"/>
    <xf numFmtId="3" fontId="10" fillId="16" borderId="6" xfId="1" applyNumberFormat="1" applyFont="1" applyFill="1" applyBorder="1" applyProtection="1"/>
    <xf numFmtId="3" fontId="10" fillId="16" borderId="37" xfId="1" applyNumberFormat="1" applyFont="1" applyFill="1" applyBorder="1" applyProtection="1"/>
    <xf numFmtId="3" fontId="10" fillId="16" borderId="44" xfId="1" applyNumberFormat="1" applyFont="1" applyFill="1" applyBorder="1" applyProtection="1"/>
    <xf numFmtId="3" fontId="10" fillId="16" borderId="2" xfId="1" applyNumberFormat="1" applyFont="1" applyFill="1" applyBorder="1" applyProtection="1"/>
    <xf numFmtId="3" fontId="10" fillId="16" borderId="3" xfId="1" applyNumberFormat="1" applyFont="1" applyFill="1" applyBorder="1" applyProtection="1"/>
    <xf numFmtId="14" fontId="0" fillId="9" borderId="37" xfId="0" applyNumberFormat="1" applyFill="1" applyBorder="1" applyAlignment="1">
      <alignment horizontal="center" vertical="center"/>
    </xf>
    <xf numFmtId="0" fontId="0" fillId="0" borderId="0" xfId="0" applyAlignment="1" applyProtection="1">
      <alignment vertical="center"/>
      <protection locked="0"/>
    </xf>
    <xf numFmtId="0" fontId="24" fillId="0" borderId="37" xfId="0" applyFont="1" applyBorder="1" applyAlignment="1">
      <alignment horizontal="center" vertical="center"/>
    </xf>
    <xf numFmtId="0" fontId="0" fillId="9" borderId="37" xfId="0" applyFill="1" applyBorder="1"/>
    <xf numFmtId="0" fontId="0" fillId="9" borderId="7" xfId="0" applyFill="1" applyBorder="1" applyAlignment="1">
      <alignment horizontal="center" vertical="center"/>
    </xf>
    <xf numFmtId="0" fontId="0" fillId="9" borderId="0" xfId="0" applyFill="1" applyBorder="1"/>
    <xf numFmtId="0" fontId="0" fillId="9" borderId="7" xfId="0" applyFill="1" applyBorder="1" applyAlignment="1">
      <alignment vertical="center" wrapText="1"/>
    </xf>
    <xf numFmtId="0" fontId="0" fillId="9" borderId="7" xfId="0" applyFont="1" applyFill="1" applyBorder="1" applyAlignment="1">
      <alignment horizontal="center" vertical="center" wrapText="1"/>
    </xf>
    <xf numFmtId="14" fontId="0" fillId="9" borderId="7" xfId="0" applyNumberFormat="1" applyFill="1" applyBorder="1" applyAlignment="1">
      <alignment horizontal="right"/>
    </xf>
    <xf numFmtId="0" fontId="25" fillId="0" borderId="0" xfId="0" applyFont="1" applyAlignment="1">
      <alignment vertical="center" wrapText="1"/>
    </xf>
    <xf numFmtId="0" fontId="26" fillId="0" borderId="0" xfId="0" applyFont="1" applyAlignment="1">
      <alignment horizontal="center" vertical="center"/>
    </xf>
    <xf numFmtId="0" fontId="2" fillId="4" borderId="31" xfId="0" applyFont="1" applyFill="1" applyBorder="1" applyAlignment="1" applyProtection="1">
      <alignment horizontal="left" vertical="center" wrapText="1"/>
    </xf>
    <xf numFmtId="0" fontId="0" fillId="0" borderId="37" xfId="0" applyBorder="1" applyAlignment="1" applyProtection="1">
      <alignment vertical="center"/>
      <protection locked="0"/>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5" fillId="0" borderId="37" xfId="0" applyFont="1" applyBorder="1" applyAlignment="1">
      <alignment vertical="center" wrapText="1"/>
    </xf>
    <xf numFmtId="0" fontId="2" fillId="4" borderId="31" xfId="0" applyFont="1" applyFill="1" applyBorder="1" applyAlignment="1" applyProtection="1">
      <alignment horizontal="left" vertical="center" wrapText="1"/>
    </xf>
    <xf numFmtId="3" fontId="10" fillId="17" borderId="12" xfId="0" applyNumberFormat="1" applyFont="1" applyFill="1" applyBorder="1" applyProtection="1"/>
    <xf numFmtId="3" fontId="10" fillId="17" borderId="34" xfId="0" applyNumberFormat="1" applyFont="1" applyFill="1" applyBorder="1" applyProtection="1"/>
    <xf numFmtId="3" fontId="10" fillId="17" borderId="22" xfId="1" applyNumberFormat="1" applyFont="1" applyFill="1" applyBorder="1" applyProtection="1"/>
    <xf numFmtId="3" fontId="10" fillId="17" borderId="23" xfId="1" applyNumberFormat="1" applyFont="1" applyFill="1" applyBorder="1" applyProtection="1"/>
    <xf numFmtId="3" fontId="10" fillId="17" borderId="7" xfId="1" applyNumberFormat="1" applyFont="1" applyFill="1" applyBorder="1" applyProtection="1"/>
    <xf numFmtId="3" fontId="10" fillId="17" borderId="57" xfId="1" applyNumberFormat="1" applyFont="1" applyFill="1" applyBorder="1" applyProtection="1"/>
    <xf numFmtId="3" fontId="10" fillId="17" borderId="37" xfId="1" applyNumberFormat="1" applyFont="1" applyFill="1" applyBorder="1" applyProtection="1"/>
    <xf numFmtId="3" fontId="10" fillId="17" borderId="44" xfId="1" applyNumberFormat="1" applyFont="1" applyFill="1" applyBorder="1" applyProtection="1"/>
    <xf numFmtId="3" fontId="10" fillId="17" borderId="12" xfId="1" applyNumberFormat="1" applyFont="1" applyFill="1" applyBorder="1" applyProtection="1"/>
    <xf numFmtId="3" fontId="10" fillId="17" borderId="34" xfId="1" applyNumberFormat="1" applyFont="1" applyFill="1" applyBorder="1" applyProtection="1"/>
    <xf numFmtId="3" fontId="10" fillId="17" borderId="5" xfId="1" applyNumberFormat="1" applyFont="1" applyFill="1" applyBorder="1" applyProtection="1"/>
    <xf numFmtId="3" fontId="10" fillId="17" borderId="6" xfId="1" applyNumberFormat="1" applyFont="1" applyFill="1" applyBorder="1" applyProtection="1"/>
    <xf numFmtId="3" fontId="10" fillId="17" borderId="2" xfId="1" applyNumberFormat="1" applyFont="1" applyFill="1" applyBorder="1" applyProtection="1"/>
    <xf numFmtId="3" fontId="10" fillId="17" borderId="3" xfId="1" applyNumberFormat="1" applyFont="1" applyFill="1" applyBorder="1" applyProtection="1"/>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14" fontId="3" fillId="0" borderId="25" xfId="0" applyNumberFormat="1" applyFont="1" applyBorder="1" applyAlignment="1" applyProtection="1">
      <alignment horizontal="center"/>
    </xf>
    <xf numFmtId="14" fontId="3" fillId="0" borderId="26" xfId="0" applyNumberFormat="1" applyFont="1" applyBorder="1" applyAlignment="1" applyProtection="1">
      <alignment horizontal="center"/>
    </xf>
    <xf numFmtId="14" fontId="3" fillId="0" borderId="19" xfId="0" applyNumberFormat="1" applyFont="1" applyBorder="1" applyAlignment="1" applyProtection="1">
      <alignment horizontal="center"/>
    </xf>
    <xf numFmtId="49" fontId="3" fillId="8" borderId="25" xfId="0" applyNumberFormat="1" applyFont="1" applyFill="1" applyBorder="1" applyAlignment="1" applyProtection="1">
      <alignment horizontal="center"/>
    </xf>
    <xf numFmtId="49" fontId="3" fillId="8" borderId="26" xfId="0" applyNumberFormat="1" applyFont="1" applyFill="1" applyBorder="1" applyAlignment="1" applyProtection="1">
      <alignment horizontal="center"/>
    </xf>
    <xf numFmtId="49" fontId="3" fillId="8" borderId="19" xfId="0" applyNumberFormat="1" applyFont="1" applyFill="1" applyBorder="1" applyAlignment="1" applyProtection="1">
      <alignment horizontal="center"/>
    </xf>
    <xf numFmtId="0" fontId="2" fillId="3" borderId="9" xfId="0" applyFont="1" applyFill="1" applyBorder="1" applyAlignment="1" applyProtection="1">
      <alignment horizontal="left" vertical="center" wrapText="1"/>
    </xf>
    <xf numFmtId="0" fontId="2" fillId="3" borderId="31" xfId="0" applyFont="1" applyFill="1" applyBorder="1" applyAlignment="1" applyProtection="1">
      <alignment horizontal="left" vertical="center" wrapText="1"/>
    </xf>
    <xf numFmtId="0" fontId="2" fillId="6" borderId="9" xfId="0" applyFont="1" applyFill="1" applyBorder="1" applyAlignment="1" applyProtection="1">
      <alignment horizontal="left" vertical="center" wrapText="1"/>
    </xf>
    <xf numFmtId="0" fontId="2" fillId="6" borderId="31" xfId="0" applyFont="1" applyFill="1" applyBorder="1" applyAlignment="1" applyProtection="1">
      <alignment horizontal="left" vertical="center" wrapText="1"/>
    </xf>
    <xf numFmtId="0" fontId="2" fillId="0" borderId="9" xfId="0" applyFont="1" applyBorder="1" applyAlignment="1" applyProtection="1">
      <alignment horizontal="center" vertical="center"/>
    </xf>
    <xf numFmtId="0" fontId="2" fillId="0" borderId="14" xfId="0" applyFont="1" applyBorder="1" applyAlignment="1" applyProtection="1">
      <alignment horizontal="center" vertical="center"/>
    </xf>
    <xf numFmtId="0" fontId="2" fillId="0" borderId="8" xfId="0" applyFont="1" applyBorder="1" applyAlignment="1" applyProtection="1">
      <alignment horizontal="center" vertical="center"/>
    </xf>
    <xf numFmtId="0" fontId="2" fillId="0" borderId="15" xfId="0" applyFont="1" applyBorder="1" applyAlignment="1" applyProtection="1">
      <alignment horizontal="center" vertical="center"/>
    </xf>
    <xf numFmtId="0" fontId="6" fillId="0" borderId="8" xfId="0" applyFont="1" applyFill="1" applyBorder="1" applyAlignment="1" applyProtection="1">
      <alignment horizontal="center" vertical="center" wrapText="1"/>
    </xf>
    <xf numFmtId="0" fontId="6" fillId="0" borderId="15" xfId="0" applyFont="1" applyFill="1" applyBorder="1" applyAlignment="1" applyProtection="1">
      <alignment horizontal="center" vertical="center" wrapText="1"/>
    </xf>
    <xf numFmtId="0" fontId="2" fillId="0" borderId="20" xfId="0" applyFont="1" applyBorder="1" applyAlignment="1" applyProtection="1">
      <alignment horizontal="center"/>
    </xf>
    <xf numFmtId="0" fontId="2" fillId="0" borderId="26" xfId="0" applyFont="1" applyBorder="1" applyAlignment="1" applyProtection="1">
      <alignment horizontal="center"/>
    </xf>
    <xf numFmtId="0" fontId="2" fillId="0" borderId="19" xfId="0" applyFont="1" applyBorder="1" applyAlignment="1" applyProtection="1">
      <alignment horizontal="center"/>
    </xf>
    <xf numFmtId="0" fontId="2" fillId="2" borderId="27" xfId="0" applyFont="1" applyFill="1" applyBorder="1" applyAlignment="1" applyProtection="1">
      <alignment horizontal="center" vertical="center" wrapText="1"/>
    </xf>
    <xf numFmtId="0" fontId="2" fillId="2" borderId="28" xfId="0" applyFont="1" applyFill="1" applyBorder="1" applyAlignment="1" applyProtection="1">
      <alignment horizontal="center" vertical="center" wrapText="1"/>
    </xf>
    <xf numFmtId="14" fontId="2" fillId="0" borderId="25" xfId="0" applyNumberFormat="1" applyFont="1" applyBorder="1" applyAlignment="1" applyProtection="1">
      <alignment horizontal="center"/>
    </xf>
    <xf numFmtId="14" fontId="2" fillId="0" borderId="26" xfId="0" applyNumberFormat="1" applyFont="1" applyBorder="1" applyAlignment="1" applyProtection="1">
      <alignment horizontal="center"/>
    </xf>
    <xf numFmtId="14" fontId="2" fillId="0" borderId="19" xfId="0" applyNumberFormat="1" applyFont="1" applyBorder="1" applyAlignment="1" applyProtection="1">
      <alignment horizontal="center"/>
    </xf>
    <xf numFmtId="14" fontId="2" fillId="0" borderId="25" xfId="0" applyNumberFormat="1" applyFont="1" applyBorder="1" applyAlignment="1" applyProtection="1">
      <alignment horizontal="center" wrapText="1"/>
    </xf>
    <xf numFmtId="14" fontId="2" fillId="0" borderId="26" xfId="0" applyNumberFormat="1" applyFont="1" applyBorder="1" applyAlignment="1" applyProtection="1">
      <alignment horizontal="center" wrapText="1"/>
    </xf>
    <xf numFmtId="14" fontId="2" fillId="0" borderId="19" xfId="0" applyNumberFormat="1" applyFont="1" applyBorder="1" applyAlignment="1" applyProtection="1">
      <alignment horizontal="center" wrapText="1"/>
    </xf>
    <xf numFmtId="49" fontId="3" fillId="17" borderId="25" xfId="0" applyNumberFormat="1" applyFont="1" applyFill="1" applyBorder="1" applyAlignment="1" applyProtection="1">
      <alignment horizontal="center"/>
    </xf>
    <xf numFmtId="49" fontId="3" fillId="17" borderId="26" xfId="0" applyNumberFormat="1" applyFont="1" applyFill="1" applyBorder="1" applyAlignment="1" applyProtection="1">
      <alignment horizontal="center"/>
    </xf>
    <xf numFmtId="49" fontId="3" fillId="17" borderId="19" xfId="0" applyNumberFormat="1" applyFont="1" applyFill="1" applyBorder="1" applyAlignment="1" applyProtection="1">
      <alignment horizontal="center"/>
    </xf>
    <xf numFmtId="49" fontId="3" fillId="4" borderId="25" xfId="0" applyNumberFormat="1" applyFont="1" applyFill="1" applyBorder="1" applyAlignment="1" applyProtection="1">
      <alignment horizontal="center"/>
    </xf>
    <xf numFmtId="49" fontId="3" fillId="4" borderId="26" xfId="0" applyNumberFormat="1" applyFont="1" applyFill="1" applyBorder="1" applyAlignment="1" applyProtection="1">
      <alignment horizontal="center"/>
    </xf>
    <xf numFmtId="49" fontId="3" fillId="4" borderId="19" xfId="0" applyNumberFormat="1" applyFont="1" applyFill="1" applyBorder="1" applyAlignment="1" applyProtection="1">
      <alignment horizontal="center"/>
    </xf>
    <xf numFmtId="0" fontId="2" fillId="3" borderId="9" xfId="0" applyFont="1" applyFill="1" applyBorder="1" applyAlignment="1" applyProtection="1">
      <alignment horizontal="left" vertical="center" wrapText="1"/>
      <protection locked="0"/>
    </xf>
    <xf numFmtId="0" fontId="2" fillId="3" borderId="31" xfId="0" applyFont="1" applyFill="1" applyBorder="1" applyAlignment="1" applyProtection="1">
      <alignment horizontal="left" vertical="center" wrapText="1"/>
      <protection locked="0"/>
    </xf>
    <xf numFmtId="0" fontId="2" fillId="6" borderId="9" xfId="0" applyFont="1" applyFill="1" applyBorder="1" applyAlignment="1" applyProtection="1">
      <alignment horizontal="left" vertical="center" wrapText="1"/>
      <protection locked="0"/>
    </xf>
    <xf numFmtId="0" fontId="2" fillId="6" borderId="31" xfId="0" applyFont="1" applyFill="1" applyBorder="1" applyAlignment="1" applyProtection="1">
      <alignment horizontal="left" vertical="center" wrapText="1"/>
      <protection locked="0"/>
    </xf>
    <xf numFmtId="0" fontId="2" fillId="0" borderId="9"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2" fillId="3" borderId="9" xfId="0" applyFont="1" applyFill="1" applyBorder="1" applyAlignment="1" applyProtection="1">
      <alignment horizontal="center" vertical="center" wrapText="1"/>
    </xf>
    <xf numFmtId="0" fontId="2" fillId="3" borderId="31" xfId="0" applyFont="1" applyFill="1" applyBorder="1" applyAlignment="1" applyProtection="1">
      <alignment horizontal="center" vertical="center" wrapText="1"/>
    </xf>
    <xf numFmtId="49" fontId="3" fillId="15" borderId="25" xfId="0" applyNumberFormat="1" applyFont="1" applyFill="1" applyBorder="1" applyAlignment="1" applyProtection="1">
      <alignment horizontal="center"/>
    </xf>
    <xf numFmtId="49" fontId="3" fillId="15" borderId="26" xfId="0" applyNumberFormat="1" applyFont="1" applyFill="1" applyBorder="1" applyAlignment="1" applyProtection="1">
      <alignment horizontal="center"/>
    </xf>
    <xf numFmtId="49" fontId="3" fillId="15" borderId="19" xfId="0" applyNumberFormat="1" applyFont="1" applyFill="1" applyBorder="1" applyAlignment="1" applyProtection="1">
      <alignment horizontal="center"/>
    </xf>
    <xf numFmtId="0" fontId="2" fillId="4" borderId="9"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49" fontId="3" fillId="14" borderId="25" xfId="0" applyNumberFormat="1" applyFont="1" applyFill="1" applyBorder="1" applyAlignment="1" applyProtection="1">
      <alignment horizontal="center"/>
    </xf>
    <xf numFmtId="49" fontId="3" fillId="14" borderId="26" xfId="0" applyNumberFormat="1" applyFont="1" applyFill="1" applyBorder="1" applyAlignment="1" applyProtection="1">
      <alignment horizontal="center"/>
    </xf>
    <xf numFmtId="49" fontId="3" fillId="14" borderId="19" xfId="0" applyNumberFormat="1" applyFont="1" applyFill="1" applyBorder="1" applyAlignment="1" applyProtection="1">
      <alignment horizontal="center"/>
    </xf>
    <xf numFmtId="0" fontId="2" fillId="4" borderId="21" xfId="0" applyFont="1" applyFill="1" applyBorder="1" applyAlignment="1" applyProtection="1">
      <alignment horizontal="left" vertical="center" wrapText="1"/>
    </xf>
    <xf numFmtId="0" fontId="2" fillId="4" borderId="40" xfId="0" applyFont="1" applyFill="1" applyBorder="1" applyAlignment="1" applyProtection="1">
      <alignment horizontal="left" vertical="center" wrapText="1"/>
    </xf>
    <xf numFmtId="0" fontId="2" fillId="3" borderId="21" xfId="0" applyFont="1" applyFill="1" applyBorder="1" applyAlignment="1" applyProtection="1">
      <alignment horizontal="left" vertical="center" wrapText="1"/>
    </xf>
    <xf numFmtId="0" fontId="2" fillId="3" borderId="40" xfId="0" applyFont="1" applyFill="1" applyBorder="1" applyAlignment="1" applyProtection="1">
      <alignment horizontal="left" vertical="center" wrapText="1"/>
    </xf>
    <xf numFmtId="0" fontId="2" fillId="6" borderId="21" xfId="0" applyFont="1" applyFill="1" applyBorder="1" applyAlignment="1" applyProtection="1">
      <alignment horizontal="left" vertical="center" wrapText="1"/>
    </xf>
    <xf numFmtId="0" fontId="2" fillId="6" borderId="40" xfId="0" applyFont="1" applyFill="1" applyBorder="1" applyAlignment="1" applyProtection="1">
      <alignment horizontal="left" vertical="center" wrapText="1"/>
    </xf>
    <xf numFmtId="14" fontId="3" fillId="8" borderId="25" xfId="0" applyNumberFormat="1" applyFont="1" applyFill="1" applyBorder="1" applyAlignment="1" applyProtection="1">
      <alignment horizontal="center"/>
    </xf>
    <xf numFmtId="14" fontId="3" fillId="8" borderId="26" xfId="0" applyNumberFormat="1" applyFont="1" applyFill="1" applyBorder="1" applyAlignment="1" applyProtection="1">
      <alignment horizontal="center"/>
    </xf>
    <xf numFmtId="14" fontId="3" fillId="8" borderId="19" xfId="0" applyNumberFormat="1" applyFont="1" applyFill="1" applyBorder="1" applyAlignment="1" applyProtection="1">
      <alignment horizontal="center"/>
    </xf>
    <xf numFmtId="0" fontId="6" fillId="0" borderId="18" xfId="0" applyFont="1" applyFill="1" applyBorder="1" applyAlignment="1" applyProtection="1">
      <alignment horizontal="center" vertical="center" wrapText="1"/>
    </xf>
    <xf numFmtId="0" fontId="2" fillId="0" borderId="8" xfId="0" applyFont="1" applyBorder="1" applyAlignment="1" applyProtection="1">
      <alignment horizontal="center" vertical="center"/>
      <protection locked="0"/>
    </xf>
    <xf numFmtId="0" fontId="2" fillId="0" borderId="15" xfId="0" applyFont="1" applyBorder="1" applyAlignment="1" applyProtection="1">
      <alignment horizontal="center" vertical="center"/>
      <protection locked="0"/>
    </xf>
    <xf numFmtId="0" fontId="6" fillId="0" borderId="8" xfId="0" applyFont="1" applyFill="1" applyBorder="1" applyAlignment="1" applyProtection="1">
      <alignment horizontal="center" vertical="center" wrapText="1"/>
      <protection locked="0"/>
    </xf>
    <xf numFmtId="0" fontId="6" fillId="0" borderId="15" xfId="0" applyFont="1" applyFill="1" applyBorder="1" applyAlignment="1" applyProtection="1">
      <alignment horizontal="center" vertical="center" wrapText="1"/>
      <protection locked="0"/>
    </xf>
    <xf numFmtId="0" fontId="6" fillId="0" borderId="18" xfId="0" applyFont="1" applyFill="1" applyBorder="1" applyAlignment="1" applyProtection="1">
      <alignment horizontal="center" vertical="center" wrapText="1"/>
      <protection locked="0"/>
    </xf>
    <xf numFmtId="0" fontId="2" fillId="0" borderId="20" xfId="0" applyFont="1" applyBorder="1" applyAlignment="1" applyProtection="1">
      <alignment horizontal="center"/>
      <protection locked="0"/>
    </xf>
    <xf numFmtId="0" fontId="2" fillId="0" borderId="26" xfId="0" applyFont="1" applyBorder="1" applyAlignment="1" applyProtection="1">
      <alignment horizontal="center"/>
      <protection locked="0"/>
    </xf>
    <xf numFmtId="0" fontId="2" fillId="0" borderId="19" xfId="0" applyFont="1" applyBorder="1" applyAlignment="1" applyProtection="1">
      <alignment horizontal="center"/>
      <protection locked="0"/>
    </xf>
    <xf numFmtId="0" fontId="2" fillId="2" borderId="27" xfId="0" applyFont="1" applyFill="1" applyBorder="1" applyAlignment="1" applyProtection="1">
      <alignment horizontal="center" vertical="center" wrapText="1"/>
      <protection locked="0"/>
    </xf>
    <xf numFmtId="0" fontId="2" fillId="2" borderId="28" xfId="0" applyFont="1" applyFill="1" applyBorder="1" applyAlignment="1" applyProtection="1">
      <alignment horizontal="center" vertical="center" wrapText="1"/>
      <protection locked="0"/>
    </xf>
    <xf numFmtId="14" fontId="3" fillId="0" borderId="25" xfId="0" applyNumberFormat="1" applyFont="1" applyBorder="1" applyAlignment="1" applyProtection="1">
      <alignment horizontal="center"/>
      <protection locked="0"/>
    </xf>
    <xf numFmtId="14" fontId="3" fillId="0" borderId="26" xfId="0" applyNumberFormat="1" applyFont="1" applyBorder="1" applyAlignment="1" applyProtection="1">
      <alignment horizontal="center"/>
      <protection locked="0"/>
    </xf>
    <xf numFmtId="14" fontId="3" fillId="0" borderId="19" xfId="0" applyNumberFormat="1" applyFont="1" applyBorder="1" applyAlignment="1" applyProtection="1">
      <alignment horizontal="center"/>
      <protection locked="0"/>
    </xf>
    <xf numFmtId="0" fontId="2" fillId="0" borderId="11" xfId="0" applyFont="1" applyBorder="1" applyAlignment="1" applyProtection="1">
      <alignment horizontal="center" vertical="center"/>
      <protection locked="0"/>
    </xf>
    <xf numFmtId="0" fontId="2" fillId="0" borderId="35" xfId="0" applyFont="1" applyBorder="1" applyAlignment="1" applyProtection="1">
      <alignment horizontal="center" vertical="center"/>
      <protection locked="0"/>
    </xf>
    <xf numFmtId="0" fontId="2" fillId="0" borderId="12" xfId="0" applyFont="1" applyBorder="1" applyAlignment="1" applyProtection="1">
      <alignment horizontal="center" vertical="center"/>
      <protection locked="0"/>
    </xf>
    <xf numFmtId="14" fontId="2" fillId="0" borderId="25" xfId="0" applyNumberFormat="1" applyFont="1" applyBorder="1" applyAlignment="1" applyProtection="1">
      <alignment horizontal="center"/>
      <protection locked="0"/>
    </xf>
    <xf numFmtId="14" fontId="2" fillId="0" borderId="26" xfId="0" applyNumberFormat="1" applyFont="1" applyBorder="1" applyAlignment="1" applyProtection="1">
      <alignment horizontal="center"/>
      <protection locked="0"/>
    </xf>
    <xf numFmtId="14" fontId="2" fillId="0" borderId="19" xfId="0" applyNumberFormat="1" applyFont="1" applyBorder="1" applyAlignment="1" applyProtection="1">
      <alignment horizontal="center"/>
      <protection locked="0"/>
    </xf>
  </cellXfs>
  <cellStyles count="3">
    <cellStyle name="Comma" xfId="1" builtinId="3"/>
    <cellStyle name="Hyperlink" xfId="2" builtinId="8"/>
    <cellStyle name="Normal" xfId="0" builtinId="0"/>
  </cellStyles>
  <dxfs count="109">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s>
  <tableStyles count="0" defaultTableStyle="TableStyleMedium2" defaultPivotStyle="PivotStyleLight16"/>
  <colors>
    <mruColors>
      <color rgb="FFCC99FF"/>
      <color rgb="FF66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drawing1.xml><?xml version="1.0" encoding="utf-8"?>
<xdr:wsDr xmlns:xdr="http://schemas.openxmlformats.org/drawingml/2006/spreadsheetDrawing" xmlns:a="http://schemas.openxmlformats.org/drawingml/2006/main">
  <xdr:twoCellAnchor>
    <xdr:from>
      <xdr:col>12</xdr:col>
      <xdr:colOff>16933</xdr:colOff>
      <xdr:row>3</xdr:row>
      <xdr:rowOff>132648</xdr:rowOff>
    </xdr:from>
    <xdr:to>
      <xdr:col>14</xdr:col>
      <xdr:colOff>524934</xdr:colOff>
      <xdr:row>12</xdr:row>
      <xdr:rowOff>356351</xdr:rowOff>
    </xdr:to>
    <xdr:sp macro="" textlink="">
      <xdr:nvSpPr>
        <xdr:cNvPr id="2" name="TextBox 1"/>
        <xdr:cNvSpPr txBox="1"/>
      </xdr:nvSpPr>
      <xdr:spPr>
        <a:xfrm>
          <a:off x="9541933" y="911581"/>
          <a:ext cx="1388534" cy="44231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wordArtVert" wrap="square" rtlCol="0" anchor="t"/>
        <a:lstStyle/>
        <a:p>
          <a:r>
            <a:rPr lang="en-US" sz="2800"/>
            <a:t>District Holiday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abSelected="1" zoomScale="90" zoomScaleNormal="90" workbookViewId="0">
      <selection activeCell="C4" sqref="C4"/>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3" t="s">
        <v>21</v>
      </c>
      <c r="B1" s="675" t="s">
        <v>14</v>
      </c>
      <c r="C1" s="677" t="s">
        <v>414</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42317</v>
      </c>
      <c r="E2" s="685"/>
      <c r="F2" s="686"/>
      <c r="G2" s="687">
        <f>D2+1</f>
        <v>42318</v>
      </c>
      <c r="H2" s="688"/>
      <c r="I2" s="689"/>
      <c r="J2" s="684">
        <f>G2+1</f>
        <v>42319</v>
      </c>
      <c r="K2" s="685"/>
      <c r="L2" s="686"/>
      <c r="M2" s="684">
        <f>J2+1</f>
        <v>42320</v>
      </c>
      <c r="N2" s="685"/>
      <c r="O2" s="686"/>
      <c r="P2" s="684">
        <f>M2+1</f>
        <v>42321</v>
      </c>
      <c r="Q2" s="685"/>
      <c r="R2" s="686"/>
      <c r="S2" s="663" t="s">
        <v>23</v>
      </c>
      <c r="T2" s="664"/>
      <c r="U2" s="665"/>
      <c r="V2" s="683"/>
      <c r="W2" s="666" t="s">
        <v>393</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394</v>
      </c>
      <c r="B4" s="451" t="s">
        <v>409</v>
      </c>
      <c r="C4" s="348">
        <f>'Week Ending 11-06-2015'!V4</f>
        <v>10</v>
      </c>
      <c r="D4" s="459"/>
      <c r="E4" s="524"/>
      <c r="F4" s="524"/>
      <c r="G4" s="459"/>
      <c r="H4" s="524"/>
      <c r="I4" s="524"/>
      <c r="J4" s="459"/>
      <c r="K4" s="524"/>
      <c r="L4" s="524"/>
      <c r="M4" s="459"/>
      <c r="N4" s="524"/>
      <c r="O4" s="524"/>
      <c r="P4" s="459"/>
      <c r="Q4" s="524"/>
      <c r="R4" s="524"/>
      <c r="S4" s="452">
        <f t="shared" ref="S4:U16" si="0">SUM(D4,G4,J4,M4,P4)</f>
        <v>0</v>
      </c>
      <c r="T4" s="452">
        <f t="shared" si="0"/>
        <v>0</v>
      </c>
      <c r="U4" s="452">
        <f t="shared" si="0"/>
        <v>0</v>
      </c>
      <c r="V4" s="453">
        <f t="shared" ref="V4:V16" si="1">C4+(S4-T4-U4)</f>
        <v>10</v>
      </c>
      <c r="W4" s="224">
        <f>'Week Ending 11-06-2015'!W4+'Week Ending 11-13-2015'!S4</f>
        <v>309</v>
      </c>
      <c r="X4" s="224">
        <f>'Week Ending 11-06-2015'!X4+'Week Ending 11-13-2015'!T4</f>
        <v>299</v>
      </c>
      <c r="Y4" s="225">
        <f>'Week Ending 11-06-2015'!Y4+'Week Ending 11-13-2015'!U4</f>
        <v>0</v>
      </c>
    </row>
    <row r="5" spans="1:25" ht="29.4" customHeight="1" x14ac:dyDescent="0.3">
      <c r="A5" s="662"/>
      <c r="B5" s="478" t="s">
        <v>410</v>
      </c>
      <c r="C5" s="475">
        <f>'Week Ending 11-06-2015'!V5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220">
        <f>'Week Ending 11-06-2015'!W5+'Week Ending 11-13-2015'!S5</f>
        <v>0</v>
      </c>
      <c r="X5" s="220">
        <f>'Week Ending 11-06-2015'!X5+'Week Ending 11-13-2015'!T5</f>
        <v>0</v>
      </c>
      <c r="Y5" s="231">
        <f>'Week Ending 11-06-2015'!Y5+'Week Ending 11-13-2015'!U5</f>
        <v>0</v>
      </c>
    </row>
    <row r="6" spans="1:25" ht="30" customHeight="1" x14ac:dyDescent="0.3">
      <c r="A6" s="149" t="s">
        <v>413</v>
      </c>
      <c r="B6" s="337" t="s">
        <v>397</v>
      </c>
      <c r="C6" s="335">
        <f>'Week Ending 11-06-2015'!V6</f>
        <v>11</v>
      </c>
      <c r="D6" s="117">
        <v>20</v>
      </c>
      <c r="E6" s="530">
        <v>20</v>
      </c>
      <c r="F6" s="530"/>
      <c r="G6" s="117">
        <v>11</v>
      </c>
      <c r="H6" s="530">
        <v>13</v>
      </c>
      <c r="I6" s="530"/>
      <c r="J6" s="117"/>
      <c r="K6" s="530"/>
      <c r="L6" s="530"/>
      <c r="M6" s="117">
        <v>14</v>
      </c>
      <c r="N6" s="530">
        <v>17</v>
      </c>
      <c r="O6" s="530"/>
      <c r="P6" s="117"/>
      <c r="Q6" s="530"/>
      <c r="R6" s="530"/>
      <c r="S6" s="98">
        <f t="shared" si="0"/>
        <v>45</v>
      </c>
      <c r="T6" s="98">
        <f>SUM(E6,H6,K6,N6,Q6)</f>
        <v>50</v>
      </c>
      <c r="U6" s="98">
        <f>SUM(F6,I6,L6,O6,R6)</f>
        <v>0</v>
      </c>
      <c r="V6" s="336">
        <f t="shared" si="1"/>
        <v>6</v>
      </c>
      <c r="W6" s="218">
        <f>'Week Ending 11-06-2015'!W6+'Week Ending 11-13-2015'!S6</f>
        <v>119</v>
      </c>
      <c r="X6" s="218">
        <f>'Week Ending 11-06-2015'!X6+'Week Ending 11-13-2015'!T6</f>
        <v>121</v>
      </c>
      <c r="Y6" s="227">
        <f>'Week Ending 11-06-2015'!Y6+'Week Ending 11-13-2015'!U6</f>
        <v>2</v>
      </c>
    </row>
    <row r="7" spans="1:25" ht="30" customHeight="1" thickBot="1" x14ac:dyDescent="0.35">
      <c r="A7" s="553" t="s">
        <v>396</v>
      </c>
      <c r="B7" s="554" t="s">
        <v>398</v>
      </c>
      <c r="C7" s="103">
        <f>'Week Ending 11-06-2015'!V7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221">
        <f>'Week Ending 11-06-2015'!W7+'Week Ending 11-13-2015'!S7</f>
        <v>0</v>
      </c>
      <c r="X7" s="221">
        <f>'Week Ending 11-06-2015'!X7+'Week Ending 11-13-2015'!T7</f>
        <v>0</v>
      </c>
      <c r="Y7" s="233">
        <f>'Week Ending 11-06-2015'!Y7+'Week Ending 11-13-2015'!U7</f>
        <v>0</v>
      </c>
    </row>
    <row r="8" spans="1:25" ht="44.4" customHeight="1" x14ac:dyDescent="0.3">
      <c r="A8" s="669" t="s">
        <v>395</v>
      </c>
      <c r="B8" s="479" t="s">
        <v>411</v>
      </c>
      <c r="C8" s="480">
        <f>'Week Ending 11-06-2015'!V8</f>
        <v>10</v>
      </c>
      <c r="D8" s="467"/>
      <c r="E8" s="538"/>
      <c r="F8" s="538"/>
      <c r="G8" s="467"/>
      <c r="H8" s="538"/>
      <c r="I8" s="538"/>
      <c r="J8" s="467"/>
      <c r="K8" s="538"/>
      <c r="L8" s="538"/>
      <c r="M8" s="467"/>
      <c r="N8" s="538"/>
      <c r="O8" s="538"/>
      <c r="P8" s="467"/>
      <c r="Q8" s="538"/>
      <c r="R8" s="538"/>
      <c r="S8" s="52">
        <f t="shared" si="0"/>
        <v>0</v>
      </c>
      <c r="T8" s="52">
        <f t="shared" si="0"/>
        <v>0</v>
      </c>
      <c r="U8" s="52">
        <f t="shared" si="0"/>
        <v>0</v>
      </c>
      <c r="V8" s="481">
        <f t="shared" si="1"/>
        <v>10</v>
      </c>
      <c r="W8" s="220">
        <f>'Week Ending 11-06-2015'!W8+'Week Ending 11-13-2015'!S8</f>
        <v>78</v>
      </c>
      <c r="X8" s="220">
        <f>'Week Ending 11-06-2015'!X8+'Week Ending 11-13-2015'!T8</f>
        <v>69</v>
      </c>
      <c r="Y8" s="231">
        <f>'Week Ending 11-06-2015'!Y8+'Week Ending 11-13-2015'!U8</f>
        <v>4</v>
      </c>
    </row>
    <row r="9" spans="1:25" ht="32.4" customHeight="1" x14ac:dyDescent="0.3">
      <c r="A9" s="670"/>
      <c r="B9" s="482" t="s">
        <v>412</v>
      </c>
      <c r="C9" s="480">
        <f>'Week Ending 11-06-2015'!V9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220">
        <f>'Week Ending 11-06-2015'!W9+'Week Ending 11-13-2015'!S9</f>
        <v>0</v>
      </c>
      <c r="X9" s="220">
        <f>'Week Ending 11-06-2015'!X9+'Week Ending 11-13-2015'!T9</f>
        <v>0</v>
      </c>
      <c r="Y9" s="231">
        <f>'Week Ending 11-06-2015'!Y9+'Week Ending 11-13-2015'!U9</f>
        <v>0</v>
      </c>
    </row>
    <row r="10" spans="1:25" ht="37.950000000000003" customHeight="1" x14ac:dyDescent="0.3">
      <c r="A10" s="155" t="s">
        <v>401</v>
      </c>
      <c r="B10" s="339" t="s">
        <v>399</v>
      </c>
      <c r="C10" s="338">
        <f>'Week Ending 11-06-2015'!V10</f>
        <v>0</v>
      </c>
      <c r="D10" s="128">
        <v>4</v>
      </c>
      <c r="E10" s="540">
        <v>4</v>
      </c>
      <c r="F10" s="540"/>
      <c r="G10" s="128"/>
      <c r="H10" s="540"/>
      <c r="I10" s="540"/>
      <c r="J10" s="128"/>
      <c r="K10" s="540"/>
      <c r="L10" s="540"/>
      <c r="M10" s="128"/>
      <c r="N10" s="540"/>
      <c r="O10" s="540"/>
      <c r="P10" s="128"/>
      <c r="Q10" s="540"/>
      <c r="R10" s="540"/>
      <c r="S10" s="98">
        <f t="shared" si="0"/>
        <v>4</v>
      </c>
      <c r="T10" s="98">
        <f>SUM(E10,H10,K10,N10,Q10)</f>
        <v>4</v>
      </c>
      <c r="U10" s="98">
        <f t="shared" si="0"/>
        <v>0</v>
      </c>
      <c r="V10" s="336">
        <f t="shared" si="1"/>
        <v>0</v>
      </c>
      <c r="W10" s="218">
        <f>'Week Ending 11-06-2015'!W10+'Week Ending 11-13-2015'!S10</f>
        <v>38</v>
      </c>
      <c r="X10" s="218">
        <f>'Week Ending 11-06-2015'!X10+'Week Ending 11-13-2015'!T10</f>
        <v>41</v>
      </c>
      <c r="Y10" s="227">
        <f>'Week Ending 11-06-2015'!Y10+'Week Ending 11-13-2015'!U10</f>
        <v>0</v>
      </c>
    </row>
    <row r="11" spans="1:25" ht="30" customHeight="1" thickBot="1" x14ac:dyDescent="0.35">
      <c r="A11" s="379" t="s">
        <v>402</v>
      </c>
      <c r="B11" s="356" t="s">
        <v>400</v>
      </c>
      <c r="C11" s="357">
        <f>'Week Ending 11-06-2015'!V11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219">
        <f>'Week Ending 11-06-2015'!W11+'Week Ending 11-13-2015'!S11</f>
        <v>0</v>
      </c>
      <c r="X11" s="219">
        <f>'Week Ending 11-06-2015'!X11+'Week Ending 11-13-2015'!T11</f>
        <v>0</v>
      </c>
      <c r="Y11" s="229">
        <f>'Week Ending 11-06-2015'!Y11+'Week Ending 11-13-2015'!U11</f>
        <v>0</v>
      </c>
    </row>
    <row r="12" spans="1:25" ht="39.6" customHeight="1" x14ac:dyDescent="0.3">
      <c r="A12" s="671" t="s">
        <v>20</v>
      </c>
      <c r="B12" s="359" t="s">
        <v>408</v>
      </c>
      <c r="C12" s="360">
        <f>'Week Ending 11-06-2015'!V12</f>
        <v>0</v>
      </c>
      <c r="D12" s="135">
        <v>7</v>
      </c>
      <c r="E12" s="544">
        <v>0</v>
      </c>
      <c r="F12" s="544">
        <v>7</v>
      </c>
      <c r="G12" s="135">
        <v>1</v>
      </c>
      <c r="H12" s="544"/>
      <c r="I12" s="544">
        <v>1</v>
      </c>
      <c r="J12" s="135"/>
      <c r="K12" s="544"/>
      <c r="L12" s="544"/>
      <c r="M12" s="135">
        <v>4</v>
      </c>
      <c r="N12" s="544"/>
      <c r="O12" s="544">
        <v>4</v>
      </c>
      <c r="P12" s="135"/>
      <c r="Q12" s="544"/>
      <c r="R12" s="544"/>
      <c r="S12" s="44">
        <f t="shared" si="0"/>
        <v>12</v>
      </c>
      <c r="T12" s="44">
        <f>SUM(E12,H12,K12,N12,Q12)</f>
        <v>0</v>
      </c>
      <c r="U12" s="44">
        <f>SUM(F12,I12,L12,O12,R12)</f>
        <v>12</v>
      </c>
      <c r="V12" s="349">
        <f t="shared" si="1"/>
        <v>0</v>
      </c>
      <c r="W12" s="224">
        <f>'Week Ending 11-06-2015'!W12+'Week Ending 11-13-2015'!S12</f>
        <v>43</v>
      </c>
      <c r="X12" s="224">
        <f>'Week Ending 11-06-2015'!X12+'Week Ending 11-13-2015'!T12</f>
        <v>11</v>
      </c>
      <c r="Y12" s="225">
        <f>'Week Ending 11-06-2015'!Y12+'Week Ending 11-13-2015'!U12</f>
        <v>32</v>
      </c>
    </row>
    <row r="13" spans="1:25" ht="39.6" customHeight="1" x14ac:dyDescent="0.3">
      <c r="A13" s="672"/>
      <c r="B13" s="346" t="s">
        <v>407</v>
      </c>
      <c r="C13" s="340">
        <f>'Week Ending 11-06-2015'!V13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'Week Ending 11-06-2015'!W13+'Week Ending 11-13-2015'!S13</f>
        <v>0</v>
      </c>
      <c r="X13" s="218">
        <f>'Week Ending 11-06-2015'!X13+'Week Ending 11-13-2015'!T13</f>
        <v>0</v>
      </c>
      <c r="Y13" s="227">
        <f>'Week Ending 11-06-2015'!Y13+'Week Ending 11-13-2015'!U13</f>
        <v>0</v>
      </c>
    </row>
    <row r="14" spans="1:25" ht="30" customHeight="1" x14ac:dyDescent="0.3">
      <c r="A14" s="159" t="s">
        <v>403</v>
      </c>
      <c r="B14" s="341" t="s">
        <v>406</v>
      </c>
      <c r="C14" s="340">
        <f>'Week Ending 11-06-2015'!V14</f>
        <v>0</v>
      </c>
      <c r="D14" s="139">
        <v>1</v>
      </c>
      <c r="E14" s="546">
        <v>1</v>
      </c>
      <c r="F14" s="546"/>
      <c r="G14" s="139"/>
      <c r="H14" s="546"/>
      <c r="I14" s="546"/>
      <c r="J14" s="139"/>
      <c r="K14" s="546"/>
      <c r="L14" s="546"/>
      <c r="M14" s="139"/>
      <c r="N14" s="546"/>
      <c r="O14" s="546"/>
      <c r="P14" s="139"/>
      <c r="Q14" s="546"/>
      <c r="R14" s="546"/>
      <c r="S14" s="98">
        <f t="shared" si="0"/>
        <v>1</v>
      </c>
      <c r="T14" s="98">
        <f t="shared" si="0"/>
        <v>1</v>
      </c>
      <c r="U14" s="98">
        <f t="shared" si="0"/>
        <v>0</v>
      </c>
      <c r="V14" s="336">
        <f t="shared" si="1"/>
        <v>0</v>
      </c>
      <c r="W14" s="218">
        <f>'Week Ending 11-06-2015'!W14+'Week Ending 11-13-2015'!S14</f>
        <v>43</v>
      </c>
      <c r="X14" s="218">
        <f>'Week Ending 11-06-2015'!X14+'Week Ending 11-13-2015'!T14</f>
        <v>64</v>
      </c>
      <c r="Y14" s="227">
        <f>'Week Ending 11-06-2015'!Y14+'Week Ending 11-13-2015'!U14</f>
        <v>0</v>
      </c>
    </row>
    <row r="15" spans="1:25" ht="30.6" customHeight="1" thickBot="1" x14ac:dyDescent="0.35">
      <c r="A15" s="461" t="s">
        <v>404</v>
      </c>
      <c r="B15" s="483" t="s">
        <v>405</v>
      </c>
      <c r="C15" s="484">
        <f>'Week Ending 11-06-2015'!V15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221">
        <f>'Week Ending 11-06-2015'!W15+'Week Ending 11-13-2015'!S15</f>
        <v>0</v>
      </c>
      <c r="X15" s="221">
        <f>'Week Ending 11-06-2015'!X15+'Week Ending 11-13-2015'!T15</f>
        <v>0</v>
      </c>
      <c r="Y15" s="233">
        <f>'Week Ending 11-06-2015'!Y15+'Week Ending 11-13-2015'!U15</f>
        <v>0</v>
      </c>
    </row>
    <row r="16" spans="1:25" ht="21.6" customHeight="1" thickBot="1" x14ac:dyDescent="0.35">
      <c r="A16" s="381" t="s">
        <v>153</v>
      </c>
      <c r="B16" s="365" t="s">
        <v>154</v>
      </c>
      <c r="C16" s="366">
        <f>'Week Ending 11-06-2015'!V16</f>
        <v>0</v>
      </c>
      <c r="D16" s="417"/>
      <c r="E16" s="550"/>
      <c r="F16" s="550"/>
      <c r="G16" s="417"/>
      <c r="H16" s="550"/>
      <c r="I16" s="550"/>
      <c r="J16" s="417"/>
      <c r="K16" s="550"/>
      <c r="L16" s="550"/>
      <c r="M16" s="417"/>
      <c r="N16" s="550"/>
      <c r="O16" s="550"/>
      <c r="P16" s="417"/>
      <c r="Q16" s="550"/>
      <c r="R16" s="550"/>
      <c r="S16" s="316">
        <f t="shared" si="0"/>
        <v>0</v>
      </c>
      <c r="T16" s="316">
        <f t="shared" si="0"/>
        <v>0</v>
      </c>
      <c r="U16" s="316">
        <f t="shared" si="0"/>
        <v>0</v>
      </c>
      <c r="V16" s="367">
        <f t="shared" si="1"/>
        <v>0</v>
      </c>
      <c r="W16" s="368">
        <f>'Week Ending 11-06-2015'!W16+'Week Ending 11-13-2015'!S16</f>
        <v>1</v>
      </c>
      <c r="X16" s="368">
        <f>'Week Ending 11-06-2015'!X16+'Week Ending 11-13-2015'!T16</f>
        <v>1</v>
      </c>
      <c r="Y16" s="449">
        <f>'Week Ending 11-06-2015'!Y16+'Week Ending 11-13-2015'!U16</f>
        <v>0</v>
      </c>
    </row>
    <row r="17" spans="1:25" ht="15.6" customHeight="1" thickBot="1" x14ac:dyDescent="0.35">
      <c r="A17" s="432" t="s">
        <v>2</v>
      </c>
      <c r="B17" s="433"/>
      <c r="C17" s="434">
        <f t="shared" ref="C17:Y17" si="2">SUM(C4:C16)</f>
        <v>31</v>
      </c>
      <c r="D17" s="435">
        <f t="shared" si="2"/>
        <v>32</v>
      </c>
      <c r="E17" s="454">
        <f t="shared" si="2"/>
        <v>25</v>
      </c>
      <c r="F17" s="435">
        <f t="shared" si="2"/>
        <v>7</v>
      </c>
      <c r="G17" s="435">
        <f t="shared" si="2"/>
        <v>12</v>
      </c>
      <c r="H17" s="455">
        <f t="shared" si="2"/>
        <v>13</v>
      </c>
      <c r="I17" s="456">
        <f t="shared" si="2"/>
        <v>1</v>
      </c>
      <c r="J17" s="456">
        <f t="shared" si="2"/>
        <v>0</v>
      </c>
      <c r="K17" s="454">
        <f t="shared" si="2"/>
        <v>0</v>
      </c>
      <c r="L17" s="435">
        <f t="shared" si="2"/>
        <v>0</v>
      </c>
      <c r="M17" s="435">
        <f t="shared" si="2"/>
        <v>18</v>
      </c>
      <c r="N17" s="454">
        <f t="shared" si="2"/>
        <v>17</v>
      </c>
      <c r="O17" s="435">
        <f t="shared" si="2"/>
        <v>4</v>
      </c>
      <c r="P17" s="435">
        <f t="shared" si="2"/>
        <v>0</v>
      </c>
      <c r="Q17" s="454">
        <f t="shared" si="2"/>
        <v>0</v>
      </c>
      <c r="R17" s="435">
        <f t="shared" si="2"/>
        <v>0</v>
      </c>
      <c r="S17" s="313">
        <f t="shared" si="2"/>
        <v>62</v>
      </c>
      <c r="T17" s="313">
        <f t="shared" si="2"/>
        <v>55</v>
      </c>
      <c r="U17" s="313">
        <f t="shared" si="2"/>
        <v>12</v>
      </c>
      <c r="V17" s="436">
        <f t="shared" si="2"/>
        <v>26</v>
      </c>
      <c r="W17" s="222">
        <f t="shared" si="2"/>
        <v>631</v>
      </c>
      <c r="X17" s="222">
        <f t="shared" si="2"/>
        <v>606</v>
      </c>
      <c r="Y17" s="235">
        <f t="shared" si="2"/>
        <v>38</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c r="W21" s="4"/>
      <c r="X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108" priority="2" operator="equal">
      <formula>0</formula>
    </cfRule>
  </conditionalFormatting>
  <conditionalFormatting sqref="V1:V17">
    <cfRule type="cellIs" dxfId="107" priority="1" operator="equal">
      <formula>0</formula>
    </cfRule>
  </conditionalFormatting>
  <pageMargins left="0.7" right="0.7" top="0.75" bottom="0.75" header="0.3" footer="0.3"/>
  <pageSetup scale="5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90" zoomScaleNormal="90" workbookViewId="0">
      <selection activeCell="Q4" sqref="Q4"/>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3" t="s">
        <v>21</v>
      </c>
      <c r="B1" s="675" t="s">
        <v>14</v>
      </c>
      <c r="C1" s="677" t="s">
        <v>365</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42254</v>
      </c>
      <c r="E2" s="685"/>
      <c r="F2" s="686"/>
      <c r="G2" s="687">
        <f>D2+1</f>
        <v>42255</v>
      </c>
      <c r="H2" s="688"/>
      <c r="I2" s="689"/>
      <c r="J2" s="684">
        <f>G2+1</f>
        <v>42256</v>
      </c>
      <c r="K2" s="685"/>
      <c r="L2" s="686"/>
      <c r="M2" s="684">
        <f>J2+1</f>
        <v>42257</v>
      </c>
      <c r="N2" s="685"/>
      <c r="O2" s="686"/>
      <c r="P2" s="684">
        <f>M2+1</f>
        <v>42258</v>
      </c>
      <c r="Q2" s="685"/>
      <c r="R2" s="686"/>
      <c r="S2" s="663" t="s">
        <v>23</v>
      </c>
      <c r="T2" s="664"/>
      <c r="U2" s="665"/>
      <c r="V2" s="683"/>
      <c r="W2" s="690" t="s">
        <v>345</v>
      </c>
      <c r="X2" s="691"/>
      <c r="Y2" s="692"/>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347</v>
      </c>
      <c r="C4" s="348">
        <f>'Week Ending 09-04-2015 '!V4</f>
        <v>0</v>
      </c>
      <c r="D4" s="459"/>
      <c r="E4" s="524"/>
      <c r="F4" s="524"/>
      <c r="G4" s="459">
        <v>35</v>
      </c>
      <c r="H4" s="524">
        <v>35</v>
      </c>
      <c r="I4" s="524"/>
      <c r="J4" s="459">
        <v>22</v>
      </c>
      <c r="K4" s="524">
        <v>22</v>
      </c>
      <c r="L4" s="524"/>
      <c r="M4" s="459">
        <v>27</v>
      </c>
      <c r="N4" s="524">
        <v>27</v>
      </c>
      <c r="O4" s="524"/>
      <c r="P4" s="459">
        <v>26</v>
      </c>
      <c r="Q4" s="524">
        <v>26</v>
      </c>
      <c r="R4" s="524"/>
      <c r="S4" s="452">
        <f t="shared" ref="S4:U16" si="0">SUM(D4,G4,J4,M4,P4)</f>
        <v>110</v>
      </c>
      <c r="T4" s="452">
        <f t="shared" si="0"/>
        <v>110</v>
      </c>
      <c r="U4" s="452">
        <f t="shared" si="0"/>
        <v>0</v>
      </c>
      <c r="V4" s="453">
        <f t="shared" ref="V4:V16" si="1">C4+(S4-T4-U4)</f>
        <v>0</v>
      </c>
      <c r="W4" s="641">
        <f>'Week Ending 09-04-2015 '!Z4+'Week Ending 09-11-2015 '!S4</f>
        <v>239</v>
      </c>
      <c r="X4" s="641">
        <f>'Week Ending 09-04-2015 '!AA4+'Week Ending 09-11-2015 '!T4</f>
        <v>239</v>
      </c>
      <c r="Y4" s="642">
        <f>'Week Ending 09-04-2015 '!AB4+'Week Ending 09-11-2015 '!U4</f>
        <v>0</v>
      </c>
    </row>
    <row r="5" spans="1:25" ht="29.4" customHeight="1" x14ac:dyDescent="0.3">
      <c r="A5" s="653"/>
      <c r="B5" s="478" t="s">
        <v>348</v>
      </c>
      <c r="C5" s="475">
        <f>'Week Ending 09-04-2015 '!V5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643">
        <f>'Week Ending 09-04-2015 '!Z5+'Week Ending 09-11-2015 '!S5</f>
        <v>0</v>
      </c>
      <c r="X5" s="643">
        <f>'Week Ending 09-04-2015 '!AA5+'Week Ending 09-11-2015 '!T5</f>
        <v>0</v>
      </c>
      <c r="Y5" s="644">
        <f>'Week Ending 09-04-2015 '!AB5+'Week Ending 09-11-2015 '!U5</f>
        <v>0</v>
      </c>
    </row>
    <row r="6" spans="1:25" ht="30" customHeight="1" x14ac:dyDescent="0.3">
      <c r="A6" s="149" t="s">
        <v>359</v>
      </c>
      <c r="B6" s="337" t="s">
        <v>351</v>
      </c>
      <c r="C6" s="335">
        <f>'Week Ending 09-04-2015 '!V6</f>
        <v>0</v>
      </c>
      <c r="D6" s="117"/>
      <c r="E6" s="530"/>
      <c r="F6" s="530"/>
      <c r="G6" s="117">
        <v>16</v>
      </c>
      <c r="H6" s="530">
        <v>14</v>
      </c>
      <c r="I6" s="530"/>
      <c r="J6" s="117">
        <v>12</v>
      </c>
      <c r="K6" s="530">
        <v>14</v>
      </c>
      <c r="L6" s="530"/>
      <c r="M6" s="117">
        <v>11</v>
      </c>
      <c r="N6" s="530">
        <v>10</v>
      </c>
      <c r="O6" s="530"/>
      <c r="P6" s="117">
        <v>10</v>
      </c>
      <c r="Q6" s="530">
        <v>11</v>
      </c>
      <c r="R6" s="530"/>
      <c r="S6" s="98">
        <f t="shared" si="0"/>
        <v>49</v>
      </c>
      <c r="T6" s="98">
        <f>SUM(E6,H6,K6,N6,Q6)</f>
        <v>49</v>
      </c>
      <c r="U6" s="98">
        <f>SUM(F6,I6,L6,O6,R6)</f>
        <v>0</v>
      </c>
      <c r="V6" s="336">
        <f t="shared" si="1"/>
        <v>0</v>
      </c>
      <c r="W6" s="645">
        <f>'Week Ending 09-04-2015 '!Z6+'Week Ending 09-11-2015 '!S6</f>
        <v>84</v>
      </c>
      <c r="X6" s="645">
        <f>'Week Ending 09-04-2015 '!AA6+'Week Ending 09-11-2015 '!T6</f>
        <v>85</v>
      </c>
      <c r="Y6" s="646">
        <f>'Week Ending 09-04-2015 '!AB6+'Week Ending 09-11-2015 '!U6</f>
        <v>0</v>
      </c>
    </row>
    <row r="7" spans="1:25" ht="30" customHeight="1" thickBot="1" x14ac:dyDescent="0.35">
      <c r="A7" s="553" t="s">
        <v>360</v>
      </c>
      <c r="B7" s="554" t="s">
        <v>352</v>
      </c>
      <c r="C7" s="103">
        <f>'Week Ending 09-04-2015 '!V7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647">
        <f>'Week Ending 09-04-2015 '!Z7+'Week Ending 09-11-2015 '!S7</f>
        <v>0</v>
      </c>
      <c r="X7" s="647">
        <f>'Week Ending 09-04-2015 '!AA7+'Week Ending 09-11-2015 '!T7</f>
        <v>0</v>
      </c>
      <c r="Y7" s="648">
        <f>'Week Ending 09-04-2015 '!AB7+'Week Ending 09-11-2015 '!U7</f>
        <v>0</v>
      </c>
    </row>
    <row r="8" spans="1:25" ht="44.4" customHeight="1" x14ac:dyDescent="0.3">
      <c r="A8" s="669" t="s">
        <v>16</v>
      </c>
      <c r="B8" s="479" t="s">
        <v>349</v>
      </c>
      <c r="C8" s="480">
        <f>'Week Ending 09-04-2015 '!V8</f>
        <v>0</v>
      </c>
      <c r="D8" s="467"/>
      <c r="E8" s="538"/>
      <c r="F8" s="538"/>
      <c r="G8" s="467">
        <v>9</v>
      </c>
      <c r="H8" s="538">
        <v>9</v>
      </c>
      <c r="I8" s="538"/>
      <c r="J8" s="467"/>
      <c r="K8" s="538"/>
      <c r="L8" s="538"/>
      <c r="M8" s="467"/>
      <c r="N8" s="538"/>
      <c r="O8" s="538"/>
      <c r="P8" s="467">
        <v>10</v>
      </c>
      <c r="Q8" s="538">
        <v>10</v>
      </c>
      <c r="R8" s="538"/>
      <c r="S8" s="52">
        <f t="shared" si="0"/>
        <v>19</v>
      </c>
      <c r="T8" s="52">
        <f t="shared" si="0"/>
        <v>19</v>
      </c>
      <c r="U8" s="52">
        <f t="shared" si="0"/>
        <v>0</v>
      </c>
      <c r="V8" s="481">
        <f t="shared" si="1"/>
        <v>0</v>
      </c>
      <c r="W8" s="643">
        <f>'Week Ending 09-04-2015 '!Z8+'Week Ending 09-11-2015 '!S8</f>
        <v>35</v>
      </c>
      <c r="X8" s="643">
        <f>'Week Ending 09-04-2015 '!AA8+'Week Ending 09-11-2015 '!T8</f>
        <v>35</v>
      </c>
      <c r="Y8" s="644">
        <f>'Week Ending 09-04-2015 '!AB8+'Week Ending 09-11-2015 '!U8</f>
        <v>0</v>
      </c>
    </row>
    <row r="9" spans="1:25" ht="32.4" customHeight="1" x14ac:dyDescent="0.3">
      <c r="A9" s="670"/>
      <c r="B9" s="482" t="s">
        <v>350</v>
      </c>
      <c r="C9" s="480">
        <f>'Week Ending 09-04-2015 '!V9</f>
        <v>0</v>
      </c>
      <c r="D9" s="467"/>
      <c r="E9" s="538"/>
      <c r="F9" s="538"/>
      <c r="G9" s="467"/>
      <c r="H9" s="538"/>
      <c r="I9" s="538"/>
      <c r="J9" s="467"/>
      <c r="K9" s="538"/>
      <c r="L9" s="538"/>
      <c r="M9" s="467"/>
      <c r="N9" s="538"/>
      <c r="O9" s="538"/>
      <c r="P9" s="467">
        <v>2</v>
      </c>
      <c r="Q9" s="538">
        <v>2</v>
      </c>
      <c r="R9" s="538"/>
      <c r="S9" s="52">
        <f t="shared" si="0"/>
        <v>2</v>
      </c>
      <c r="T9" s="52">
        <f t="shared" si="0"/>
        <v>2</v>
      </c>
      <c r="U9" s="52">
        <f t="shared" si="0"/>
        <v>0</v>
      </c>
      <c r="V9" s="481">
        <f t="shared" si="1"/>
        <v>0</v>
      </c>
      <c r="W9" s="643">
        <f>'Week Ending 09-04-2015 '!Z9+'Week Ending 09-11-2015 '!S9</f>
        <v>2</v>
      </c>
      <c r="X9" s="643">
        <f>'Week Ending 09-04-2015 '!AA9+'Week Ending 09-11-2015 '!T9</f>
        <v>2</v>
      </c>
      <c r="Y9" s="644">
        <f>'Week Ending 09-04-2015 '!AB9+'Week Ending 09-11-2015 '!U9</f>
        <v>0</v>
      </c>
    </row>
    <row r="10" spans="1:25" ht="37.950000000000003" customHeight="1" x14ac:dyDescent="0.3">
      <c r="A10" s="155" t="s">
        <v>361</v>
      </c>
      <c r="B10" s="339" t="s">
        <v>353</v>
      </c>
      <c r="C10" s="338">
        <f>'Week Ending 09-04-2015 '!V10</f>
        <v>0</v>
      </c>
      <c r="D10" s="128"/>
      <c r="E10" s="540"/>
      <c r="F10" s="540"/>
      <c r="G10" s="128"/>
      <c r="H10" s="540"/>
      <c r="I10" s="540"/>
      <c r="J10" s="128">
        <v>2</v>
      </c>
      <c r="K10" s="540">
        <v>2</v>
      </c>
      <c r="L10" s="540"/>
      <c r="M10" s="128">
        <v>1</v>
      </c>
      <c r="N10" s="540">
        <v>1</v>
      </c>
      <c r="O10" s="540"/>
      <c r="P10" s="128">
        <v>1</v>
      </c>
      <c r="Q10" s="540">
        <v>1</v>
      </c>
      <c r="R10" s="540"/>
      <c r="S10" s="98">
        <f t="shared" si="0"/>
        <v>4</v>
      </c>
      <c r="T10" s="98">
        <f>SUM(E10,H10,K10,N10,Q10)</f>
        <v>4</v>
      </c>
      <c r="U10" s="98">
        <f t="shared" si="0"/>
        <v>0</v>
      </c>
      <c r="V10" s="336">
        <f t="shared" si="1"/>
        <v>0</v>
      </c>
      <c r="W10" s="645">
        <f>'Week Ending 09-04-2015 '!Z10+'Week Ending 09-11-2015 '!S10</f>
        <v>19</v>
      </c>
      <c r="X10" s="645">
        <f>'Week Ending 09-04-2015 '!AA10+'Week Ending 09-11-2015 '!T10</f>
        <v>20</v>
      </c>
      <c r="Y10" s="646">
        <f>'Week Ending 09-04-2015 '!AB10+'Week Ending 09-11-2015 '!U10</f>
        <v>0</v>
      </c>
    </row>
    <row r="11" spans="1:25" ht="30" customHeight="1" thickBot="1" x14ac:dyDescent="0.35">
      <c r="A11" s="379" t="s">
        <v>362</v>
      </c>
      <c r="B11" s="356" t="s">
        <v>354</v>
      </c>
      <c r="C11" s="357">
        <f>'Week Ending 09-04-2015 '!V11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649">
        <f>'Week Ending 09-04-2015 '!Z11+'Week Ending 09-11-2015 '!S11</f>
        <v>0</v>
      </c>
      <c r="X11" s="649">
        <f>'Week Ending 09-04-2015 '!AA11+'Week Ending 09-11-2015 '!T11</f>
        <v>0</v>
      </c>
      <c r="Y11" s="650">
        <f>'Week Ending 09-04-2015 '!AB11+'Week Ending 09-11-2015 '!U11</f>
        <v>0</v>
      </c>
    </row>
    <row r="12" spans="1:25" ht="39.6" customHeight="1" x14ac:dyDescent="0.3">
      <c r="A12" s="671" t="s">
        <v>20</v>
      </c>
      <c r="B12" s="359" t="s">
        <v>355</v>
      </c>
      <c r="C12" s="360">
        <f>'Week Ending 09-04-2015 '!V12</f>
        <v>0</v>
      </c>
      <c r="D12" s="135"/>
      <c r="E12" s="544"/>
      <c r="F12" s="544"/>
      <c r="G12" s="135">
        <v>4</v>
      </c>
      <c r="H12" s="544">
        <v>3</v>
      </c>
      <c r="I12" s="544">
        <v>1</v>
      </c>
      <c r="J12" s="135">
        <v>4</v>
      </c>
      <c r="K12" s="544">
        <v>2</v>
      </c>
      <c r="L12" s="544">
        <v>2</v>
      </c>
      <c r="M12" s="135">
        <v>2</v>
      </c>
      <c r="N12" s="544">
        <v>1</v>
      </c>
      <c r="O12" s="544">
        <v>1</v>
      </c>
      <c r="P12" s="135">
        <v>9</v>
      </c>
      <c r="Q12" s="544">
        <v>7</v>
      </c>
      <c r="R12" s="544">
        <v>2</v>
      </c>
      <c r="S12" s="44">
        <f t="shared" si="0"/>
        <v>19</v>
      </c>
      <c r="T12" s="44">
        <f>SUM(E12,H12,K12,N12,Q12)</f>
        <v>13</v>
      </c>
      <c r="U12" s="44">
        <f>SUM(F12,I12,L12,O12,R12)</f>
        <v>6</v>
      </c>
      <c r="V12" s="349">
        <f t="shared" si="1"/>
        <v>0</v>
      </c>
      <c r="W12" s="641">
        <f>'Week Ending 09-04-2015 '!Z12+'Week Ending 09-11-2015 '!S12</f>
        <v>43</v>
      </c>
      <c r="X12" s="641">
        <f>'Week Ending 09-04-2015 '!AA12+'Week Ending 09-11-2015 '!T12</f>
        <v>24</v>
      </c>
      <c r="Y12" s="642">
        <f>'Week Ending 09-04-2015 '!AB12+'Week Ending 09-11-2015 '!U12</f>
        <v>19</v>
      </c>
    </row>
    <row r="13" spans="1:25" ht="39.6" customHeight="1" x14ac:dyDescent="0.3">
      <c r="A13" s="672"/>
      <c r="B13" s="346" t="s">
        <v>356</v>
      </c>
      <c r="C13" s="340">
        <f>'Week Ending 09-04-2015 '!V13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645">
        <f>'Week Ending 09-04-2015 '!Z13+'Week Ending 09-11-2015 '!S13</f>
        <v>0</v>
      </c>
      <c r="X13" s="645">
        <f>'Week Ending 09-04-2015 '!AA13+'Week Ending 09-11-2015 '!T13</f>
        <v>0</v>
      </c>
      <c r="Y13" s="646">
        <f>'Week Ending 09-04-2015 '!AB13+'Week Ending 09-11-2015 '!U13</f>
        <v>0</v>
      </c>
    </row>
    <row r="14" spans="1:25" ht="30" customHeight="1" x14ac:dyDescent="0.3">
      <c r="A14" s="159" t="s">
        <v>363</v>
      </c>
      <c r="B14" s="341" t="s">
        <v>357</v>
      </c>
      <c r="C14" s="340">
        <f>'Week Ending 09-04-2015 '!V14</f>
        <v>0</v>
      </c>
      <c r="D14" s="139"/>
      <c r="E14" s="546"/>
      <c r="F14" s="546"/>
      <c r="G14" s="139"/>
      <c r="H14" s="546"/>
      <c r="I14" s="546"/>
      <c r="J14" s="139">
        <v>2</v>
      </c>
      <c r="K14" s="546">
        <v>2</v>
      </c>
      <c r="L14" s="546"/>
      <c r="M14" s="139">
        <v>11</v>
      </c>
      <c r="N14" s="546">
        <v>10</v>
      </c>
      <c r="O14" s="546"/>
      <c r="P14" s="139">
        <v>3</v>
      </c>
      <c r="Q14" s="546">
        <v>4</v>
      </c>
      <c r="R14" s="546"/>
      <c r="S14" s="98">
        <f t="shared" si="0"/>
        <v>16</v>
      </c>
      <c r="T14" s="98">
        <f t="shared" si="0"/>
        <v>16</v>
      </c>
      <c r="U14" s="98">
        <f t="shared" si="0"/>
        <v>0</v>
      </c>
      <c r="V14" s="336">
        <f t="shared" si="1"/>
        <v>0</v>
      </c>
      <c r="W14" s="645">
        <f>'Week Ending 09-04-2015 '!Z14+'Week Ending 09-11-2015 '!S14</f>
        <v>33</v>
      </c>
      <c r="X14" s="645">
        <f>'Week Ending 09-04-2015 '!AA14+'Week Ending 09-11-2015 '!T14</f>
        <v>33</v>
      </c>
      <c r="Y14" s="646">
        <f>'Week Ending 09-04-2015 '!AB14+'Week Ending 09-11-2015 '!U14</f>
        <v>0</v>
      </c>
    </row>
    <row r="15" spans="1:25" ht="30.6" customHeight="1" thickBot="1" x14ac:dyDescent="0.35">
      <c r="A15" s="461" t="s">
        <v>364</v>
      </c>
      <c r="B15" s="483" t="s">
        <v>358</v>
      </c>
      <c r="C15" s="484">
        <f>'Week Ending 09-04-2015 '!V15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647">
        <f>'Week Ending 09-04-2015 '!Z15+'Week Ending 09-11-2015 '!S15</f>
        <v>0</v>
      </c>
      <c r="X15" s="647">
        <f>'Week Ending 09-04-2015 '!AA15+'Week Ending 09-11-2015 '!T15</f>
        <v>0</v>
      </c>
      <c r="Y15" s="648">
        <f>'Week Ending 09-04-2015 '!AB15+'Week Ending 09-11-2015 '!U15</f>
        <v>0</v>
      </c>
    </row>
    <row r="16" spans="1:25" ht="21.6" customHeight="1" thickBot="1" x14ac:dyDescent="0.35">
      <c r="A16" s="381" t="s">
        <v>153</v>
      </c>
      <c r="B16" s="365" t="s">
        <v>154</v>
      </c>
      <c r="C16" s="366">
        <f>'Week Ending 09-04-2015 '!V16</f>
        <v>0</v>
      </c>
      <c r="D16" s="417"/>
      <c r="E16" s="550"/>
      <c r="F16" s="550"/>
      <c r="G16" s="417"/>
      <c r="H16" s="550"/>
      <c r="I16" s="550"/>
      <c r="J16" s="417">
        <v>5</v>
      </c>
      <c r="K16" s="550">
        <v>5</v>
      </c>
      <c r="L16" s="550"/>
      <c r="M16" s="417">
        <v>2</v>
      </c>
      <c r="N16" s="550">
        <v>2</v>
      </c>
      <c r="O16" s="550"/>
      <c r="P16" s="417"/>
      <c r="Q16" s="550"/>
      <c r="R16" s="550"/>
      <c r="S16" s="316">
        <f t="shared" si="0"/>
        <v>7</v>
      </c>
      <c r="T16" s="316">
        <f t="shared" si="0"/>
        <v>7</v>
      </c>
      <c r="U16" s="316">
        <f t="shared" si="0"/>
        <v>0</v>
      </c>
      <c r="V16" s="367">
        <f t="shared" si="1"/>
        <v>0</v>
      </c>
      <c r="W16" s="651">
        <f>'Week Ending 09-04-2015 '!Z16+'Week Ending 09-11-2015 '!S16</f>
        <v>16</v>
      </c>
      <c r="X16" s="651">
        <f>'Week Ending 09-04-2015 '!AA16+'Week Ending 09-11-2015 '!T16</f>
        <v>16</v>
      </c>
      <c r="Y16" s="652">
        <f>'Week Ending 09-04-2015 '!AB16+'Week Ending 09-11-2015 '!U16</f>
        <v>0</v>
      </c>
    </row>
    <row r="17" spans="1:25" ht="15.6" customHeight="1" thickBot="1" x14ac:dyDescent="0.35">
      <c r="A17" s="432" t="s">
        <v>2</v>
      </c>
      <c r="B17" s="433"/>
      <c r="C17" s="434">
        <f t="shared" ref="C17:Y17" si="2">SUM(C4:C16)</f>
        <v>0</v>
      </c>
      <c r="D17" s="435">
        <f t="shared" si="2"/>
        <v>0</v>
      </c>
      <c r="E17" s="454">
        <f t="shared" si="2"/>
        <v>0</v>
      </c>
      <c r="F17" s="435">
        <f t="shared" si="2"/>
        <v>0</v>
      </c>
      <c r="G17" s="435">
        <f t="shared" si="2"/>
        <v>64</v>
      </c>
      <c r="H17" s="455">
        <f t="shared" si="2"/>
        <v>61</v>
      </c>
      <c r="I17" s="456">
        <f t="shared" si="2"/>
        <v>1</v>
      </c>
      <c r="J17" s="456">
        <f t="shared" si="2"/>
        <v>47</v>
      </c>
      <c r="K17" s="454">
        <f t="shared" si="2"/>
        <v>47</v>
      </c>
      <c r="L17" s="435">
        <f t="shared" si="2"/>
        <v>2</v>
      </c>
      <c r="M17" s="435">
        <f t="shared" si="2"/>
        <v>54</v>
      </c>
      <c r="N17" s="454">
        <f t="shared" si="2"/>
        <v>51</v>
      </c>
      <c r="O17" s="435">
        <f t="shared" si="2"/>
        <v>1</v>
      </c>
      <c r="P17" s="435">
        <f t="shared" si="2"/>
        <v>61</v>
      </c>
      <c r="Q17" s="454">
        <f t="shared" si="2"/>
        <v>61</v>
      </c>
      <c r="R17" s="435">
        <f t="shared" si="2"/>
        <v>2</v>
      </c>
      <c r="S17" s="313">
        <f t="shared" si="2"/>
        <v>226</v>
      </c>
      <c r="T17" s="313">
        <f t="shared" si="2"/>
        <v>220</v>
      </c>
      <c r="U17" s="313">
        <f t="shared" si="2"/>
        <v>6</v>
      </c>
      <c r="V17" s="436">
        <f t="shared" si="2"/>
        <v>0</v>
      </c>
      <c r="W17" s="639">
        <f t="shared" si="2"/>
        <v>471</v>
      </c>
      <c r="X17" s="639">
        <f t="shared" si="2"/>
        <v>454</v>
      </c>
      <c r="Y17" s="640">
        <f t="shared" si="2"/>
        <v>19</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row>
    <row r="21" spans="1:25" x14ac:dyDescent="0.3">
      <c r="A21" s="8"/>
      <c r="C21" s="2"/>
      <c r="H21" s="2"/>
      <c r="I21" s="2"/>
      <c r="J21" s="2"/>
      <c r="W21" s="4"/>
      <c r="X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90" priority="2" operator="equal">
      <formula>0</formula>
    </cfRule>
  </conditionalFormatting>
  <conditionalFormatting sqref="V1:V17">
    <cfRule type="cellIs" dxfId="89" priority="1" operator="equal">
      <formula>0</formula>
    </cfRule>
  </conditionalFormatting>
  <pageMargins left="0.7" right="0.7" top="0.75" bottom="0.75" header="0.3" footer="0.3"/>
  <pageSetup scale="5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C1" zoomScale="90" zoomScaleNormal="90" workbookViewId="0">
      <selection activeCell="Z1" sqref="Z1:AB1048576"/>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8.88671875" style="2" customWidth="1"/>
    <col min="24" max="16384" width="8.88671875" style="2"/>
  </cols>
  <sheetData>
    <row r="1" spans="1:28" s="1" customFormat="1" ht="14.4" customHeight="1" thickBot="1" x14ac:dyDescent="0.35">
      <c r="A1" s="673" t="s">
        <v>21</v>
      </c>
      <c r="B1" s="675" t="s">
        <v>14</v>
      </c>
      <c r="C1" s="677" t="s">
        <v>346</v>
      </c>
      <c r="D1" s="679" t="s">
        <v>8</v>
      </c>
      <c r="E1" s="680"/>
      <c r="F1" s="680"/>
      <c r="G1" s="680"/>
      <c r="H1" s="680"/>
      <c r="I1" s="680"/>
      <c r="J1" s="680"/>
      <c r="K1" s="680"/>
      <c r="L1" s="680"/>
      <c r="M1" s="680"/>
      <c r="N1" s="680"/>
      <c r="O1" s="680"/>
      <c r="P1" s="680"/>
      <c r="Q1" s="680"/>
      <c r="R1" s="681"/>
      <c r="S1" s="200"/>
      <c r="T1" s="200"/>
      <c r="U1" s="200"/>
      <c r="V1" s="682" t="s">
        <v>3</v>
      </c>
      <c r="W1" s="499"/>
      <c r="X1" s="200"/>
      <c r="Y1" s="200"/>
      <c r="Z1" s="499"/>
      <c r="AA1" s="200"/>
      <c r="AB1" s="200"/>
    </row>
    <row r="2" spans="1:28" ht="19.2" customHeight="1" thickBot="1" x14ac:dyDescent="0.35">
      <c r="A2" s="674"/>
      <c r="B2" s="676"/>
      <c r="C2" s="678"/>
      <c r="D2" s="684">
        <v>42247</v>
      </c>
      <c r="E2" s="685"/>
      <c r="F2" s="686"/>
      <c r="G2" s="687">
        <f>D2+1</f>
        <v>42248</v>
      </c>
      <c r="H2" s="688"/>
      <c r="I2" s="689"/>
      <c r="J2" s="684">
        <f>G2+1</f>
        <v>42249</v>
      </c>
      <c r="K2" s="685"/>
      <c r="L2" s="686"/>
      <c r="M2" s="684">
        <f>J2+1</f>
        <v>42250</v>
      </c>
      <c r="N2" s="685"/>
      <c r="O2" s="686"/>
      <c r="P2" s="684">
        <f>M2+1</f>
        <v>42251</v>
      </c>
      <c r="Q2" s="685"/>
      <c r="R2" s="686"/>
      <c r="S2" s="663" t="s">
        <v>23</v>
      </c>
      <c r="T2" s="664"/>
      <c r="U2" s="665"/>
      <c r="V2" s="683"/>
      <c r="W2" s="666" t="s">
        <v>322</v>
      </c>
      <c r="X2" s="667"/>
      <c r="Y2" s="668"/>
      <c r="Z2" s="693" t="s">
        <v>345</v>
      </c>
      <c r="AA2" s="694"/>
      <c r="AB2" s="695"/>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204" t="s">
        <v>4</v>
      </c>
      <c r="AA3" s="205" t="s">
        <v>13</v>
      </c>
      <c r="AB3" s="206" t="s">
        <v>53</v>
      </c>
    </row>
    <row r="4" spans="1:28" ht="42.6" customHeight="1" x14ac:dyDescent="0.3">
      <c r="A4" s="522" t="s">
        <v>17</v>
      </c>
      <c r="B4" s="451" t="s">
        <v>347</v>
      </c>
      <c r="C4" s="348">
        <f>'Week Ending 08-28-2015'!V4</f>
        <v>0</v>
      </c>
      <c r="D4" s="459">
        <v>50</v>
      </c>
      <c r="E4" s="524">
        <v>50</v>
      </c>
      <c r="F4" s="524"/>
      <c r="G4" s="459">
        <v>52</v>
      </c>
      <c r="H4" s="524">
        <v>52</v>
      </c>
      <c r="I4" s="524"/>
      <c r="J4" s="459">
        <v>20</v>
      </c>
      <c r="K4" s="524">
        <v>20</v>
      </c>
      <c r="L4" s="524"/>
      <c r="M4" s="459">
        <v>44</v>
      </c>
      <c r="N4" s="524">
        <v>44</v>
      </c>
      <c r="O4" s="524"/>
      <c r="P4" s="459">
        <v>13</v>
      </c>
      <c r="Q4" s="524">
        <v>13</v>
      </c>
      <c r="R4" s="524"/>
      <c r="S4" s="452">
        <f t="shared" ref="S4:U16" si="0">SUM(D4,G4,J4,M4,P4)</f>
        <v>179</v>
      </c>
      <c r="T4" s="452">
        <f t="shared" si="0"/>
        <v>179</v>
      </c>
      <c r="U4" s="452">
        <f t="shared" si="0"/>
        <v>0</v>
      </c>
      <c r="V4" s="453">
        <f t="shared" ref="V4:V16" si="1">C4+(S4-T4-U4)</f>
        <v>0</v>
      </c>
      <c r="W4" s="224">
        <f>'Week Ending 08-28-2015'!W4+'Week Ending 08-28-2015'!W5+D4</f>
        <v>698</v>
      </c>
      <c r="X4" s="224">
        <f>'Week Ending 08-28-2015'!X4+'Week Ending 08-28-2015'!X5+E4</f>
        <v>692</v>
      </c>
      <c r="Y4" s="225">
        <f>'Week Ending 08-28-2015'!Y4+'Week Ending 08-28-2015'!Y5+F4</f>
        <v>6</v>
      </c>
      <c r="Z4" s="574">
        <f>G4+J4+M4+P4</f>
        <v>129</v>
      </c>
      <c r="AA4" s="574">
        <f>H4+K4+N4+Q4</f>
        <v>129</v>
      </c>
      <c r="AB4" s="575">
        <f>I4+L4+O4+R4</f>
        <v>0</v>
      </c>
    </row>
    <row r="5" spans="1:28" ht="29.4" customHeight="1" x14ac:dyDescent="0.3">
      <c r="A5" s="638"/>
      <c r="B5" s="478" t="s">
        <v>348</v>
      </c>
      <c r="C5" s="475">
        <f>'Week Ending 08-28-2015'!V5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220">
        <f>D5</f>
        <v>0</v>
      </c>
      <c r="X5" s="220">
        <f>E5</f>
        <v>0</v>
      </c>
      <c r="Y5" s="231">
        <f>F5</f>
        <v>0</v>
      </c>
      <c r="Z5" s="576">
        <f t="shared" ref="Z5:Z16" si="2">G5+J5+M5+P5</f>
        <v>0</v>
      </c>
      <c r="AA5" s="576">
        <f t="shared" ref="AA5:AA16" si="3">H5+K5+N5+Q5</f>
        <v>0</v>
      </c>
      <c r="AB5" s="577">
        <f t="shared" ref="AB5:AB16" si="4">I5+L5+O5+R5</f>
        <v>0</v>
      </c>
    </row>
    <row r="6" spans="1:28" ht="30" customHeight="1" x14ac:dyDescent="0.3">
      <c r="A6" s="149" t="s">
        <v>359</v>
      </c>
      <c r="B6" s="337" t="s">
        <v>351</v>
      </c>
      <c r="C6" s="335">
        <f>'Week Ending 08-28-2015'!V6</f>
        <v>0</v>
      </c>
      <c r="D6" s="117">
        <v>12</v>
      </c>
      <c r="E6" s="530">
        <v>11</v>
      </c>
      <c r="F6" s="530"/>
      <c r="G6" s="117">
        <v>14</v>
      </c>
      <c r="H6" s="530">
        <v>15</v>
      </c>
      <c r="I6" s="530"/>
      <c r="J6" s="117">
        <v>8</v>
      </c>
      <c r="K6" s="530">
        <v>8</v>
      </c>
      <c r="L6" s="530"/>
      <c r="M6" s="117">
        <v>8</v>
      </c>
      <c r="N6" s="530">
        <v>6</v>
      </c>
      <c r="O6" s="530"/>
      <c r="P6" s="117">
        <v>5</v>
      </c>
      <c r="Q6" s="530">
        <v>7</v>
      </c>
      <c r="R6" s="530"/>
      <c r="S6" s="98">
        <f t="shared" si="0"/>
        <v>47</v>
      </c>
      <c r="T6" s="98">
        <f t="shared" si="0"/>
        <v>47</v>
      </c>
      <c r="U6" s="98">
        <f t="shared" si="0"/>
        <v>0</v>
      </c>
      <c r="V6" s="336">
        <f t="shared" si="1"/>
        <v>0</v>
      </c>
      <c r="W6" s="218">
        <f>'Week Ending 08-28-2015'!W6+'Week Ending 08-28-2015'!W7+D6</f>
        <v>200</v>
      </c>
      <c r="X6" s="218">
        <f>'Week Ending 08-28-2015'!X6+'Week Ending 08-28-2015'!X7+E6</f>
        <v>199</v>
      </c>
      <c r="Y6" s="227">
        <f>'Week Ending 08-28-2015'!Y6+'Week Ending 08-28-2015'!Y7+F6</f>
        <v>0</v>
      </c>
      <c r="Z6" s="578">
        <f t="shared" si="2"/>
        <v>35</v>
      </c>
      <c r="AA6" s="578">
        <f t="shared" si="3"/>
        <v>36</v>
      </c>
      <c r="AB6" s="579">
        <f t="shared" si="4"/>
        <v>0</v>
      </c>
    </row>
    <row r="7" spans="1:28" ht="30" customHeight="1" thickBot="1" x14ac:dyDescent="0.35">
      <c r="A7" s="553" t="s">
        <v>360</v>
      </c>
      <c r="B7" s="554" t="s">
        <v>352</v>
      </c>
      <c r="C7" s="103">
        <f>'Week Ending 08-28-2015'!V7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221">
        <f>D7</f>
        <v>0</v>
      </c>
      <c r="X7" s="221">
        <f>E7</f>
        <v>0</v>
      </c>
      <c r="Y7" s="233">
        <f>F7</f>
        <v>0</v>
      </c>
      <c r="Z7" s="580">
        <f t="shared" si="2"/>
        <v>0</v>
      </c>
      <c r="AA7" s="580">
        <f t="shared" si="3"/>
        <v>0</v>
      </c>
      <c r="AB7" s="581">
        <f t="shared" si="4"/>
        <v>0</v>
      </c>
    </row>
    <row r="8" spans="1:28" ht="44.4" customHeight="1" x14ac:dyDescent="0.3">
      <c r="A8" s="669" t="s">
        <v>16</v>
      </c>
      <c r="B8" s="479" t="s">
        <v>349</v>
      </c>
      <c r="C8" s="480">
        <f>'Week Ending 08-28-2015'!V8</f>
        <v>0</v>
      </c>
      <c r="D8" s="467"/>
      <c r="E8" s="538"/>
      <c r="F8" s="538"/>
      <c r="G8" s="467"/>
      <c r="H8" s="538"/>
      <c r="I8" s="538"/>
      <c r="J8" s="467">
        <v>16</v>
      </c>
      <c r="K8" s="538">
        <v>16</v>
      </c>
      <c r="L8" s="538"/>
      <c r="M8" s="467"/>
      <c r="N8" s="538"/>
      <c r="O8" s="538"/>
      <c r="P8" s="467"/>
      <c r="Q8" s="538"/>
      <c r="R8" s="538"/>
      <c r="S8" s="52">
        <f t="shared" si="0"/>
        <v>16</v>
      </c>
      <c r="T8" s="52">
        <f t="shared" si="0"/>
        <v>16</v>
      </c>
      <c r="U8" s="52">
        <f t="shared" si="0"/>
        <v>0</v>
      </c>
      <c r="V8" s="481">
        <f t="shared" si="1"/>
        <v>0</v>
      </c>
      <c r="W8" s="220">
        <f>'Week Ending 08-28-2015'!W8+'Week Ending 08-28-2015'!W9+D8</f>
        <v>226</v>
      </c>
      <c r="X8" s="220">
        <f>'Week Ending 08-28-2015'!X8+'Week Ending 08-28-2015'!X9+E8</f>
        <v>187</v>
      </c>
      <c r="Y8" s="231">
        <f>'Week Ending 08-28-2015'!Y8+'Week Ending 08-28-2015'!Y9+F8</f>
        <v>39</v>
      </c>
      <c r="Z8" s="576">
        <f t="shared" si="2"/>
        <v>16</v>
      </c>
      <c r="AA8" s="576">
        <f t="shared" si="3"/>
        <v>16</v>
      </c>
      <c r="AB8" s="577">
        <f t="shared" si="4"/>
        <v>0</v>
      </c>
    </row>
    <row r="9" spans="1:28" ht="32.4" customHeight="1" x14ac:dyDescent="0.3">
      <c r="A9" s="670"/>
      <c r="B9" s="482" t="s">
        <v>350</v>
      </c>
      <c r="C9" s="480">
        <f>'Week Ending 08-28-2015'!V9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220">
        <f>D9</f>
        <v>0</v>
      </c>
      <c r="X9" s="220">
        <f>E9</f>
        <v>0</v>
      </c>
      <c r="Y9" s="231">
        <f>F9</f>
        <v>0</v>
      </c>
      <c r="Z9" s="576">
        <f t="shared" si="2"/>
        <v>0</v>
      </c>
      <c r="AA9" s="576">
        <f t="shared" si="3"/>
        <v>0</v>
      </c>
      <c r="AB9" s="577">
        <f t="shared" si="4"/>
        <v>0</v>
      </c>
    </row>
    <row r="10" spans="1:28" ht="37.950000000000003" customHeight="1" x14ac:dyDescent="0.3">
      <c r="A10" s="155" t="s">
        <v>361</v>
      </c>
      <c r="B10" s="339" t="s">
        <v>353</v>
      </c>
      <c r="C10" s="338">
        <f>'Week Ending 08-28-2015'!V10</f>
        <v>0</v>
      </c>
      <c r="D10" s="128">
        <v>12</v>
      </c>
      <c r="E10" s="540">
        <v>11</v>
      </c>
      <c r="F10" s="540"/>
      <c r="G10" s="128">
        <v>6</v>
      </c>
      <c r="H10" s="540">
        <v>7</v>
      </c>
      <c r="I10" s="540"/>
      <c r="J10" s="128">
        <v>6</v>
      </c>
      <c r="K10" s="540">
        <v>6</v>
      </c>
      <c r="L10" s="540"/>
      <c r="M10" s="128">
        <v>1</v>
      </c>
      <c r="N10" s="540">
        <v>1</v>
      </c>
      <c r="O10" s="540"/>
      <c r="P10" s="128">
        <v>2</v>
      </c>
      <c r="Q10" s="540">
        <v>2</v>
      </c>
      <c r="R10" s="540"/>
      <c r="S10" s="98">
        <f t="shared" si="0"/>
        <v>27</v>
      </c>
      <c r="T10" s="98">
        <f>SUM(E10,H10,K10,N10,Q10)</f>
        <v>27</v>
      </c>
      <c r="U10" s="98">
        <f t="shared" si="0"/>
        <v>0</v>
      </c>
      <c r="V10" s="336">
        <f t="shared" si="1"/>
        <v>0</v>
      </c>
      <c r="W10" s="218">
        <f>'Week Ending 08-28-2015'!W10+'Week Ending 08-28-2015'!W11+D10</f>
        <v>198</v>
      </c>
      <c r="X10" s="218">
        <f>'Week Ending 08-28-2015'!X10+'Week Ending 08-28-2015'!X11+E10</f>
        <v>180</v>
      </c>
      <c r="Y10" s="227">
        <f>'Week Ending 08-28-2015'!Y10+'Week Ending 08-28-2015'!Y11+F10</f>
        <v>17</v>
      </c>
      <c r="Z10" s="578">
        <f t="shared" si="2"/>
        <v>15</v>
      </c>
      <c r="AA10" s="578">
        <f t="shared" si="3"/>
        <v>16</v>
      </c>
      <c r="AB10" s="579">
        <f t="shared" si="4"/>
        <v>0</v>
      </c>
    </row>
    <row r="11" spans="1:28" ht="30" customHeight="1" thickBot="1" x14ac:dyDescent="0.35">
      <c r="A11" s="379" t="s">
        <v>362</v>
      </c>
      <c r="B11" s="356" t="s">
        <v>354</v>
      </c>
      <c r="C11" s="357">
        <f>'Week Ending 08-28-2015'!V11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219">
        <f>D11</f>
        <v>0</v>
      </c>
      <c r="X11" s="219">
        <f>E11</f>
        <v>0</v>
      </c>
      <c r="Y11" s="229">
        <f>F11</f>
        <v>0</v>
      </c>
      <c r="Z11" s="582">
        <f t="shared" si="2"/>
        <v>0</v>
      </c>
      <c r="AA11" s="582">
        <f t="shared" si="3"/>
        <v>0</v>
      </c>
      <c r="AB11" s="583">
        <f t="shared" si="4"/>
        <v>0</v>
      </c>
    </row>
    <row r="12" spans="1:28" ht="39.6" customHeight="1" x14ac:dyDescent="0.3">
      <c r="A12" s="671" t="s">
        <v>20</v>
      </c>
      <c r="B12" s="359" t="s">
        <v>355</v>
      </c>
      <c r="C12" s="360">
        <f>'Week Ending 08-28-2015'!V12</f>
        <v>0</v>
      </c>
      <c r="D12" s="135">
        <v>12</v>
      </c>
      <c r="E12" s="544">
        <v>9</v>
      </c>
      <c r="F12" s="544">
        <v>3</v>
      </c>
      <c r="G12" s="135">
        <v>13</v>
      </c>
      <c r="H12" s="544">
        <v>6</v>
      </c>
      <c r="I12" s="544">
        <v>7</v>
      </c>
      <c r="J12" s="135">
        <v>5</v>
      </c>
      <c r="K12" s="544">
        <v>2</v>
      </c>
      <c r="L12" s="544">
        <v>3</v>
      </c>
      <c r="M12" s="135">
        <v>3</v>
      </c>
      <c r="N12" s="544">
        <v>1</v>
      </c>
      <c r="O12" s="544">
        <v>2</v>
      </c>
      <c r="P12" s="135">
        <v>3</v>
      </c>
      <c r="Q12" s="544">
        <v>2</v>
      </c>
      <c r="R12" s="544">
        <v>1</v>
      </c>
      <c r="S12" s="44">
        <f t="shared" si="0"/>
        <v>36</v>
      </c>
      <c r="T12" s="44">
        <f>SUM(E12,H12,K12,N12,Q12)</f>
        <v>20</v>
      </c>
      <c r="U12" s="44">
        <f>SUM(F12,I12,L12,O12,R12)</f>
        <v>16</v>
      </c>
      <c r="V12" s="349">
        <f t="shared" si="1"/>
        <v>0</v>
      </c>
      <c r="W12" s="224">
        <f>'Week Ending 08-28-2015'!W12+'Week Ending 08-28-2015'!W13+D12</f>
        <v>113</v>
      </c>
      <c r="X12" s="224">
        <f>'Week Ending 08-28-2015'!X12+'Week Ending 08-28-2015'!X13+E12</f>
        <v>74</v>
      </c>
      <c r="Y12" s="225">
        <f>'Week Ending 08-28-2015'!Y12+'Week Ending 08-28-2015'!Y13+F12</f>
        <v>39</v>
      </c>
      <c r="Z12" s="574">
        <f t="shared" si="2"/>
        <v>24</v>
      </c>
      <c r="AA12" s="574">
        <f t="shared" si="3"/>
        <v>11</v>
      </c>
      <c r="AB12" s="575">
        <f t="shared" si="4"/>
        <v>13</v>
      </c>
    </row>
    <row r="13" spans="1:28" ht="39.6" customHeight="1" x14ac:dyDescent="0.3">
      <c r="A13" s="672"/>
      <c r="B13" s="346" t="s">
        <v>356</v>
      </c>
      <c r="C13" s="340">
        <f>'Week Ending 08-28-2015'!V13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D13</f>
        <v>0</v>
      </c>
      <c r="X13" s="218">
        <f>E13</f>
        <v>0</v>
      </c>
      <c r="Y13" s="227">
        <f>F13</f>
        <v>0</v>
      </c>
      <c r="Z13" s="578">
        <f t="shared" si="2"/>
        <v>0</v>
      </c>
      <c r="AA13" s="578">
        <f t="shared" si="3"/>
        <v>0</v>
      </c>
      <c r="AB13" s="579">
        <f t="shared" si="4"/>
        <v>0</v>
      </c>
    </row>
    <row r="14" spans="1:28" ht="30" customHeight="1" x14ac:dyDescent="0.3">
      <c r="A14" s="159" t="s">
        <v>363</v>
      </c>
      <c r="B14" s="341" t="s">
        <v>357</v>
      </c>
      <c r="C14" s="340">
        <f>'Week Ending 08-28-2015'!V14</f>
        <v>0</v>
      </c>
      <c r="D14" s="139">
        <v>13</v>
      </c>
      <c r="E14" s="546">
        <v>13</v>
      </c>
      <c r="F14" s="546"/>
      <c r="G14" s="139">
        <v>16</v>
      </c>
      <c r="H14" s="546">
        <v>16</v>
      </c>
      <c r="I14" s="546"/>
      <c r="J14" s="139">
        <v>1</v>
      </c>
      <c r="K14" s="546">
        <v>1</v>
      </c>
      <c r="L14" s="546"/>
      <c r="M14" s="139"/>
      <c r="N14" s="546"/>
      <c r="O14" s="546"/>
      <c r="P14" s="139"/>
      <c r="Q14" s="546"/>
      <c r="R14" s="546"/>
      <c r="S14" s="98">
        <f t="shared" si="0"/>
        <v>30</v>
      </c>
      <c r="T14" s="98">
        <f t="shared" si="0"/>
        <v>30</v>
      </c>
      <c r="U14" s="98">
        <f t="shared" si="0"/>
        <v>0</v>
      </c>
      <c r="V14" s="336">
        <f t="shared" si="1"/>
        <v>0</v>
      </c>
      <c r="W14" s="218">
        <f>'Week Ending 08-28-2015'!W14+'Week Ending 08-28-2015'!W15+D14</f>
        <v>83</v>
      </c>
      <c r="X14" s="218">
        <f>'Week Ending 08-28-2015'!X14+'Week Ending 08-28-2015'!X15+E14</f>
        <v>83</v>
      </c>
      <c r="Y14" s="227">
        <f>'Week Ending 08-28-2015'!Y14+'Week Ending 08-28-2015'!Y15+F14</f>
        <v>0</v>
      </c>
      <c r="Z14" s="578">
        <f t="shared" si="2"/>
        <v>17</v>
      </c>
      <c r="AA14" s="578">
        <f t="shared" si="3"/>
        <v>17</v>
      </c>
      <c r="AB14" s="579">
        <f t="shared" si="4"/>
        <v>0</v>
      </c>
    </row>
    <row r="15" spans="1:28" ht="30.6" customHeight="1" thickBot="1" x14ac:dyDescent="0.35">
      <c r="A15" s="461" t="s">
        <v>364</v>
      </c>
      <c r="B15" s="483" t="s">
        <v>358</v>
      </c>
      <c r="C15" s="484">
        <f>'Week Ending 08-28-2015'!V15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221">
        <f>D15</f>
        <v>0</v>
      </c>
      <c r="X15" s="221">
        <f>E15</f>
        <v>0</v>
      </c>
      <c r="Y15" s="233">
        <f>F15</f>
        <v>0</v>
      </c>
      <c r="Z15" s="580">
        <f t="shared" si="2"/>
        <v>0</v>
      </c>
      <c r="AA15" s="580">
        <f t="shared" si="3"/>
        <v>0</v>
      </c>
      <c r="AB15" s="581">
        <f t="shared" si="4"/>
        <v>0</v>
      </c>
    </row>
    <row r="16" spans="1:28" ht="21.6" customHeight="1" thickBot="1" x14ac:dyDescent="0.35">
      <c r="A16" s="381" t="s">
        <v>153</v>
      </c>
      <c r="B16" s="365" t="s">
        <v>154</v>
      </c>
      <c r="C16" s="366">
        <f>'Week Ending 08-28-2015'!V16</f>
        <v>0</v>
      </c>
      <c r="D16" s="417"/>
      <c r="E16" s="550"/>
      <c r="F16" s="550"/>
      <c r="G16" s="417">
        <v>3</v>
      </c>
      <c r="H16" s="550">
        <v>3</v>
      </c>
      <c r="I16" s="550"/>
      <c r="J16" s="417">
        <v>1</v>
      </c>
      <c r="K16" s="550">
        <v>1</v>
      </c>
      <c r="L16" s="550"/>
      <c r="M16" s="417"/>
      <c r="N16" s="550"/>
      <c r="O16" s="550"/>
      <c r="P16" s="417">
        <v>5</v>
      </c>
      <c r="Q16" s="550">
        <v>5</v>
      </c>
      <c r="R16" s="550"/>
      <c r="S16" s="316">
        <f t="shared" si="0"/>
        <v>9</v>
      </c>
      <c r="T16" s="316">
        <f t="shared" si="0"/>
        <v>9</v>
      </c>
      <c r="U16" s="316">
        <f t="shared" si="0"/>
        <v>0</v>
      </c>
      <c r="V16" s="367">
        <f t="shared" si="1"/>
        <v>0</v>
      </c>
      <c r="W16" s="368">
        <f>'Week Ending 08-28-2015'!W16+D16</f>
        <v>20</v>
      </c>
      <c r="X16" s="368">
        <f>'Week Ending 08-28-2015'!X16+E16</f>
        <v>20</v>
      </c>
      <c r="Y16" s="449">
        <f>'Week Ending 08-28-2015'!Y16+F16</f>
        <v>0</v>
      </c>
      <c r="Z16" s="584">
        <f t="shared" si="2"/>
        <v>9</v>
      </c>
      <c r="AA16" s="584">
        <f t="shared" si="3"/>
        <v>9</v>
      </c>
      <c r="AB16" s="585">
        <f t="shared" si="4"/>
        <v>0</v>
      </c>
    </row>
    <row r="17" spans="1:28" ht="15.6" customHeight="1" thickBot="1" x14ac:dyDescent="0.35">
      <c r="A17" s="432" t="s">
        <v>2</v>
      </c>
      <c r="B17" s="433"/>
      <c r="C17" s="434">
        <f t="shared" ref="C17:Y17" si="5">SUM(C4:C16)</f>
        <v>0</v>
      </c>
      <c r="D17" s="435">
        <f t="shared" si="5"/>
        <v>99</v>
      </c>
      <c r="E17" s="454">
        <f t="shared" si="5"/>
        <v>94</v>
      </c>
      <c r="F17" s="435">
        <f t="shared" si="5"/>
        <v>3</v>
      </c>
      <c r="G17" s="435">
        <f t="shared" si="5"/>
        <v>104</v>
      </c>
      <c r="H17" s="455">
        <f t="shared" si="5"/>
        <v>99</v>
      </c>
      <c r="I17" s="456">
        <f t="shared" si="5"/>
        <v>7</v>
      </c>
      <c r="J17" s="456">
        <f t="shared" si="5"/>
        <v>57</v>
      </c>
      <c r="K17" s="454">
        <f t="shared" si="5"/>
        <v>54</v>
      </c>
      <c r="L17" s="435">
        <f t="shared" si="5"/>
        <v>3</v>
      </c>
      <c r="M17" s="435">
        <f t="shared" si="5"/>
        <v>56</v>
      </c>
      <c r="N17" s="454">
        <f t="shared" si="5"/>
        <v>52</v>
      </c>
      <c r="O17" s="435">
        <f t="shared" si="5"/>
        <v>2</v>
      </c>
      <c r="P17" s="435">
        <f t="shared" si="5"/>
        <v>28</v>
      </c>
      <c r="Q17" s="454">
        <f t="shared" si="5"/>
        <v>29</v>
      </c>
      <c r="R17" s="435">
        <f t="shared" si="5"/>
        <v>1</v>
      </c>
      <c r="S17" s="313">
        <f t="shared" si="5"/>
        <v>344</v>
      </c>
      <c r="T17" s="313">
        <f t="shared" si="5"/>
        <v>328</v>
      </c>
      <c r="U17" s="313">
        <f t="shared" si="5"/>
        <v>16</v>
      </c>
      <c r="V17" s="436">
        <f t="shared" si="5"/>
        <v>0</v>
      </c>
      <c r="W17" s="222">
        <f t="shared" si="5"/>
        <v>1538</v>
      </c>
      <c r="X17" s="222">
        <f t="shared" si="5"/>
        <v>1435</v>
      </c>
      <c r="Y17" s="235">
        <f t="shared" si="5"/>
        <v>101</v>
      </c>
      <c r="Z17" s="586">
        <f t="shared" ref="Z17:AB17" si="6">SUM(Z4:Z16)</f>
        <v>245</v>
      </c>
      <c r="AA17" s="586">
        <f t="shared" si="6"/>
        <v>234</v>
      </c>
      <c r="AB17" s="587">
        <f t="shared" si="6"/>
        <v>13</v>
      </c>
    </row>
    <row r="18" spans="1:28" x14ac:dyDescent="0.3">
      <c r="A18" s="8"/>
      <c r="P18" s="9"/>
      <c r="Q18" s="9"/>
      <c r="R18" s="9"/>
      <c r="S18" s="30"/>
      <c r="T18" s="9"/>
      <c r="U18" s="9"/>
      <c r="W18" s="4"/>
      <c r="X18" s="4"/>
      <c r="Y18" s="4"/>
    </row>
    <row r="19" spans="1:28" x14ac:dyDescent="0.3">
      <c r="A19" s="8"/>
      <c r="C19" s="2"/>
      <c r="E19" s="4"/>
      <c r="F19" s="4"/>
      <c r="H19" s="4"/>
      <c r="I19" s="4"/>
      <c r="J19" s="2"/>
      <c r="K19" s="4"/>
      <c r="L19" s="4"/>
      <c r="N19" s="4"/>
      <c r="W19" s="4"/>
      <c r="X19" s="4"/>
      <c r="Y19" s="4"/>
      <c r="Z19" s="4"/>
      <c r="AA19" s="4"/>
      <c r="AB19" s="4"/>
    </row>
    <row r="20" spans="1:28" x14ac:dyDescent="0.3">
      <c r="A20" s="8"/>
      <c r="C20" s="2"/>
      <c r="H20" s="2"/>
      <c r="I20" s="2"/>
      <c r="J20" s="2"/>
      <c r="W20" s="4"/>
      <c r="X20" s="4"/>
      <c r="Y20" s="4"/>
    </row>
    <row r="21" spans="1:28" x14ac:dyDescent="0.3">
      <c r="A21" s="8"/>
      <c r="C21" s="2"/>
      <c r="H21" s="2"/>
      <c r="I21" s="2"/>
      <c r="J21" s="2"/>
      <c r="Z21" s="4"/>
      <c r="AA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5">
    <mergeCell ref="S2:U2"/>
    <mergeCell ref="W2:Y2"/>
    <mergeCell ref="A8:A9"/>
    <mergeCell ref="A12:A13"/>
    <mergeCell ref="Z2:AB2"/>
    <mergeCell ref="A1:A3"/>
    <mergeCell ref="B1:B3"/>
    <mergeCell ref="C1:C3"/>
    <mergeCell ref="D1:R1"/>
    <mergeCell ref="V1:V3"/>
    <mergeCell ref="D2:F2"/>
    <mergeCell ref="G2:I2"/>
    <mergeCell ref="J2:L2"/>
    <mergeCell ref="M2:O2"/>
    <mergeCell ref="P2:R2"/>
  </mergeCells>
  <conditionalFormatting sqref="V4:V17">
    <cfRule type="cellIs" dxfId="88" priority="2" operator="equal">
      <formula>0</formula>
    </cfRule>
  </conditionalFormatting>
  <conditionalFormatting sqref="V1:V17">
    <cfRule type="cellIs" dxfId="87" priority="1" operator="equal">
      <formula>0</formula>
    </cfRule>
  </conditionalFormatting>
  <pageMargins left="0.7" right="0.7" top="0.75" bottom="0.75" header="0.3" footer="0.3"/>
  <pageSetup scale="55" orientation="landscape" r:id="rId1"/>
  <ignoredErrors>
    <ignoredError sqref="W6:Y6 W8:Y8 W10:Y10 W12:Y12 W14:Y14"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W1" sqref="W1:Y17"/>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8.88671875" style="2" customWidth="1"/>
    <col min="24" max="16384" width="8.88671875" style="2"/>
  </cols>
  <sheetData>
    <row r="1" spans="1:25" s="1" customFormat="1" ht="14.4" customHeight="1" thickBot="1" x14ac:dyDescent="0.35">
      <c r="A1" s="673" t="s">
        <v>21</v>
      </c>
      <c r="B1" s="675" t="s">
        <v>14</v>
      </c>
      <c r="C1" s="677" t="s">
        <v>344</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42240</v>
      </c>
      <c r="E2" s="685"/>
      <c r="F2" s="686"/>
      <c r="G2" s="687">
        <f>D2+1</f>
        <v>42241</v>
      </c>
      <c r="H2" s="688"/>
      <c r="I2" s="689"/>
      <c r="J2" s="684">
        <f>G2+1</f>
        <v>42242</v>
      </c>
      <c r="K2" s="685"/>
      <c r="L2" s="686"/>
      <c r="M2" s="684">
        <f>J2+1</f>
        <v>42243</v>
      </c>
      <c r="N2" s="685"/>
      <c r="O2" s="686"/>
      <c r="P2" s="684">
        <f>M2+1</f>
        <v>42244</v>
      </c>
      <c r="Q2" s="685"/>
      <c r="R2" s="686"/>
      <c r="S2" s="663" t="s">
        <v>23</v>
      </c>
      <c r="T2" s="664"/>
      <c r="U2" s="665"/>
      <c r="V2" s="683"/>
      <c r="W2" s="666" t="s">
        <v>322</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310</v>
      </c>
      <c r="C4" s="348">
        <f>'Week Ending 08-21-2015 '!V4</f>
        <v>0</v>
      </c>
      <c r="D4" s="459">
        <v>19</v>
      </c>
      <c r="E4" s="524">
        <v>19</v>
      </c>
      <c r="F4" s="524"/>
      <c r="G4" s="459">
        <v>6</v>
      </c>
      <c r="H4" s="524">
        <v>6</v>
      </c>
      <c r="I4" s="524"/>
      <c r="J4" s="113">
        <v>10</v>
      </c>
      <c r="K4" s="525">
        <v>10</v>
      </c>
      <c r="L4" s="525"/>
      <c r="M4" s="113">
        <v>13</v>
      </c>
      <c r="N4" s="525">
        <v>13</v>
      </c>
      <c r="O4" s="113"/>
      <c r="P4" s="526">
        <v>5</v>
      </c>
      <c r="Q4" s="525">
        <v>5</v>
      </c>
      <c r="R4" s="525"/>
      <c r="S4" s="452">
        <f t="shared" ref="S4:U16" si="0">SUM(D4,G4,J4,M4,P4)</f>
        <v>53</v>
      </c>
      <c r="T4" s="452">
        <f t="shared" si="0"/>
        <v>53</v>
      </c>
      <c r="U4" s="452">
        <f t="shared" si="0"/>
        <v>0</v>
      </c>
      <c r="V4" s="453">
        <f t="shared" ref="V4:V16" si="1">C4+(S4-T4-U4)</f>
        <v>0</v>
      </c>
      <c r="W4" s="224">
        <f>'Week Ending 08-21-2015 '!W4+'Week Ending 08-28-2015'!S4</f>
        <v>469</v>
      </c>
      <c r="X4" s="224">
        <f>'Week Ending 08-21-2015 '!X4+'Week Ending 08-28-2015'!T4</f>
        <v>467</v>
      </c>
      <c r="Y4" s="225">
        <f>'Week Ending 08-21-2015 '!Y4+'Week Ending 08-28-2015'!U4</f>
        <v>2</v>
      </c>
    </row>
    <row r="5" spans="1:25" ht="29.4" customHeight="1" x14ac:dyDescent="0.3">
      <c r="A5" s="636"/>
      <c r="B5" s="478" t="s">
        <v>311</v>
      </c>
      <c r="C5" s="475">
        <f>'Week Ending 08-21-2015 '!V5</f>
        <v>0</v>
      </c>
      <c r="D5" s="488">
        <v>30</v>
      </c>
      <c r="E5" s="527">
        <v>30</v>
      </c>
      <c r="F5" s="527"/>
      <c r="G5" s="488">
        <v>18</v>
      </c>
      <c r="H5" s="527">
        <v>18</v>
      </c>
      <c r="I5" s="527"/>
      <c r="J5" s="491">
        <v>27</v>
      </c>
      <c r="K5" s="528">
        <v>27</v>
      </c>
      <c r="L5" s="528"/>
      <c r="M5" s="493">
        <v>20</v>
      </c>
      <c r="N5" s="528">
        <v>19</v>
      </c>
      <c r="O5" s="491">
        <v>1</v>
      </c>
      <c r="P5" s="529">
        <v>14</v>
      </c>
      <c r="Q5" s="528">
        <v>14</v>
      </c>
      <c r="R5" s="528"/>
      <c r="S5" s="476">
        <f t="shared" si="0"/>
        <v>109</v>
      </c>
      <c r="T5" s="476">
        <f t="shared" si="0"/>
        <v>108</v>
      </c>
      <c r="U5" s="476">
        <f t="shared" si="0"/>
        <v>1</v>
      </c>
      <c r="V5" s="477">
        <f t="shared" si="1"/>
        <v>0</v>
      </c>
      <c r="W5" s="220">
        <f>'Week Ending 08-21-2015 '!W5+'Week Ending 08-28-2015'!S5</f>
        <v>179</v>
      </c>
      <c r="X5" s="220">
        <f>'Week Ending 08-21-2015 '!X5+'Week Ending 08-28-2015'!T5</f>
        <v>175</v>
      </c>
      <c r="Y5" s="231">
        <f>'Week Ending 08-21-2015 '!Y5+'Week Ending 08-28-2015'!U5</f>
        <v>4</v>
      </c>
    </row>
    <row r="6" spans="1:25" ht="30" customHeight="1" x14ac:dyDescent="0.3">
      <c r="A6" s="149" t="s">
        <v>323</v>
      </c>
      <c r="B6" s="337" t="s">
        <v>312</v>
      </c>
      <c r="C6" s="335">
        <f>'Week Ending 08-21-2015 '!V6</f>
        <v>2</v>
      </c>
      <c r="D6" s="117">
        <v>17</v>
      </c>
      <c r="E6" s="530">
        <v>17</v>
      </c>
      <c r="F6" s="530"/>
      <c r="G6" s="117">
        <v>7</v>
      </c>
      <c r="H6" s="530">
        <v>6</v>
      </c>
      <c r="I6" s="530"/>
      <c r="J6" s="117">
        <v>16</v>
      </c>
      <c r="K6" s="530">
        <v>15</v>
      </c>
      <c r="L6" s="530"/>
      <c r="M6" s="117">
        <v>3</v>
      </c>
      <c r="N6" s="530">
        <v>6</v>
      </c>
      <c r="O6" s="117"/>
      <c r="P6" s="531">
        <v>5</v>
      </c>
      <c r="Q6" s="530">
        <v>6</v>
      </c>
      <c r="R6" s="530"/>
      <c r="S6" s="98">
        <f t="shared" si="0"/>
        <v>48</v>
      </c>
      <c r="T6" s="98">
        <f t="shared" si="0"/>
        <v>50</v>
      </c>
      <c r="U6" s="98">
        <f t="shared" si="0"/>
        <v>0</v>
      </c>
      <c r="V6" s="336">
        <f t="shared" si="1"/>
        <v>0</v>
      </c>
      <c r="W6" s="218">
        <f>'Week Ending 08-21-2015 '!W6+'Week Ending 08-28-2015'!S6</f>
        <v>187</v>
      </c>
      <c r="X6" s="218">
        <f>'Week Ending 08-21-2015 '!X6+'Week Ending 08-28-2015'!T6</f>
        <v>187</v>
      </c>
      <c r="Y6" s="227">
        <f>'Week Ending 08-21-2015 '!Y6+'Week Ending 08-28-2015'!U6</f>
        <v>0</v>
      </c>
    </row>
    <row r="7" spans="1:25" ht="30" customHeight="1" thickBot="1" x14ac:dyDescent="0.35">
      <c r="A7" s="553" t="s">
        <v>324</v>
      </c>
      <c r="B7" s="554" t="s">
        <v>313</v>
      </c>
      <c r="C7" s="103">
        <f>'Week Ending 08-21-2015 '!V7</f>
        <v>0</v>
      </c>
      <c r="D7" s="121"/>
      <c r="E7" s="555"/>
      <c r="F7" s="556"/>
      <c r="G7" s="121">
        <v>1</v>
      </c>
      <c r="H7" s="555">
        <v>1</v>
      </c>
      <c r="I7" s="556"/>
      <c r="J7" s="121"/>
      <c r="K7" s="557"/>
      <c r="L7" s="558"/>
      <c r="M7" s="121"/>
      <c r="N7" s="559"/>
      <c r="O7" s="121"/>
      <c r="P7" s="560"/>
      <c r="Q7" s="557"/>
      <c r="R7" s="557"/>
      <c r="S7" s="561">
        <f t="shared" si="0"/>
        <v>1</v>
      </c>
      <c r="T7" s="561">
        <f t="shared" si="0"/>
        <v>1</v>
      </c>
      <c r="U7" s="561">
        <f t="shared" si="0"/>
        <v>0</v>
      </c>
      <c r="V7" s="562">
        <f t="shared" si="1"/>
        <v>0</v>
      </c>
      <c r="W7" s="221">
        <f>'Week Ending 08-21-2015 '!W7+'Week Ending 08-28-2015'!S7</f>
        <v>1</v>
      </c>
      <c r="X7" s="221">
        <f>'Week Ending 08-21-2015 '!X7+'Week Ending 08-28-2015'!T7</f>
        <v>1</v>
      </c>
      <c r="Y7" s="233">
        <f>'Week Ending 08-21-2015 '!Y7+'Week Ending 08-28-2015'!U7</f>
        <v>0</v>
      </c>
    </row>
    <row r="8" spans="1:25" ht="44.4" customHeight="1" x14ac:dyDescent="0.3">
      <c r="A8" s="669" t="s">
        <v>16</v>
      </c>
      <c r="B8" s="479" t="s">
        <v>314</v>
      </c>
      <c r="C8" s="480">
        <f>'Week Ending 08-21-2015 '!V8</f>
        <v>0</v>
      </c>
      <c r="D8" s="467"/>
      <c r="E8" s="538"/>
      <c r="F8" s="538"/>
      <c r="G8" s="467"/>
      <c r="H8" s="538"/>
      <c r="I8" s="538"/>
      <c r="J8" s="467"/>
      <c r="K8" s="538"/>
      <c r="L8" s="538"/>
      <c r="M8" s="467"/>
      <c r="N8" s="538"/>
      <c r="O8" s="467"/>
      <c r="P8" s="539"/>
      <c r="Q8" s="538"/>
      <c r="R8" s="538"/>
      <c r="S8" s="52">
        <f t="shared" si="0"/>
        <v>0</v>
      </c>
      <c r="T8" s="52">
        <f t="shared" si="0"/>
        <v>0</v>
      </c>
      <c r="U8" s="52">
        <f t="shared" si="0"/>
        <v>0</v>
      </c>
      <c r="V8" s="481">
        <f t="shared" si="1"/>
        <v>0</v>
      </c>
      <c r="W8" s="220">
        <f>'Week Ending 08-21-2015 '!W8+'Week Ending 08-28-2015'!S8</f>
        <v>226</v>
      </c>
      <c r="X8" s="220">
        <f>'Week Ending 08-21-2015 '!X8+'Week Ending 08-28-2015'!T8</f>
        <v>187</v>
      </c>
      <c r="Y8" s="231">
        <f>'Week Ending 08-21-2015 '!Y8+'Week Ending 08-28-2015'!U8</f>
        <v>39</v>
      </c>
    </row>
    <row r="9" spans="1:25" ht="32.4" customHeight="1" x14ac:dyDescent="0.3">
      <c r="A9" s="670"/>
      <c r="B9" s="482" t="s">
        <v>315</v>
      </c>
      <c r="C9" s="480">
        <f>'Week Ending 08-21-2015 '!V9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08-21-2015 '!W9+'Week Ending 08-28-2015'!S9</f>
        <v>0</v>
      </c>
      <c r="X9" s="220">
        <f>'Week Ending 08-21-2015 '!X9+'Week Ending 08-28-2015'!T9</f>
        <v>0</v>
      </c>
      <c r="Y9" s="231">
        <f>'Week Ending 08-21-2015 '!Y9+'Week Ending 08-28-2015'!U9</f>
        <v>0</v>
      </c>
    </row>
    <row r="10" spans="1:25" ht="37.950000000000003" customHeight="1" x14ac:dyDescent="0.3">
      <c r="A10" s="155" t="s">
        <v>325</v>
      </c>
      <c r="B10" s="339" t="s">
        <v>316</v>
      </c>
      <c r="C10" s="338">
        <f>'Week Ending 08-21-2015 '!V10</f>
        <v>0</v>
      </c>
      <c r="D10" s="128">
        <v>12</v>
      </c>
      <c r="E10" s="540">
        <v>12</v>
      </c>
      <c r="F10" s="540"/>
      <c r="G10" s="128">
        <v>1</v>
      </c>
      <c r="H10" s="540">
        <v>1</v>
      </c>
      <c r="I10" s="540"/>
      <c r="J10" s="128">
        <v>2</v>
      </c>
      <c r="K10" s="540">
        <v>2</v>
      </c>
      <c r="L10" s="540"/>
      <c r="M10" s="128">
        <v>17</v>
      </c>
      <c r="N10" s="540">
        <v>5</v>
      </c>
      <c r="O10" s="128"/>
      <c r="P10" s="541">
        <v>1</v>
      </c>
      <c r="Q10" s="540">
        <v>13</v>
      </c>
      <c r="R10" s="540"/>
      <c r="S10" s="98">
        <f t="shared" si="0"/>
        <v>33</v>
      </c>
      <c r="T10" s="98">
        <f>SUM(E10,H10,K10,N10,Q10)</f>
        <v>33</v>
      </c>
      <c r="U10" s="98">
        <f t="shared" si="0"/>
        <v>0</v>
      </c>
      <c r="V10" s="336">
        <f t="shared" si="1"/>
        <v>0</v>
      </c>
      <c r="W10" s="218">
        <f>'Week Ending 08-21-2015 '!W10+'Week Ending 08-28-2015'!S10</f>
        <v>181</v>
      </c>
      <c r="X10" s="218">
        <f>'Week Ending 08-21-2015 '!X10+'Week Ending 08-28-2015'!T10</f>
        <v>164</v>
      </c>
      <c r="Y10" s="227">
        <f>'Week Ending 08-21-2015 '!Y10+'Week Ending 08-28-2015'!U10</f>
        <v>17</v>
      </c>
    </row>
    <row r="11" spans="1:25" ht="30" customHeight="1" thickBot="1" x14ac:dyDescent="0.35">
      <c r="A11" s="379" t="s">
        <v>326</v>
      </c>
      <c r="B11" s="356" t="s">
        <v>317</v>
      </c>
      <c r="C11" s="357">
        <f>'Week Ending 08-21-2015 '!V11</f>
        <v>0</v>
      </c>
      <c r="D11" s="414">
        <v>2</v>
      </c>
      <c r="E11" s="542">
        <v>2</v>
      </c>
      <c r="F11" s="542"/>
      <c r="G11" s="414"/>
      <c r="H11" s="542"/>
      <c r="I11" s="542"/>
      <c r="J11" s="414">
        <v>1</v>
      </c>
      <c r="K11" s="542">
        <v>1</v>
      </c>
      <c r="L11" s="542"/>
      <c r="M11" s="414">
        <v>1</v>
      </c>
      <c r="N11" s="542">
        <v>1</v>
      </c>
      <c r="O11" s="414"/>
      <c r="P11" s="543"/>
      <c r="Q11" s="542"/>
      <c r="R11" s="542"/>
      <c r="S11" s="48">
        <f t="shared" si="0"/>
        <v>4</v>
      </c>
      <c r="T11" s="48">
        <f t="shared" si="0"/>
        <v>4</v>
      </c>
      <c r="U11" s="48">
        <f t="shared" si="0"/>
        <v>0</v>
      </c>
      <c r="V11" s="358">
        <f t="shared" si="1"/>
        <v>0</v>
      </c>
      <c r="W11" s="219">
        <f>'Week Ending 08-21-2015 '!W11+'Week Ending 08-28-2015'!S11</f>
        <v>5</v>
      </c>
      <c r="X11" s="219">
        <f>'Week Ending 08-21-2015 '!X11+'Week Ending 08-28-2015'!T11</f>
        <v>5</v>
      </c>
      <c r="Y11" s="229">
        <f>'Week Ending 08-21-2015 '!Y11+'Week Ending 08-28-2015'!U11</f>
        <v>0</v>
      </c>
    </row>
    <row r="12" spans="1:25" ht="39.6" customHeight="1" x14ac:dyDescent="0.3">
      <c r="A12" s="671" t="s">
        <v>20</v>
      </c>
      <c r="B12" s="359" t="s">
        <v>318</v>
      </c>
      <c r="C12" s="360">
        <f>'Week Ending 08-21-2015 '!V12</f>
        <v>0</v>
      </c>
      <c r="D12" s="135">
        <v>2</v>
      </c>
      <c r="E12" s="544">
        <v>2</v>
      </c>
      <c r="F12" s="544"/>
      <c r="G12" s="135">
        <v>11</v>
      </c>
      <c r="H12" s="544">
        <v>8</v>
      </c>
      <c r="I12" s="544">
        <v>3</v>
      </c>
      <c r="J12" s="135">
        <v>6</v>
      </c>
      <c r="K12" s="544">
        <v>4</v>
      </c>
      <c r="L12" s="544">
        <v>2</v>
      </c>
      <c r="M12" s="135">
        <v>7</v>
      </c>
      <c r="N12" s="544">
        <v>5</v>
      </c>
      <c r="O12" s="135">
        <v>2</v>
      </c>
      <c r="P12" s="545">
        <v>5</v>
      </c>
      <c r="Q12" s="544">
        <v>2</v>
      </c>
      <c r="R12" s="544">
        <v>3</v>
      </c>
      <c r="S12" s="44">
        <f t="shared" si="0"/>
        <v>31</v>
      </c>
      <c r="T12" s="44">
        <f>SUM(E12,H12,K12,N12,Q12)</f>
        <v>21</v>
      </c>
      <c r="U12" s="44">
        <f>SUM(F12,I12,L12,O12,R12)</f>
        <v>10</v>
      </c>
      <c r="V12" s="349">
        <f t="shared" si="1"/>
        <v>0</v>
      </c>
      <c r="W12" s="224">
        <f>'Week Ending 08-21-2015 '!W12+'Week Ending 08-28-2015'!S12</f>
        <v>101</v>
      </c>
      <c r="X12" s="224">
        <f>'Week Ending 08-21-2015 '!X12+'Week Ending 08-28-2015'!T12</f>
        <v>65</v>
      </c>
      <c r="Y12" s="225">
        <f>'Week Ending 08-21-2015 '!Y12+'Week Ending 08-28-2015'!U12</f>
        <v>36</v>
      </c>
    </row>
    <row r="13" spans="1:25" ht="39.6" customHeight="1" x14ac:dyDescent="0.3">
      <c r="A13" s="672"/>
      <c r="B13" s="346" t="s">
        <v>319</v>
      </c>
      <c r="C13" s="340">
        <f>'Week Ending 08-21-2015 '!V13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08-21-2015 '!W13+'Week Ending 08-28-2015'!S13</f>
        <v>0</v>
      </c>
      <c r="X13" s="218">
        <f>'Week Ending 08-21-2015 '!X13+'Week Ending 08-28-2015'!T13</f>
        <v>0</v>
      </c>
      <c r="Y13" s="227">
        <f>'Week Ending 08-21-2015 '!Y13+'Week Ending 08-28-2015'!U13</f>
        <v>0</v>
      </c>
    </row>
    <row r="14" spans="1:25" ht="30" customHeight="1" x14ac:dyDescent="0.3">
      <c r="A14" s="159" t="s">
        <v>327</v>
      </c>
      <c r="B14" s="341" t="s">
        <v>320</v>
      </c>
      <c r="C14" s="340">
        <f>'Week Ending 08-21-2015 '!V14</f>
        <v>0</v>
      </c>
      <c r="D14" s="139">
        <v>3</v>
      </c>
      <c r="E14" s="546">
        <v>3</v>
      </c>
      <c r="F14" s="546"/>
      <c r="G14" s="139"/>
      <c r="H14" s="546"/>
      <c r="I14" s="546"/>
      <c r="J14" s="139">
        <v>3</v>
      </c>
      <c r="K14" s="546">
        <v>3</v>
      </c>
      <c r="L14" s="546"/>
      <c r="M14" s="139"/>
      <c r="N14" s="546"/>
      <c r="O14" s="139"/>
      <c r="P14" s="547"/>
      <c r="Q14" s="546"/>
      <c r="R14" s="546"/>
      <c r="S14" s="98">
        <f t="shared" si="0"/>
        <v>6</v>
      </c>
      <c r="T14" s="98">
        <f t="shared" si="0"/>
        <v>6</v>
      </c>
      <c r="U14" s="98">
        <f t="shared" si="0"/>
        <v>0</v>
      </c>
      <c r="V14" s="336">
        <f t="shared" si="1"/>
        <v>0</v>
      </c>
      <c r="W14" s="218">
        <f>'Week Ending 08-21-2015 '!W14+'Week Ending 08-28-2015'!S14</f>
        <v>68</v>
      </c>
      <c r="X14" s="218">
        <f>'Week Ending 08-21-2015 '!X14+'Week Ending 08-28-2015'!T14</f>
        <v>68</v>
      </c>
      <c r="Y14" s="227">
        <f>'Week Ending 08-21-2015 '!Y14+'Week Ending 08-28-2015'!U14</f>
        <v>0</v>
      </c>
    </row>
    <row r="15" spans="1:25" ht="30.6" customHeight="1" thickBot="1" x14ac:dyDescent="0.35">
      <c r="A15" s="461" t="s">
        <v>328</v>
      </c>
      <c r="B15" s="483" t="s">
        <v>321</v>
      </c>
      <c r="C15" s="484">
        <f>'Week Ending 08-21-2015 '!V15</f>
        <v>0</v>
      </c>
      <c r="D15" s="143"/>
      <c r="E15" s="548"/>
      <c r="F15" s="548"/>
      <c r="G15" s="143"/>
      <c r="H15" s="548"/>
      <c r="I15" s="548"/>
      <c r="J15" s="143"/>
      <c r="K15" s="548"/>
      <c r="L15" s="548"/>
      <c r="M15" s="143"/>
      <c r="N15" s="548"/>
      <c r="O15" s="143"/>
      <c r="P15" s="549">
        <v>1</v>
      </c>
      <c r="Q15" s="548">
        <v>1</v>
      </c>
      <c r="R15" s="548"/>
      <c r="S15" s="57">
        <f t="shared" si="0"/>
        <v>1</v>
      </c>
      <c r="T15" s="57">
        <f t="shared" si="0"/>
        <v>1</v>
      </c>
      <c r="U15" s="57">
        <f t="shared" si="0"/>
        <v>0</v>
      </c>
      <c r="V15" s="485">
        <f t="shared" si="1"/>
        <v>0</v>
      </c>
      <c r="W15" s="221">
        <f>'Week Ending 08-21-2015 '!W15+'Week Ending 08-28-2015'!S15</f>
        <v>2</v>
      </c>
      <c r="X15" s="221">
        <f>'Week Ending 08-21-2015 '!X15+'Week Ending 08-28-2015'!T15</f>
        <v>2</v>
      </c>
      <c r="Y15" s="233">
        <f>'Week Ending 08-21-2015 '!Y15+'Week Ending 08-28-2015'!U15</f>
        <v>0</v>
      </c>
    </row>
    <row r="16" spans="1:25" ht="21.6" customHeight="1" thickBot="1" x14ac:dyDescent="0.35">
      <c r="A16" s="381" t="s">
        <v>153</v>
      </c>
      <c r="B16" s="365" t="s">
        <v>154</v>
      </c>
      <c r="C16" s="366">
        <f>'Week Ending 08-21-2015 '!V16</f>
        <v>0</v>
      </c>
      <c r="D16" s="417"/>
      <c r="E16" s="550"/>
      <c r="F16" s="550"/>
      <c r="G16" s="417"/>
      <c r="H16" s="550"/>
      <c r="I16" s="550"/>
      <c r="J16" s="417">
        <v>2</v>
      </c>
      <c r="K16" s="550">
        <v>2</v>
      </c>
      <c r="L16" s="550"/>
      <c r="M16" s="417"/>
      <c r="N16" s="550"/>
      <c r="O16" s="417"/>
      <c r="P16" s="551"/>
      <c r="Q16" s="550"/>
      <c r="R16" s="550"/>
      <c r="S16" s="316">
        <f t="shared" si="0"/>
        <v>2</v>
      </c>
      <c r="T16" s="316">
        <f t="shared" si="0"/>
        <v>2</v>
      </c>
      <c r="U16" s="316">
        <f t="shared" si="0"/>
        <v>0</v>
      </c>
      <c r="V16" s="367">
        <f t="shared" si="1"/>
        <v>0</v>
      </c>
      <c r="W16" s="368">
        <f>'Week Ending 08-21-2015 '!W16+'Week Ending 08-28-2015'!S16</f>
        <v>20</v>
      </c>
      <c r="X16" s="368">
        <f>'Week Ending 08-21-2015 '!X16+'Week Ending 08-28-2015'!T16</f>
        <v>20</v>
      </c>
      <c r="Y16" s="449">
        <f>'Week Ending 08-21-2015 '!Y16+'Week Ending 08-28-2015'!U16</f>
        <v>0</v>
      </c>
    </row>
    <row r="17" spans="1:25" ht="15.6" customHeight="1" thickBot="1" x14ac:dyDescent="0.35">
      <c r="A17" s="432" t="s">
        <v>2</v>
      </c>
      <c r="B17" s="433"/>
      <c r="C17" s="434">
        <f t="shared" ref="C17:Y17" si="2">SUM(C4:C16)</f>
        <v>2</v>
      </c>
      <c r="D17" s="435">
        <f t="shared" si="2"/>
        <v>85</v>
      </c>
      <c r="E17" s="454">
        <f t="shared" si="2"/>
        <v>85</v>
      </c>
      <c r="F17" s="435">
        <f t="shared" si="2"/>
        <v>0</v>
      </c>
      <c r="G17" s="435">
        <f t="shared" si="2"/>
        <v>44</v>
      </c>
      <c r="H17" s="455">
        <f t="shared" si="2"/>
        <v>40</v>
      </c>
      <c r="I17" s="456">
        <f t="shared" si="2"/>
        <v>3</v>
      </c>
      <c r="J17" s="456">
        <f t="shared" si="2"/>
        <v>67</v>
      </c>
      <c r="K17" s="454">
        <f t="shared" si="2"/>
        <v>64</v>
      </c>
      <c r="L17" s="435">
        <f t="shared" si="2"/>
        <v>2</v>
      </c>
      <c r="M17" s="435">
        <f t="shared" si="2"/>
        <v>61</v>
      </c>
      <c r="N17" s="454">
        <f t="shared" si="2"/>
        <v>49</v>
      </c>
      <c r="O17" s="435">
        <f t="shared" si="2"/>
        <v>3</v>
      </c>
      <c r="P17" s="435">
        <f t="shared" si="2"/>
        <v>31</v>
      </c>
      <c r="Q17" s="454">
        <f t="shared" si="2"/>
        <v>41</v>
      </c>
      <c r="R17" s="435">
        <f t="shared" si="2"/>
        <v>3</v>
      </c>
      <c r="S17" s="313">
        <f t="shared" si="2"/>
        <v>288</v>
      </c>
      <c r="T17" s="313">
        <f t="shared" si="2"/>
        <v>279</v>
      </c>
      <c r="U17" s="313">
        <f t="shared" si="2"/>
        <v>11</v>
      </c>
      <c r="V17" s="436">
        <f t="shared" si="2"/>
        <v>0</v>
      </c>
      <c r="W17" s="222">
        <f t="shared" si="2"/>
        <v>1439</v>
      </c>
      <c r="X17" s="222">
        <f t="shared" si="2"/>
        <v>1341</v>
      </c>
      <c r="Y17" s="235">
        <f t="shared" si="2"/>
        <v>98</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86" priority="2" operator="equal">
      <formula>0</formula>
    </cfRule>
  </conditionalFormatting>
  <conditionalFormatting sqref="V1:V17">
    <cfRule type="cellIs" dxfId="85" priority="1" operator="equal">
      <formula>0</formula>
    </cfRule>
  </conditionalFormatting>
  <pageMargins left="0.7" right="0.7" top="0.75" bottom="0.75" header="0.3" footer="0.3"/>
  <pageSetup scale="55"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W1" sqref="W1:Y17"/>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8.88671875" style="2" customWidth="1"/>
    <col min="24" max="16384" width="8.88671875" style="2"/>
  </cols>
  <sheetData>
    <row r="1" spans="1:25" s="1" customFormat="1" ht="14.4" customHeight="1" thickBot="1" x14ac:dyDescent="0.35">
      <c r="A1" s="673" t="s">
        <v>21</v>
      </c>
      <c r="B1" s="675" t="s">
        <v>14</v>
      </c>
      <c r="C1" s="677" t="s">
        <v>343</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42233</v>
      </c>
      <c r="E2" s="685"/>
      <c r="F2" s="686"/>
      <c r="G2" s="687">
        <f>D2+1</f>
        <v>42234</v>
      </c>
      <c r="H2" s="688"/>
      <c r="I2" s="689"/>
      <c r="J2" s="684">
        <f>G2+1</f>
        <v>42235</v>
      </c>
      <c r="K2" s="685"/>
      <c r="L2" s="686"/>
      <c r="M2" s="684">
        <f>J2+1</f>
        <v>42236</v>
      </c>
      <c r="N2" s="685"/>
      <c r="O2" s="686"/>
      <c r="P2" s="684">
        <f>M2+1</f>
        <v>42237</v>
      </c>
      <c r="Q2" s="685"/>
      <c r="R2" s="686"/>
      <c r="S2" s="663" t="s">
        <v>23</v>
      </c>
      <c r="T2" s="664"/>
      <c r="U2" s="665"/>
      <c r="V2" s="683"/>
      <c r="W2" s="666" t="s">
        <v>322</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310</v>
      </c>
      <c r="C4" s="348">
        <f>'Week Ending 08-14-2015  '!V4</f>
        <v>0</v>
      </c>
      <c r="D4" s="459">
        <v>61</v>
      </c>
      <c r="E4" s="524">
        <v>61</v>
      </c>
      <c r="F4" s="524"/>
      <c r="G4" s="459">
        <v>10</v>
      </c>
      <c r="H4" s="524">
        <v>10</v>
      </c>
      <c r="I4" s="524"/>
      <c r="J4" s="113">
        <v>12</v>
      </c>
      <c r="K4" s="525">
        <v>12</v>
      </c>
      <c r="L4" s="525"/>
      <c r="M4" s="113">
        <v>8</v>
      </c>
      <c r="N4" s="525">
        <v>8</v>
      </c>
      <c r="O4" s="113"/>
      <c r="P4" s="526">
        <v>8</v>
      </c>
      <c r="Q4" s="525">
        <v>8</v>
      </c>
      <c r="R4" s="525"/>
      <c r="S4" s="452">
        <f t="shared" ref="S4:U16" si="0">SUM(D4,G4,J4,M4,P4)</f>
        <v>99</v>
      </c>
      <c r="T4" s="452">
        <f t="shared" si="0"/>
        <v>99</v>
      </c>
      <c r="U4" s="452">
        <f t="shared" si="0"/>
        <v>0</v>
      </c>
      <c r="V4" s="453">
        <f t="shared" ref="V4:V16" si="1">C4+(S4-T4-U4)</f>
        <v>0</v>
      </c>
      <c r="W4" s="224">
        <f>'Week Ending 08-14-2015  '!W4+'Week Ending 08-21-2015 '!S4</f>
        <v>416</v>
      </c>
      <c r="X4" s="224">
        <f>'Week Ending 08-14-2015  '!X4+'Week Ending 08-21-2015 '!T4</f>
        <v>414</v>
      </c>
      <c r="Y4" s="225">
        <f>'Week Ending 08-14-2015  '!Y4+'Week Ending 08-21-2015 '!U4</f>
        <v>2</v>
      </c>
    </row>
    <row r="5" spans="1:25" ht="29.4" customHeight="1" x14ac:dyDescent="0.3">
      <c r="A5" s="635"/>
      <c r="B5" s="478" t="s">
        <v>311</v>
      </c>
      <c r="C5" s="475">
        <f>'Week Ending 08-14-2015  '!V5</f>
        <v>0</v>
      </c>
      <c r="D5" s="488">
        <v>5</v>
      </c>
      <c r="E5" s="527">
        <v>5</v>
      </c>
      <c r="F5" s="527"/>
      <c r="G5" s="488">
        <v>18</v>
      </c>
      <c r="H5" s="527">
        <v>17</v>
      </c>
      <c r="I5" s="527">
        <v>1</v>
      </c>
      <c r="J5" s="491">
        <v>10</v>
      </c>
      <c r="K5" s="528">
        <v>10</v>
      </c>
      <c r="L5" s="528"/>
      <c r="M5" s="493">
        <v>15</v>
      </c>
      <c r="N5" s="528">
        <v>13</v>
      </c>
      <c r="O5" s="491">
        <v>2</v>
      </c>
      <c r="P5" s="529">
        <v>22</v>
      </c>
      <c r="Q5" s="528">
        <v>22</v>
      </c>
      <c r="R5" s="528"/>
      <c r="S5" s="476">
        <f t="shared" si="0"/>
        <v>70</v>
      </c>
      <c r="T5" s="476">
        <f t="shared" si="0"/>
        <v>67</v>
      </c>
      <c r="U5" s="476">
        <f t="shared" si="0"/>
        <v>3</v>
      </c>
      <c r="V5" s="477">
        <f t="shared" si="1"/>
        <v>0</v>
      </c>
      <c r="W5" s="220">
        <f>'Week Ending 08-14-2015  '!W5+'Week Ending 08-21-2015 '!S5</f>
        <v>70</v>
      </c>
      <c r="X5" s="220">
        <f>'Week Ending 08-14-2015  '!X5+'Week Ending 08-21-2015 '!T5</f>
        <v>67</v>
      </c>
      <c r="Y5" s="231">
        <f>'Week Ending 08-14-2015  '!Y5+'Week Ending 08-21-2015 '!U5</f>
        <v>3</v>
      </c>
    </row>
    <row r="6" spans="1:25" ht="30" customHeight="1" x14ac:dyDescent="0.3">
      <c r="A6" s="149" t="s">
        <v>323</v>
      </c>
      <c r="B6" s="337" t="s">
        <v>312</v>
      </c>
      <c r="C6" s="335">
        <f>'Week Ending 08-14-2015  '!V6</f>
        <v>1</v>
      </c>
      <c r="D6" s="117">
        <v>10</v>
      </c>
      <c r="E6" s="530">
        <v>11</v>
      </c>
      <c r="F6" s="530"/>
      <c r="G6" s="117">
        <v>14</v>
      </c>
      <c r="H6" s="530">
        <v>13</v>
      </c>
      <c r="I6" s="530"/>
      <c r="J6" s="117">
        <v>15</v>
      </c>
      <c r="K6" s="530">
        <v>14</v>
      </c>
      <c r="L6" s="530"/>
      <c r="M6" s="117">
        <v>4</v>
      </c>
      <c r="N6" s="530">
        <v>4</v>
      </c>
      <c r="O6" s="117"/>
      <c r="P6" s="531">
        <v>7</v>
      </c>
      <c r="Q6" s="530">
        <v>7</v>
      </c>
      <c r="R6" s="530"/>
      <c r="S6" s="98">
        <f t="shared" si="0"/>
        <v>50</v>
      </c>
      <c r="T6" s="98">
        <f t="shared" si="0"/>
        <v>49</v>
      </c>
      <c r="U6" s="98">
        <f t="shared" si="0"/>
        <v>0</v>
      </c>
      <c r="V6" s="336">
        <f t="shared" si="1"/>
        <v>2</v>
      </c>
      <c r="W6" s="218">
        <f>'Week Ending 08-14-2015  '!W6+'Week Ending 08-21-2015 '!S6</f>
        <v>139</v>
      </c>
      <c r="X6" s="218">
        <f>'Week Ending 08-14-2015  '!X6+'Week Ending 08-21-2015 '!T6</f>
        <v>137</v>
      </c>
      <c r="Y6" s="227">
        <f>'Week Ending 08-14-2015  '!Y6+'Week Ending 08-21-2015 '!U6</f>
        <v>0</v>
      </c>
    </row>
    <row r="7" spans="1:25" ht="30" customHeight="1" thickBot="1" x14ac:dyDescent="0.35">
      <c r="A7" s="553" t="s">
        <v>324</v>
      </c>
      <c r="B7" s="554" t="s">
        <v>313</v>
      </c>
      <c r="C7" s="103">
        <f>'Week Ending 08-14-2015  '!V7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'Week Ending 08-14-2015  '!W7+'Week Ending 08-21-2015 '!S7</f>
        <v>0</v>
      </c>
      <c r="X7" s="221">
        <f>'Week Ending 08-14-2015  '!X7+'Week Ending 08-21-2015 '!T7</f>
        <v>0</v>
      </c>
      <c r="Y7" s="233">
        <f>'Week Ending 08-14-2015  '!Y7+'Week Ending 08-21-2015 '!U7</f>
        <v>0</v>
      </c>
    </row>
    <row r="8" spans="1:25" ht="44.4" customHeight="1" x14ac:dyDescent="0.3">
      <c r="A8" s="669" t="s">
        <v>16</v>
      </c>
      <c r="B8" s="479" t="s">
        <v>314</v>
      </c>
      <c r="C8" s="480">
        <f>'Week Ending 08-14-2015  '!V8</f>
        <v>218</v>
      </c>
      <c r="D8" s="467"/>
      <c r="E8" s="538"/>
      <c r="F8" s="538"/>
      <c r="G8" s="467"/>
      <c r="H8" s="538">
        <v>179</v>
      </c>
      <c r="I8" s="538">
        <v>39</v>
      </c>
      <c r="J8" s="467"/>
      <c r="K8" s="538"/>
      <c r="L8" s="538"/>
      <c r="M8" s="467"/>
      <c r="N8" s="538"/>
      <c r="O8" s="467"/>
      <c r="P8" s="539"/>
      <c r="Q8" s="538"/>
      <c r="R8" s="538"/>
      <c r="S8" s="52">
        <f t="shared" si="0"/>
        <v>0</v>
      </c>
      <c r="T8" s="52">
        <f t="shared" si="0"/>
        <v>179</v>
      </c>
      <c r="U8" s="52">
        <f t="shared" si="0"/>
        <v>39</v>
      </c>
      <c r="V8" s="481">
        <f t="shared" si="1"/>
        <v>0</v>
      </c>
      <c r="W8" s="220">
        <f>'Week Ending 08-14-2015  '!W8+'Week Ending 08-21-2015 '!S8</f>
        <v>226</v>
      </c>
      <c r="X8" s="220">
        <f>'Week Ending 08-14-2015  '!X8+'Week Ending 08-21-2015 '!T8</f>
        <v>187</v>
      </c>
      <c r="Y8" s="231">
        <f>'Week Ending 08-14-2015  '!Y8+'Week Ending 08-21-2015 '!U8</f>
        <v>39</v>
      </c>
    </row>
    <row r="9" spans="1:25" ht="32.4" customHeight="1" x14ac:dyDescent="0.3">
      <c r="A9" s="670"/>
      <c r="B9" s="482" t="s">
        <v>315</v>
      </c>
      <c r="C9" s="480">
        <f>'Week Ending 08-14-2015  '!V9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08-14-2015  '!W9+'Week Ending 08-21-2015 '!S9</f>
        <v>0</v>
      </c>
      <c r="X9" s="220">
        <f>'Week Ending 08-14-2015  '!X9+'Week Ending 08-21-2015 '!T9</f>
        <v>0</v>
      </c>
      <c r="Y9" s="231">
        <f>'Week Ending 08-14-2015  '!Y9+'Week Ending 08-21-2015 '!U9</f>
        <v>0</v>
      </c>
    </row>
    <row r="10" spans="1:25" ht="37.950000000000003" customHeight="1" x14ac:dyDescent="0.3">
      <c r="A10" s="155" t="s">
        <v>325</v>
      </c>
      <c r="B10" s="339" t="s">
        <v>316</v>
      </c>
      <c r="C10" s="338">
        <f>'Week Ending 08-14-2015  '!V10</f>
        <v>91</v>
      </c>
      <c r="D10" s="128">
        <v>9</v>
      </c>
      <c r="E10" s="540">
        <v>9</v>
      </c>
      <c r="F10" s="540"/>
      <c r="G10" s="128">
        <v>8</v>
      </c>
      <c r="H10" s="540">
        <v>82</v>
      </c>
      <c r="I10" s="540">
        <v>17</v>
      </c>
      <c r="J10" s="128">
        <v>4</v>
      </c>
      <c r="K10" s="540">
        <v>4</v>
      </c>
      <c r="L10" s="540"/>
      <c r="M10" s="128">
        <v>9</v>
      </c>
      <c r="N10" s="540">
        <v>9</v>
      </c>
      <c r="O10" s="128"/>
      <c r="P10" s="541">
        <v>4</v>
      </c>
      <c r="Q10" s="540">
        <v>4</v>
      </c>
      <c r="R10" s="540"/>
      <c r="S10" s="98">
        <f t="shared" si="0"/>
        <v>34</v>
      </c>
      <c r="T10" s="98">
        <f>SUM(E10,H10,K10,N10,Q10)</f>
        <v>108</v>
      </c>
      <c r="U10" s="98">
        <f t="shared" si="0"/>
        <v>17</v>
      </c>
      <c r="V10" s="336">
        <f t="shared" si="1"/>
        <v>0</v>
      </c>
      <c r="W10" s="218">
        <f>'Week Ending 08-14-2015  '!W10+'Week Ending 08-21-2015 '!S10</f>
        <v>148</v>
      </c>
      <c r="X10" s="218">
        <f>'Week Ending 08-14-2015  '!X10+'Week Ending 08-21-2015 '!T10</f>
        <v>131</v>
      </c>
      <c r="Y10" s="227">
        <f>'Week Ending 08-14-2015  '!Y10+'Week Ending 08-21-2015 '!U10</f>
        <v>17</v>
      </c>
    </row>
    <row r="11" spans="1:25" ht="30" customHeight="1" thickBot="1" x14ac:dyDescent="0.35">
      <c r="A11" s="379" t="s">
        <v>326</v>
      </c>
      <c r="B11" s="356" t="s">
        <v>317</v>
      </c>
      <c r="C11" s="357">
        <f>'Week Ending 08-14-2015  '!V11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08-14-2015  '!W11+'Week Ending 08-21-2015 '!S11</f>
        <v>1</v>
      </c>
      <c r="X11" s="219">
        <f>'Week Ending 08-14-2015  '!X11+'Week Ending 08-21-2015 '!T11</f>
        <v>1</v>
      </c>
      <c r="Y11" s="229">
        <f>'Week Ending 08-14-2015  '!Y11+'Week Ending 08-21-2015 '!U11</f>
        <v>0</v>
      </c>
    </row>
    <row r="12" spans="1:25" ht="39.6" customHeight="1" x14ac:dyDescent="0.3">
      <c r="A12" s="671" t="s">
        <v>20</v>
      </c>
      <c r="B12" s="359" t="s">
        <v>318</v>
      </c>
      <c r="C12" s="360">
        <f>'Week Ending 08-14-2015  '!V12</f>
        <v>0</v>
      </c>
      <c r="D12" s="135">
        <v>6</v>
      </c>
      <c r="E12" s="544">
        <v>5</v>
      </c>
      <c r="F12" s="544">
        <v>1</v>
      </c>
      <c r="G12" s="135">
        <v>10</v>
      </c>
      <c r="H12" s="544">
        <v>5</v>
      </c>
      <c r="I12" s="544">
        <v>5</v>
      </c>
      <c r="J12" s="135">
        <v>0</v>
      </c>
      <c r="K12" s="544">
        <v>0</v>
      </c>
      <c r="L12" s="544"/>
      <c r="M12" s="135">
        <v>2</v>
      </c>
      <c r="N12" s="544">
        <v>1</v>
      </c>
      <c r="O12" s="135">
        <v>1</v>
      </c>
      <c r="P12" s="545">
        <v>2</v>
      </c>
      <c r="Q12" s="544">
        <v>2</v>
      </c>
      <c r="R12" s="544"/>
      <c r="S12" s="44">
        <f t="shared" si="0"/>
        <v>20</v>
      </c>
      <c r="T12" s="44">
        <f>SUM(E12,H12,K12,N12,Q12)</f>
        <v>13</v>
      </c>
      <c r="U12" s="44">
        <f>SUM(F12,I12,L12,O12,R12)</f>
        <v>7</v>
      </c>
      <c r="V12" s="349">
        <f t="shared" si="1"/>
        <v>0</v>
      </c>
      <c r="W12" s="224">
        <f>'Week Ending 08-14-2015  '!W12+'Week Ending 08-21-2015 '!S12</f>
        <v>70</v>
      </c>
      <c r="X12" s="224">
        <f>'Week Ending 08-14-2015  '!X12+'Week Ending 08-21-2015 '!T12</f>
        <v>44</v>
      </c>
      <c r="Y12" s="225">
        <f>'Week Ending 08-14-2015  '!Y12+'Week Ending 08-21-2015 '!U12</f>
        <v>26</v>
      </c>
    </row>
    <row r="13" spans="1:25" ht="39.6" customHeight="1" x14ac:dyDescent="0.3">
      <c r="A13" s="672"/>
      <c r="B13" s="346" t="s">
        <v>319</v>
      </c>
      <c r="C13" s="340">
        <f>'Week Ending 08-14-2015  '!V13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08-14-2015  '!W13+'Week Ending 08-21-2015 '!S13</f>
        <v>0</v>
      </c>
      <c r="X13" s="218">
        <f>'Week Ending 08-14-2015  '!X13+'Week Ending 08-21-2015 '!T13</f>
        <v>0</v>
      </c>
      <c r="Y13" s="227">
        <f>'Week Ending 08-14-2015  '!Y13+'Week Ending 08-21-2015 '!U13</f>
        <v>0</v>
      </c>
    </row>
    <row r="14" spans="1:25" ht="30" customHeight="1" x14ac:dyDescent="0.3">
      <c r="A14" s="159" t="s">
        <v>327</v>
      </c>
      <c r="B14" s="341" t="s">
        <v>320</v>
      </c>
      <c r="C14" s="340">
        <f>'Week Ending 08-14-2015  '!V14</f>
        <v>0</v>
      </c>
      <c r="D14" s="139"/>
      <c r="E14" s="546"/>
      <c r="F14" s="546"/>
      <c r="G14" s="139">
        <v>1</v>
      </c>
      <c r="H14" s="546">
        <v>1</v>
      </c>
      <c r="I14" s="546"/>
      <c r="J14" s="139">
        <v>8</v>
      </c>
      <c r="K14" s="546">
        <v>8</v>
      </c>
      <c r="L14" s="546"/>
      <c r="M14" s="139">
        <v>1</v>
      </c>
      <c r="N14" s="546">
        <v>1</v>
      </c>
      <c r="O14" s="139"/>
      <c r="P14" s="547">
        <v>10</v>
      </c>
      <c r="Q14" s="546">
        <v>10</v>
      </c>
      <c r="R14" s="546"/>
      <c r="S14" s="98">
        <f t="shared" si="0"/>
        <v>20</v>
      </c>
      <c r="T14" s="98">
        <f t="shared" si="0"/>
        <v>20</v>
      </c>
      <c r="U14" s="98">
        <f t="shared" si="0"/>
        <v>0</v>
      </c>
      <c r="V14" s="336">
        <f t="shared" si="1"/>
        <v>0</v>
      </c>
      <c r="W14" s="218">
        <f>'Week Ending 08-14-2015  '!W14+'Week Ending 08-21-2015 '!S14</f>
        <v>62</v>
      </c>
      <c r="X14" s="218">
        <f>'Week Ending 08-14-2015  '!X14+'Week Ending 08-21-2015 '!T14</f>
        <v>62</v>
      </c>
      <c r="Y14" s="227">
        <f>'Week Ending 08-14-2015  '!Y14+'Week Ending 08-21-2015 '!U14</f>
        <v>0</v>
      </c>
    </row>
    <row r="15" spans="1:25" ht="30.6" customHeight="1" thickBot="1" x14ac:dyDescent="0.35">
      <c r="A15" s="461" t="s">
        <v>328</v>
      </c>
      <c r="B15" s="483" t="s">
        <v>321</v>
      </c>
      <c r="C15" s="484">
        <f>'Week Ending 08-14-2015  '!V15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08-14-2015  '!W15+'Week Ending 08-21-2015 '!S15</f>
        <v>1</v>
      </c>
      <c r="X15" s="221">
        <f>'Week Ending 08-14-2015  '!X15+'Week Ending 08-21-2015 '!T15</f>
        <v>1</v>
      </c>
      <c r="Y15" s="233">
        <f>'Week Ending 08-14-2015  '!Y15+'Week Ending 08-21-2015 '!U15</f>
        <v>0</v>
      </c>
    </row>
    <row r="16" spans="1:25" ht="21.6" customHeight="1" thickBot="1" x14ac:dyDescent="0.35">
      <c r="A16" s="381" t="s">
        <v>153</v>
      </c>
      <c r="B16" s="365" t="s">
        <v>154</v>
      </c>
      <c r="C16" s="366">
        <f>'Week Ending 08-14-2015  '!V16</f>
        <v>0</v>
      </c>
      <c r="D16" s="417"/>
      <c r="E16" s="550"/>
      <c r="F16" s="550"/>
      <c r="G16" s="417"/>
      <c r="H16" s="550"/>
      <c r="I16" s="550"/>
      <c r="J16" s="417"/>
      <c r="K16" s="550"/>
      <c r="L16" s="550"/>
      <c r="M16" s="417">
        <v>4</v>
      </c>
      <c r="N16" s="550">
        <v>4</v>
      </c>
      <c r="O16" s="417"/>
      <c r="P16" s="551">
        <v>1</v>
      </c>
      <c r="Q16" s="550">
        <v>1</v>
      </c>
      <c r="R16" s="550"/>
      <c r="S16" s="316">
        <f t="shared" si="0"/>
        <v>5</v>
      </c>
      <c r="T16" s="316">
        <f t="shared" si="0"/>
        <v>5</v>
      </c>
      <c r="U16" s="316">
        <f t="shared" si="0"/>
        <v>0</v>
      </c>
      <c r="V16" s="367">
        <f t="shared" si="1"/>
        <v>0</v>
      </c>
      <c r="W16" s="368">
        <f>'Week Ending 08-14-2015  '!W16+'Week Ending 08-21-2015 '!S16</f>
        <v>18</v>
      </c>
      <c r="X16" s="368">
        <f>'Week Ending 08-14-2015  '!X16+'Week Ending 08-21-2015 '!T16</f>
        <v>18</v>
      </c>
      <c r="Y16" s="449">
        <f>'Week Ending 08-14-2015  '!Y16+'Week Ending 08-21-2015 '!U16</f>
        <v>0</v>
      </c>
    </row>
    <row r="17" spans="1:25" ht="15.6" customHeight="1" thickBot="1" x14ac:dyDescent="0.35">
      <c r="A17" s="432" t="s">
        <v>2</v>
      </c>
      <c r="B17" s="433"/>
      <c r="C17" s="434">
        <f t="shared" ref="C17:Y17" si="2">SUM(C4:C16)</f>
        <v>310</v>
      </c>
      <c r="D17" s="435">
        <f t="shared" si="2"/>
        <v>91</v>
      </c>
      <c r="E17" s="454">
        <f t="shared" si="2"/>
        <v>91</v>
      </c>
      <c r="F17" s="435">
        <f t="shared" si="2"/>
        <v>1</v>
      </c>
      <c r="G17" s="435">
        <f t="shared" si="2"/>
        <v>61</v>
      </c>
      <c r="H17" s="455">
        <f t="shared" si="2"/>
        <v>307</v>
      </c>
      <c r="I17" s="456">
        <f t="shared" si="2"/>
        <v>62</v>
      </c>
      <c r="J17" s="456">
        <f t="shared" si="2"/>
        <v>49</v>
      </c>
      <c r="K17" s="454">
        <f t="shared" si="2"/>
        <v>48</v>
      </c>
      <c r="L17" s="435">
        <f t="shared" si="2"/>
        <v>0</v>
      </c>
      <c r="M17" s="435">
        <f t="shared" si="2"/>
        <v>43</v>
      </c>
      <c r="N17" s="454">
        <f t="shared" si="2"/>
        <v>40</v>
      </c>
      <c r="O17" s="435">
        <f t="shared" si="2"/>
        <v>3</v>
      </c>
      <c r="P17" s="435">
        <f t="shared" si="2"/>
        <v>54</v>
      </c>
      <c r="Q17" s="454">
        <f t="shared" si="2"/>
        <v>54</v>
      </c>
      <c r="R17" s="435">
        <f t="shared" si="2"/>
        <v>0</v>
      </c>
      <c r="S17" s="313">
        <f t="shared" si="2"/>
        <v>298</v>
      </c>
      <c r="T17" s="313">
        <f t="shared" si="2"/>
        <v>540</v>
      </c>
      <c r="U17" s="313">
        <f t="shared" si="2"/>
        <v>66</v>
      </c>
      <c r="V17" s="436">
        <f t="shared" si="2"/>
        <v>2</v>
      </c>
      <c r="W17" s="222">
        <f t="shared" si="2"/>
        <v>1151</v>
      </c>
      <c r="X17" s="222">
        <f t="shared" si="2"/>
        <v>1062</v>
      </c>
      <c r="Y17" s="235">
        <f t="shared" si="2"/>
        <v>87</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84" priority="2" operator="equal">
      <formula>0</formula>
    </cfRule>
  </conditionalFormatting>
  <conditionalFormatting sqref="V1:V17">
    <cfRule type="cellIs" dxfId="83" priority="1" operator="equal">
      <formula>0</formula>
    </cfRule>
  </conditionalFormatting>
  <pageMargins left="0.7" right="0.7" top="0.75" bottom="0.75" header="0.3" footer="0.3"/>
  <pageSetup scale="5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opLeftCell="J1" zoomScale="90" zoomScaleNormal="90" workbookViewId="0">
      <selection activeCell="W1" sqref="W1:Y17"/>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8.88671875" style="2" customWidth="1"/>
    <col min="24" max="16384" width="8.88671875" style="2"/>
  </cols>
  <sheetData>
    <row r="1" spans="1:25" s="1" customFormat="1" ht="14.4" customHeight="1" thickBot="1" x14ac:dyDescent="0.35">
      <c r="A1" s="673" t="s">
        <v>21</v>
      </c>
      <c r="B1" s="675" t="s">
        <v>14</v>
      </c>
      <c r="C1" s="677" t="s">
        <v>336</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42226</v>
      </c>
      <c r="E2" s="685"/>
      <c r="F2" s="686"/>
      <c r="G2" s="687">
        <f>D2+1</f>
        <v>42227</v>
      </c>
      <c r="H2" s="688"/>
      <c r="I2" s="689"/>
      <c r="J2" s="684">
        <f>G2+1</f>
        <v>42228</v>
      </c>
      <c r="K2" s="685"/>
      <c r="L2" s="686"/>
      <c r="M2" s="684">
        <f>J2+1</f>
        <v>42229</v>
      </c>
      <c r="N2" s="685"/>
      <c r="O2" s="686"/>
      <c r="P2" s="684">
        <f>M2+1</f>
        <v>42230</v>
      </c>
      <c r="Q2" s="685"/>
      <c r="R2" s="686"/>
      <c r="S2" s="663" t="s">
        <v>23</v>
      </c>
      <c r="T2" s="664"/>
      <c r="U2" s="665"/>
      <c r="V2" s="683"/>
      <c r="W2" s="666" t="s">
        <v>322</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310</v>
      </c>
      <c r="C4" s="348">
        <f>'Week Ending 08-07-2015 '!V4</f>
        <v>0</v>
      </c>
      <c r="D4" s="459">
        <v>39</v>
      </c>
      <c r="E4" s="524">
        <v>39</v>
      </c>
      <c r="F4" s="524"/>
      <c r="G4" s="459">
        <v>21</v>
      </c>
      <c r="H4" s="524">
        <v>21</v>
      </c>
      <c r="I4" s="524"/>
      <c r="J4" s="113">
        <v>33</v>
      </c>
      <c r="K4" s="525">
        <v>33</v>
      </c>
      <c r="L4" s="525"/>
      <c r="M4" s="113">
        <v>29</v>
      </c>
      <c r="N4" s="525">
        <v>29</v>
      </c>
      <c r="O4" s="113"/>
      <c r="P4" s="526">
        <v>26</v>
      </c>
      <c r="Q4" s="525">
        <v>26</v>
      </c>
      <c r="R4" s="525"/>
      <c r="S4" s="452">
        <f t="shared" ref="S4:U16" si="0">SUM(D4,G4,J4,M4,P4)</f>
        <v>148</v>
      </c>
      <c r="T4" s="452">
        <f t="shared" si="0"/>
        <v>148</v>
      </c>
      <c r="U4" s="452">
        <f t="shared" si="0"/>
        <v>0</v>
      </c>
      <c r="V4" s="453">
        <f t="shared" ref="V4:V16" si="1">C4+(S4-T4-U4)</f>
        <v>0</v>
      </c>
      <c r="W4" s="224">
        <f>'Week Ending 08-07-2015 '!W4+'Week Ending 08-14-2015  '!S4</f>
        <v>317</v>
      </c>
      <c r="X4" s="224">
        <f>'Week Ending 08-07-2015 '!X4+'Week Ending 08-14-2015  '!T4</f>
        <v>315</v>
      </c>
      <c r="Y4" s="225">
        <f>'Week Ending 08-07-2015 '!Y4+'Week Ending 08-14-2015  '!U4</f>
        <v>2</v>
      </c>
    </row>
    <row r="5" spans="1:25" ht="29.4" customHeight="1" x14ac:dyDescent="0.3">
      <c r="A5" s="634"/>
      <c r="B5" s="478" t="s">
        <v>311</v>
      </c>
      <c r="C5" s="475">
        <f>'Week Ending 08-07-2015 '!V5</f>
        <v>0</v>
      </c>
      <c r="D5" s="488"/>
      <c r="E5" s="527"/>
      <c r="F5" s="527"/>
      <c r="G5" s="488"/>
      <c r="H5" s="527"/>
      <c r="I5" s="527"/>
      <c r="J5" s="491"/>
      <c r="K5" s="528"/>
      <c r="L5" s="528"/>
      <c r="M5" s="493"/>
      <c r="N5" s="528"/>
      <c r="O5" s="491"/>
      <c r="P5" s="529"/>
      <c r="Q5" s="528"/>
      <c r="R5" s="528"/>
      <c r="S5" s="476">
        <f t="shared" si="0"/>
        <v>0</v>
      </c>
      <c r="T5" s="476">
        <f t="shared" si="0"/>
        <v>0</v>
      </c>
      <c r="U5" s="476">
        <f t="shared" si="0"/>
        <v>0</v>
      </c>
      <c r="V5" s="477">
        <f t="shared" si="1"/>
        <v>0</v>
      </c>
      <c r="W5" s="220">
        <f>'Week Ending 08-07-2015 '!W5+'Week Ending 08-14-2015  '!S5</f>
        <v>0</v>
      </c>
      <c r="X5" s="220">
        <f>'Week Ending 08-07-2015 '!X5+'Week Ending 08-14-2015  '!T5</f>
        <v>0</v>
      </c>
      <c r="Y5" s="231">
        <f>'Week Ending 08-07-2015 '!Y5+'Week Ending 08-14-2015  '!U5</f>
        <v>0</v>
      </c>
    </row>
    <row r="6" spans="1:25" ht="30" customHeight="1" x14ac:dyDescent="0.3">
      <c r="A6" s="149" t="s">
        <v>323</v>
      </c>
      <c r="B6" s="337" t="s">
        <v>312</v>
      </c>
      <c r="C6" s="335">
        <f>'Week Ending 08-07-2015 '!V6</f>
        <v>2</v>
      </c>
      <c r="D6" s="117">
        <v>6</v>
      </c>
      <c r="E6" s="530">
        <v>7</v>
      </c>
      <c r="F6" s="530"/>
      <c r="G6" s="117">
        <v>9</v>
      </c>
      <c r="H6" s="530">
        <v>9</v>
      </c>
      <c r="I6" s="530"/>
      <c r="J6" s="117">
        <v>5</v>
      </c>
      <c r="K6" s="530">
        <v>6</v>
      </c>
      <c r="L6" s="530"/>
      <c r="M6" s="117">
        <v>4</v>
      </c>
      <c r="N6" s="530">
        <v>4</v>
      </c>
      <c r="O6" s="117"/>
      <c r="P6" s="531">
        <v>3</v>
      </c>
      <c r="Q6" s="530">
        <v>2</v>
      </c>
      <c r="R6" s="530"/>
      <c r="S6" s="98">
        <f t="shared" si="0"/>
        <v>27</v>
      </c>
      <c r="T6" s="98">
        <f t="shared" si="0"/>
        <v>28</v>
      </c>
      <c r="U6" s="98">
        <f t="shared" si="0"/>
        <v>0</v>
      </c>
      <c r="V6" s="336">
        <f t="shared" si="1"/>
        <v>1</v>
      </c>
      <c r="W6" s="218">
        <f>'Week Ending 08-07-2015 '!W6+'Week Ending 08-14-2015  '!S6</f>
        <v>89</v>
      </c>
      <c r="X6" s="218">
        <f>'Week Ending 08-07-2015 '!X6+'Week Ending 08-14-2015  '!T6</f>
        <v>88</v>
      </c>
      <c r="Y6" s="227">
        <f>'Week Ending 08-07-2015 '!Y6+'Week Ending 08-14-2015  '!U6</f>
        <v>0</v>
      </c>
    </row>
    <row r="7" spans="1:25" ht="30" customHeight="1" thickBot="1" x14ac:dyDescent="0.35">
      <c r="A7" s="553" t="s">
        <v>324</v>
      </c>
      <c r="B7" s="554" t="s">
        <v>313</v>
      </c>
      <c r="C7" s="103">
        <f>'Week Ending 08-07-2015 '!V7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'Week Ending 08-07-2015 '!W7+'Week Ending 08-14-2015  '!S7</f>
        <v>0</v>
      </c>
      <c r="X7" s="221">
        <f>'Week Ending 08-07-2015 '!X7+'Week Ending 08-14-2015  '!T7</f>
        <v>0</v>
      </c>
      <c r="Y7" s="233">
        <f>'Week Ending 08-07-2015 '!Y7+'Week Ending 08-14-2015  '!U7</f>
        <v>0</v>
      </c>
    </row>
    <row r="8" spans="1:25" ht="44.4" customHeight="1" x14ac:dyDescent="0.3">
      <c r="A8" s="669" t="s">
        <v>16</v>
      </c>
      <c r="B8" s="479" t="s">
        <v>314</v>
      </c>
      <c r="C8" s="480">
        <f>'Week Ending 08-07-2015 '!V8</f>
        <v>0</v>
      </c>
      <c r="D8" s="467"/>
      <c r="E8" s="538"/>
      <c r="F8" s="538"/>
      <c r="G8" s="467"/>
      <c r="H8" s="538"/>
      <c r="I8" s="538"/>
      <c r="J8" s="467">
        <v>5</v>
      </c>
      <c r="K8" s="538">
        <v>5</v>
      </c>
      <c r="L8" s="538"/>
      <c r="M8" s="467">
        <v>218</v>
      </c>
      <c r="N8" s="538"/>
      <c r="O8" s="467"/>
      <c r="P8" s="539"/>
      <c r="Q8" s="538"/>
      <c r="R8" s="538"/>
      <c r="S8" s="52">
        <f t="shared" si="0"/>
        <v>223</v>
      </c>
      <c r="T8" s="52">
        <f t="shared" si="0"/>
        <v>5</v>
      </c>
      <c r="U8" s="52">
        <f t="shared" si="0"/>
        <v>0</v>
      </c>
      <c r="V8" s="481">
        <f t="shared" si="1"/>
        <v>218</v>
      </c>
      <c r="W8" s="220">
        <f>'Week Ending 08-07-2015 '!W8+'Week Ending 08-14-2015  '!S8</f>
        <v>226</v>
      </c>
      <c r="X8" s="220">
        <f>'Week Ending 08-07-2015 '!X8+'Week Ending 08-14-2015  '!T8</f>
        <v>8</v>
      </c>
      <c r="Y8" s="231">
        <f>'Week Ending 08-07-2015 '!Y8+'Week Ending 08-14-2015  '!U8</f>
        <v>0</v>
      </c>
    </row>
    <row r="9" spans="1:25" ht="32.4" customHeight="1" x14ac:dyDescent="0.3">
      <c r="A9" s="670"/>
      <c r="B9" s="482" t="s">
        <v>315</v>
      </c>
      <c r="C9" s="480">
        <f>'Week Ending 08-07-2015 '!V9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08-07-2015 '!W9+'Week Ending 08-14-2015  '!S9</f>
        <v>0</v>
      </c>
      <c r="X9" s="220">
        <f>'Week Ending 08-07-2015 '!X9+'Week Ending 08-14-2015  '!T9</f>
        <v>0</v>
      </c>
      <c r="Y9" s="231">
        <f>'Week Ending 08-07-2015 '!Y9+'Week Ending 08-14-2015  '!U9</f>
        <v>0</v>
      </c>
    </row>
    <row r="10" spans="1:25" ht="37.950000000000003" customHeight="1" x14ac:dyDescent="0.3">
      <c r="A10" s="155" t="s">
        <v>325</v>
      </c>
      <c r="B10" s="339" t="s">
        <v>316</v>
      </c>
      <c r="C10" s="338">
        <f>'Week Ending 08-07-2015 '!V10</f>
        <v>0</v>
      </c>
      <c r="D10" s="128">
        <v>1</v>
      </c>
      <c r="E10" s="540"/>
      <c r="F10" s="540"/>
      <c r="G10" s="128">
        <v>18</v>
      </c>
      <c r="H10" s="540">
        <v>5</v>
      </c>
      <c r="I10" s="540"/>
      <c r="J10" s="128"/>
      <c r="K10" s="540">
        <v>1</v>
      </c>
      <c r="L10" s="540"/>
      <c r="M10" s="128">
        <v>78</v>
      </c>
      <c r="N10" s="540"/>
      <c r="O10" s="128"/>
      <c r="P10" s="541">
        <v>1</v>
      </c>
      <c r="Q10" s="540">
        <v>1</v>
      </c>
      <c r="R10" s="540"/>
      <c r="S10" s="98">
        <f t="shared" si="0"/>
        <v>98</v>
      </c>
      <c r="T10" s="98">
        <f>SUM(E10,H10,K10,N10,Q10)</f>
        <v>7</v>
      </c>
      <c r="U10" s="98">
        <f t="shared" si="0"/>
        <v>0</v>
      </c>
      <c r="V10" s="336">
        <f t="shared" si="1"/>
        <v>91</v>
      </c>
      <c r="W10" s="218">
        <f>'Week Ending 08-07-2015 '!W10+'Week Ending 08-14-2015  '!S10</f>
        <v>114</v>
      </c>
      <c r="X10" s="218">
        <f>'Week Ending 08-07-2015 '!X10+'Week Ending 08-14-2015  '!T10</f>
        <v>23</v>
      </c>
      <c r="Y10" s="227">
        <f>'Week Ending 08-07-2015 '!Y10+'Week Ending 08-14-2015  '!U10</f>
        <v>0</v>
      </c>
    </row>
    <row r="11" spans="1:25" ht="30" customHeight="1" thickBot="1" x14ac:dyDescent="0.35">
      <c r="A11" s="379" t="s">
        <v>326</v>
      </c>
      <c r="B11" s="356" t="s">
        <v>317</v>
      </c>
      <c r="C11" s="357">
        <f>'Week Ending 08-07-2015 '!V11</f>
        <v>0</v>
      </c>
      <c r="D11" s="414"/>
      <c r="E11" s="542"/>
      <c r="F11" s="542"/>
      <c r="G11" s="414"/>
      <c r="H11" s="542"/>
      <c r="I11" s="542"/>
      <c r="J11" s="414">
        <v>1</v>
      </c>
      <c r="K11" s="542">
        <v>1</v>
      </c>
      <c r="L11" s="542"/>
      <c r="M11" s="414"/>
      <c r="N11" s="542"/>
      <c r="O11" s="414"/>
      <c r="P11" s="543"/>
      <c r="Q11" s="542"/>
      <c r="R11" s="542"/>
      <c r="S11" s="48">
        <f t="shared" si="0"/>
        <v>1</v>
      </c>
      <c r="T11" s="48">
        <f t="shared" si="0"/>
        <v>1</v>
      </c>
      <c r="U11" s="48">
        <f t="shared" si="0"/>
        <v>0</v>
      </c>
      <c r="V11" s="358">
        <f t="shared" si="1"/>
        <v>0</v>
      </c>
      <c r="W11" s="219">
        <f>'Week Ending 08-07-2015 '!W11+'Week Ending 08-14-2015  '!S11</f>
        <v>1</v>
      </c>
      <c r="X11" s="219">
        <f>'Week Ending 08-07-2015 '!X11+'Week Ending 08-14-2015  '!T11</f>
        <v>1</v>
      </c>
      <c r="Y11" s="229">
        <f>'Week Ending 08-07-2015 '!Y11+'Week Ending 08-14-2015  '!U11</f>
        <v>0</v>
      </c>
    </row>
    <row r="12" spans="1:25" ht="39.6" customHeight="1" x14ac:dyDescent="0.3">
      <c r="A12" s="671" t="s">
        <v>20</v>
      </c>
      <c r="B12" s="359" t="s">
        <v>318</v>
      </c>
      <c r="C12" s="360">
        <f>'Week Ending 08-07-2015 '!V12</f>
        <v>0</v>
      </c>
      <c r="D12" s="135">
        <v>4</v>
      </c>
      <c r="E12" s="544">
        <v>3</v>
      </c>
      <c r="F12" s="544">
        <v>1</v>
      </c>
      <c r="G12" s="135">
        <v>5</v>
      </c>
      <c r="H12" s="544">
        <v>3</v>
      </c>
      <c r="I12" s="544">
        <v>2</v>
      </c>
      <c r="J12" s="135">
        <v>4</v>
      </c>
      <c r="K12" s="544">
        <v>3</v>
      </c>
      <c r="L12" s="544">
        <v>1</v>
      </c>
      <c r="M12" s="135">
        <v>6</v>
      </c>
      <c r="N12" s="544">
        <v>3</v>
      </c>
      <c r="O12" s="135">
        <v>3</v>
      </c>
      <c r="P12" s="545">
        <v>5</v>
      </c>
      <c r="Q12" s="544">
        <v>3</v>
      </c>
      <c r="R12" s="544">
        <v>2</v>
      </c>
      <c r="S12" s="44">
        <f t="shared" si="0"/>
        <v>24</v>
      </c>
      <c r="T12" s="44">
        <f>SUM(E12,H12,K12,N12,Q12)</f>
        <v>15</v>
      </c>
      <c r="U12" s="44">
        <f>SUM(F12,I12,L12,O12,R12)</f>
        <v>9</v>
      </c>
      <c r="V12" s="349">
        <f t="shared" si="1"/>
        <v>0</v>
      </c>
      <c r="W12" s="224">
        <f>'Week Ending 08-07-2015 '!W12+'Week Ending 08-14-2015  '!S12</f>
        <v>50</v>
      </c>
      <c r="X12" s="224">
        <f>'Week Ending 08-07-2015 '!X12+'Week Ending 08-14-2015  '!T12</f>
        <v>31</v>
      </c>
      <c r="Y12" s="225">
        <f>'Week Ending 08-07-2015 '!Y12+'Week Ending 08-14-2015  '!U12</f>
        <v>19</v>
      </c>
    </row>
    <row r="13" spans="1:25" ht="39.6" customHeight="1" x14ac:dyDescent="0.3">
      <c r="A13" s="672"/>
      <c r="B13" s="346" t="s">
        <v>319</v>
      </c>
      <c r="C13" s="340">
        <f>'Week Ending 08-07-2015 '!V13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08-07-2015 '!W13+'Week Ending 08-14-2015  '!S13</f>
        <v>0</v>
      </c>
      <c r="X13" s="218">
        <f>'Week Ending 08-07-2015 '!X13+'Week Ending 08-14-2015  '!T13</f>
        <v>0</v>
      </c>
      <c r="Y13" s="227">
        <f>'Week Ending 08-07-2015 '!Y13+'Week Ending 08-14-2015  '!U13</f>
        <v>0</v>
      </c>
    </row>
    <row r="14" spans="1:25" ht="30" customHeight="1" x14ac:dyDescent="0.3">
      <c r="A14" s="159" t="s">
        <v>327</v>
      </c>
      <c r="B14" s="341" t="s">
        <v>320</v>
      </c>
      <c r="C14" s="340">
        <f>'Week Ending 08-07-2015 '!V14</f>
        <v>0</v>
      </c>
      <c r="D14" s="139"/>
      <c r="E14" s="546"/>
      <c r="F14" s="546"/>
      <c r="G14" s="139">
        <v>7</v>
      </c>
      <c r="H14" s="546">
        <v>7</v>
      </c>
      <c r="I14" s="546"/>
      <c r="J14" s="139">
        <v>9</v>
      </c>
      <c r="K14" s="546">
        <v>9</v>
      </c>
      <c r="L14" s="546"/>
      <c r="M14" s="139"/>
      <c r="N14" s="546"/>
      <c r="O14" s="139"/>
      <c r="P14" s="547"/>
      <c r="Q14" s="546"/>
      <c r="R14" s="546"/>
      <c r="S14" s="98">
        <f t="shared" si="0"/>
        <v>16</v>
      </c>
      <c r="T14" s="98">
        <f t="shared" si="0"/>
        <v>16</v>
      </c>
      <c r="U14" s="98">
        <f t="shared" si="0"/>
        <v>0</v>
      </c>
      <c r="V14" s="336">
        <f t="shared" si="1"/>
        <v>0</v>
      </c>
      <c r="W14" s="218">
        <f>'Week Ending 08-07-2015 '!W14+'Week Ending 08-14-2015  '!S14</f>
        <v>42</v>
      </c>
      <c r="X14" s="218">
        <f>'Week Ending 08-07-2015 '!X14+'Week Ending 08-14-2015  '!T14</f>
        <v>42</v>
      </c>
      <c r="Y14" s="227">
        <f>'Week Ending 08-07-2015 '!Y14+'Week Ending 08-14-2015  '!U14</f>
        <v>0</v>
      </c>
    </row>
    <row r="15" spans="1:25" ht="30.6" customHeight="1" thickBot="1" x14ac:dyDescent="0.35">
      <c r="A15" s="461" t="s">
        <v>328</v>
      </c>
      <c r="B15" s="483" t="s">
        <v>321</v>
      </c>
      <c r="C15" s="484">
        <f>'Week Ending 08-07-2015 '!V15</f>
        <v>0</v>
      </c>
      <c r="D15" s="143"/>
      <c r="E15" s="548"/>
      <c r="F15" s="548"/>
      <c r="G15" s="143"/>
      <c r="H15" s="548"/>
      <c r="I15" s="548"/>
      <c r="J15" s="143">
        <v>1</v>
      </c>
      <c r="K15" s="548">
        <v>1</v>
      </c>
      <c r="L15" s="548"/>
      <c r="M15" s="143"/>
      <c r="N15" s="548"/>
      <c r="O15" s="143"/>
      <c r="P15" s="549"/>
      <c r="Q15" s="548"/>
      <c r="R15" s="548"/>
      <c r="S15" s="57">
        <f t="shared" si="0"/>
        <v>1</v>
      </c>
      <c r="T15" s="57">
        <f t="shared" si="0"/>
        <v>1</v>
      </c>
      <c r="U15" s="57">
        <f t="shared" si="0"/>
        <v>0</v>
      </c>
      <c r="V15" s="485">
        <f t="shared" si="1"/>
        <v>0</v>
      </c>
      <c r="W15" s="221">
        <f>'Week Ending 08-07-2015 '!W15+'Week Ending 08-14-2015  '!S15</f>
        <v>1</v>
      </c>
      <c r="X15" s="221">
        <f>'Week Ending 08-07-2015 '!X15+'Week Ending 08-14-2015  '!T15</f>
        <v>1</v>
      </c>
      <c r="Y15" s="233">
        <f>'Week Ending 08-07-2015 '!Y15+'Week Ending 08-14-2015  '!U15</f>
        <v>0</v>
      </c>
    </row>
    <row r="16" spans="1:25" ht="21.6" customHeight="1" thickBot="1" x14ac:dyDescent="0.35">
      <c r="A16" s="381" t="s">
        <v>153</v>
      </c>
      <c r="B16" s="365" t="s">
        <v>154</v>
      </c>
      <c r="C16" s="366">
        <f>'Week Ending 08-07-2015 '!V16</f>
        <v>0</v>
      </c>
      <c r="D16" s="417">
        <v>1</v>
      </c>
      <c r="E16" s="550">
        <v>1</v>
      </c>
      <c r="F16" s="550"/>
      <c r="G16" s="417">
        <v>2</v>
      </c>
      <c r="H16" s="550">
        <v>2</v>
      </c>
      <c r="I16" s="550"/>
      <c r="J16" s="417"/>
      <c r="K16" s="550"/>
      <c r="L16" s="550"/>
      <c r="M16" s="417"/>
      <c r="N16" s="550"/>
      <c r="O16" s="417"/>
      <c r="P16" s="551"/>
      <c r="Q16" s="550"/>
      <c r="R16" s="550"/>
      <c r="S16" s="316">
        <f t="shared" si="0"/>
        <v>3</v>
      </c>
      <c r="T16" s="316">
        <f t="shared" si="0"/>
        <v>3</v>
      </c>
      <c r="U16" s="316">
        <f t="shared" si="0"/>
        <v>0</v>
      </c>
      <c r="V16" s="367">
        <f t="shared" si="1"/>
        <v>0</v>
      </c>
      <c r="W16" s="368">
        <f>'Week Ending 08-07-2015 '!W16+'Week Ending 08-14-2015  '!S16</f>
        <v>13</v>
      </c>
      <c r="X16" s="368">
        <f>'Week Ending 08-07-2015 '!X16+'Week Ending 08-14-2015  '!T16</f>
        <v>13</v>
      </c>
      <c r="Y16" s="449">
        <f>'Week Ending 08-07-2015 '!Y16+'Week Ending 08-14-2015  '!U16</f>
        <v>0</v>
      </c>
    </row>
    <row r="17" spans="1:25" ht="15.6" customHeight="1" thickBot="1" x14ac:dyDescent="0.35">
      <c r="A17" s="432" t="s">
        <v>2</v>
      </c>
      <c r="B17" s="433"/>
      <c r="C17" s="434">
        <f t="shared" ref="C17:Y17" si="2">SUM(C4:C16)</f>
        <v>2</v>
      </c>
      <c r="D17" s="435">
        <f t="shared" si="2"/>
        <v>51</v>
      </c>
      <c r="E17" s="454">
        <f t="shared" si="2"/>
        <v>50</v>
      </c>
      <c r="F17" s="435">
        <f t="shared" si="2"/>
        <v>1</v>
      </c>
      <c r="G17" s="435">
        <f t="shared" si="2"/>
        <v>62</v>
      </c>
      <c r="H17" s="455">
        <f t="shared" si="2"/>
        <v>47</v>
      </c>
      <c r="I17" s="456">
        <f t="shared" si="2"/>
        <v>2</v>
      </c>
      <c r="J17" s="456">
        <f t="shared" si="2"/>
        <v>58</v>
      </c>
      <c r="K17" s="454">
        <f t="shared" si="2"/>
        <v>59</v>
      </c>
      <c r="L17" s="435">
        <f t="shared" si="2"/>
        <v>1</v>
      </c>
      <c r="M17" s="435">
        <f t="shared" si="2"/>
        <v>335</v>
      </c>
      <c r="N17" s="454">
        <f t="shared" si="2"/>
        <v>36</v>
      </c>
      <c r="O17" s="435">
        <f t="shared" si="2"/>
        <v>3</v>
      </c>
      <c r="P17" s="435">
        <f t="shared" si="2"/>
        <v>35</v>
      </c>
      <c r="Q17" s="454">
        <f t="shared" si="2"/>
        <v>32</v>
      </c>
      <c r="R17" s="435">
        <f t="shared" si="2"/>
        <v>2</v>
      </c>
      <c r="S17" s="313">
        <f t="shared" si="2"/>
        <v>541</v>
      </c>
      <c r="T17" s="313">
        <f t="shared" si="2"/>
        <v>224</v>
      </c>
      <c r="U17" s="313">
        <f t="shared" si="2"/>
        <v>9</v>
      </c>
      <c r="V17" s="436">
        <f t="shared" si="2"/>
        <v>310</v>
      </c>
      <c r="W17" s="222">
        <f t="shared" si="2"/>
        <v>853</v>
      </c>
      <c r="X17" s="222">
        <f t="shared" si="2"/>
        <v>522</v>
      </c>
      <c r="Y17" s="235">
        <f t="shared" si="2"/>
        <v>21</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82" priority="2" operator="equal">
      <formula>0</formula>
    </cfRule>
  </conditionalFormatting>
  <conditionalFormatting sqref="V1:V17">
    <cfRule type="cellIs" dxfId="81" priority="1" operator="equal">
      <formula>0</formula>
    </cfRule>
  </conditionalFormatting>
  <pageMargins left="0.7" right="0.7" top="0.75" bottom="0.75" header="0.3" footer="0.3"/>
  <pageSetup scale="55"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C1" zoomScale="90" zoomScaleNormal="90" workbookViewId="0">
      <selection activeCell="W1" sqref="W1:Y17"/>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8.88671875" style="2" customWidth="1"/>
    <col min="24" max="16384" width="8.88671875" style="2"/>
  </cols>
  <sheetData>
    <row r="1" spans="1:28" s="1" customFormat="1" ht="14.4" customHeight="1" thickBot="1" x14ac:dyDescent="0.35">
      <c r="A1" s="673" t="s">
        <v>21</v>
      </c>
      <c r="B1" s="675" t="s">
        <v>14</v>
      </c>
      <c r="C1" s="677" t="s">
        <v>309</v>
      </c>
      <c r="D1" s="679" t="s">
        <v>8</v>
      </c>
      <c r="E1" s="680"/>
      <c r="F1" s="680"/>
      <c r="G1" s="680"/>
      <c r="H1" s="680"/>
      <c r="I1" s="680"/>
      <c r="J1" s="680"/>
      <c r="K1" s="680"/>
      <c r="L1" s="680"/>
      <c r="M1" s="680"/>
      <c r="N1" s="680"/>
      <c r="O1" s="680"/>
      <c r="P1" s="680"/>
      <c r="Q1" s="680"/>
      <c r="R1" s="681"/>
      <c r="S1" s="200"/>
      <c r="T1" s="200"/>
      <c r="U1" s="200"/>
      <c r="V1" s="682" t="s">
        <v>3</v>
      </c>
      <c r="W1" s="499"/>
      <c r="X1" s="200"/>
      <c r="Y1" s="200"/>
      <c r="Z1" s="499"/>
      <c r="AA1" s="200"/>
      <c r="AB1" s="200"/>
    </row>
    <row r="2" spans="1:28" ht="19.2" customHeight="1" thickBot="1" x14ac:dyDescent="0.35">
      <c r="A2" s="674"/>
      <c r="B2" s="676"/>
      <c r="C2" s="678"/>
      <c r="D2" s="684">
        <v>42219</v>
      </c>
      <c r="E2" s="685"/>
      <c r="F2" s="686"/>
      <c r="G2" s="687">
        <f>D2+1</f>
        <v>42220</v>
      </c>
      <c r="H2" s="688"/>
      <c r="I2" s="689"/>
      <c r="J2" s="684">
        <f>G2+1</f>
        <v>42221</v>
      </c>
      <c r="K2" s="685"/>
      <c r="L2" s="686"/>
      <c r="M2" s="684">
        <f>J2+1</f>
        <v>42222</v>
      </c>
      <c r="N2" s="685"/>
      <c r="O2" s="686"/>
      <c r="P2" s="684">
        <f>M2+1</f>
        <v>42223</v>
      </c>
      <c r="Q2" s="685"/>
      <c r="R2" s="686"/>
      <c r="S2" s="663" t="s">
        <v>23</v>
      </c>
      <c r="T2" s="664"/>
      <c r="U2" s="665"/>
      <c r="V2" s="683"/>
      <c r="W2" s="693" t="s">
        <v>322</v>
      </c>
      <c r="X2" s="694"/>
      <c r="Y2" s="695"/>
      <c r="Z2" s="666" t="s">
        <v>266</v>
      </c>
      <c r="AA2" s="667"/>
      <c r="AB2" s="668"/>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204" t="s">
        <v>4</v>
      </c>
      <c r="AA3" s="205" t="s">
        <v>13</v>
      </c>
      <c r="AB3" s="206" t="s">
        <v>53</v>
      </c>
    </row>
    <row r="4" spans="1:28" ht="42.6" customHeight="1" x14ac:dyDescent="0.3">
      <c r="A4" s="522" t="s">
        <v>17</v>
      </c>
      <c r="B4" s="451" t="s">
        <v>310</v>
      </c>
      <c r="C4" s="348">
        <f>'Week Ending 07-31-2015'!V4</f>
        <v>0</v>
      </c>
      <c r="D4" s="459">
        <v>72</v>
      </c>
      <c r="E4" s="524">
        <v>72</v>
      </c>
      <c r="F4" s="524"/>
      <c r="G4" s="459">
        <v>27</v>
      </c>
      <c r="H4" s="524">
        <v>27</v>
      </c>
      <c r="I4" s="524"/>
      <c r="J4" s="113">
        <v>11</v>
      </c>
      <c r="K4" s="525">
        <v>11</v>
      </c>
      <c r="L4" s="525"/>
      <c r="M4" s="113">
        <v>39</v>
      </c>
      <c r="N4" s="525">
        <v>37</v>
      </c>
      <c r="O4" s="113">
        <v>2</v>
      </c>
      <c r="P4" s="526">
        <v>20</v>
      </c>
      <c r="Q4" s="525">
        <v>20</v>
      </c>
      <c r="R4" s="525"/>
      <c r="S4" s="452">
        <f t="shared" ref="S4:U16" si="0">SUM(D4,G4,J4,M4,P4)</f>
        <v>169</v>
      </c>
      <c r="T4" s="452">
        <f t="shared" si="0"/>
        <v>167</v>
      </c>
      <c r="U4" s="452">
        <f t="shared" si="0"/>
        <v>2</v>
      </c>
      <c r="V4" s="453">
        <f t="shared" ref="V4:V16" si="1">C4+(S4-T4-U4)</f>
        <v>0</v>
      </c>
      <c r="W4" s="574">
        <f>S4</f>
        <v>169</v>
      </c>
      <c r="X4" s="574">
        <f>T4</f>
        <v>167</v>
      </c>
      <c r="Y4" s="575">
        <f>U4</f>
        <v>2</v>
      </c>
      <c r="Z4" s="224">
        <f>'Week Ending 07-31-2015'!W4+'Week Ending 07-31-2015'!W5</f>
        <v>689</v>
      </c>
      <c r="AA4" s="224">
        <f>'Week Ending 07-31-2015'!X4+'Week Ending 07-31-2015'!X5</f>
        <v>733</v>
      </c>
      <c r="AB4" s="225">
        <f>'Week Ending 07-31-2015'!Y4+'Week Ending 07-31-2015'!Y5</f>
        <v>10</v>
      </c>
    </row>
    <row r="5" spans="1:28" ht="29.4" customHeight="1" x14ac:dyDescent="0.3">
      <c r="A5" s="632"/>
      <c r="B5" s="478" t="s">
        <v>311</v>
      </c>
      <c r="C5" s="475">
        <f>'Week Ending 07-31-2015'!V5</f>
        <v>0</v>
      </c>
      <c r="D5" s="488"/>
      <c r="E5" s="527"/>
      <c r="F5" s="527"/>
      <c r="G5" s="488"/>
      <c r="H5" s="527"/>
      <c r="I5" s="527"/>
      <c r="J5" s="491"/>
      <c r="K5" s="528"/>
      <c r="L5" s="528"/>
      <c r="M5" s="493"/>
      <c r="N5" s="528"/>
      <c r="O5" s="491"/>
      <c r="P5" s="529"/>
      <c r="Q5" s="528"/>
      <c r="R5" s="528"/>
      <c r="S5" s="476">
        <f t="shared" si="0"/>
        <v>0</v>
      </c>
      <c r="T5" s="476">
        <f t="shared" si="0"/>
        <v>0</v>
      </c>
      <c r="U5" s="476">
        <f t="shared" si="0"/>
        <v>0</v>
      </c>
      <c r="V5" s="477">
        <f t="shared" si="1"/>
        <v>0</v>
      </c>
      <c r="W5" s="576">
        <f t="shared" ref="W5:W16" si="2">S5</f>
        <v>0</v>
      </c>
      <c r="X5" s="576">
        <f t="shared" ref="X5:X16" si="3">T5</f>
        <v>0</v>
      </c>
      <c r="Y5" s="577">
        <f t="shared" ref="Y5:Y16" si="4">U5</f>
        <v>0</v>
      </c>
      <c r="Z5" s="611"/>
      <c r="AA5" s="611"/>
      <c r="AB5" s="612"/>
    </row>
    <row r="6" spans="1:28" ht="30" customHeight="1" x14ac:dyDescent="0.3">
      <c r="A6" s="149" t="s">
        <v>323</v>
      </c>
      <c r="B6" s="337" t="s">
        <v>312</v>
      </c>
      <c r="C6" s="335">
        <f>'Week Ending 07-31-2015'!V6</f>
        <v>0</v>
      </c>
      <c r="D6" s="117">
        <v>8</v>
      </c>
      <c r="E6" s="530">
        <v>5</v>
      </c>
      <c r="F6" s="530"/>
      <c r="G6" s="117">
        <v>19</v>
      </c>
      <c r="H6" s="530">
        <v>17</v>
      </c>
      <c r="I6" s="530"/>
      <c r="J6" s="117">
        <v>11</v>
      </c>
      <c r="K6" s="530">
        <v>13</v>
      </c>
      <c r="L6" s="530"/>
      <c r="M6" s="117">
        <v>17</v>
      </c>
      <c r="N6" s="530">
        <v>14</v>
      </c>
      <c r="O6" s="117"/>
      <c r="P6" s="531">
        <v>7</v>
      </c>
      <c r="Q6" s="530">
        <v>11</v>
      </c>
      <c r="R6" s="530"/>
      <c r="S6" s="98">
        <f t="shared" si="0"/>
        <v>62</v>
      </c>
      <c r="T6" s="98">
        <f t="shared" si="0"/>
        <v>60</v>
      </c>
      <c r="U6" s="98">
        <f t="shared" si="0"/>
        <v>0</v>
      </c>
      <c r="V6" s="336">
        <f t="shared" si="1"/>
        <v>2</v>
      </c>
      <c r="W6" s="578">
        <f t="shared" si="2"/>
        <v>62</v>
      </c>
      <c r="X6" s="578">
        <f t="shared" si="3"/>
        <v>60</v>
      </c>
      <c r="Y6" s="579">
        <f t="shared" si="4"/>
        <v>0</v>
      </c>
      <c r="Z6" s="218">
        <f>'Week Ending 07-31-2015'!W6+'Week Ending 07-31-2015'!W7</f>
        <v>281</v>
      </c>
      <c r="AA6" s="218">
        <f>'Week Ending 07-31-2015'!X6+'Week Ending 07-31-2015'!X7</f>
        <v>291</v>
      </c>
      <c r="AB6" s="227">
        <f>'Week Ending 07-31-2015'!Y6+'Week Ending 07-31-2015'!Y7</f>
        <v>0</v>
      </c>
    </row>
    <row r="7" spans="1:28" ht="30" customHeight="1" thickBot="1" x14ac:dyDescent="0.35">
      <c r="A7" s="553" t="s">
        <v>324</v>
      </c>
      <c r="B7" s="554" t="s">
        <v>313</v>
      </c>
      <c r="C7" s="103">
        <f>'Week Ending 07-31-2015'!V7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580">
        <f t="shared" si="2"/>
        <v>0</v>
      </c>
      <c r="X7" s="580">
        <f t="shared" si="3"/>
        <v>0</v>
      </c>
      <c r="Y7" s="581">
        <f t="shared" si="4"/>
        <v>0</v>
      </c>
      <c r="Z7" s="613"/>
      <c r="AA7" s="613"/>
      <c r="AB7" s="614"/>
    </row>
    <row r="8" spans="1:28" ht="44.4" customHeight="1" x14ac:dyDescent="0.3">
      <c r="A8" s="669" t="s">
        <v>16</v>
      </c>
      <c r="B8" s="479" t="s">
        <v>314</v>
      </c>
      <c r="C8" s="480">
        <f>'Week Ending 07-31-2015'!V8</f>
        <v>0</v>
      </c>
      <c r="D8" s="467"/>
      <c r="E8" s="538"/>
      <c r="F8" s="538"/>
      <c r="G8" s="467"/>
      <c r="H8" s="538"/>
      <c r="I8" s="538"/>
      <c r="J8" s="467"/>
      <c r="K8" s="538"/>
      <c r="L8" s="538"/>
      <c r="M8" s="467">
        <v>3</v>
      </c>
      <c r="N8" s="538">
        <v>3</v>
      </c>
      <c r="O8" s="467"/>
      <c r="P8" s="539"/>
      <c r="Q8" s="538"/>
      <c r="R8" s="538"/>
      <c r="S8" s="52">
        <f t="shared" si="0"/>
        <v>3</v>
      </c>
      <c r="T8" s="52">
        <f t="shared" si="0"/>
        <v>3</v>
      </c>
      <c r="U8" s="52">
        <f t="shared" si="0"/>
        <v>0</v>
      </c>
      <c r="V8" s="481">
        <f t="shared" si="1"/>
        <v>0</v>
      </c>
      <c r="W8" s="576">
        <f t="shared" si="2"/>
        <v>3</v>
      </c>
      <c r="X8" s="576">
        <f t="shared" si="3"/>
        <v>3</v>
      </c>
      <c r="Y8" s="577">
        <f t="shared" si="4"/>
        <v>0</v>
      </c>
      <c r="Z8" s="220">
        <f>'Week Ending 07-31-2015'!W8+'Week Ending 07-31-2015'!W9</f>
        <v>253</v>
      </c>
      <c r="AA8" s="220">
        <f>'Week Ending 07-31-2015'!X8+'Week Ending 07-31-2015'!X9</f>
        <v>253</v>
      </c>
      <c r="AB8" s="231">
        <f>'Week Ending 07-31-2015'!Y8+'Week Ending 07-31-2015'!Y9</f>
        <v>0</v>
      </c>
    </row>
    <row r="9" spans="1:28" ht="32.4" customHeight="1" x14ac:dyDescent="0.3">
      <c r="A9" s="670"/>
      <c r="B9" s="482" t="s">
        <v>315</v>
      </c>
      <c r="C9" s="480">
        <f>'Week Ending 07-31-2015'!V9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576">
        <f t="shared" si="2"/>
        <v>0</v>
      </c>
      <c r="X9" s="576">
        <f t="shared" si="3"/>
        <v>0</v>
      </c>
      <c r="Y9" s="577">
        <f t="shared" si="4"/>
        <v>0</v>
      </c>
      <c r="Z9" s="611"/>
      <c r="AA9" s="611"/>
      <c r="AB9" s="612"/>
    </row>
    <row r="10" spans="1:28" ht="37.950000000000003" customHeight="1" x14ac:dyDescent="0.3">
      <c r="A10" s="155" t="s">
        <v>325</v>
      </c>
      <c r="B10" s="339" t="s">
        <v>316</v>
      </c>
      <c r="C10" s="338">
        <f>'Week Ending 07-31-2015'!V10</f>
        <v>0</v>
      </c>
      <c r="D10" s="128">
        <v>10</v>
      </c>
      <c r="E10" s="540"/>
      <c r="F10" s="540"/>
      <c r="G10" s="128"/>
      <c r="H10" s="540">
        <v>10</v>
      </c>
      <c r="I10" s="540"/>
      <c r="J10" s="128">
        <v>2</v>
      </c>
      <c r="K10" s="540">
        <v>2</v>
      </c>
      <c r="L10" s="540"/>
      <c r="M10" s="128">
        <v>4</v>
      </c>
      <c r="N10" s="540">
        <v>4</v>
      </c>
      <c r="O10" s="128"/>
      <c r="P10" s="541"/>
      <c r="Q10" s="540"/>
      <c r="R10" s="540"/>
      <c r="S10" s="98">
        <f t="shared" si="0"/>
        <v>16</v>
      </c>
      <c r="T10" s="98">
        <f>SUM(E10,H10,K10,N10,Q10)</f>
        <v>16</v>
      </c>
      <c r="U10" s="98">
        <f t="shared" si="0"/>
        <v>0</v>
      </c>
      <c r="V10" s="336">
        <f t="shared" si="1"/>
        <v>0</v>
      </c>
      <c r="W10" s="578">
        <f t="shared" si="2"/>
        <v>16</v>
      </c>
      <c r="X10" s="578">
        <f t="shared" si="3"/>
        <v>16</v>
      </c>
      <c r="Y10" s="579">
        <f t="shared" si="4"/>
        <v>0</v>
      </c>
      <c r="Z10" s="218">
        <f>'Week Ending 07-31-2015'!W10+'Week Ending 07-31-2015'!W11</f>
        <v>185</v>
      </c>
      <c r="AA10" s="218">
        <f>'Week Ending 07-31-2015'!X10+'Week Ending 07-31-2015'!X11</f>
        <v>188</v>
      </c>
      <c r="AB10" s="227">
        <f>'Week Ending 07-31-2015'!Y10+'Week Ending 07-31-2015'!Y11</f>
        <v>0</v>
      </c>
    </row>
    <row r="11" spans="1:28" ht="30" customHeight="1" thickBot="1" x14ac:dyDescent="0.35">
      <c r="A11" s="379" t="s">
        <v>326</v>
      </c>
      <c r="B11" s="356" t="s">
        <v>317</v>
      </c>
      <c r="C11" s="357">
        <f>'Week Ending 07-31-2015'!V11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582">
        <f t="shared" si="2"/>
        <v>0</v>
      </c>
      <c r="X11" s="582">
        <f t="shared" si="3"/>
        <v>0</v>
      </c>
      <c r="Y11" s="583">
        <f t="shared" si="4"/>
        <v>0</v>
      </c>
      <c r="Z11" s="615"/>
      <c r="AA11" s="615"/>
      <c r="AB11" s="616"/>
    </row>
    <row r="12" spans="1:28" ht="39.6" customHeight="1" x14ac:dyDescent="0.3">
      <c r="A12" s="671" t="s">
        <v>20</v>
      </c>
      <c r="B12" s="359" t="s">
        <v>318</v>
      </c>
      <c r="C12" s="360">
        <f>'Week Ending 07-31-2015'!V12</f>
        <v>0</v>
      </c>
      <c r="D12" s="135">
        <v>7</v>
      </c>
      <c r="E12" s="544">
        <v>5</v>
      </c>
      <c r="F12" s="544">
        <v>2</v>
      </c>
      <c r="G12" s="135">
        <v>4</v>
      </c>
      <c r="H12" s="544">
        <v>2</v>
      </c>
      <c r="I12" s="544">
        <v>2</v>
      </c>
      <c r="J12" s="135">
        <v>5</v>
      </c>
      <c r="K12" s="544">
        <v>2</v>
      </c>
      <c r="L12" s="544">
        <v>3</v>
      </c>
      <c r="M12" s="135">
        <v>5</v>
      </c>
      <c r="N12" s="544">
        <v>4</v>
      </c>
      <c r="O12" s="135">
        <v>1</v>
      </c>
      <c r="P12" s="545">
        <v>5</v>
      </c>
      <c r="Q12" s="544">
        <v>3</v>
      </c>
      <c r="R12" s="544">
        <v>2</v>
      </c>
      <c r="S12" s="44">
        <f t="shared" si="0"/>
        <v>26</v>
      </c>
      <c r="T12" s="44">
        <f>SUM(E12,H12,K12,N12,Q12)</f>
        <v>16</v>
      </c>
      <c r="U12" s="44">
        <f>SUM(F12,I12,L12,O12,R12)</f>
        <v>10</v>
      </c>
      <c r="V12" s="349">
        <f t="shared" si="1"/>
        <v>0</v>
      </c>
      <c r="W12" s="574">
        <f t="shared" si="2"/>
        <v>26</v>
      </c>
      <c r="X12" s="574">
        <f t="shared" si="3"/>
        <v>16</v>
      </c>
      <c r="Y12" s="575">
        <f t="shared" si="4"/>
        <v>10</v>
      </c>
      <c r="Z12" s="224">
        <f>'Week Ending 07-31-2015'!W12+'Week Ending 07-31-2015'!W13</f>
        <v>136</v>
      </c>
      <c r="AA12" s="224">
        <f>'Week Ending 07-31-2015'!X12+'Week Ending 07-31-2015'!X13</f>
        <v>103</v>
      </c>
      <c r="AB12" s="225">
        <f>'Week Ending 07-31-2015'!Y12+'Week Ending 07-31-2015'!Y13</f>
        <v>33</v>
      </c>
    </row>
    <row r="13" spans="1:28" ht="39.6" customHeight="1" x14ac:dyDescent="0.3">
      <c r="A13" s="672"/>
      <c r="B13" s="346" t="s">
        <v>319</v>
      </c>
      <c r="C13" s="340">
        <f>'Week Ending 07-31-2015'!V13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578">
        <f t="shared" si="2"/>
        <v>0</v>
      </c>
      <c r="X13" s="578">
        <f t="shared" si="3"/>
        <v>0</v>
      </c>
      <c r="Y13" s="579">
        <f t="shared" si="4"/>
        <v>0</v>
      </c>
      <c r="Z13" s="617"/>
      <c r="AA13" s="617"/>
      <c r="AB13" s="618"/>
    </row>
    <row r="14" spans="1:28" ht="30" customHeight="1" x14ac:dyDescent="0.3">
      <c r="A14" s="159" t="s">
        <v>327</v>
      </c>
      <c r="B14" s="341" t="s">
        <v>320</v>
      </c>
      <c r="C14" s="340">
        <f>'Week Ending 07-31-2015'!V14</f>
        <v>0</v>
      </c>
      <c r="D14" s="139">
        <v>1</v>
      </c>
      <c r="E14" s="546"/>
      <c r="F14" s="546"/>
      <c r="G14" s="139">
        <v>4</v>
      </c>
      <c r="H14" s="546">
        <v>4</v>
      </c>
      <c r="I14" s="546"/>
      <c r="J14" s="139">
        <v>12</v>
      </c>
      <c r="K14" s="546">
        <v>13</v>
      </c>
      <c r="L14" s="546"/>
      <c r="M14" s="139">
        <v>7</v>
      </c>
      <c r="N14" s="546">
        <v>7</v>
      </c>
      <c r="O14" s="139"/>
      <c r="P14" s="547">
        <v>2</v>
      </c>
      <c r="Q14" s="546">
        <v>2</v>
      </c>
      <c r="R14" s="546"/>
      <c r="S14" s="98">
        <f t="shared" si="0"/>
        <v>26</v>
      </c>
      <c r="T14" s="98">
        <f t="shared" si="0"/>
        <v>26</v>
      </c>
      <c r="U14" s="98">
        <f t="shared" si="0"/>
        <v>0</v>
      </c>
      <c r="V14" s="336">
        <f t="shared" si="1"/>
        <v>0</v>
      </c>
      <c r="W14" s="578">
        <f t="shared" si="2"/>
        <v>26</v>
      </c>
      <c r="X14" s="578">
        <f t="shared" si="3"/>
        <v>26</v>
      </c>
      <c r="Y14" s="579">
        <f t="shared" si="4"/>
        <v>0</v>
      </c>
      <c r="Z14" s="218">
        <f>'Week Ending 07-31-2015'!W14+'Week Ending 07-31-2015'!W15</f>
        <v>97</v>
      </c>
      <c r="AA14" s="218">
        <f>'Week Ending 07-31-2015'!X14+'Week Ending 07-31-2015'!X15</f>
        <v>98</v>
      </c>
      <c r="AB14" s="227">
        <f>'Week Ending 07-31-2015'!Y14+'Week Ending 07-31-2015'!Y15</f>
        <v>0</v>
      </c>
    </row>
    <row r="15" spans="1:28" ht="30.6" customHeight="1" thickBot="1" x14ac:dyDescent="0.35">
      <c r="A15" s="461" t="s">
        <v>328</v>
      </c>
      <c r="B15" s="483" t="s">
        <v>321</v>
      </c>
      <c r="C15" s="484">
        <f>'Week Ending 07-31-2015'!V15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580">
        <f t="shared" si="2"/>
        <v>0</v>
      </c>
      <c r="X15" s="580">
        <f t="shared" si="3"/>
        <v>0</v>
      </c>
      <c r="Y15" s="581">
        <f t="shared" si="4"/>
        <v>0</v>
      </c>
      <c r="Z15" s="613"/>
      <c r="AA15" s="613"/>
      <c r="AB15" s="614"/>
    </row>
    <row r="16" spans="1:28" ht="21.6" customHeight="1" thickBot="1" x14ac:dyDescent="0.35">
      <c r="A16" s="381" t="s">
        <v>153</v>
      </c>
      <c r="B16" s="365" t="s">
        <v>154</v>
      </c>
      <c r="C16" s="366">
        <f>'Week Ending 07-31-2015'!V16</f>
        <v>0</v>
      </c>
      <c r="D16" s="417">
        <v>1</v>
      </c>
      <c r="E16" s="550">
        <v>1</v>
      </c>
      <c r="F16" s="550"/>
      <c r="G16" s="417">
        <v>1</v>
      </c>
      <c r="H16" s="550">
        <v>1</v>
      </c>
      <c r="I16" s="550"/>
      <c r="J16" s="417">
        <v>2</v>
      </c>
      <c r="K16" s="550">
        <v>2</v>
      </c>
      <c r="L16" s="550"/>
      <c r="M16" s="417">
        <v>5</v>
      </c>
      <c r="N16" s="550">
        <v>5</v>
      </c>
      <c r="O16" s="417"/>
      <c r="P16" s="551">
        <v>1</v>
      </c>
      <c r="Q16" s="550">
        <v>1</v>
      </c>
      <c r="R16" s="550"/>
      <c r="S16" s="316">
        <f t="shared" si="0"/>
        <v>10</v>
      </c>
      <c r="T16" s="316">
        <f t="shared" si="0"/>
        <v>10</v>
      </c>
      <c r="U16" s="316">
        <f t="shared" si="0"/>
        <v>0</v>
      </c>
      <c r="V16" s="367">
        <f t="shared" si="1"/>
        <v>0</v>
      </c>
      <c r="W16" s="584">
        <f t="shared" si="2"/>
        <v>10</v>
      </c>
      <c r="X16" s="584">
        <f t="shared" si="3"/>
        <v>10</v>
      </c>
      <c r="Y16" s="585">
        <f t="shared" si="4"/>
        <v>0</v>
      </c>
      <c r="Z16" s="619"/>
      <c r="AA16" s="619"/>
      <c r="AB16" s="620"/>
    </row>
    <row r="17" spans="1:28" ht="15.6" customHeight="1" thickBot="1" x14ac:dyDescent="0.35">
      <c r="A17" s="432" t="s">
        <v>2</v>
      </c>
      <c r="B17" s="433"/>
      <c r="C17" s="434">
        <f t="shared" ref="C17:V17" si="5">SUM(C4:C16)</f>
        <v>0</v>
      </c>
      <c r="D17" s="435">
        <f t="shared" si="5"/>
        <v>99</v>
      </c>
      <c r="E17" s="454">
        <f t="shared" si="5"/>
        <v>83</v>
      </c>
      <c r="F17" s="435">
        <f t="shared" si="5"/>
        <v>2</v>
      </c>
      <c r="G17" s="435">
        <f t="shared" si="5"/>
        <v>55</v>
      </c>
      <c r="H17" s="455">
        <f t="shared" si="5"/>
        <v>61</v>
      </c>
      <c r="I17" s="456">
        <f t="shared" si="5"/>
        <v>2</v>
      </c>
      <c r="J17" s="456">
        <f t="shared" si="5"/>
        <v>43</v>
      </c>
      <c r="K17" s="454">
        <f t="shared" si="5"/>
        <v>43</v>
      </c>
      <c r="L17" s="435">
        <f t="shared" si="5"/>
        <v>3</v>
      </c>
      <c r="M17" s="435">
        <f t="shared" si="5"/>
        <v>80</v>
      </c>
      <c r="N17" s="454">
        <f t="shared" si="5"/>
        <v>74</v>
      </c>
      <c r="O17" s="435">
        <f t="shared" si="5"/>
        <v>3</v>
      </c>
      <c r="P17" s="435">
        <f t="shared" si="5"/>
        <v>35</v>
      </c>
      <c r="Q17" s="454">
        <f t="shared" si="5"/>
        <v>37</v>
      </c>
      <c r="R17" s="435">
        <f t="shared" si="5"/>
        <v>2</v>
      </c>
      <c r="S17" s="313">
        <f t="shared" si="5"/>
        <v>312</v>
      </c>
      <c r="T17" s="313">
        <f t="shared" si="5"/>
        <v>298</v>
      </c>
      <c r="U17" s="313">
        <f t="shared" si="5"/>
        <v>12</v>
      </c>
      <c r="V17" s="436">
        <f t="shared" si="5"/>
        <v>2</v>
      </c>
      <c r="W17" s="586">
        <f t="shared" ref="W17:Y17" si="6">SUM(W4:W16)</f>
        <v>312</v>
      </c>
      <c r="X17" s="586">
        <f t="shared" si="6"/>
        <v>298</v>
      </c>
      <c r="Y17" s="587">
        <f t="shared" si="6"/>
        <v>12</v>
      </c>
      <c r="Z17" s="222">
        <f>SUM(Z4:Z16)</f>
        <v>1641</v>
      </c>
      <c r="AA17" s="222">
        <f>SUM(AA4:AA16)</f>
        <v>1666</v>
      </c>
      <c r="AB17" s="235">
        <f>SUM(AB4:AB16)</f>
        <v>43</v>
      </c>
    </row>
    <row r="18" spans="1:28" x14ac:dyDescent="0.3">
      <c r="A18" s="8"/>
      <c r="P18" s="9"/>
      <c r="Q18" s="9"/>
      <c r="R18" s="9"/>
      <c r="S18" s="30"/>
      <c r="T18" s="9"/>
      <c r="U18" s="9"/>
      <c r="W18" s="4"/>
      <c r="X18" s="4"/>
      <c r="Y18" s="4"/>
    </row>
    <row r="19" spans="1:28" x14ac:dyDescent="0.3">
      <c r="A19" s="8"/>
      <c r="C19" s="2"/>
      <c r="E19" s="4"/>
      <c r="F19" s="4"/>
      <c r="H19" s="4"/>
      <c r="I19" s="4"/>
      <c r="J19" s="2"/>
      <c r="K19" s="4"/>
      <c r="L19" s="4"/>
      <c r="N19" s="4"/>
      <c r="W19" s="4"/>
      <c r="X19" s="4"/>
      <c r="Y19" s="4"/>
      <c r="Z19" s="4"/>
      <c r="AA19" s="4"/>
      <c r="AB19" s="4"/>
    </row>
    <row r="20" spans="1:28" x14ac:dyDescent="0.3">
      <c r="A20" s="8"/>
      <c r="C20" s="2"/>
      <c r="H20" s="2"/>
      <c r="I20" s="2"/>
      <c r="J20" s="2"/>
      <c r="W20" s="4"/>
      <c r="X20" s="4"/>
      <c r="Y20" s="4"/>
    </row>
    <row r="21" spans="1:28" x14ac:dyDescent="0.3">
      <c r="A21" s="8"/>
      <c r="C21" s="2"/>
      <c r="H21" s="2"/>
      <c r="I21" s="2"/>
      <c r="J21" s="2"/>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5">
    <mergeCell ref="S2:U2"/>
    <mergeCell ref="Z2:AB2"/>
    <mergeCell ref="A8:A9"/>
    <mergeCell ref="A12:A13"/>
    <mergeCell ref="W2:Y2"/>
    <mergeCell ref="A1:A3"/>
    <mergeCell ref="B1:B3"/>
    <mergeCell ref="C1:C3"/>
    <mergeCell ref="D1:R1"/>
    <mergeCell ref="V1:V3"/>
    <mergeCell ref="D2:F2"/>
    <mergeCell ref="G2:I2"/>
    <mergeCell ref="J2:L2"/>
    <mergeCell ref="M2:O2"/>
    <mergeCell ref="P2:R2"/>
  </mergeCells>
  <conditionalFormatting sqref="V4:V17">
    <cfRule type="cellIs" dxfId="80" priority="2" operator="equal">
      <formula>0</formula>
    </cfRule>
  </conditionalFormatting>
  <conditionalFormatting sqref="V1:V17">
    <cfRule type="cellIs" dxfId="79" priority="1" operator="equal">
      <formula>0</formula>
    </cfRule>
  </conditionalFormatting>
  <pageMargins left="0.7" right="0.7" top="0.75" bottom="0.75" header="0.3" footer="0.3"/>
  <pageSetup scale="55"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90" zoomScaleNormal="90" workbookViewId="0">
      <selection activeCell="N5" sqref="N5"/>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8" s="1" customFormat="1" ht="14.4" customHeight="1" thickBot="1" x14ac:dyDescent="0.35">
      <c r="A1" s="673" t="s">
        <v>21</v>
      </c>
      <c r="B1" s="675" t="s">
        <v>14</v>
      </c>
      <c r="C1" s="677" t="s">
        <v>302</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8" ht="19.2" customHeight="1" thickBot="1" x14ac:dyDescent="0.35">
      <c r="A2" s="674"/>
      <c r="B2" s="676"/>
      <c r="C2" s="678"/>
      <c r="D2" s="684">
        <v>42212</v>
      </c>
      <c r="E2" s="685"/>
      <c r="F2" s="686"/>
      <c r="G2" s="687">
        <f>D2+1</f>
        <v>42213</v>
      </c>
      <c r="H2" s="688"/>
      <c r="I2" s="689"/>
      <c r="J2" s="684">
        <f>G2+1</f>
        <v>42214</v>
      </c>
      <c r="K2" s="685"/>
      <c r="L2" s="686"/>
      <c r="M2" s="684">
        <f>J2+1</f>
        <v>42215</v>
      </c>
      <c r="N2" s="685"/>
      <c r="O2" s="686"/>
      <c r="P2" s="684">
        <f>M2+1</f>
        <v>42216</v>
      </c>
      <c r="Q2" s="685"/>
      <c r="R2" s="686"/>
      <c r="S2" s="663" t="s">
        <v>23</v>
      </c>
      <c r="T2" s="664"/>
      <c r="U2" s="665"/>
      <c r="V2" s="683"/>
      <c r="W2" s="666" t="s">
        <v>266</v>
      </c>
      <c r="X2" s="667"/>
      <c r="Y2" s="668"/>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8" ht="42.6" customHeight="1" x14ac:dyDescent="0.3">
      <c r="A4" s="522" t="s">
        <v>17</v>
      </c>
      <c r="B4" s="451" t="s">
        <v>280</v>
      </c>
      <c r="C4" s="348">
        <f>'Week Ending 07-24-2015'!V4</f>
        <v>0</v>
      </c>
      <c r="D4" s="459">
        <v>6</v>
      </c>
      <c r="E4" s="524">
        <v>6</v>
      </c>
      <c r="F4" s="524"/>
      <c r="G4" s="459">
        <v>14</v>
      </c>
      <c r="H4" s="524">
        <v>14</v>
      </c>
      <c r="I4" s="524"/>
      <c r="J4" s="113">
        <v>10</v>
      </c>
      <c r="K4" s="525">
        <v>10</v>
      </c>
      <c r="L4" s="525"/>
      <c r="M4" s="113">
        <v>8</v>
      </c>
      <c r="N4" s="525">
        <v>8</v>
      </c>
      <c r="O4" s="113"/>
      <c r="P4" s="526">
        <v>20</v>
      </c>
      <c r="Q4" s="525">
        <v>19</v>
      </c>
      <c r="R4" s="525">
        <v>1</v>
      </c>
      <c r="S4" s="452">
        <f t="shared" ref="S4:U16" si="0">SUM(D4,G4,J4,M4,P4)</f>
        <v>58</v>
      </c>
      <c r="T4" s="452">
        <f t="shared" si="0"/>
        <v>57</v>
      </c>
      <c r="U4" s="452">
        <f t="shared" si="0"/>
        <v>1</v>
      </c>
      <c r="V4" s="453">
        <f t="shared" ref="V4:V16" si="1">C4+(S4-T4-U4)</f>
        <v>0</v>
      </c>
      <c r="W4" s="224">
        <f>'Week Ending 07-24-2015'!W4+'Week Ending 07-31-2015'!S4</f>
        <v>464</v>
      </c>
      <c r="X4" s="224">
        <f>'Week Ending 07-24-2015'!X4+'Week Ending 07-31-2015'!T4</f>
        <v>509</v>
      </c>
      <c r="Y4" s="225">
        <f>'Week Ending 07-24-2015'!Y4+'Week Ending 07-31-2015'!U4</f>
        <v>9</v>
      </c>
      <c r="Z4" s="4"/>
      <c r="AA4" s="4"/>
      <c r="AB4" s="4"/>
    </row>
    <row r="5" spans="1:28" ht="29.4" customHeight="1" x14ac:dyDescent="0.3">
      <c r="A5" s="600"/>
      <c r="B5" s="478" t="s">
        <v>281</v>
      </c>
      <c r="C5" s="475">
        <f>'Week Ending 07-24-2015'!V5</f>
        <v>0</v>
      </c>
      <c r="D5" s="488">
        <v>34</v>
      </c>
      <c r="E5" s="527">
        <v>34</v>
      </c>
      <c r="F5" s="527"/>
      <c r="G5" s="488">
        <v>34</v>
      </c>
      <c r="H5" s="527">
        <v>34</v>
      </c>
      <c r="I5" s="527"/>
      <c r="J5" s="491">
        <v>12</v>
      </c>
      <c r="K5" s="528">
        <v>12</v>
      </c>
      <c r="L5" s="528"/>
      <c r="M5" s="493">
        <v>27</v>
      </c>
      <c r="N5" s="528">
        <v>27</v>
      </c>
      <c r="O5" s="491"/>
      <c r="P5" s="529">
        <v>39</v>
      </c>
      <c r="Q5" s="528">
        <v>38</v>
      </c>
      <c r="R5" s="528">
        <v>1</v>
      </c>
      <c r="S5" s="476">
        <f t="shared" si="0"/>
        <v>146</v>
      </c>
      <c r="T5" s="476">
        <f t="shared" si="0"/>
        <v>145</v>
      </c>
      <c r="U5" s="476">
        <f t="shared" si="0"/>
        <v>1</v>
      </c>
      <c r="V5" s="477">
        <f t="shared" si="1"/>
        <v>0</v>
      </c>
      <c r="W5" s="220">
        <f>'Week Ending 07-24-2015'!W5+'Week Ending 07-31-2015'!S5</f>
        <v>225</v>
      </c>
      <c r="X5" s="220">
        <f>'Week Ending 07-24-2015'!X5+'Week Ending 07-31-2015'!T5</f>
        <v>224</v>
      </c>
      <c r="Y5" s="231">
        <f>'Week Ending 07-24-2015'!Y5+'Week Ending 07-31-2015'!U5</f>
        <v>1</v>
      </c>
    </row>
    <row r="6" spans="1:28" ht="30" customHeight="1" x14ac:dyDescent="0.3">
      <c r="A6" s="149" t="s">
        <v>291</v>
      </c>
      <c r="B6" s="337" t="s">
        <v>282</v>
      </c>
      <c r="C6" s="335">
        <f>'Week Ending 07-24-2015'!V6</f>
        <v>2</v>
      </c>
      <c r="D6" s="117">
        <v>27</v>
      </c>
      <c r="E6" s="530">
        <v>24</v>
      </c>
      <c r="F6" s="530"/>
      <c r="G6" s="117">
        <v>13</v>
      </c>
      <c r="H6" s="530">
        <v>7</v>
      </c>
      <c r="I6" s="530"/>
      <c r="J6" s="117">
        <v>3</v>
      </c>
      <c r="K6" s="530">
        <v>12</v>
      </c>
      <c r="L6" s="530"/>
      <c r="M6" s="117">
        <v>12</v>
      </c>
      <c r="N6" s="530">
        <v>13</v>
      </c>
      <c r="O6" s="117"/>
      <c r="P6" s="531">
        <v>14</v>
      </c>
      <c r="Q6" s="530">
        <v>15</v>
      </c>
      <c r="R6" s="530"/>
      <c r="S6" s="98">
        <f t="shared" si="0"/>
        <v>69</v>
      </c>
      <c r="T6" s="98">
        <f t="shared" si="0"/>
        <v>71</v>
      </c>
      <c r="U6" s="98">
        <f t="shared" si="0"/>
        <v>0</v>
      </c>
      <c r="V6" s="336">
        <f t="shared" si="1"/>
        <v>0</v>
      </c>
      <c r="W6" s="218">
        <f>'Week Ending 07-24-2015'!W6+'Week Ending 07-31-2015'!S6</f>
        <v>278</v>
      </c>
      <c r="X6" s="218">
        <f>'Week Ending 07-24-2015'!X6+'Week Ending 07-31-2015'!T6</f>
        <v>288</v>
      </c>
      <c r="Y6" s="227">
        <f>'Week Ending 07-24-2015'!Y6+'Week Ending 07-31-2015'!U6</f>
        <v>0</v>
      </c>
      <c r="Z6" s="4"/>
      <c r="AA6" s="4"/>
      <c r="AB6" s="4"/>
    </row>
    <row r="7" spans="1:28" ht="30" customHeight="1" thickBot="1" x14ac:dyDescent="0.35">
      <c r="A7" s="553" t="s">
        <v>292</v>
      </c>
      <c r="B7" s="554" t="s">
        <v>283</v>
      </c>
      <c r="C7" s="103">
        <f>'Week Ending 07-24-2015'!V7</f>
        <v>0</v>
      </c>
      <c r="D7" s="121">
        <v>3</v>
      </c>
      <c r="E7" s="555">
        <v>3</v>
      </c>
      <c r="F7" s="556"/>
      <c r="G7" s="121"/>
      <c r="H7" s="555"/>
      <c r="I7" s="556"/>
      <c r="J7" s="121"/>
      <c r="K7" s="557"/>
      <c r="L7" s="558"/>
      <c r="M7" s="121"/>
      <c r="N7" s="559"/>
      <c r="O7" s="121"/>
      <c r="P7" s="560"/>
      <c r="Q7" s="557"/>
      <c r="R7" s="557"/>
      <c r="S7" s="561">
        <f t="shared" si="0"/>
        <v>3</v>
      </c>
      <c r="T7" s="561">
        <f t="shared" si="0"/>
        <v>3</v>
      </c>
      <c r="U7" s="561">
        <f t="shared" si="0"/>
        <v>0</v>
      </c>
      <c r="V7" s="562">
        <f t="shared" si="1"/>
        <v>0</v>
      </c>
      <c r="W7" s="221">
        <f>'Week Ending 07-24-2015'!W7+'Week Ending 07-31-2015'!S7</f>
        <v>3</v>
      </c>
      <c r="X7" s="221">
        <f>'Week Ending 07-24-2015'!X7+'Week Ending 07-31-2015'!T7</f>
        <v>3</v>
      </c>
      <c r="Y7" s="233">
        <f>'Week Ending 07-24-2015'!Y7+'Week Ending 07-31-2015'!U7</f>
        <v>0</v>
      </c>
    </row>
    <row r="8" spans="1:28" ht="44.4" customHeight="1" x14ac:dyDescent="0.3">
      <c r="A8" s="669" t="s">
        <v>16</v>
      </c>
      <c r="B8" s="479" t="s">
        <v>299</v>
      </c>
      <c r="C8" s="480">
        <f>'Week Ending 07-24-2015'!V8</f>
        <v>0</v>
      </c>
      <c r="D8" s="467"/>
      <c r="E8" s="538"/>
      <c r="F8" s="538"/>
      <c r="G8" s="467"/>
      <c r="H8" s="538"/>
      <c r="I8" s="538"/>
      <c r="J8" s="467"/>
      <c r="K8" s="538"/>
      <c r="L8" s="538"/>
      <c r="M8" s="467"/>
      <c r="N8" s="538"/>
      <c r="O8" s="467"/>
      <c r="P8" s="539"/>
      <c r="Q8" s="538"/>
      <c r="R8" s="538"/>
      <c r="S8" s="52">
        <f t="shared" si="0"/>
        <v>0</v>
      </c>
      <c r="T8" s="52">
        <f t="shared" si="0"/>
        <v>0</v>
      </c>
      <c r="U8" s="52">
        <f t="shared" si="0"/>
        <v>0</v>
      </c>
      <c r="V8" s="481">
        <f t="shared" si="1"/>
        <v>0</v>
      </c>
      <c r="W8" s="220">
        <f>'Week Ending 07-24-2015'!W8+'Week Ending 07-31-2015'!S8</f>
        <v>250</v>
      </c>
      <c r="X8" s="220">
        <f>'Week Ending 07-24-2015'!X8+'Week Ending 07-31-2015'!T8</f>
        <v>250</v>
      </c>
      <c r="Y8" s="231">
        <f>'Week Ending 07-24-2015'!Y8+'Week Ending 07-31-2015'!U8</f>
        <v>0</v>
      </c>
      <c r="Z8" s="4"/>
      <c r="AA8" s="4"/>
      <c r="AB8" s="4"/>
    </row>
    <row r="9" spans="1:28" ht="32.4" customHeight="1" x14ac:dyDescent="0.3">
      <c r="A9" s="670"/>
      <c r="B9" s="482" t="s">
        <v>284</v>
      </c>
      <c r="C9" s="480">
        <f>'Week Ending 07-24-2015'!V9</f>
        <v>0</v>
      </c>
      <c r="D9" s="467"/>
      <c r="E9" s="538"/>
      <c r="F9" s="538"/>
      <c r="G9" s="467"/>
      <c r="H9" s="538"/>
      <c r="I9" s="538"/>
      <c r="J9" s="467">
        <v>3</v>
      </c>
      <c r="K9" s="538"/>
      <c r="L9" s="538"/>
      <c r="M9" s="467"/>
      <c r="N9" s="538">
        <v>3</v>
      </c>
      <c r="O9" s="467"/>
      <c r="P9" s="539"/>
      <c r="Q9" s="538"/>
      <c r="R9" s="538"/>
      <c r="S9" s="52">
        <f t="shared" si="0"/>
        <v>3</v>
      </c>
      <c r="T9" s="52">
        <f t="shared" si="0"/>
        <v>3</v>
      </c>
      <c r="U9" s="52">
        <f t="shared" si="0"/>
        <v>0</v>
      </c>
      <c r="V9" s="481">
        <f t="shared" si="1"/>
        <v>0</v>
      </c>
      <c r="W9" s="220">
        <f>'Week Ending 07-24-2015'!W9+'Week Ending 07-31-2015'!S9</f>
        <v>3</v>
      </c>
      <c r="X9" s="220">
        <f>'Week Ending 07-24-2015'!X9+'Week Ending 07-31-2015'!T9</f>
        <v>3</v>
      </c>
      <c r="Y9" s="231">
        <f>'Week Ending 07-24-2015'!Y9+'Week Ending 07-31-2015'!U9</f>
        <v>0</v>
      </c>
    </row>
    <row r="10" spans="1:28" ht="37.950000000000003" customHeight="1" x14ac:dyDescent="0.3">
      <c r="A10" s="155" t="s">
        <v>293</v>
      </c>
      <c r="B10" s="339" t="s">
        <v>285</v>
      </c>
      <c r="C10" s="338">
        <f>'Week Ending 07-24-2015'!V10</f>
        <v>0</v>
      </c>
      <c r="D10" s="128">
        <v>3</v>
      </c>
      <c r="E10" s="540">
        <v>3</v>
      </c>
      <c r="F10" s="540"/>
      <c r="G10" s="128">
        <v>4</v>
      </c>
      <c r="H10" s="540">
        <v>4</v>
      </c>
      <c r="I10" s="540"/>
      <c r="J10" s="128">
        <v>12</v>
      </c>
      <c r="K10" s="540">
        <v>3</v>
      </c>
      <c r="L10" s="540"/>
      <c r="M10" s="128">
        <v>5</v>
      </c>
      <c r="N10" s="540">
        <v>14</v>
      </c>
      <c r="O10" s="128"/>
      <c r="P10" s="541">
        <v>9</v>
      </c>
      <c r="Q10" s="540">
        <v>9</v>
      </c>
      <c r="R10" s="540"/>
      <c r="S10" s="98">
        <f t="shared" si="0"/>
        <v>33</v>
      </c>
      <c r="T10" s="98">
        <f>SUM(E10,H10,K10,N10,Q10)</f>
        <v>33</v>
      </c>
      <c r="U10" s="98">
        <f t="shared" si="0"/>
        <v>0</v>
      </c>
      <c r="V10" s="336">
        <f t="shared" si="1"/>
        <v>0</v>
      </c>
      <c r="W10" s="218">
        <f>'Week Ending 07-24-2015'!W10+'Week Ending 07-31-2015'!S10</f>
        <v>183</v>
      </c>
      <c r="X10" s="218">
        <f>'Week Ending 07-24-2015'!X10+'Week Ending 07-31-2015'!T10</f>
        <v>186</v>
      </c>
      <c r="Y10" s="227">
        <f>'Week Ending 07-24-2015'!Y10+'Week Ending 07-31-2015'!U10</f>
        <v>0</v>
      </c>
      <c r="Z10" s="4"/>
      <c r="AA10" s="4"/>
      <c r="AB10" s="4"/>
    </row>
    <row r="11" spans="1:28" ht="30" customHeight="1" thickBot="1" x14ac:dyDescent="0.35">
      <c r="A11" s="379" t="s">
        <v>294</v>
      </c>
      <c r="B11" s="356" t="s">
        <v>286</v>
      </c>
      <c r="C11" s="357">
        <f>'Week Ending 07-24-2015'!V11</f>
        <v>0</v>
      </c>
      <c r="D11" s="414">
        <v>1</v>
      </c>
      <c r="E11" s="542">
        <v>1</v>
      </c>
      <c r="F11" s="542"/>
      <c r="G11" s="414"/>
      <c r="H11" s="542"/>
      <c r="I11" s="542"/>
      <c r="J11" s="414"/>
      <c r="K11" s="542"/>
      <c r="L11" s="542"/>
      <c r="M11" s="414"/>
      <c r="N11" s="542"/>
      <c r="O11" s="414"/>
      <c r="P11" s="543">
        <v>1</v>
      </c>
      <c r="Q11" s="542">
        <v>1</v>
      </c>
      <c r="R11" s="542"/>
      <c r="S11" s="48">
        <f t="shared" si="0"/>
        <v>2</v>
      </c>
      <c r="T11" s="48">
        <f t="shared" si="0"/>
        <v>2</v>
      </c>
      <c r="U11" s="48">
        <f t="shared" si="0"/>
        <v>0</v>
      </c>
      <c r="V11" s="358">
        <f t="shared" si="1"/>
        <v>0</v>
      </c>
      <c r="W11" s="219">
        <f>'Week Ending 07-24-2015'!W11+'Week Ending 07-31-2015'!S11</f>
        <v>2</v>
      </c>
      <c r="X11" s="219">
        <f>'Week Ending 07-24-2015'!X11+'Week Ending 07-31-2015'!T11</f>
        <v>2</v>
      </c>
      <c r="Y11" s="229">
        <f>'Week Ending 07-24-2015'!Y11+'Week Ending 07-31-2015'!U11</f>
        <v>0</v>
      </c>
    </row>
    <row r="12" spans="1:28" ht="39.6" customHeight="1" x14ac:dyDescent="0.3">
      <c r="A12" s="671" t="s">
        <v>20</v>
      </c>
      <c r="B12" s="359" t="s">
        <v>287</v>
      </c>
      <c r="C12" s="360">
        <f>'Week Ending 07-24-2015'!V12</f>
        <v>0</v>
      </c>
      <c r="D12" s="135">
        <v>4</v>
      </c>
      <c r="E12" s="544">
        <v>3</v>
      </c>
      <c r="F12" s="544">
        <v>1</v>
      </c>
      <c r="G12" s="135">
        <v>7</v>
      </c>
      <c r="H12" s="544">
        <v>5</v>
      </c>
      <c r="I12" s="544">
        <v>2</v>
      </c>
      <c r="J12" s="135">
        <v>10</v>
      </c>
      <c r="K12" s="544">
        <v>7</v>
      </c>
      <c r="L12" s="544">
        <v>3</v>
      </c>
      <c r="M12" s="135">
        <v>8</v>
      </c>
      <c r="N12" s="544">
        <v>4</v>
      </c>
      <c r="O12" s="135">
        <v>4</v>
      </c>
      <c r="P12" s="545"/>
      <c r="Q12" s="544"/>
      <c r="R12" s="544"/>
      <c r="S12" s="44">
        <f t="shared" si="0"/>
        <v>29</v>
      </c>
      <c r="T12" s="44">
        <f>SUM(E12,H12,K12,N12,Q12)</f>
        <v>19</v>
      </c>
      <c r="U12" s="44">
        <f>SUM(F12,I12,L12,O12,R12)</f>
        <v>10</v>
      </c>
      <c r="V12" s="349">
        <f t="shared" si="1"/>
        <v>0</v>
      </c>
      <c r="W12" s="224">
        <f>'Week Ending 07-24-2015'!W12+'Week Ending 07-31-2015'!S12</f>
        <v>136</v>
      </c>
      <c r="X12" s="224">
        <f>'Week Ending 07-24-2015'!X12+'Week Ending 07-31-2015'!T12</f>
        <v>103</v>
      </c>
      <c r="Y12" s="225">
        <f>'Week Ending 07-24-2015'!Y12+'Week Ending 07-31-2015'!U12</f>
        <v>33</v>
      </c>
      <c r="Z12" s="4"/>
      <c r="AA12" s="4"/>
      <c r="AB12" s="4"/>
    </row>
    <row r="13" spans="1:28" ht="39.6" customHeight="1" x14ac:dyDescent="0.3">
      <c r="A13" s="672"/>
      <c r="B13" s="346" t="s">
        <v>288</v>
      </c>
      <c r="C13" s="340">
        <f>'Week Ending 07-24-2015'!V13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07-24-2015'!W13+'Week Ending 07-31-2015'!S13</f>
        <v>0</v>
      </c>
      <c r="X13" s="218">
        <f>'Week Ending 07-24-2015'!X13+'Week Ending 07-31-2015'!T13</f>
        <v>0</v>
      </c>
      <c r="Y13" s="227">
        <f>'Week Ending 07-24-2015'!Y13+'Week Ending 07-31-2015'!U13</f>
        <v>0</v>
      </c>
    </row>
    <row r="14" spans="1:28" ht="30" customHeight="1" x14ac:dyDescent="0.3">
      <c r="A14" s="159" t="s">
        <v>295</v>
      </c>
      <c r="B14" s="341" t="s">
        <v>289</v>
      </c>
      <c r="C14" s="340">
        <f>'Week Ending 07-24-2015'!V14</f>
        <v>0</v>
      </c>
      <c r="D14" s="139">
        <v>5</v>
      </c>
      <c r="E14" s="546">
        <v>5</v>
      </c>
      <c r="F14" s="546"/>
      <c r="G14" s="139">
        <v>2</v>
      </c>
      <c r="H14" s="546">
        <v>2</v>
      </c>
      <c r="I14" s="546"/>
      <c r="J14" s="139">
        <v>2</v>
      </c>
      <c r="K14" s="546">
        <v>2</v>
      </c>
      <c r="L14" s="546"/>
      <c r="M14" s="139">
        <v>5</v>
      </c>
      <c r="N14" s="546">
        <v>5</v>
      </c>
      <c r="O14" s="139"/>
      <c r="P14" s="547">
        <v>5</v>
      </c>
      <c r="Q14" s="546">
        <v>5</v>
      </c>
      <c r="R14" s="546"/>
      <c r="S14" s="98">
        <f t="shared" si="0"/>
        <v>19</v>
      </c>
      <c r="T14" s="98">
        <f t="shared" si="0"/>
        <v>19</v>
      </c>
      <c r="U14" s="98">
        <f t="shared" si="0"/>
        <v>0</v>
      </c>
      <c r="V14" s="336">
        <f t="shared" si="1"/>
        <v>0</v>
      </c>
      <c r="W14" s="218">
        <f>'Week Ending 07-24-2015'!W14+'Week Ending 07-31-2015'!S14</f>
        <v>95</v>
      </c>
      <c r="X14" s="218">
        <f>'Week Ending 07-24-2015'!X14+'Week Ending 07-31-2015'!T14</f>
        <v>96</v>
      </c>
      <c r="Y14" s="227">
        <f>'Week Ending 07-24-2015'!Y14+'Week Ending 07-31-2015'!U14</f>
        <v>0</v>
      </c>
      <c r="Z14" s="4"/>
      <c r="AA14" s="4"/>
      <c r="AB14" s="4"/>
    </row>
    <row r="15" spans="1:28" ht="30.6" customHeight="1" thickBot="1" x14ac:dyDescent="0.35">
      <c r="A15" s="461" t="s">
        <v>296</v>
      </c>
      <c r="B15" s="483" t="s">
        <v>290</v>
      </c>
      <c r="C15" s="484">
        <f>'Week Ending 07-24-2015'!V15</f>
        <v>0</v>
      </c>
      <c r="D15" s="143">
        <v>1</v>
      </c>
      <c r="E15" s="548">
        <v>1</v>
      </c>
      <c r="F15" s="548"/>
      <c r="G15" s="143"/>
      <c r="H15" s="548"/>
      <c r="I15" s="548"/>
      <c r="J15" s="143">
        <v>1</v>
      </c>
      <c r="K15" s="548">
        <v>1</v>
      </c>
      <c r="L15" s="548"/>
      <c r="M15" s="143"/>
      <c r="N15" s="548"/>
      <c r="O15" s="143"/>
      <c r="P15" s="549"/>
      <c r="Q15" s="548"/>
      <c r="R15" s="548"/>
      <c r="S15" s="57">
        <f t="shared" si="0"/>
        <v>2</v>
      </c>
      <c r="T15" s="57">
        <f t="shared" si="0"/>
        <v>2</v>
      </c>
      <c r="U15" s="57">
        <f t="shared" si="0"/>
        <v>0</v>
      </c>
      <c r="V15" s="485">
        <f t="shared" si="1"/>
        <v>0</v>
      </c>
      <c r="W15" s="221">
        <f>'Week Ending 07-24-2015'!W15+'Week Ending 07-31-2015'!S15</f>
        <v>2</v>
      </c>
      <c r="X15" s="221">
        <f>'Week Ending 07-24-2015'!X15+'Week Ending 07-31-2015'!T15</f>
        <v>2</v>
      </c>
      <c r="Y15" s="233">
        <f>'Week Ending 07-24-2015'!Y15+'Week Ending 07-31-2015'!U15</f>
        <v>0</v>
      </c>
    </row>
    <row r="16" spans="1:28" ht="21.6" customHeight="1" thickBot="1" x14ac:dyDescent="0.35">
      <c r="A16" s="381" t="s">
        <v>153</v>
      </c>
      <c r="B16" s="365" t="s">
        <v>154</v>
      </c>
      <c r="C16" s="366">
        <f>'Week Ending 07-24-2015'!V16</f>
        <v>0</v>
      </c>
      <c r="D16" s="417">
        <v>1</v>
      </c>
      <c r="E16" s="550">
        <v>1</v>
      </c>
      <c r="F16" s="550"/>
      <c r="G16" s="417">
        <v>1</v>
      </c>
      <c r="H16" s="550">
        <v>1</v>
      </c>
      <c r="I16" s="550"/>
      <c r="J16" s="417"/>
      <c r="K16" s="550"/>
      <c r="L16" s="550"/>
      <c r="M16" s="417"/>
      <c r="N16" s="550"/>
      <c r="O16" s="417"/>
      <c r="P16" s="551"/>
      <c r="Q16" s="550"/>
      <c r="R16" s="550"/>
      <c r="S16" s="316">
        <f t="shared" si="0"/>
        <v>2</v>
      </c>
      <c r="T16" s="316">
        <f t="shared" si="0"/>
        <v>2</v>
      </c>
      <c r="U16" s="316">
        <f t="shared" si="0"/>
        <v>0</v>
      </c>
      <c r="V16" s="367">
        <f t="shared" si="1"/>
        <v>0</v>
      </c>
      <c r="W16" s="368">
        <f>'Week Ending 07-24-2015'!W16+'Week Ending 07-31-2015'!S16</f>
        <v>20</v>
      </c>
      <c r="X16" s="368">
        <f>'Week Ending 07-24-2015'!X16+'Week Ending 07-31-2015'!T16</f>
        <v>20</v>
      </c>
      <c r="Y16" s="449">
        <f>'Week Ending 07-24-2015'!Y16+'Week Ending 07-31-2015'!U16</f>
        <v>0</v>
      </c>
    </row>
    <row r="17" spans="1:25" ht="15.6" customHeight="1" thickBot="1" x14ac:dyDescent="0.35">
      <c r="A17" s="432" t="s">
        <v>2</v>
      </c>
      <c r="B17" s="433"/>
      <c r="C17" s="434">
        <f t="shared" ref="C17:Y17" si="2">SUM(C4:C16)</f>
        <v>2</v>
      </c>
      <c r="D17" s="435">
        <f t="shared" si="2"/>
        <v>85</v>
      </c>
      <c r="E17" s="454">
        <f t="shared" si="2"/>
        <v>81</v>
      </c>
      <c r="F17" s="435">
        <f t="shared" si="2"/>
        <v>1</v>
      </c>
      <c r="G17" s="435">
        <f t="shared" si="2"/>
        <v>75</v>
      </c>
      <c r="H17" s="455">
        <f t="shared" si="2"/>
        <v>67</v>
      </c>
      <c r="I17" s="456">
        <f t="shared" si="2"/>
        <v>2</v>
      </c>
      <c r="J17" s="456">
        <f t="shared" si="2"/>
        <v>53</v>
      </c>
      <c r="K17" s="454">
        <f t="shared" si="2"/>
        <v>47</v>
      </c>
      <c r="L17" s="435">
        <f t="shared" si="2"/>
        <v>3</v>
      </c>
      <c r="M17" s="435">
        <f t="shared" si="2"/>
        <v>65</v>
      </c>
      <c r="N17" s="454">
        <f t="shared" si="2"/>
        <v>74</v>
      </c>
      <c r="O17" s="435">
        <f t="shared" si="2"/>
        <v>4</v>
      </c>
      <c r="P17" s="435">
        <f t="shared" si="2"/>
        <v>88</v>
      </c>
      <c r="Q17" s="454">
        <f t="shared" si="2"/>
        <v>87</v>
      </c>
      <c r="R17" s="435">
        <f t="shared" si="2"/>
        <v>2</v>
      </c>
      <c r="S17" s="313">
        <f t="shared" si="2"/>
        <v>366</v>
      </c>
      <c r="T17" s="313">
        <f t="shared" si="2"/>
        <v>356</v>
      </c>
      <c r="U17" s="313">
        <f t="shared" si="2"/>
        <v>12</v>
      </c>
      <c r="V17" s="436">
        <f t="shared" si="2"/>
        <v>0</v>
      </c>
      <c r="W17" s="222">
        <f t="shared" si="2"/>
        <v>1661</v>
      </c>
      <c r="X17" s="222">
        <f t="shared" si="2"/>
        <v>1686</v>
      </c>
      <c r="Y17" s="235">
        <f t="shared" si="2"/>
        <v>43</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78" priority="2" operator="equal">
      <formula>0</formula>
    </cfRule>
  </conditionalFormatting>
  <conditionalFormatting sqref="V1:V17">
    <cfRule type="cellIs" dxfId="77" priority="1" operator="equal">
      <formula>0</formula>
    </cfRule>
  </conditionalFormatting>
  <pageMargins left="0.7" right="0.7" top="0.75" bottom="0.75" header="0.3" footer="0.3"/>
  <pageSetup scale="55"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W1" sqref="W1:Y1048576"/>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3" t="s">
        <v>21</v>
      </c>
      <c r="B1" s="675" t="s">
        <v>14</v>
      </c>
      <c r="C1" s="677" t="s">
        <v>298</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42205</v>
      </c>
      <c r="E2" s="685"/>
      <c r="F2" s="686"/>
      <c r="G2" s="687">
        <f>D2+1</f>
        <v>42206</v>
      </c>
      <c r="H2" s="688"/>
      <c r="I2" s="689"/>
      <c r="J2" s="684">
        <f>G2+1</f>
        <v>42207</v>
      </c>
      <c r="K2" s="685"/>
      <c r="L2" s="686"/>
      <c r="M2" s="684">
        <f>J2+1</f>
        <v>42208</v>
      </c>
      <c r="N2" s="685"/>
      <c r="O2" s="686"/>
      <c r="P2" s="684">
        <f>M2+1</f>
        <v>42209</v>
      </c>
      <c r="Q2" s="685"/>
      <c r="R2" s="686"/>
      <c r="S2" s="663" t="s">
        <v>23</v>
      </c>
      <c r="T2" s="664"/>
      <c r="U2" s="665"/>
      <c r="V2" s="683"/>
      <c r="W2" s="666" t="s">
        <v>266</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280</v>
      </c>
      <c r="C4" s="348">
        <f>'Week Ending 07-17-2015'!V4</f>
        <v>0</v>
      </c>
      <c r="D4" s="459">
        <v>7</v>
      </c>
      <c r="E4" s="524">
        <v>7</v>
      </c>
      <c r="F4" s="524"/>
      <c r="G4" s="459"/>
      <c r="H4" s="524"/>
      <c r="I4" s="524"/>
      <c r="J4" s="113">
        <v>18</v>
      </c>
      <c r="K4" s="525">
        <v>18</v>
      </c>
      <c r="L4" s="525"/>
      <c r="M4" s="113">
        <v>10</v>
      </c>
      <c r="N4" s="525">
        <v>9</v>
      </c>
      <c r="O4" s="113">
        <v>1</v>
      </c>
      <c r="P4" s="526">
        <v>4</v>
      </c>
      <c r="Q4" s="525">
        <v>4</v>
      </c>
      <c r="R4" s="525"/>
      <c r="S4" s="452">
        <f t="shared" ref="S4:U16" si="0">SUM(D4,G4,J4,M4,P4)</f>
        <v>39</v>
      </c>
      <c r="T4" s="452">
        <f t="shared" si="0"/>
        <v>38</v>
      </c>
      <c r="U4" s="452">
        <f t="shared" si="0"/>
        <v>1</v>
      </c>
      <c r="V4" s="453">
        <f t="shared" ref="V4:V16" si="1">C4+(S4-T4-U4)</f>
        <v>0</v>
      </c>
      <c r="W4" s="224">
        <f>'Week Ending 07-17-2015'!W4+'Week Ending 07-24-2015'!S4</f>
        <v>406</v>
      </c>
      <c r="X4" s="224">
        <f>'Week Ending 07-17-2015'!X4+'Week Ending 07-24-2015'!T4</f>
        <v>452</v>
      </c>
      <c r="Y4" s="225">
        <f>'Week Ending 07-17-2015'!Y4+'Week Ending 07-24-2015'!U4</f>
        <v>8</v>
      </c>
    </row>
    <row r="5" spans="1:25" ht="29.4" customHeight="1" x14ac:dyDescent="0.3">
      <c r="A5" s="599"/>
      <c r="B5" s="478" t="s">
        <v>281</v>
      </c>
      <c r="C5" s="475">
        <f>'Week Ending 07-17-2015'!V5</f>
        <v>0</v>
      </c>
      <c r="D5" s="488">
        <v>12</v>
      </c>
      <c r="E5" s="527">
        <v>12</v>
      </c>
      <c r="F5" s="527"/>
      <c r="G5" s="488">
        <v>28</v>
      </c>
      <c r="H5" s="527">
        <v>28</v>
      </c>
      <c r="I5" s="527"/>
      <c r="J5" s="491"/>
      <c r="K5" s="528"/>
      <c r="L5" s="528"/>
      <c r="M5" s="493">
        <v>25</v>
      </c>
      <c r="N5" s="528">
        <v>25</v>
      </c>
      <c r="O5" s="491"/>
      <c r="P5" s="529">
        <v>14</v>
      </c>
      <c r="Q5" s="528">
        <v>14</v>
      </c>
      <c r="R5" s="528"/>
      <c r="S5" s="476">
        <f t="shared" si="0"/>
        <v>79</v>
      </c>
      <c r="T5" s="476">
        <f t="shared" si="0"/>
        <v>79</v>
      </c>
      <c r="U5" s="476">
        <f t="shared" si="0"/>
        <v>0</v>
      </c>
      <c r="V5" s="477">
        <f t="shared" si="1"/>
        <v>0</v>
      </c>
      <c r="W5" s="220">
        <f>'Week Ending 07-17-2015'!W5+'Week Ending 07-24-2015'!S5</f>
        <v>79</v>
      </c>
      <c r="X5" s="220">
        <f>'Week Ending 07-17-2015'!X5+'Week Ending 07-24-2015'!T5</f>
        <v>79</v>
      </c>
      <c r="Y5" s="231">
        <f>'Week Ending 07-17-2015'!Y5+'Week Ending 07-24-2015'!U5</f>
        <v>0</v>
      </c>
    </row>
    <row r="6" spans="1:25" ht="30" customHeight="1" x14ac:dyDescent="0.3">
      <c r="A6" s="149" t="s">
        <v>291</v>
      </c>
      <c r="B6" s="337" t="s">
        <v>282</v>
      </c>
      <c r="C6" s="335">
        <f>'Week Ending 07-17-2015'!V6</f>
        <v>7</v>
      </c>
      <c r="D6" s="117">
        <v>3</v>
      </c>
      <c r="E6" s="530">
        <v>7</v>
      </c>
      <c r="F6" s="530"/>
      <c r="G6" s="117">
        <v>8</v>
      </c>
      <c r="H6" s="530">
        <v>7</v>
      </c>
      <c r="I6" s="530"/>
      <c r="J6" s="117">
        <v>19</v>
      </c>
      <c r="K6" s="530">
        <v>15</v>
      </c>
      <c r="L6" s="530"/>
      <c r="M6" s="117">
        <v>29</v>
      </c>
      <c r="N6" s="530">
        <v>36</v>
      </c>
      <c r="O6" s="117"/>
      <c r="P6" s="531">
        <v>2</v>
      </c>
      <c r="Q6" s="530">
        <v>1</v>
      </c>
      <c r="R6" s="530"/>
      <c r="S6" s="98">
        <f t="shared" si="0"/>
        <v>61</v>
      </c>
      <c r="T6" s="98">
        <f t="shared" si="0"/>
        <v>66</v>
      </c>
      <c r="U6" s="98">
        <f t="shared" si="0"/>
        <v>0</v>
      </c>
      <c r="V6" s="336">
        <f t="shared" si="1"/>
        <v>2</v>
      </c>
      <c r="W6" s="218">
        <f>'Week Ending 07-17-2015'!W6+'Week Ending 07-24-2015'!S6</f>
        <v>209</v>
      </c>
      <c r="X6" s="218">
        <f>'Week Ending 07-17-2015'!X6+'Week Ending 07-24-2015'!T6</f>
        <v>217</v>
      </c>
      <c r="Y6" s="227">
        <f>'Week Ending 07-17-2015'!Y6+'Week Ending 07-24-2015'!U6</f>
        <v>0</v>
      </c>
    </row>
    <row r="7" spans="1:25" ht="30" customHeight="1" thickBot="1" x14ac:dyDescent="0.35">
      <c r="A7" s="553" t="s">
        <v>292</v>
      </c>
      <c r="B7" s="554" t="s">
        <v>283</v>
      </c>
      <c r="C7" s="103">
        <f>'Week Ending 07-17-2015'!V7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'Week Ending 07-17-2015'!W7+'Week Ending 07-24-2015'!S7</f>
        <v>0</v>
      </c>
      <c r="X7" s="221">
        <f>'Week Ending 07-17-2015'!X7+'Week Ending 07-24-2015'!T7</f>
        <v>0</v>
      </c>
      <c r="Y7" s="233">
        <f>'Week Ending 07-17-2015'!Y7+'Week Ending 07-24-2015'!U7</f>
        <v>0</v>
      </c>
    </row>
    <row r="8" spans="1:25" ht="44.4" customHeight="1" x14ac:dyDescent="0.3">
      <c r="A8" s="669" t="s">
        <v>16</v>
      </c>
      <c r="B8" s="479" t="s">
        <v>299</v>
      </c>
      <c r="C8" s="480">
        <f>'Week Ending 07-17-2015'!V8</f>
        <v>0</v>
      </c>
      <c r="D8" s="467">
        <v>3</v>
      </c>
      <c r="E8" s="538">
        <v>3</v>
      </c>
      <c r="F8" s="538"/>
      <c r="G8" s="467"/>
      <c r="H8" s="538"/>
      <c r="I8" s="538"/>
      <c r="J8" s="467">
        <v>1</v>
      </c>
      <c r="K8" s="538">
        <v>1</v>
      </c>
      <c r="L8" s="538"/>
      <c r="M8" s="467"/>
      <c r="N8" s="538"/>
      <c r="O8" s="467"/>
      <c r="P8" s="539"/>
      <c r="Q8" s="538"/>
      <c r="R8" s="538"/>
      <c r="S8" s="52">
        <f t="shared" si="0"/>
        <v>4</v>
      </c>
      <c r="T8" s="52">
        <f t="shared" si="0"/>
        <v>4</v>
      </c>
      <c r="U8" s="52">
        <f t="shared" si="0"/>
        <v>0</v>
      </c>
      <c r="V8" s="481">
        <f t="shared" si="1"/>
        <v>0</v>
      </c>
      <c r="W8" s="220">
        <f>'Week Ending 07-17-2015'!W8+'Week Ending 07-24-2015'!S8</f>
        <v>250</v>
      </c>
      <c r="X8" s="220">
        <f>'Week Ending 07-17-2015'!X8+'Week Ending 07-24-2015'!T8</f>
        <v>250</v>
      </c>
      <c r="Y8" s="231">
        <f>'Week Ending 07-17-2015'!Y8+'Week Ending 07-24-2015'!U8</f>
        <v>0</v>
      </c>
    </row>
    <row r="9" spans="1:25" ht="32.4" customHeight="1" x14ac:dyDescent="0.3">
      <c r="A9" s="670"/>
      <c r="B9" s="482" t="s">
        <v>284</v>
      </c>
      <c r="C9" s="480">
        <f>'Week Ending 07-17-2015'!V9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07-17-2015'!W9+'Week Ending 07-24-2015'!S9</f>
        <v>0</v>
      </c>
      <c r="X9" s="220">
        <f>'Week Ending 07-17-2015'!X9+'Week Ending 07-24-2015'!T9</f>
        <v>0</v>
      </c>
      <c r="Y9" s="231">
        <f>'Week Ending 07-17-2015'!Y9+'Week Ending 07-24-2015'!U9</f>
        <v>0</v>
      </c>
    </row>
    <row r="10" spans="1:25" ht="37.950000000000003" customHeight="1" x14ac:dyDescent="0.3">
      <c r="A10" s="155" t="s">
        <v>293</v>
      </c>
      <c r="B10" s="339" t="s">
        <v>285</v>
      </c>
      <c r="C10" s="338">
        <f>'Week Ending 07-17-2015'!V10</f>
        <v>0</v>
      </c>
      <c r="D10" s="128">
        <v>11</v>
      </c>
      <c r="E10" s="540">
        <v>11</v>
      </c>
      <c r="F10" s="540"/>
      <c r="G10" s="128">
        <v>1</v>
      </c>
      <c r="H10" s="540">
        <v>1</v>
      </c>
      <c r="I10" s="540"/>
      <c r="J10" s="128">
        <v>1</v>
      </c>
      <c r="K10" s="540">
        <v>1</v>
      </c>
      <c r="L10" s="540"/>
      <c r="M10" s="128">
        <v>31</v>
      </c>
      <c r="N10" s="540">
        <v>7</v>
      </c>
      <c r="O10" s="128"/>
      <c r="P10" s="541">
        <v>1</v>
      </c>
      <c r="Q10" s="540">
        <v>25</v>
      </c>
      <c r="R10" s="540"/>
      <c r="S10" s="98">
        <f t="shared" si="0"/>
        <v>45</v>
      </c>
      <c r="T10" s="98">
        <f>SUM(E10,H10,K10,N10,Q10)</f>
        <v>45</v>
      </c>
      <c r="U10" s="98">
        <f t="shared" si="0"/>
        <v>0</v>
      </c>
      <c r="V10" s="336">
        <f t="shared" si="1"/>
        <v>0</v>
      </c>
      <c r="W10" s="218">
        <f>'Week Ending 07-17-2015'!W10+'Week Ending 07-24-2015'!S10</f>
        <v>150</v>
      </c>
      <c r="X10" s="218">
        <f>'Week Ending 07-17-2015'!X10+'Week Ending 07-24-2015'!T10</f>
        <v>153</v>
      </c>
      <c r="Y10" s="227">
        <f>'Week Ending 07-17-2015'!Y10+'Week Ending 07-24-2015'!U10</f>
        <v>0</v>
      </c>
    </row>
    <row r="11" spans="1:25" ht="30" customHeight="1" thickBot="1" x14ac:dyDescent="0.35">
      <c r="A11" s="379" t="s">
        <v>294</v>
      </c>
      <c r="B11" s="356" t="s">
        <v>286</v>
      </c>
      <c r="C11" s="357">
        <f>'Week Ending 07-17-2015'!V11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07-17-2015'!W11+'Week Ending 07-24-2015'!S11</f>
        <v>0</v>
      </c>
      <c r="X11" s="219">
        <f>'Week Ending 07-17-2015'!X11+'Week Ending 07-24-2015'!T11</f>
        <v>0</v>
      </c>
      <c r="Y11" s="229">
        <f>'Week Ending 07-17-2015'!Y11+'Week Ending 07-24-2015'!U11</f>
        <v>0</v>
      </c>
    </row>
    <row r="12" spans="1:25" ht="39.6" customHeight="1" x14ac:dyDescent="0.3">
      <c r="A12" s="671" t="s">
        <v>20</v>
      </c>
      <c r="B12" s="359" t="s">
        <v>287</v>
      </c>
      <c r="C12" s="360">
        <f>'Week Ending 07-17-2015'!V12</f>
        <v>0</v>
      </c>
      <c r="D12" s="135">
        <v>6</v>
      </c>
      <c r="E12" s="544">
        <v>6</v>
      </c>
      <c r="F12" s="544"/>
      <c r="G12" s="135">
        <v>10</v>
      </c>
      <c r="H12" s="544">
        <v>9</v>
      </c>
      <c r="I12" s="544">
        <v>1</v>
      </c>
      <c r="J12" s="135">
        <v>9</v>
      </c>
      <c r="K12" s="544">
        <v>9</v>
      </c>
      <c r="L12" s="544"/>
      <c r="M12" s="135">
        <v>7</v>
      </c>
      <c r="N12" s="544">
        <v>6</v>
      </c>
      <c r="O12" s="135">
        <v>1</v>
      </c>
      <c r="P12" s="545">
        <v>3</v>
      </c>
      <c r="Q12" s="544">
        <v>3</v>
      </c>
      <c r="R12" s="544"/>
      <c r="S12" s="44">
        <f t="shared" si="0"/>
        <v>35</v>
      </c>
      <c r="T12" s="44">
        <f>SUM(E12,H12,K12,N12,Q12)</f>
        <v>33</v>
      </c>
      <c r="U12" s="44">
        <f>SUM(F12,I12,L12,O12,R12)</f>
        <v>2</v>
      </c>
      <c r="V12" s="349">
        <f t="shared" si="1"/>
        <v>0</v>
      </c>
      <c r="W12" s="224">
        <f>'Week Ending 07-17-2015'!W12+'Week Ending 07-24-2015'!S12</f>
        <v>107</v>
      </c>
      <c r="X12" s="224">
        <f>'Week Ending 07-17-2015'!X12+'Week Ending 07-24-2015'!T12</f>
        <v>84</v>
      </c>
      <c r="Y12" s="225">
        <f>'Week Ending 07-17-2015'!Y12+'Week Ending 07-24-2015'!U12</f>
        <v>23</v>
      </c>
    </row>
    <row r="13" spans="1:25" ht="39.6" customHeight="1" x14ac:dyDescent="0.3">
      <c r="A13" s="672"/>
      <c r="B13" s="346" t="s">
        <v>288</v>
      </c>
      <c r="C13" s="340">
        <f>'Week Ending 07-17-2015'!V13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07-17-2015'!W13+'Week Ending 07-24-2015'!S13</f>
        <v>0</v>
      </c>
      <c r="X13" s="218">
        <f>'Week Ending 07-17-2015'!X13+'Week Ending 07-24-2015'!T13</f>
        <v>0</v>
      </c>
      <c r="Y13" s="227">
        <f>'Week Ending 07-17-2015'!Y13+'Week Ending 07-24-2015'!U13</f>
        <v>0</v>
      </c>
    </row>
    <row r="14" spans="1:25" ht="30" customHeight="1" x14ac:dyDescent="0.3">
      <c r="A14" s="159" t="s">
        <v>295</v>
      </c>
      <c r="B14" s="341" t="s">
        <v>289</v>
      </c>
      <c r="C14" s="340">
        <f>'Week Ending 07-17-2015'!V14</f>
        <v>0</v>
      </c>
      <c r="D14" s="139">
        <v>6</v>
      </c>
      <c r="E14" s="546">
        <v>6</v>
      </c>
      <c r="F14" s="546"/>
      <c r="G14" s="139">
        <v>1</v>
      </c>
      <c r="H14" s="546">
        <v>1</v>
      </c>
      <c r="I14" s="546"/>
      <c r="J14" s="139"/>
      <c r="K14" s="546"/>
      <c r="L14" s="546"/>
      <c r="M14" s="139">
        <v>1</v>
      </c>
      <c r="N14" s="546">
        <v>1</v>
      </c>
      <c r="O14" s="139"/>
      <c r="P14" s="547">
        <v>3</v>
      </c>
      <c r="Q14" s="546">
        <v>3</v>
      </c>
      <c r="R14" s="546"/>
      <c r="S14" s="98">
        <f t="shared" si="0"/>
        <v>11</v>
      </c>
      <c r="T14" s="98">
        <f t="shared" si="0"/>
        <v>11</v>
      </c>
      <c r="U14" s="98">
        <f t="shared" si="0"/>
        <v>0</v>
      </c>
      <c r="V14" s="336">
        <f t="shared" si="1"/>
        <v>0</v>
      </c>
      <c r="W14" s="218">
        <f>'Week Ending 07-17-2015'!W14+'Week Ending 07-24-2015'!S14</f>
        <v>76</v>
      </c>
      <c r="X14" s="218">
        <f>'Week Ending 07-17-2015'!X14+'Week Ending 07-24-2015'!T14</f>
        <v>77</v>
      </c>
      <c r="Y14" s="227">
        <f>'Week Ending 07-17-2015'!Y14+'Week Ending 07-24-2015'!U14</f>
        <v>0</v>
      </c>
    </row>
    <row r="15" spans="1:25" ht="30.6" customHeight="1" thickBot="1" x14ac:dyDescent="0.35">
      <c r="A15" s="461" t="s">
        <v>296</v>
      </c>
      <c r="B15" s="483" t="s">
        <v>290</v>
      </c>
      <c r="C15" s="484">
        <f>'Week Ending 07-17-2015'!V15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07-17-2015'!W15+'Week Ending 07-24-2015'!S15</f>
        <v>0</v>
      </c>
      <c r="X15" s="221">
        <f>'Week Ending 07-17-2015'!X15+'Week Ending 07-24-2015'!T15</f>
        <v>0</v>
      </c>
      <c r="Y15" s="233">
        <f>'Week Ending 07-17-2015'!Y15+'Week Ending 07-24-2015'!U15</f>
        <v>0</v>
      </c>
    </row>
    <row r="16" spans="1:25" ht="21.6" customHeight="1" thickBot="1" x14ac:dyDescent="0.35">
      <c r="A16" s="381" t="s">
        <v>153</v>
      </c>
      <c r="B16" s="365" t="s">
        <v>154</v>
      </c>
      <c r="C16" s="366">
        <f>'Week Ending 07-17-2015'!V16</f>
        <v>0</v>
      </c>
      <c r="D16" s="417"/>
      <c r="E16" s="550"/>
      <c r="F16" s="550"/>
      <c r="G16" s="417"/>
      <c r="H16" s="550"/>
      <c r="I16" s="550"/>
      <c r="J16" s="417"/>
      <c r="K16" s="550"/>
      <c r="L16" s="550"/>
      <c r="M16" s="417">
        <v>1</v>
      </c>
      <c r="N16" s="550">
        <v>1</v>
      </c>
      <c r="O16" s="417"/>
      <c r="P16" s="551">
        <v>1</v>
      </c>
      <c r="Q16" s="550">
        <v>1</v>
      </c>
      <c r="R16" s="550"/>
      <c r="S16" s="316">
        <f t="shared" si="0"/>
        <v>2</v>
      </c>
      <c r="T16" s="316">
        <f t="shared" si="0"/>
        <v>2</v>
      </c>
      <c r="U16" s="316">
        <f t="shared" si="0"/>
        <v>0</v>
      </c>
      <c r="V16" s="367">
        <f t="shared" si="1"/>
        <v>0</v>
      </c>
      <c r="W16" s="368">
        <f>'Week Ending 07-17-2015'!W16+'Week Ending 07-24-2015'!S16</f>
        <v>18</v>
      </c>
      <c r="X16" s="368">
        <f>'Week Ending 07-17-2015'!X16+'Week Ending 07-24-2015'!T16</f>
        <v>18</v>
      </c>
      <c r="Y16" s="449">
        <f>'Week Ending 07-17-2015'!Y16+'Week Ending 07-24-2015'!U16</f>
        <v>0</v>
      </c>
    </row>
    <row r="17" spans="1:25" ht="15.6" customHeight="1" thickBot="1" x14ac:dyDescent="0.35">
      <c r="A17" s="432" t="s">
        <v>2</v>
      </c>
      <c r="B17" s="433"/>
      <c r="C17" s="434">
        <f t="shared" ref="C17:Y17" si="2">SUM(C4:C16)</f>
        <v>7</v>
      </c>
      <c r="D17" s="435">
        <f t="shared" si="2"/>
        <v>48</v>
      </c>
      <c r="E17" s="454">
        <f t="shared" si="2"/>
        <v>52</v>
      </c>
      <c r="F17" s="435">
        <f t="shared" si="2"/>
        <v>0</v>
      </c>
      <c r="G17" s="435">
        <f t="shared" si="2"/>
        <v>48</v>
      </c>
      <c r="H17" s="455">
        <f t="shared" si="2"/>
        <v>46</v>
      </c>
      <c r="I17" s="456">
        <f t="shared" si="2"/>
        <v>1</v>
      </c>
      <c r="J17" s="456">
        <f t="shared" si="2"/>
        <v>48</v>
      </c>
      <c r="K17" s="454">
        <f t="shared" si="2"/>
        <v>44</v>
      </c>
      <c r="L17" s="435">
        <f t="shared" si="2"/>
        <v>0</v>
      </c>
      <c r="M17" s="435">
        <f t="shared" si="2"/>
        <v>104</v>
      </c>
      <c r="N17" s="454">
        <f t="shared" si="2"/>
        <v>85</v>
      </c>
      <c r="O17" s="435">
        <f t="shared" si="2"/>
        <v>2</v>
      </c>
      <c r="P17" s="435">
        <f t="shared" si="2"/>
        <v>28</v>
      </c>
      <c r="Q17" s="454">
        <f t="shared" si="2"/>
        <v>51</v>
      </c>
      <c r="R17" s="435">
        <f t="shared" si="2"/>
        <v>0</v>
      </c>
      <c r="S17" s="313">
        <f t="shared" si="2"/>
        <v>276</v>
      </c>
      <c r="T17" s="313">
        <f t="shared" si="2"/>
        <v>278</v>
      </c>
      <c r="U17" s="313">
        <f t="shared" si="2"/>
        <v>3</v>
      </c>
      <c r="V17" s="436">
        <f t="shared" si="2"/>
        <v>2</v>
      </c>
      <c r="W17" s="222">
        <f t="shared" si="2"/>
        <v>1295</v>
      </c>
      <c r="X17" s="222">
        <f t="shared" si="2"/>
        <v>1330</v>
      </c>
      <c r="Y17" s="235">
        <f t="shared" si="2"/>
        <v>31</v>
      </c>
    </row>
    <row r="18" spans="1:25" x14ac:dyDescent="0.3">
      <c r="A18" s="8"/>
      <c r="P18" s="9"/>
      <c r="Q18" s="9"/>
      <c r="R18" s="9"/>
      <c r="S18" s="30"/>
      <c r="T18" s="9"/>
      <c r="U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76" priority="2" operator="equal">
      <formula>0</formula>
    </cfRule>
  </conditionalFormatting>
  <conditionalFormatting sqref="V1:V17">
    <cfRule type="cellIs" dxfId="75" priority="1" operator="equal">
      <formula>0</formula>
    </cfRule>
  </conditionalFormatting>
  <pageMargins left="0.7" right="0.7" top="0.75" bottom="0.75" header="0.3" footer="0.3"/>
  <pageSetup scale="5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W1" sqref="W1:Y1048576"/>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3" t="s">
        <v>21</v>
      </c>
      <c r="B1" s="675" t="s">
        <v>14</v>
      </c>
      <c r="C1" s="677" t="s">
        <v>279</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42198</v>
      </c>
      <c r="E2" s="685"/>
      <c r="F2" s="686"/>
      <c r="G2" s="687">
        <f>D2+1</f>
        <v>42199</v>
      </c>
      <c r="H2" s="688"/>
      <c r="I2" s="689"/>
      <c r="J2" s="684">
        <f>G2+1</f>
        <v>42200</v>
      </c>
      <c r="K2" s="685"/>
      <c r="L2" s="686"/>
      <c r="M2" s="684">
        <f>J2+1</f>
        <v>42201</v>
      </c>
      <c r="N2" s="685"/>
      <c r="O2" s="686"/>
      <c r="P2" s="684">
        <f>M2+1</f>
        <v>42202</v>
      </c>
      <c r="Q2" s="685"/>
      <c r="R2" s="686"/>
      <c r="S2" s="663" t="s">
        <v>23</v>
      </c>
      <c r="T2" s="664"/>
      <c r="U2" s="665"/>
      <c r="V2" s="683"/>
      <c r="W2" s="666" t="s">
        <v>266</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280</v>
      </c>
      <c r="C4" s="348">
        <f>'Week Ending 07-10-2015'!V4</f>
        <v>0</v>
      </c>
      <c r="D4" s="459">
        <v>37</v>
      </c>
      <c r="E4" s="524">
        <v>37</v>
      </c>
      <c r="F4" s="524"/>
      <c r="G4" s="459">
        <v>35</v>
      </c>
      <c r="H4" s="524">
        <v>35</v>
      </c>
      <c r="I4" s="524"/>
      <c r="J4" s="113">
        <v>41</v>
      </c>
      <c r="K4" s="525">
        <v>40</v>
      </c>
      <c r="L4" s="525">
        <v>1</v>
      </c>
      <c r="M4" s="113">
        <v>34</v>
      </c>
      <c r="N4" s="525">
        <v>34</v>
      </c>
      <c r="O4" s="113"/>
      <c r="P4" s="526">
        <v>17</v>
      </c>
      <c r="Q4" s="525">
        <v>17</v>
      </c>
      <c r="R4" s="525"/>
      <c r="S4" s="452">
        <f t="shared" ref="S4:U16" si="0">SUM(D4,G4,J4,M4,P4)</f>
        <v>164</v>
      </c>
      <c r="T4" s="452">
        <f t="shared" si="0"/>
        <v>163</v>
      </c>
      <c r="U4" s="452">
        <f t="shared" si="0"/>
        <v>1</v>
      </c>
      <c r="V4" s="453">
        <f t="shared" ref="V4:V16" si="1">C4+(S4-T4-U4)</f>
        <v>0</v>
      </c>
      <c r="W4" s="224">
        <f>'Week Ending 07-10-2015'!W5+'Week Ending 07-10-2015'!W4+'Week Ending 07-17-2015'!S4</f>
        <v>367</v>
      </c>
      <c r="X4" s="224">
        <f>'Week Ending 07-10-2015'!X5+'Week Ending 07-10-2015'!X4+'Week Ending 07-17-2015'!T4</f>
        <v>414</v>
      </c>
      <c r="Y4" s="225">
        <f>'Week Ending 07-10-2015'!Y5+'Week Ending 07-10-2015'!Y4+'Week Ending 07-17-2015'!U4</f>
        <v>7</v>
      </c>
    </row>
    <row r="5" spans="1:25" ht="29.4" customHeight="1" x14ac:dyDescent="0.3">
      <c r="A5" s="597"/>
      <c r="B5" s="478" t="s">
        <v>281</v>
      </c>
      <c r="C5" s="475">
        <f>'Week Ending 07-10-2015'!V5</f>
        <v>0</v>
      </c>
      <c r="D5" s="488"/>
      <c r="E5" s="527"/>
      <c r="F5" s="527"/>
      <c r="G5" s="488"/>
      <c r="H5" s="527"/>
      <c r="I5" s="527"/>
      <c r="J5" s="491"/>
      <c r="K5" s="528"/>
      <c r="L5" s="528"/>
      <c r="M5" s="493"/>
      <c r="N5" s="528"/>
      <c r="O5" s="491"/>
      <c r="P5" s="529"/>
      <c r="Q5" s="528"/>
      <c r="R5" s="528"/>
      <c r="S5" s="476">
        <f t="shared" si="0"/>
        <v>0</v>
      </c>
      <c r="T5" s="476">
        <f t="shared" si="0"/>
        <v>0</v>
      </c>
      <c r="U5" s="476">
        <f t="shared" si="0"/>
        <v>0</v>
      </c>
      <c r="V5" s="477">
        <f t="shared" si="1"/>
        <v>0</v>
      </c>
      <c r="W5" s="220">
        <f>S5</f>
        <v>0</v>
      </c>
      <c r="X5" s="220">
        <f>T5</f>
        <v>0</v>
      </c>
      <c r="Y5" s="231">
        <f>U5</f>
        <v>0</v>
      </c>
    </row>
    <row r="6" spans="1:25" ht="30" customHeight="1" x14ac:dyDescent="0.3">
      <c r="A6" s="149" t="s">
        <v>291</v>
      </c>
      <c r="B6" s="337" t="s">
        <v>282</v>
      </c>
      <c r="C6" s="335">
        <f>'Week Ending 07-10-2015'!V6</f>
        <v>4</v>
      </c>
      <c r="D6" s="117">
        <v>11</v>
      </c>
      <c r="E6" s="530">
        <v>12</v>
      </c>
      <c r="F6" s="530"/>
      <c r="G6" s="117">
        <v>9</v>
      </c>
      <c r="H6" s="530">
        <v>11</v>
      </c>
      <c r="I6" s="530"/>
      <c r="J6" s="117">
        <v>17</v>
      </c>
      <c r="K6" s="530">
        <v>15</v>
      </c>
      <c r="L6" s="530"/>
      <c r="M6" s="117">
        <v>15</v>
      </c>
      <c r="N6" s="530">
        <v>15</v>
      </c>
      <c r="O6" s="117"/>
      <c r="P6" s="531">
        <v>13</v>
      </c>
      <c r="Q6" s="530">
        <v>9</v>
      </c>
      <c r="R6" s="530"/>
      <c r="S6" s="98">
        <f t="shared" si="0"/>
        <v>65</v>
      </c>
      <c r="T6" s="98">
        <f t="shared" si="0"/>
        <v>62</v>
      </c>
      <c r="U6" s="98">
        <f t="shared" si="0"/>
        <v>0</v>
      </c>
      <c r="V6" s="336">
        <f t="shared" si="1"/>
        <v>7</v>
      </c>
      <c r="W6" s="218">
        <f>'Week Ending 07-10-2015'!W7+'Week Ending 07-10-2015'!W6+'Week Ending 07-17-2015'!S6</f>
        <v>148</v>
      </c>
      <c r="X6" s="218">
        <f>'Week Ending 07-10-2015'!X7+'Week Ending 07-10-2015'!X6+'Week Ending 07-17-2015'!T6</f>
        <v>151</v>
      </c>
      <c r="Y6" s="227">
        <f>'Week Ending 07-10-2015'!Y7+'Week Ending 07-10-2015'!Y6+'Week Ending 07-17-2015'!U6</f>
        <v>0</v>
      </c>
    </row>
    <row r="7" spans="1:25" ht="30" customHeight="1" thickBot="1" x14ac:dyDescent="0.35">
      <c r="A7" s="553" t="s">
        <v>292</v>
      </c>
      <c r="B7" s="554" t="s">
        <v>283</v>
      </c>
      <c r="C7" s="103">
        <f>'Week Ending 07-10-2015'!V7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S7</f>
        <v>0</v>
      </c>
      <c r="X7" s="221">
        <f>T7</f>
        <v>0</v>
      </c>
      <c r="Y7" s="233">
        <f>U7</f>
        <v>0</v>
      </c>
    </row>
    <row r="8" spans="1:25" ht="44.4" customHeight="1" x14ac:dyDescent="0.3">
      <c r="A8" s="669" t="s">
        <v>16</v>
      </c>
      <c r="B8" s="479" t="s">
        <v>250</v>
      </c>
      <c r="C8" s="480">
        <f>'Week Ending 07-10-2015'!V8</f>
        <v>0</v>
      </c>
      <c r="D8" s="467">
        <v>1</v>
      </c>
      <c r="E8" s="538">
        <v>1</v>
      </c>
      <c r="F8" s="538"/>
      <c r="G8" s="467"/>
      <c r="H8" s="538"/>
      <c r="I8" s="538"/>
      <c r="J8" s="467"/>
      <c r="K8" s="538"/>
      <c r="L8" s="538"/>
      <c r="M8" s="467">
        <v>6</v>
      </c>
      <c r="N8" s="538">
        <v>6</v>
      </c>
      <c r="O8" s="467"/>
      <c r="P8" s="539">
        <v>230</v>
      </c>
      <c r="Q8" s="538">
        <v>230</v>
      </c>
      <c r="R8" s="538"/>
      <c r="S8" s="52">
        <f t="shared" si="0"/>
        <v>237</v>
      </c>
      <c r="T8" s="52">
        <f t="shared" si="0"/>
        <v>237</v>
      </c>
      <c r="U8" s="52">
        <f t="shared" si="0"/>
        <v>0</v>
      </c>
      <c r="V8" s="481">
        <f t="shared" si="1"/>
        <v>0</v>
      </c>
      <c r="W8" s="220">
        <f>'Week Ending 07-10-2015'!W9+'Week Ending 07-10-2015'!W8+'Week Ending 07-17-2015'!S8</f>
        <v>246</v>
      </c>
      <c r="X8" s="220">
        <f>'Week Ending 07-10-2015'!X9+'Week Ending 07-10-2015'!X8+'Week Ending 07-17-2015'!T8</f>
        <v>246</v>
      </c>
      <c r="Y8" s="231">
        <f>'Week Ending 07-10-2015'!Y9+'Week Ending 07-10-2015'!Y8+'Week Ending 07-17-2015'!U8</f>
        <v>0</v>
      </c>
    </row>
    <row r="9" spans="1:25" ht="32.4" customHeight="1" x14ac:dyDescent="0.3">
      <c r="A9" s="670"/>
      <c r="B9" s="482" t="s">
        <v>284</v>
      </c>
      <c r="C9" s="480">
        <f>'Week Ending 07-10-2015'!V9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S9</f>
        <v>0</v>
      </c>
      <c r="X9" s="220">
        <f>T9</f>
        <v>0</v>
      </c>
      <c r="Y9" s="231">
        <f>U9</f>
        <v>0</v>
      </c>
    </row>
    <row r="10" spans="1:25" ht="37.950000000000003" customHeight="1" x14ac:dyDescent="0.3">
      <c r="A10" s="155" t="s">
        <v>293</v>
      </c>
      <c r="B10" s="339" t="s">
        <v>285</v>
      </c>
      <c r="C10" s="338">
        <f>'Week Ending 07-10-2015'!V10</f>
        <v>0</v>
      </c>
      <c r="D10" s="128"/>
      <c r="E10" s="540"/>
      <c r="F10" s="540"/>
      <c r="G10" s="128">
        <v>1</v>
      </c>
      <c r="H10" s="540">
        <v>1</v>
      </c>
      <c r="I10" s="540"/>
      <c r="J10" s="128">
        <v>3</v>
      </c>
      <c r="K10" s="540">
        <v>3</v>
      </c>
      <c r="L10" s="540"/>
      <c r="M10" s="128">
        <v>1</v>
      </c>
      <c r="N10" s="540">
        <v>1</v>
      </c>
      <c r="O10" s="128"/>
      <c r="P10" s="541">
        <v>65</v>
      </c>
      <c r="Q10" s="540">
        <v>65</v>
      </c>
      <c r="R10" s="540"/>
      <c r="S10" s="98">
        <f t="shared" si="0"/>
        <v>70</v>
      </c>
      <c r="T10" s="98">
        <f>SUM(E10,H10,K10,N10,Q10)</f>
        <v>70</v>
      </c>
      <c r="U10" s="98">
        <f t="shared" si="0"/>
        <v>0</v>
      </c>
      <c r="V10" s="336">
        <f t="shared" si="1"/>
        <v>0</v>
      </c>
      <c r="W10" s="218">
        <f>'Week Ending 07-10-2015'!W11+'Week Ending 07-10-2015'!W10+'Week Ending 07-17-2015'!S10</f>
        <v>105</v>
      </c>
      <c r="X10" s="218">
        <f>'Week Ending 07-10-2015'!X11+'Week Ending 07-10-2015'!X10+'Week Ending 07-17-2015'!T10</f>
        <v>108</v>
      </c>
      <c r="Y10" s="227">
        <f>'Week Ending 07-10-2015'!Y11+'Week Ending 07-10-2015'!Y10+'Week Ending 07-17-2015'!U10</f>
        <v>0</v>
      </c>
    </row>
    <row r="11" spans="1:25" ht="30" customHeight="1" thickBot="1" x14ac:dyDescent="0.35">
      <c r="A11" s="379" t="s">
        <v>294</v>
      </c>
      <c r="B11" s="356" t="s">
        <v>286</v>
      </c>
      <c r="C11" s="357">
        <f>'Week Ending 07-10-2015'!V11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S11</f>
        <v>0</v>
      </c>
      <c r="X11" s="219">
        <f>T11</f>
        <v>0</v>
      </c>
      <c r="Y11" s="229">
        <f>U11</f>
        <v>0</v>
      </c>
    </row>
    <row r="12" spans="1:25" ht="39.6" customHeight="1" x14ac:dyDescent="0.3">
      <c r="A12" s="671" t="s">
        <v>20</v>
      </c>
      <c r="B12" s="359" t="s">
        <v>287</v>
      </c>
      <c r="C12" s="360">
        <f>'Week Ending 07-10-2015'!V12</f>
        <v>0</v>
      </c>
      <c r="D12" s="135">
        <v>7</v>
      </c>
      <c r="E12" s="544">
        <v>3</v>
      </c>
      <c r="F12" s="544">
        <v>4</v>
      </c>
      <c r="G12" s="135">
        <v>3</v>
      </c>
      <c r="H12" s="544">
        <v>1</v>
      </c>
      <c r="I12" s="544">
        <v>2</v>
      </c>
      <c r="J12" s="135">
        <v>5</v>
      </c>
      <c r="K12" s="544">
        <v>5</v>
      </c>
      <c r="L12" s="544"/>
      <c r="M12" s="135">
        <v>7</v>
      </c>
      <c r="N12" s="544">
        <v>5</v>
      </c>
      <c r="O12" s="135">
        <v>2</v>
      </c>
      <c r="P12" s="545">
        <v>4</v>
      </c>
      <c r="Q12" s="544">
        <v>4</v>
      </c>
      <c r="R12" s="544"/>
      <c r="S12" s="44">
        <f t="shared" si="0"/>
        <v>26</v>
      </c>
      <c r="T12" s="44">
        <f>SUM(E12,H12,K12,N12,Q12)</f>
        <v>18</v>
      </c>
      <c r="U12" s="44">
        <f>SUM(F12,I12,L12,O12,R12)</f>
        <v>8</v>
      </c>
      <c r="V12" s="349">
        <f t="shared" si="1"/>
        <v>0</v>
      </c>
      <c r="W12" s="224">
        <f>'Week Ending 07-10-2015'!W13+'Week Ending 07-10-2015'!W12+'Week Ending 07-17-2015'!S12</f>
        <v>72</v>
      </c>
      <c r="X12" s="224">
        <f>'Week Ending 07-10-2015'!X13+'Week Ending 07-10-2015'!X12+'Week Ending 07-17-2015'!T12</f>
        <v>51</v>
      </c>
      <c r="Y12" s="225">
        <f>'Week Ending 07-10-2015'!Y13+'Week Ending 07-10-2015'!Y12+'Week Ending 07-17-2015'!U12</f>
        <v>21</v>
      </c>
    </row>
    <row r="13" spans="1:25" ht="39.6" customHeight="1" x14ac:dyDescent="0.3">
      <c r="A13" s="672"/>
      <c r="B13" s="346" t="s">
        <v>288</v>
      </c>
      <c r="C13" s="340">
        <f>'Week Ending 07-10-2015'!V13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S13</f>
        <v>0</v>
      </c>
      <c r="X13" s="218">
        <f>T13</f>
        <v>0</v>
      </c>
      <c r="Y13" s="227">
        <f>U13</f>
        <v>0</v>
      </c>
    </row>
    <row r="14" spans="1:25" ht="30" customHeight="1" x14ac:dyDescent="0.3">
      <c r="A14" s="159" t="s">
        <v>295</v>
      </c>
      <c r="B14" s="341" t="s">
        <v>289</v>
      </c>
      <c r="C14" s="340">
        <f>'Week Ending 07-10-2015'!V14</f>
        <v>3</v>
      </c>
      <c r="D14" s="139"/>
      <c r="E14" s="546"/>
      <c r="F14" s="546"/>
      <c r="G14" s="139">
        <v>8</v>
      </c>
      <c r="H14" s="546">
        <v>11</v>
      </c>
      <c r="I14" s="546"/>
      <c r="J14" s="139">
        <v>16</v>
      </c>
      <c r="K14" s="546">
        <v>16</v>
      </c>
      <c r="L14" s="546"/>
      <c r="M14" s="139">
        <v>4</v>
      </c>
      <c r="N14" s="546">
        <v>4</v>
      </c>
      <c r="O14" s="139"/>
      <c r="P14" s="547">
        <v>4</v>
      </c>
      <c r="Q14" s="546">
        <v>4</v>
      </c>
      <c r="R14" s="546"/>
      <c r="S14" s="98">
        <f t="shared" si="0"/>
        <v>32</v>
      </c>
      <c r="T14" s="98">
        <f t="shared" si="0"/>
        <v>35</v>
      </c>
      <c r="U14" s="98">
        <f t="shared" si="0"/>
        <v>0</v>
      </c>
      <c r="V14" s="336">
        <f t="shared" si="1"/>
        <v>0</v>
      </c>
      <c r="W14" s="218">
        <f>'Week Ending 07-10-2015'!W15+'Week Ending 07-10-2015'!W14+'Week Ending 07-17-2015'!S14</f>
        <v>65</v>
      </c>
      <c r="X14" s="218">
        <f>'Week Ending 07-10-2015'!X15+'Week Ending 07-10-2015'!X14+'Week Ending 07-17-2015'!T14</f>
        <v>66</v>
      </c>
      <c r="Y14" s="227">
        <f>'Week Ending 07-10-2015'!Y15+'Week Ending 07-10-2015'!Y14+'Week Ending 07-17-2015'!U14</f>
        <v>0</v>
      </c>
    </row>
    <row r="15" spans="1:25" ht="30.6" customHeight="1" thickBot="1" x14ac:dyDescent="0.35">
      <c r="A15" s="461" t="s">
        <v>296</v>
      </c>
      <c r="B15" s="483" t="s">
        <v>290</v>
      </c>
      <c r="C15" s="484">
        <f>'Week Ending 07-10-2015'!V15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S15</f>
        <v>0</v>
      </c>
      <c r="X15" s="221">
        <f>T15</f>
        <v>0</v>
      </c>
      <c r="Y15" s="233">
        <f>U15</f>
        <v>0</v>
      </c>
    </row>
    <row r="16" spans="1:25" ht="21.6" customHeight="1" thickBot="1" x14ac:dyDescent="0.35">
      <c r="A16" s="381" t="s">
        <v>153</v>
      </c>
      <c r="B16" s="365" t="s">
        <v>154</v>
      </c>
      <c r="C16" s="366">
        <f>'Week Ending 07-10-2015'!V16</f>
        <v>0</v>
      </c>
      <c r="D16" s="417"/>
      <c r="E16" s="550"/>
      <c r="F16" s="550"/>
      <c r="G16" s="417">
        <v>1</v>
      </c>
      <c r="H16" s="550">
        <v>1</v>
      </c>
      <c r="I16" s="550"/>
      <c r="J16" s="417"/>
      <c r="K16" s="550"/>
      <c r="L16" s="550"/>
      <c r="M16" s="417"/>
      <c r="N16" s="550"/>
      <c r="O16" s="417"/>
      <c r="P16" s="551">
        <v>1</v>
      </c>
      <c r="Q16" s="550">
        <v>1</v>
      </c>
      <c r="R16" s="550"/>
      <c r="S16" s="316">
        <f t="shared" si="0"/>
        <v>2</v>
      </c>
      <c r="T16" s="316">
        <f t="shared" si="0"/>
        <v>2</v>
      </c>
      <c r="U16" s="316">
        <f t="shared" si="0"/>
        <v>0</v>
      </c>
      <c r="V16" s="367">
        <f t="shared" si="1"/>
        <v>0</v>
      </c>
      <c r="W16" s="368">
        <f>'Week Ending 07-10-2015'!W16+'Week Ending 07-17-2015'!S16</f>
        <v>16</v>
      </c>
      <c r="X16" s="368">
        <f>'Week Ending 07-10-2015'!X16+'Week Ending 07-17-2015'!T16</f>
        <v>16</v>
      </c>
      <c r="Y16" s="449">
        <f>'Week Ending 07-10-2015'!Y16+'Week Ending 07-17-2015'!U16</f>
        <v>0</v>
      </c>
    </row>
    <row r="17" spans="1:25" ht="15.6" customHeight="1" thickBot="1" x14ac:dyDescent="0.35">
      <c r="A17" s="432" t="s">
        <v>2</v>
      </c>
      <c r="B17" s="433"/>
      <c r="C17" s="434">
        <f t="shared" ref="C17:Y17" si="2">SUM(C4:C16)</f>
        <v>7</v>
      </c>
      <c r="D17" s="435">
        <f t="shared" si="2"/>
        <v>56</v>
      </c>
      <c r="E17" s="454">
        <f t="shared" si="2"/>
        <v>53</v>
      </c>
      <c r="F17" s="435">
        <f t="shared" si="2"/>
        <v>4</v>
      </c>
      <c r="G17" s="435">
        <f t="shared" si="2"/>
        <v>57</v>
      </c>
      <c r="H17" s="455">
        <f t="shared" si="2"/>
        <v>60</v>
      </c>
      <c r="I17" s="456">
        <f t="shared" si="2"/>
        <v>2</v>
      </c>
      <c r="J17" s="456">
        <f t="shared" si="2"/>
        <v>82</v>
      </c>
      <c r="K17" s="454">
        <f t="shared" si="2"/>
        <v>79</v>
      </c>
      <c r="L17" s="435">
        <f t="shared" si="2"/>
        <v>1</v>
      </c>
      <c r="M17" s="435">
        <f t="shared" si="2"/>
        <v>67</v>
      </c>
      <c r="N17" s="454">
        <f t="shared" si="2"/>
        <v>65</v>
      </c>
      <c r="O17" s="435">
        <f t="shared" si="2"/>
        <v>2</v>
      </c>
      <c r="P17" s="435">
        <f t="shared" si="2"/>
        <v>334</v>
      </c>
      <c r="Q17" s="454">
        <f t="shared" si="2"/>
        <v>330</v>
      </c>
      <c r="R17" s="435">
        <f t="shared" si="2"/>
        <v>0</v>
      </c>
      <c r="S17" s="313">
        <f t="shared" si="2"/>
        <v>596</v>
      </c>
      <c r="T17" s="313">
        <f t="shared" si="2"/>
        <v>587</v>
      </c>
      <c r="U17" s="313">
        <f t="shared" si="2"/>
        <v>9</v>
      </c>
      <c r="V17" s="436">
        <f t="shared" si="2"/>
        <v>7</v>
      </c>
      <c r="W17" s="222">
        <f t="shared" si="2"/>
        <v>1019</v>
      </c>
      <c r="X17" s="222">
        <f t="shared" si="2"/>
        <v>1052</v>
      </c>
      <c r="Y17" s="235">
        <f t="shared" si="2"/>
        <v>28</v>
      </c>
    </row>
    <row r="18" spans="1:25" x14ac:dyDescent="0.3">
      <c r="A18" s="8"/>
      <c r="P18" s="9"/>
      <c r="Q18" s="9"/>
      <c r="R18" s="9"/>
      <c r="S18" s="30"/>
      <c r="T18" s="9"/>
      <c r="U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74" priority="2" operator="equal">
      <formula>0</formula>
    </cfRule>
  </conditionalFormatting>
  <conditionalFormatting sqref="V1:V17">
    <cfRule type="cellIs" dxfId="73" priority="1" operator="equal">
      <formula>0</formula>
    </cfRule>
  </conditionalFormatting>
  <pageMargins left="0.7" right="0.7" top="0.75" bottom="0.75" header="0.3" footer="0.3"/>
  <pageSetup scale="55" orientation="landscape" r:id="rId1"/>
  <ignoredErrors>
    <ignoredError sqref="W6:Y6 W8:Y8 W10:Y10 W12:Y12 W14:Y14"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90" zoomScaleNormal="90" workbookViewId="0">
      <selection activeCell="S5" sqref="S5"/>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3" t="s">
        <v>21</v>
      </c>
      <c r="B1" s="675" t="s">
        <v>14</v>
      </c>
      <c r="C1" s="677" t="s">
        <v>268</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42191</v>
      </c>
      <c r="E2" s="685"/>
      <c r="F2" s="686"/>
      <c r="G2" s="687">
        <f>D2+1</f>
        <v>42192</v>
      </c>
      <c r="H2" s="688"/>
      <c r="I2" s="689"/>
      <c r="J2" s="684">
        <f>G2+1</f>
        <v>42193</v>
      </c>
      <c r="K2" s="685"/>
      <c r="L2" s="686"/>
      <c r="M2" s="684">
        <f>J2+1</f>
        <v>42194</v>
      </c>
      <c r="N2" s="685"/>
      <c r="O2" s="686"/>
      <c r="P2" s="684">
        <f>M2+1</f>
        <v>42195</v>
      </c>
      <c r="Q2" s="685"/>
      <c r="R2" s="686"/>
      <c r="S2" s="663" t="s">
        <v>23</v>
      </c>
      <c r="T2" s="664"/>
      <c r="U2" s="665"/>
      <c r="V2" s="683"/>
      <c r="W2" s="666" t="s">
        <v>266</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225</v>
      </c>
      <c r="C4" s="348">
        <f>'Week Ending 07-03-2015'!V4</f>
        <v>0</v>
      </c>
      <c r="D4" s="459"/>
      <c r="E4" s="524"/>
      <c r="F4" s="524"/>
      <c r="G4" s="459"/>
      <c r="H4" s="524"/>
      <c r="I4" s="524"/>
      <c r="J4" s="113"/>
      <c r="K4" s="525"/>
      <c r="L4" s="525"/>
      <c r="M4" s="113"/>
      <c r="N4" s="525"/>
      <c r="O4" s="113"/>
      <c r="P4" s="526"/>
      <c r="Q4" s="525"/>
      <c r="R4" s="525"/>
      <c r="S4" s="452">
        <f t="shared" ref="S4:U16" si="0">SUM(D4,G4,J4,M4,P4)</f>
        <v>0</v>
      </c>
      <c r="T4" s="452">
        <f t="shared" si="0"/>
        <v>0</v>
      </c>
      <c r="U4" s="452">
        <f t="shared" si="0"/>
        <v>0</v>
      </c>
      <c r="V4" s="453">
        <f t="shared" ref="V4:V16" si="1">C4+(S4-T4-U4)</f>
        <v>0</v>
      </c>
      <c r="W4" s="224">
        <f>'Week Ending 07-03-2015'!Z4+'Week Ending 07-10-2015'!S4</f>
        <v>17</v>
      </c>
      <c r="X4" s="224">
        <f>'Week Ending 07-03-2015'!AA4+'Week Ending 07-10-2015'!T4</f>
        <v>31</v>
      </c>
      <c r="Y4" s="225">
        <f>'Week Ending 07-03-2015'!AB4+'Week Ending 07-10-2015'!U4</f>
        <v>0</v>
      </c>
    </row>
    <row r="5" spans="1:25" ht="29.4" customHeight="1" x14ac:dyDescent="0.3">
      <c r="A5" s="589"/>
      <c r="B5" s="478" t="s">
        <v>247</v>
      </c>
      <c r="C5" s="475">
        <f>'Week Ending 07-03-2015'!V5</f>
        <v>0</v>
      </c>
      <c r="D5" s="488">
        <v>43</v>
      </c>
      <c r="E5" s="527">
        <v>43</v>
      </c>
      <c r="F5" s="527"/>
      <c r="G5" s="488">
        <v>18</v>
      </c>
      <c r="H5" s="527">
        <v>16</v>
      </c>
      <c r="I5" s="527">
        <v>2</v>
      </c>
      <c r="J5" s="491">
        <v>26</v>
      </c>
      <c r="K5" s="528">
        <v>26</v>
      </c>
      <c r="L5" s="528"/>
      <c r="M5" s="493">
        <v>28</v>
      </c>
      <c r="N5" s="528">
        <v>24</v>
      </c>
      <c r="O5" s="491">
        <v>4</v>
      </c>
      <c r="P5" s="529">
        <v>19</v>
      </c>
      <c r="Q5" s="528">
        <v>19</v>
      </c>
      <c r="R5" s="528"/>
      <c r="S5" s="476">
        <f t="shared" si="0"/>
        <v>134</v>
      </c>
      <c r="T5" s="476">
        <f t="shared" si="0"/>
        <v>128</v>
      </c>
      <c r="U5" s="476">
        <f t="shared" si="0"/>
        <v>6</v>
      </c>
      <c r="V5" s="477">
        <f t="shared" si="1"/>
        <v>0</v>
      </c>
      <c r="W5" s="220">
        <f>'Week Ending 07-03-2015'!Z5+'Week Ending 07-10-2015'!S5</f>
        <v>186</v>
      </c>
      <c r="X5" s="220">
        <f>'Week Ending 07-03-2015'!AA5+'Week Ending 07-10-2015'!T5</f>
        <v>220</v>
      </c>
      <c r="Y5" s="231">
        <f>'Week Ending 07-03-2015'!AB5+'Week Ending 07-10-2015'!U5</f>
        <v>6</v>
      </c>
    </row>
    <row r="6" spans="1:25" ht="30" customHeight="1" x14ac:dyDescent="0.3">
      <c r="A6" s="149" t="s">
        <v>255</v>
      </c>
      <c r="B6" s="337" t="s">
        <v>248</v>
      </c>
      <c r="C6" s="335">
        <f>'Week Ending 07-03-2015'!V6</f>
        <v>2</v>
      </c>
      <c r="D6" s="117">
        <v>15</v>
      </c>
      <c r="E6" s="530">
        <v>16</v>
      </c>
      <c r="F6" s="530"/>
      <c r="G6" s="117">
        <v>11</v>
      </c>
      <c r="H6" s="530">
        <v>11</v>
      </c>
      <c r="I6" s="530"/>
      <c r="J6" s="117">
        <v>9</v>
      </c>
      <c r="K6" s="530">
        <v>8</v>
      </c>
      <c r="L6" s="530"/>
      <c r="M6" s="117">
        <v>5</v>
      </c>
      <c r="N6" s="530">
        <v>6</v>
      </c>
      <c r="O6" s="117"/>
      <c r="P6" s="531">
        <v>15</v>
      </c>
      <c r="Q6" s="530">
        <v>12</v>
      </c>
      <c r="R6" s="530"/>
      <c r="S6" s="98">
        <f t="shared" si="0"/>
        <v>55</v>
      </c>
      <c r="T6" s="98">
        <f t="shared" si="0"/>
        <v>53</v>
      </c>
      <c r="U6" s="98">
        <f t="shared" si="0"/>
        <v>0</v>
      </c>
      <c r="V6" s="336">
        <f t="shared" si="1"/>
        <v>4</v>
      </c>
      <c r="W6" s="218">
        <f>'Week Ending 07-03-2015'!Z6+'Week Ending 07-10-2015'!S6</f>
        <v>73</v>
      </c>
      <c r="X6" s="218">
        <f>'Week Ending 07-03-2015'!AA6+'Week Ending 07-10-2015'!T6</f>
        <v>79</v>
      </c>
      <c r="Y6" s="227">
        <f>'Week Ending 07-03-2015'!AB6+'Week Ending 07-10-2015'!U6</f>
        <v>0</v>
      </c>
    </row>
    <row r="7" spans="1:25" ht="30" customHeight="1" thickBot="1" x14ac:dyDescent="0.35">
      <c r="A7" s="553" t="s">
        <v>254</v>
      </c>
      <c r="B7" s="554" t="s">
        <v>249</v>
      </c>
      <c r="C7" s="103">
        <f>'Week Ending 07-03-2015'!V7</f>
        <v>0</v>
      </c>
      <c r="D7" s="121">
        <v>3</v>
      </c>
      <c r="E7" s="555">
        <v>3</v>
      </c>
      <c r="F7" s="556"/>
      <c r="G7" s="121">
        <v>4</v>
      </c>
      <c r="H7" s="555">
        <v>4</v>
      </c>
      <c r="I7" s="556"/>
      <c r="J7" s="121">
        <v>1</v>
      </c>
      <c r="K7" s="557">
        <v>1</v>
      </c>
      <c r="L7" s="558"/>
      <c r="M7" s="121"/>
      <c r="N7" s="559"/>
      <c r="O7" s="121"/>
      <c r="P7" s="560"/>
      <c r="Q7" s="557"/>
      <c r="R7" s="557"/>
      <c r="S7" s="561">
        <f t="shared" si="0"/>
        <v>8</v>
      </c>
      <c r="T7" s="561">
        <f t="shared" si="0"/>
        <v>8</v>
      </c>
      <c r="U7" s="561">
        <f t="shared" si="0"/>
        <v>0</v>
      </c>
      <c r="V7" s="562">
        <f t="shared" si="1"/>
        <v>0</v>
      </c>
      <c r="W7" s="221">
        <f>'Week Ending 07-03-2015'!Z7+'Week Ending 07-10-2015'!S7</f>
        <v>10</v>
      </c>
      <c r="X7" s="221">
        <f>'Week Ending 07-03-2015'!AA7+'Week Ending 07-10-2015'!T7</f>
        <v>10</v>
      </c>
      <c r="Y7" s="233">
        <f>'Week Ending 07-03-2015'!AB7+'Week Ending 07-10-2015'!U7</f>
        <v>0</v>
      </c>
    </row>
    <row r="8" spans="1:25" ht="44.4" customHeight="1" x14ac:dyDescent="0.3">
      <c r="A8" s="669" t="s">
        <v>16</v>
      </c>
      <c r="B8" s="479" t="s">
        <v>226</v>
      </c>
      <c r="C8" s="480">
        <f>'Week Ending 07-03-2015'!V8</f>
        <v>0</v>
      </c>
      <c r="D8" s="467"/>
      <c r="E8" s="538"/>
      <c r="F8" s="538"/>
      <c r="G8" s="467"/>
      <c r="H8" s="538"/>
      <c r="I8" s="538"/>
      <c r="J8" s="467"/>
      <c r="K8" s="538"/>
      <c r="L8" s="538"/>
      <c r="M8" s="467"/>
      <c r="N8" s="538"/>
      <c r="O8" s="467"/>
      <c r="P8" s="539"/>
      <c r="Q8" s="538"/>
      <c r="R8" s="538"/>
      <c r="S8" s="52">
        <f t="shared" si="0"/>
        <v>0</v>
      </c>
      <c r="T8" s="52">
        <f t="shared" si="0"/>
        <v>0</v>
      </c>
      <c r="U8" s="52">
        <f t="shared" si="0"/>
        <v>0</v>
      </c>
      <c r="V8" s="481">
        <f t="shared" si="1"/>
        <v>0</v>
      </c>
      <c r="W8" s="220">
        <f>'Week Ending 07-03-2015'!Z8+'Week Ending 07-10-2015'!S8</f>
        <v>9</v>
      </c>
      <c r="X8" s="220">
        <f>'Week Ending 07-03-2015'!AA8+'Week Ending 07-10-2015'!T8</f>
        <v>9</v>
      </c>
      <c r="Y8" s="231">
        <f>'Week Ending 07-03-2015'!AB8+'Week Ending 07-10-2015'!U8</f>
        <v>0</v>
      </c>
    </row>
    <row r="9" spans="1:25" ht="32.4" customHeight="1" x14ac:dyDescent="0.3">
      <c r="A9" s="670"/>
      <c r="B9" s="482" t="s">
        <v>250</v>
      </c>
      <c r="C9" s="480">
        <f>'Week Ending 07-03-2015'!V9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07-03-2015'!Z9+'Week Ending 07-10-2015'!S9</f>
        <v>0</v>
      </c>
      <c r="X9" s="220">
        <f>'Week Ending 07-03-2015'!AA9+'Week Ending 07-10-2015'!T9</f>
        <v>0</v>
      </c>
      <c r="Y9" s="231">
        <f>'Week Ending 07-03-2015'!AB9+'Week Ending 07-10-2015'!U9</f>
        <v>0</v>
      </c>
    </row>
    <row r="10" spans="1:25" ht="37.950000000000003" customHeight="1" x14ac:dyDescent="0.3">
      <c r="A10" s="155" t="s">
        <v>256</v>
      </c>
      <c r="B10" s="339" t="s">
        <v>251</v>
      </c>
      <c r="C10" s="338">
        <f>'Week Ending 07-03-2015'!V10</f>
        <v>0</v>
      </c>
      <c r="D10" s="128">
        <v>1</v>
      </c>
      <c r="E10" s="540">
        <v>1</v>
      </c>
      <c r="F10" s="540"/>
      <c r="G10" s="128">
        <v>6</v>
      </c>
      <c r="H10" s="540">
        <v>6</v>
      </c>
      <c r="I10" s="540"/>
      <c r="J10" s="128">
        <v>4</v>
      </c>
      <c r="K10" s="540">
        <v>4</v>
      </c>
      <c r="L10" s="540"/>
      <c r="M10" s="128">
        <v>17</v>
      </c>
      <c r="N10" s="540">
        <v>17</v>
      </c>
      <c r="O10" s="128"/>
      <c r="P10" s="541"/>
      <c r="Q10" s="540"/>
      <c r="R10" s="540"/>
      <c r="S10" s="98">
        <f t="shared" si="0"/>
        <v>28</v>
      </c>
      <c r="T10" s="98">
        <f>SUM(E10,H10,K10,N10,Q10)</f>
        <v>28</v>
      </c>
      <c r="U10" s="98">
        <f t="shared" si="0"/>
        <v>0</v>
      </c>
      <c r="V10" s="336">
        <f t="shared" si="1"/>
        <v>0</v>
      </c>
      <c r="W10" s="218">
        <f>'Week Ending 07-03-2015'!Z10+'Week Ending 07-10-2015'!S10</f>
        <v>32</v>
      </c>
      <c r="X10" s="218">
        <f>'Week Ending 07-03-2015'!AA10+'Week Ending 07-10-2015'!T10</f>
        <v>35</v>
      </c>
      <c r="Y10" s="227">
        <f>'Week Ending 07-03-2015'!AB10+'Week Ending 07-10-2015'!U10</f>
        <v>0</v>
      </c>
    </row>
    <row r="11" spans="1:25" ht="30" customHeight="1" thickBot="1" x14ac:dyDescent="0.35">
      <c r="A11" s="379" t="s">
        <v>253</v>
      </c>
      <c r="B11" s="356" t="s">
        <v>252</v>
      </c>
      <c r="C11" s="357">
        <f>'Week Ending 07-03-2015'!V11</f>
        <v>0</v>
      </c>
      <c r="D11" s="414"/>
      <c r="E11" s="542"/>
      <c r="F11" s="542"/>
      <c r="G11" s="414"/>
      <c r="H11" s="542"/>
      <c r="I11" s="542"/>
      <c r="J11" s="414"/>
      <c r="K11" s="542"/>
      <c r="L11" s="542"/>
      <c r="M11" s="414">
        <v>2</v>
      </c>
      <c r="N11" s="542">
        <v>2</v>
      </c>
      <c r="O11" s="414"/>
      <c r="P11" s="543"/>
      <c r="Q11" s="542"/>
      <c r="R11" s="542"/>
      <c r="S11" s="48">
        <f t="shared" si="0"/>
        <v>2</v>
      </c>
      <c r="T11" s="48">
        <f t="shared" si="0"/>
        <v>2</v>
      </c>
      <c r="U11" s="48">
        <f t="shared" si="0"/>
        <v>0</v>
      </c>
      <c r="V11" s="358">
        <f t="shared" si="1"/>
        <v>0</v>
      </c>
      <c r="W11" s="219">
        <f>'Week Ending 07-03-2015'!Z11+'Week Ending 07-10-2015'!S11</f>
        <v>3</v>
      </c>
      <c r="X11" s="219">
        <f>'Week Ending 07-03-2015'!AA11+'Week Ending 07-10-2015'!T11</f>
        <v>3</v>
      </c>
      <c r="Y11" s="229">
        <f>'Week Ending 07-03-2015'!AB11+'Week Ending 07-10-2015'!U11</f>
        <v>0</v>
      </c>
    </row>
    <row r="12" spans="1:25" ht="39.6" customHeight="1" x14ac:dyDescent="0.3">
      <c r="A12" s="671" t="s">
        <v>20</v>
      </c>
      <c r="B12" s="359" t="s">
        <v>257</v>
      </c>
      <c r="C12" s="360">
        <f>'Week Ending 07-03-2015'!V12</f>
        <v>0</v>
      </c>
      <c r="D12" s="135">
        <v>8</v>
      </c>
      <c r="E12" s="544">
        <v>8</v>
      </c>
      <c r="F12" s="544"/>
      <c r="G12" s="135">
        <v>10</v>
      </c>
      <c r="H12" s="544">
        <v>5</v>
      </c>
      <c r="I12" s="544">
        <v>5</v>
      </c>
      <c r="J12" s="135">
        <v>6</v>
      </c>
      <c r="K12" s="544">
        <v>5</v>
      </c>
      <c r="L12" s="544">
        <v>1</v>
      </c>
      <c r="M12" s="135">
        <v>4</v>
      </c>
      <c r="N12" s="544">
        <v>3</v>
      </c>
      <c r="O12" s="135">
        <v>1</v>
      </c>
      <c r="P12" s="545">
        <v>2</v>
      </c>
      <c r="Q12" s="544"/>
      <c r="R12" s="544">
        <v>2</v>
      </c>
      <c r="S12" s="44">
        <f t="shared" si="0"/>
        <v>30</v>
      </c>
      <c r="T12" s="44">
        <f>SUM(E12,H12,K12,N12,Q12)</f>
        <v>21</v>
      </c>
      <c r="U12" s="44">
        <f>SUM(F12,I12,L12,O12,R12)</f>
        <v>9</v>
      </c>
      <c r="V12" s="349">
        <f t="shared" si="1"/>
        <v>0</v>
      </c>
      <c r="W12" s="224">
        <f>'Week Ending 07-03-2015'!Z12+'Week Ending 07-10-2015'!S12</f>
        <v>45</v>
      </c>
      <c r="X12" s="224">
        <f>'Week Ending 07-03-2015'!AA12+'Week Ending 07-10-2015'!T12</f>
        <v>33</v>
      </c>
      <c r="Y12" s="225">
        <f>'Week Ending 07-03-2015'!AB12+'Week Ending 07-10-2015'!U12</f>
        <v>12</v>
      </c>
    </row>
    <row r="13" spans="1:25" ht="39.6" customHeight="1" x14ac:dyDescent="0.3">
      <c r="A13" s="672"/>
      <c r="B13" s="346" t="s">
        <v>258</v>
      </c>
      <c r="C13" s="340">
        <f>'Week Ending 07-03-2015'!V13</f>
        <v>0</v>
      </c>
      <c r="D13" s="139"/>
      <c r="E13" s="546"/>
      <c r="F13" s="546"/>
      <c r="G13" s="139"/>
      <c r="H13" s="546"/>
      <c r="I13" s="546"/>
      <c r="J13" s="139">
        <v>1</v>
      </c>
      <c r="K13" s="546"/>
      <c r="L13" s="546">
        <v>1</v>
      </c>
      <c r="M13" s="139"/>
      <c r="N13" s="546"/>
      <c r="O13" s="139"/>
      <c r="P13" s="547"/>
      <c r="Q13" s="546"/>
      <c r="R13" s="546"/>
      <c r="S13" s="98">
        <f t="shared" si="0"/>
        <v>1</v>
      </c>
      <c r="T13" s="98">
        <f>SUM(E13,H13,K13,N13,Q13)</f>
        <v>0</v>
      </c>
      <c r="U13" s="98">
        <f>SUM(F13,I13,L13,O13,R13)</f>
        <v>1</v>
      </c>
      <c r="V13" s="336">
        <f t="shared" si="1"/>
        <v>0</v>
      </c>
      <c r="W13" s="218">
        <f>'Week Ending 07-03-2015'!Z13+'Week Ending 07-10-2015'!S13</f>
        <v>1</v>
      </c>
      <c r="X13" s="218">
        <f>'Week Ending 07-03-2015'!AA13+'Week Ending 07-10-2015'!T13</f>
        <v>0</v>
      </c>
      <c r="Y13" s="227">
        <f>'Week Ending 07-03-2015'!AB13+'Week Ending 07-10-2015'!U13</f>
        <v>1</v>
      </c>
    </row>
    <row r="14" spans="1:25" ht="30" customHeight="1" x14ac:dyDescent="0.3">
      <c r="A14" s="159" t="s">
        <v>259</v>
      </c>
      <c r="B14" s="341" t="s">
        <v>260</v>
      </c>
      <c r="C14" s="340">
        <f>'Week Ending 07-03-2015'!V14</f>
        <v>0</v>
      </c>
      <c r="D14" s="139"/>
      <c r="E14" s="546"/>
      <c r="F14" s="546"/>
      <c r="G14" s="139">
        <v>28</v>
      </c>
      <c r="H14" s="546">
        <v>12</v>
      </c>
      <c r="I14" s="546"/>
      <c r="J14" s="139"/>
      <c r="K14" s="546"/>
      <c r="L14" s="546"/>
      <c r="M14" s="139"/>
      <c r="N14" s="546">
        <v>11</v>
      </c>
      <c r="O14" s="139"/>
      <c r="P14" s="547"/>
      <c r="Q14" s="546">
        <v>2</v>
      </c>
      <c r="R14" s="546"/>
      <c r="S14" s="98">
        <f t="shared" si="0"/>
        <v>28</v>
      </c>
      <c r="T14" s="98">
        <f t="shared" si="0"/>
        <v>25</v>
      </c>
      <c r="U14" s="98">
        <f t="shared" si="0"/>
        <v>0</v>
      </c>
      <c r="V14" s="336">
        <f t="shared" si="1"/>
        <v>3</v>
      </c>
      <c r="W14" s="218">
        <f>'Week Ending 07-03-2015'!Z14+'Week Ending 07-10-2015'!S14</f>
        <v>32</v>
      </c>
      <c r="X14" s="218">
        <f>'Week Ending 07-03-2015'!AA14+'Week Ending 07-10-2015'!T14</f>
        <v>30</v>
      </c>
      <c r="Y14" s="227">
        <f>'Week Ending 07-03-2015'!AB14+'Week Ending 07-10-2015'!U14</f>
        <v>0</v>
      </c>
    </row>
    <row r="15" spans="1:25" ht="30.6" customHeight="1" thickBot="1" x14ac:dyDescent="0.35">
      <c r="A15" s="461" t="s">
        <v>261</v>
      </c>
      <c r="B15" s="483" t="s">
        <v>262</v>
      </c>
      <c r="C15" s="484">
        <f>'Week Ending 07-03-2015'!V15</f>
        <v>0</v>
      </c>
      <c r="D15" s="143"/>
      <c r="E15" s="548"/>
      <c r="F15" s="548"/>
      <c r="G15" s="143"/>
      <c r="H15" s="548"/>
      <c r="I15" s="548"/>
      <c r="J15" s="143"/>
      <c r="K15" s="548"/>
      <c r="L15" s="548"/>
      <c r="M15" s="143">
        <v>1</v>
      </c>
      <c r="N15" s="548">
        <v>1</v>
      </c>
      <c r="O15" s="143"/>
      <c r="P15" s="549"/>
      <c r="Q15" s="548"/>
      <c r="R15" s="548"/>
      <c r="S15" s="57">
        <f t="shared" si="0"/>
        <v>1</v>
      </c>
      <c r="T15" s="57">
        <f t="shared" si="0"/>
        <v>1</v>
      </c>
      <c r="U15" s="57">
        <f t="shared" si="0"/>
        <v>0</v>
      </c>
      <c r="V15" s="485">
        <f t="shared" si="1"/>
        <v>0</v>
      </c>
      <c r="W15" s="221">
        <f>'Week Ending 07-03-2015'!Z15+'Week Ending 07-10-2015'!S15</f>
        <v>1</v>
      </c>
      <c r="X15" s="221">
        <f>'Week Ending 07-03-2015'!AA15+'Week Ending 07-10-2015'!T15</f>
        <v>1</v>
      </c>
      <c r="Y15" s="233">
        <f>'Week Ending 07-03-2015'!AB15+'Week Ending 07-10-2015'!U15</f>
        <v>0</v>
      </c>
    </row>
    <row r="16" spans="1:25" ht="21.6" customHeight="1" thickBot="1" x14ac:dyDescent="0.35">
      <c r="A16" s="381" t="s">
        <v>153</v>
      </c>
      <c r="B16" s="365" t="s">
        <v>154</v>
      </c>
      <c r="C16" s="366">
        <f>'Week Ending 07-03-2015'!V16</f>
        <v>0</v>
      </c>
      <c r="D16" s="417">
        <v>2</v>
      </c>
      <c r="E16" s="550">
        <v>2</v>
      </c>
      <c r="F16" s="550"/>
      <c r="G16" s="417">
        <v>8</v>
      </c>
      <c r="H16" s="550"/>
      <c r="I16" s="550"/>
      <c r="J16" s="417">
        <v>1</v>
      </c>
      <c r="K16" s="550">
        <v>1</v>
      </c>
      <c r="L16" s="550"/>
      <c r="M16" s="417"/>
      <c r="N16" s="550">
        <v>8</v>
      </c>
      <c r="O16" s="417"/>
      <c r="P16" s="551"/>
      <c r="Q16" s="550"/>
      <c r="R16" s="550"/>
      <c r="S16" s="316">
        <f t="shared" si="0"/>
        <v>11</v>
      </c>
      <c r="T16" s="316">
        <f t="shared" si="0"/>
        <v>11</v>
      </c>
      <c r="U16" s="316">
        <f t="shared" si="0"/>
        <v>0</v>
      </c>
      <c r="V16" s="367">
        <f t="shared" si="1"/>
        <v>0</v>
      </c>
      <c r="W16" s="368">
        <f>'Week Ending 07-03-2015'!Z16+'Week Ending 07-10-2015'!S16</f>
        <v>14</v>
      </c>
      <c r="X16" s="368">
        <f>'Week Ending 07-03-2015'!AA16+'Week Ending 07-10-2015'!T16</f>
        <v>14</v>
      </c>
      <c r="Y16" s="449">
        <f>'Week Ending 07-03-2015'!AB16+'Week Ending 07-10-2015'!U16</f>
        <v>0</v>
      </c>
    </row>
    <row r="17" spans="1:25" ht="15.6" customHeight="1" thickBot="1" x14ac:dyDescent="0.35">
      <c r="A17" s="432" t="s">
        <v>2</v>
      </c>
      <c r="B17" s="433"/>
      <c r="C17" s="434">
        <f t="shared" ref="C17:Y17" si="2">SUM(C4:C16)</f>
        <v>2</v>
      </c>
      <c r="D17" s="435">
        <f t="shared" si="2"/>
        <v>72</v>
      </c>
      <c r="E17" s="454">
        <f t="shared" si="2"/>
        <v>73</v>
      </c>
      <c r="F17" s="435">
        <f t="shared" si="2"/>
        <v>0</v>
      </c>
      <c r="G17" s="435">
        <f t="shared" si="2"/>
        <v>85</v>
      </c>
      <c r="H17" s="455">
        <f t="shared" si="2"/>
        <v>54</v>
      </c>
      <c r="I17" s="456">
        <f t="shared" si="2"/>
        <v>7</v>
      </c>
      <c r="J17" s="456">
        <f t="shared" si="2"/>
        <v>48</v>
      </c>
      <c r="K17" s="454">
        <f t="shared" si="2"/>
        <v>45</v>
      </c>
      <c r="L17" s="435">
        <f t="shared" si="2"/>
        <v>2</v>
      </c>
      <c r="M17" s="435">
        <f t="shared" si="2"/>
        <v>57</v>
      </c>
      <c r="N17" s="454">
        <f t="shared" si="2"/>
        <v>72</v>
      </c>
      <c r="O17" s="435">
        <f t="shared" si="2"/>
        <v>5</v>
      </c>
      <c r="P17" s="435">
        <f t="shared" si="2"/>
        <v>36</v>
      </c>
      <c r="Q17" s="454">
        <f t="shared" si="2"/>
        <v>33</v>
      </c>
      <c r="R17" s="435">
        <f t="shared" si="2"/>
        <v>2</v>
      </c>
      <c r="S17" s="313">
        <f t="shared" si="2"/>
        <v>298</v>
      </c>
      <c r="T17" s="313">
        <f t="shared" si="2"/>
        <v>277</v>
      </c>
      <c r="U17" s="313">
        <f t="shared" si="2"/>
        <v>16</v>
      </c>
      <c r="V17" s="436">
        <f t="shared" si="2"/>
        <v>7</v>
      </c>
      <c r="W17" s="222">
        <f t="shared" si="2"/>
        <v>423</v>
      </c>
      <c r="X17" s="222">
        <f t="shared" si="2"/>
        <v>465</v>
      </c>
      <c r="Y17" s="235">
        <f t="shared" si="2"/>
        <v>19</v>
      </c>
    </row>
    <row r="18" spans="1:25" x14ac:dyDescent="0.3">
      <c r="A18" s="8"/>
      <c r="P18" s="9"/>
      <c r="Q18" s="9"/>
      <c r="R18" s="9"/>
      <c r="S18" s="30"/>
      <c r="T18" s="9"/>
      <c r="U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72" priority="2" operator="equal">
      <formula>0</formula>
    </cfRule>
  </conditionalFormatting>
  <conditionalFormatting sqref="V1:V17">
    <cfRule type="cellIs" dxfId="71" priority="1" operator="equal">
      <formula>0</formula>
    </cfRule>
  </conditionalFormatting>
  <pageMargins left="0.7" right="0.7" top="0.75" bottom="0.75" header="0.3" footer="0.3"/>
  <pageSetup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H12" sqref="H12"/>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3" t="s">
        <v>21</v>
      </c>
      <c r="B1" s="675" t="s">
        <v>14</v>
      </c>
      <c r="C1" s="677" t="s">
        <v>392</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42310</v>
      </c>
      <c r="E2" s="685"/>
      <c r="F2" s="686"/>
      <c r="G2" s="687">
        <f>D2+1</f>
        <v>42311</v>
      </c>
      <c r="H2" s="688"/>
      <c r="I2" s="689"/>
      <c r="J2" s="684">
        <f>G2+1</f>
        <v>42312</v>
      </c>
      <c r="K2" s="685"/>
      <c r="L2" s="686"/>
      <c r="M2" s="684">
        <f>J2+1</f>
        <v>42313</v>
      </c>
      <c r="N2" s="685"/>
      <c r="O2" s="686"/>
      <c r="P2" s="684">
        <f>M2+1</f>
        <v>42314</v>
      </c>
      <c r="Q2" s="685"/>
      <c r="R2" s="686"/>
      <c r="S2" s="663" t="s">
        <v>23</v>
      </c>
      <c r="T2" s="664"/>
      <c r="U2" s="665"/>
      <c r="V2" s="683"/>
      <c r="W2" s="666" t="s">
        <v>393</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394</v>
      </c>
      <c r="B4" s="451" t="s">
        <v>409</v>
      </c>
      <c r="C4" s="348">
        <f>'Week Ending 10-30-2015 '!V4</f>
        <v>0</v>
      </c>
      <c r="D4" s="459">
        <v>205</v>
      </c>
      <c r="E4" s="524"/>
      <c r="F4" s="524"/>
      <c r="G4" s="459"/>
      <c r="H4" s="524">
        <v>165</v>
      </c>
      <c r="I4" s="524"/>
      <c r="J4" s="459"/>
      <c r="K4" s="524"/>
      <c r="L4" s="524"/>
      <c r="M4" s="459"/>
      <c r="N4" s="524"/>
      <c r="O4" s="524"/>
      <c r="P4" s="459">
        <v>104</v>
      </c>
      <c r="Q4" s="524">
        <v>134</v>
      </c>
      <c r="R4" s="524"/>
      <c r="S4" s="452">
        <f t="shared" ref="S4:U16" si="0">SUM(D4,G4,J4,M4,P4)</f>
        <v>309</v>
      </c>
      <c r="T4" s="452">
        <f t="shared" si="0"/>
        <v>299</v>
      </c>
      <c r="U4" s="452">
        <f t="shared" si="0"/>
        <v>0</v>
      </c>
      <c r="V4" s="453">
        <f t="shared" ref="V4:V16" si="1">C4+(S4-T4-U4)</f>
        <v>10</v>
      </c>
      <c r="W4" s="224">
        <f>S4</f>
        <v>309</v>
      </c>
      <c r="X4" s="224">
        <f>T4</f>
        <v>299</v>
      </c>
      <c r="Y4" s="225">
        <f>U4</f>
        <v>0</v>
      </c>
    </row>
    <row r="5" spans="1:25" ht="29.4" customHeight="1" x14ac:dyDescent="0.3">
      <c r="A5" s="661"/>
      <c r="B5" s="478" t="s">
        <v>410</v>
      </c>
      <c r="C5" s="475">
        <f>'Week Ending 10-30-2015 '!V5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220">
        <f t="shared" ref="W5:W16" si="2">S5</f>
        <v>0</v>
      </c>
      <c r="X5" s="220">
        <f t="shared" ref="X5:X16" si="3">T5</f>
        <v>0</v>
      </c>
      <c r="Y5" s="231">
        <f t="shared" ref="Y5:Y16" si="4">U5</f>
        <v>0</v>
      </c>
    </row>
    <row r="6" spans="1:25" ht="30" customHeight="1" x14ac:dyDescent="0.3">
      <c r="A6" s="149" t="s">
        <v>413</v>
      </c>
      <c r="B6" s="337" t="s">
        <v>397</v>
      </c>
      <c r="C6" s="335">
        <f>'Week Ending 10-30-2015 '!V6</f>
        <v>10</v>
      </c>
      <c r="D6" s="117">
        <v>17</v>
      </c>
      <c r="E6" s="530">
        <v>13</v>
      </c>
      <c r="F6" s="530"/>
      <c r="G6" s="117">
        <v>40</v>
      </c>
      <c r="H6" s="530">
        <v>10</v>
      </c>
      <c r="I6" s="530"/>
      <c r="J6" s="117">
        <v>6</v>
      </c>
      <c r="K6" s="530">
        <v>6</v>
      </c>
      <c r="L6" s="530"/>
      <c r="M6" s="117"/>
      <c r="N6" s="530">
        <v>33</v>
      </c>
      <c r="O6" s="530">
        <v>2</v>
      </c>
      <c r="P6" s="117">
        <v>11</v>
      </c>
      <c r="Q6" s="530">
        <v>9</v>
      </c>
      <c r="R6" s="530"/>
      <c r="S6" s="98">
        <f t="shared" si="0"/>
        <v>74</v>
      </c>
      <c r="T6" s="98">
        <f>SUM(E6,H6,K6,N6,Q6)</f>
        <v>71</v>
      </c>
      <c r="U6" s="98">
        <f>SUM(F6,I6,L6,O6,R6)</f>
        <v>2</v>
      </c>
      <c r="V6" s="336">
        <f t="shared" si="1"/>
        <v>11</v>
      </c>
      <c r="W6" s="218">
        <f t="shared" si="2"/>
        <v>74</v>
      </c>
      <c r="X6" s="218">
        <f t="shared" si="3"/>
        <v>71</v>
      </c>
      <c r="Y6" s="227">
        <f t="shared" si="4"/>
        <v>2</v>
      </c>
    </row>
    <row r="7" spans="1:25" ht="30" customHeight="1" thickBot="1" x14ac:dyDescent="0.35">
      <c r="A7" s="553" t="s">
        <v>396</v>
      </c>
      <c r="B7" s="554" t="s">
        <v>398</v>
      </c>
      <c r="C7" s="103">
        <f>'Week Ending 10-30-2015 '!V7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221">
        <f t="shared" si="2"/>
        <v>0</v>
      </c>
      <c r="X7" s="221">
        <f t="shared" si="3"/>
        <v>0</v>
      </c>
      <c r="Y7" s="233">
        <f t="shared" si="4"/>
        <v>0</v>
      </c>
    </row>
    <row r="8" spans="1:25" ht="44.4" customHeight="1" x14ac:dyDescent="0.3">
      <c r="A8" s="669" t="s">
        <v>395</v>
      </c>
      <c r="B8" s="479" t="s">
        <v>411</v>
      </c>
      <c r="C8" s="480">
        <f>'Week Ending 10-30-2015 '!V8</f>
        <v>5</v>
      </c>
      <c r="D8" s="467">
        <v>52</v>
      </c>
      <c r="E8" s="538"/>
      <c r="F8" s="538"/>
      <c r="G8" s="467"/>
      <c r="H8" s="538">
        <v>13</v>
      </c>
      <c r="I8" s="538">
        <v>4</v>
      </c>
      <c r="J8" s="467"/>
      <c r="K8" s="538"/>
      <c r="L8" s="538"/>
      <c r="M8" s="467"/>
      <c r="N8" s="538"/>
      <c r="O8" s="538"/>
      <c r="P8" s="467">
        <v>26</v>
      </c>
      <c r="Q8" s="538">
        <v>56</v>
      </c>
      <c r="R8" s="538"/>
      <c r="S8" s="52">
        <f t="shared" si="0"/>
        <v>78</v>
      </c>
      <c r="T8" s="52">
        <f t="shared" si="0"/>
        <v>69</v>
      </c>
      <c r="U8" s="52">
        <f t="shared" si="0"/>
        <v>4</v>
      </c>
      <c r="V8" s="481">
        <f t="shared" si="1"/>
        <v>10</v>
      </c>
      <c r="W8" s="220">
        <f t="shared" si="2"/>
        <v>78</v>
      </c>
      <c r="X8" s="220">
        <f t="shared" si="3"/>
        <v>69</v>
      </c>
      <c r="Y8" s="231">
        <f t="shared" si="4"/>
        <v>4</v>
      </c>
    </row>
    <row r="9" spans="1:25" ht="32.4" customHeight="1" x14ac:dyDescent="0.3">
      <c r="A9" s="670"/>
      <c r="B9" s="482" t="s">
        <v>412</v>
      </c>
      <c r="C9" s="480">
        <f>'Week Ending 10-30-2015 '!V9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220">
        <f t="shared" si="2"/>
        <v>0</v>
      </c>
      <c r="X9" s="220">
        <f t="shared" si="3"/>
        <v>0</v>
      </c>
      <c r="Y9" s="231">
        <f t="shared" si="4"/>
        <v>0</v>
      </c>
    </row>
    <row r="10" spans="1:25" ht="37.950000000000003" customHeight="1" x14ac:dyDescent="0.3">
      <c r="A10" s="155" t="s">
        <v>401</v>
      </c>
      <c r="B10" s="339" t="s">
        <v>399</v>
      </c>
      <c r="C10" s="338">
        <f>'Week Ending 10-30-2015 '!V10</f>
        <v>3</v>
      </c>
      <c r="D10" s="128">
        <v>14</v>
      </c>
      <c r="E10" s="540">
        <v>17</v>
      </c>
      <c r="F10" s="540"/>
      <c r="G10" s="128">
        <v>11</v>
      </c>
      <c r="H10" s="540">
        <v>11</v>
      </c>
      <c r="I10" s="540"/>
      <c r="J10" s="128">
        <v>2</v>
      </c>
      <c r="K10" s="540">
        <v>2</v>
      </c>
      <c r="L10" s="540"/>
      <c r="M10" s="128">
        <v>6</v>
      </c>
      <c r="N10" s="540">
        <v>6</v>
      </c>
      <c r="O10" s="540"/>
      <c r="P10" s="128">
        <v>1</v>
      </c>
      <c r="Q10" s="540">
        <v>1</v>
      </c>
      <c r="R10" s="540"/>
      <c r="S10" s="98">
        <f t="shared" si="0"/>
        <v>34</v>
      </c>
      <c r="T10" s="98">
        <f>SUM(E10,H10,K10,N10,Q10)</f>
        <v>37</v>
      </c>
      <c r="U10" s="98">
        <f t="shared" si="0"/>
        <v>0</v>
      </c>
      <c r="V10" s="336">
        <f t="shared" si="1"/>
        <v>0</v>
      </c>
      <c r="W10" s="218">
        <f t="shared" si="2"/>
        <v>34</v>
      </c>
      <c r="X10" s="218">
        <f t="shared" si="3"/>
        <v>37</v>
      </c>
      <c r="Y10" s="227">
        <f t="shared" si="4"/>
        <v>0</v>
      </c>
    </row>
    <row r="11" spans="1:25" ht="30" customHeight="1" thickBot="1" x14ac:dyDescent="0.35">
      <c r="A11" s="379" t="s">
        <v>402</v>
      </c>
      <c r="B11" s="356" t="s">
        <v>400</v>
      </c>
      <c r="C11" s="357">
        <f>'Week Ending 10-30-2015 '!V11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219">
        <f t="shared" si="2"/>
        <v>0</v>
      </c>
      <c r="X11" s="219">
        <f t="shared" si="3"/>
        <v>0</v>
      </c>
      <c r="Y11" s="229">
        <f t="shared" si="4"/>
        <v>0</v>
      </c>
    </row>
    <row r="12" spans="1:25" ht="39.6" customHeight="1" x14ac:dyDescent="0.3">
      <c r="A12" s="671" t="s">
        <v>20</v>
      </c>
      <c r="B12" s="359" t="s">
        <v>408</v>
      </c>
      <c r="C12" s="360">
        <f>'Week Ending 10-30-2015 '!V12</f>
        <v>0</v>
      </c>
      <c r="D12" s="135">
        <v>11</v>
      </c>
      <c r="E12" s="544">
        <v>4</v>
      </c>
      <c r="F12" s="544">
        <v>7</v>
      </c>
      <c r="G12" s="135">
        <v>8</v>
      </c>
      <c r="H12" s="544">
        <v>2</v>
      </c>
      <c r="I12" s="544">
        <v>6</v>
      </c>
      <c r="J12" s="135">
        <v>5</v>
      </c>
      <c r="K12" s="544">
        <v>5</v>
      </c>
      <c r="L12" s="544"/>
      <c r="M12" s="135">
        <v>4</v>
      </c>
      <c r="N12" s="544"/>
      <c r="O12" s="544">
        <v>4</v>
      </c>
      <c r="P12" s="135">
        <v>3</v>
      </c>
      <c r="Q12" s="544"/>
      <c r="R12" s="544">
        <v>3</v>
      </c>
      <c r="S12" s="44">
        <f t="shared" si="0"/>
        <v>31</v>
      </c>
      <c r="T12" s="44">
        <f>SUM(E12,H12,K12,N12,Q12)</f>
        <v>11</v>
      </c>
      <c r="U12" s="44">
        <f>SUM(F12,I12,L12,O12,R12)</f>
        <v>20</v>
      </c>
      <c r="V12" s="349">
        <f t="shared" si="1"/>
        <v>0</v>
      </c>
      <c r="W12" s="224">
        <f t="shared" si="2"/>
        <v>31</v>
      </c>
      <c r="X12" s="224">
        <f t="shared" si="3"/>
        <v>11</v>
      </c>
      <c r="Y12" s="225">
        <f t="shared" si="4"/>
        <v>20</v>
      </c>
    </row>
    <row r="13" spans="1:25" ht="39.6" customHeight="1" x14ac:dyDescent="0.3">
      <c r="A13" s="672"/>
      <c r="B13" s="346" t="s">
        <v>407</v>
      </c>
      <c r="C13" s="340">
        <f>'Week Ending 10-30-2015 '!V13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 t="shared" si="2"/>
        <v>0</v>
      </c>
      <c r="X13" s="218">
        <f t="shared" si="3"/>
        <v>0</v>
      </c>
      <c r="Y13" s="227">
        <f t="shared" si="4"/>
        <v>0</v>
      </c>
    </row>
    <row r="14" spans="1:25" ht="30" customHeight="1" x14ac:dyDescent="0.3">
      <c r="A14" s="159" t="s">
        <v>403</v>
      </c>
      <c r="B14" s="341" t="s">
        <v>406</v>
      </c>
      <c r="C14" s="340">
        <f>'Week Ending 10-30-2015 '!V14</f>
        <v>21</v>
      </c>
      <c r="D14" s="139">
        <v>9</v>
      </c>
      <c r="E14" s="546">
        <v>30</v>
      </c>
      <c r="F14" s="546"/>
      <c r="G14" s="139">
        <v>8</v>
      </c>
      <c r="H14" s="546">
        <v>8</v>
      </c>
      <c r="I14" s="546"/>
      <c r="J14" s="139">
        <v>11</v>
      </c>
      <c r="K14" s="546">
        <v>11</v>
      </c>
      <c r="L14" s="546"/>
      <c r="M14" s="139">
        <v>6</v>
      </c>
      <c r="N14" s="546">
        <v>6</v>
      </c>
      <c r="O14" s="546"/>
      <c r="P14" s="139">
        <v>8</v>
      </c>
      <c r="Q14" s="546">
        <v>8</v>
      </c>
      <c r="R14" s="546"/>
      <c r="S14" s="98">
        <f t="shared" si="0"/>
        <v>42</v>
      </c>
      <c r="T14" s="98">
        <f t="shared" si="0"/>
        <v>63</v>
      </c>
      <c r="U14" s="98">
        <f t="shared" si="0"/>
        <v>0</v>
      </c>
      <c r="V14" s="336">
        <f t="shared" si="1"/>
        <v>0</v>
      </c>
      <c r="W14" s="218">
        <f t="shared" si="2"/>
        <v>42</v>
      </c>
      <c r="X14" s="218">
        <f t="shared" si="3"/>
        <v>63</v>
      </c>
      <c r="Y14" s="227">
        <f t="shared" si="4"/>
        <v>0</v>
      </c>
    </row>
    <row r="15" spans="1:25" ht="30.6" customHeight="1" thickBot="1" x14ac:dyDescent="0.35">
      <c r="A15" s="461" t="s">
        <v>404</v>
      </c>
      <c r="B15" s="483" t="s">
        <v>405</v>
      </c>
      <c r="C15" s="484">
        <f>'Week Ending 10-30-2015 '!V15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221">
        <f t="shared" si="2"/>
        <v>0</v>
      </c>
      <c r="X15" s="221">
        <f t="shared" si="3"/>
        <v>0</v>
      </c>
      <c r="Y15" s="233">
        <f t="shared" si="4"/>
        <v>0</v>
      </c>
    </row>
    <row r="16" spans="1:25" ht="21.6" customHeight="1" thickBot="1" x14ac:dyDescent="0.35">
      <c r="A16" s="381" t="s">
        <v>153</v>
      </c>
      <c r="B16" s="365" t="s">
        <v>154</v>
      </c>
      <c r="C16" s="366">
        <f>'Week Ending 10-30-2015 '!V16</f>
        <v>0</v>
      </c>
      <c r="D16" s="417"/>
      <c r="E16" s="550"/>
      <c r="F16" s="550"/>
      <c r="G16" s="417"/>
      <c r="H16" s="550"/>
      <c r="I16" s="550"/>
      <c r="J16" s="417"/>
      <c r="K16" s="550"/>
      <c r="L16" s="550"/>
      <c r="M16" s="417">
        <v>1</v>
      </c>
      <c r="N16" s="550">
        <v>1</v>
      </c>
      <c r="O16" s="550"/>
      <c r="P16" s="417"/>
      <c r="Q16" s="550"/>
      <c r="R16" s="550"/>
      <c r="S16" s="316">
        <f t="shared" si="0"/>
        <v>1</v>
      </c>
      <c r="T16" s="316">
        <f t="shared" si="0"/>
        <v>1</v>
      </c>
      <c r="U16" s="316">
        <f t="shared" si="0"/>
        <v>0</v>
      </c>
      <c r="V16" s="367">
        <f t="shared" si="1"/>
        <v>0</v>
      </c>
      <c r="W16" s="368">
        <f t="shared" si="2"/>
        <v>1</v>
      </c>
      <c r="X16" s="368">
        <f t="shared" si="3"/>
        <v>1</v>
      </c>
      <c r="Y16" s="449">
        <f t="shared" si="4"/>
        <v>0</v>
      </c>
    </row>
    <row r="17" spans="1:25" ht="15.6" customHeight="1" thickBot="1" x14ac:dyDescent="0.35">
      <c r="A17" s="432" t="s">
        <v>2</v>
      </c>
      <c r="B17" s="433"/>
      <c r="C17" s="434">
        <f t="shared" ref="C17:Y17" si="5">SUM(C4:C16)</f>
        <v>39</v>
      </c>
      <c r="D17" s="435">
        <f t="shared" si="5"/>
        <v>308</v>
      </c>
      <c r="E17" s="454">
        <f t="shared" si="5"/>
        <v>64</v>
      </c>
      <c r="F17" s="435">
        <f t="shared" si="5"/>
        <v>7</v>
      </c>
      <c r="G17" s="435">
        <f t="shared" si="5"/>
        <v>67</v>
      </c>
      <c r="H17" s="455">
        <f t="shared" si="5"/>
        <v>209</v>
      </c>
      <c r="I17" s="456">
        <f t="shared" si="5"/>
        <v>10</v>
      </c>
      <c r="J17" s="456">
        <f t="shared" si="5"/>
        <v>24</v>
      </c>
      <c r="K17" s="454">
        <f t="shared" si="5"/>
        <v>24</v>
      </c>
      <c r="L17" s="435">
        <f t="shared" si="5"/>
        <v>0</v>
      </c>
      <c r="M17" s="435">
        <f t="shared" si="5"/>
        <v>17</v>
      </c>
      <c r="N17" s="454">
        <f t="shared" si="5"/>
        <v>46</v>
      </c>
      <c r="O17" s="435">
        <f t="shared" si="5"/>
        <v>6</v>
      </c>
      <c r="P17" s="435">
        <f t="shared" si="5"/>
        <v>153</v>
      </c>
      <c r="Q17" s="454">
        <f t="shared" si="5"/>
        <v>208</v>
      </c>
      <c r="R17" s="435">
        <f t="shared" si="5"/>
        <v>3</v>
      </c>
      <c r="S17" s="313">
        <f t="shared" si="5"/>
        <v>569</v>
      </c>
      <c r="T17" s="313">
        <f t="shared" si="5"/>
        <v>551</v>
      </c>
      <c r="U17" s="313">
        <f t="shared" si="5"/>
        <v>26</v>
      </c>
      <c r="V17" s="436">
        <f t="shared" si="5"/>
        <v>31</v>
      </c>
      <c r="W17" s="222">
        <f t="shared" si="5"/>
        <v>569</v>
      </c>
      <c r="X17" s="222">
        <f t="shared" si="5"/>
        <v>551</v>
      </c>
      <c r="Y17" s="235">
        <f t="shared" si="5"/>
        <v>26</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c r="W21" s="4"/>
      <c r="X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106" priority="2" operator="equal">
      <formula>0</formula>
    </cfRule>
  </conditionalFormatting>
  <conditionalFormatting sqref="V1:V17">
    <cfRule type="cellIs" dxfId="105" priority="1" operator="equal">
      <formula>0</formula>
    </cfRule>
  </conditionalFormatting>
  <pageMargins left="0.7" right="0.7" top="0.75" bottom="0.75" header="0.3" footer="0.3"/>
  <pageSetup scale="55"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90" zoomScaleNormal="90" workbookViewId="0">
      <selection activeCell="X6" sqref="X6"/>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8" s="1" customFormat="1" ht="14.4" customHeight="1" thickBot="1" x14ac:dyDescent="0.35">
      <c r="A1" s="673" t="s">
        <v>21</v>
      </c>
      <c r="B1" s="675" t="s">
        <v>14</v>
      </c>
      <c r="C1" s="677" t="s">
        <v>267</v>
      </c>
      <c r="D1" s="679" t="s">
        <v>8</v>
      </c>
      <c r="E1" s="680"/>
      <c r="F1" s="680"/>
      <c r="G1" s="680"/>
      <c r="H1" s="680"/>
      <c r="I1" s="680"/>
      <c r="J1" s="680"/>
      <c r="K1" s="680"/>
      <c r="L1" s="680"/>
      <c r="M1" s="680"/>
      <c r="N1" s="680"/>
      <c r="O1" s="680"/>
      <c r="P1" s="680"/>
      <c r="Q1" s="680"/>
      <c r="R1" s="681"/>
      <c r="S1" s="200"/>
      <c r="T1" s="200"/>
      <c r="U1" s="200"/>
      <c r="V1" s="682" t="s">
        <v>3</v>
      </c>
      <c r="W1" s="499"/>
      <c r="X1" s="200"/>
      <c r="Y1" s="200"/>
      <c r="Z1" s="499"/>
      <c r="AA1" s="200"/>
      <c r="AB1" s="200"/>
    </row>
    <row r="2" spans="1:28" ht="19.2" customHeight="1" thickBot="1" x14ac:dyDescent="0.35">
      <c r="A2" s="674"/>
      <c r="B2" s="676"/>
      <c r="C2" s="678"/>
      <c r="D2" s="684">
        <v>42184</v>
      </c>
      <c r="E2" s="685"/>
      <c r="F2" s="686"/>
      <c r="G2" s="687">
        <f>D2+1</f>
        <v>42185</v>
      </c>
      <c r="H2" s="688"/>
      <c r="I2" s="689"/>
      <c r="J2" s="684">
        <f>G2+1</f>
        <v>42186</v>
      </c>
      <c r="K2" s="685"/>
      <c r="L2" s="686"/>
      <c r="M2" s="684">
        <f>J2+1</f>
        <v>42187</v>
      </c>
      <c r="N2" s="685"/>
      <c r="O2" s="686"/>
      <c r="P2" s="684">
        <f>M2+1</f>
        <v>42188</v>
      </c>
      <c r="Q2" s="685"/>
      <c r="R2" s="686"/>
      <c r="S2" s="663" t="s">
        <v>23</v>
      </c>
      <c r="T2" s="664"/>
      <c r="U2" s="665"/>
      <c r="V2" s="683"/>
      <c r="W2" s="666" t="s">
        <v>246</v>
      </c>
      <c r="X2" s="667"/>
      <c r="Y2" s="668"/>
      <c r="Z2" s="693" t="s">
        <v>266</v>
      </c>
      <c r="AA2" s="694"/>
      <c r="AB2" s="695"/>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204" t="s">
        <v>4</v>
      </c>
      <c r="AA3" s="205" t="s">
        <v>13</v>
      </c>
      <c r="AB3" s="206" t="s">
        <v>53</v>
      </c>
    </row>
    <row r="4" spans="1:28" ht="42.6" customHeight="1" x14ac:dyDescent="0.3">
      <c r="A4" s="522" t="s">
        <v>17</v>
      </c>
      <c r="B4" s="451" t="s">
        <v>225</v>
      </c>
      <c r="C4" s="348">
        <f>'Week Ending 06-26-2015'!V4</f>
        <v>0</v>
      </c>
      <c r="D4" s="459">
        <v>6</v>
      </c>
      <c r="E4" s="524">
        <v>6</v>
      </c>
      <c r="F4" s="524"/>
      <c r="G4" s="459">
        <v>14</v>
      </c>
      <c r="H4" s="524"/>
      <c r="I4" s="524"/>
      <c r="J4" s="113">
        <v>17</v>
      </c>
      <c r="K4" s="525">
        <v>31</v>
      </c>
      <c r="L4" s="525"/>
      <c r="M4" s="113"/>
      <c r="N4" s="525"/>
      <c r="O4" s="113"/>
      <c r="P4" s="526"/>
      <c r="Q4" s="525"/>
      <c r="R4" s="525"/>
      <c r="S4" s="452">
        <f t="shared" ref="S4:U16" si="0">SUM(D4,G4,J4,M4,P4)</f>
        <v>37</v>
      </c>
      <c r="T4" s="452">
        <f t="shared" si="0"/>
        <v>37</v>
      </c>
      <c r="U4" s="452">
        <f t="shared" si="0"/>
        <v>0</v>
      </c>
      <c r="V4" s="453">
        <f t="shared" ref="V4:V16" si="1">C4+(S4-T4-U4)</f>
        <v>0</v>
      </c>
      <c r="W4" s="224">
        <f>'Week Ending 06-26-2015'!W4+'Week Ending 07-03-2015'!D4+'Week Ending 07-03-2015'!G4</f>
        <v>352</v>
      </c>
      <c r="X4" s="224">
        <f>'Week Ending 06-26-2015'!X4+'Week Ending 07-03-2015'!E4+'Week Ending 07-03-2015'!H4</f>
        <v>335</v>
      </c>
      <c r="Y4" s="225">
        <f>'Week Ending 06-26-2015'!Y4+'Week Ending 07-03-2015'!F4+'Week Ending 07-03-2015'!I4</f>
        <v>3</v>
      </c>
      <c r="Z4" s="574">
        <f>J4+M4+P4</f>
        <v>17</v>
      </c>
      <c r="AA4" s="574">
        <f>K4+N4+Q4</f>
        <v>31</v>
      </c>
      <c r="AB4" s="575">
        <f>L4+O4+R4</f>
        <v>0</v>
      </c>
    </row>
    <row r="5" spans="1:28" ht="29.4" customHeight="1" x14ac:dyDescent="0.3">
      <c r="A5" s="588"/>
      <c r="B5" s="478" t="s">
        <v>247</v>
      </c>
      <c r="C5" s="475">
        <f>'Week Ending 06-26-2015'!V5</f>
        <v>0</v>
      </c>
      <c r="D5" s="488">
        <v>26</v>
      </c>
      <c r="E5" s="527">
        <v>26</v>
      </c>
      <c r="F5" s="527"/>
      <c r="G5" s="488">
        <v>40</v>
      </c>
      <c r="H5" s="527"/>
      <c r="I5" s="527"/>
      <c r="J5" s="491">
        <v>23</v>
      </c>
      <c r="K5" s="528">
        <v>63</v>
      </c>
      <c r="L5" s="528"/>
      <c r="M5" s="493">
        <v>29</v>
      </c>
      <c r="N5" s="528">
        <v>29</v>
      </c>
      <c r="O5" s="491"/>
      <c r="P5" s="529"/>
      <c r="Q5" s="528"/>
      <c r="R5" s="528"/>
      <c r="S5" s="476">
        <f t="shared" si="0"/>
        <v>118</v>
      </c>
      <c r="T5" s="476">
        <f t="shared" si="0"/>
        <v>118</v>
      </c>
      <c r="U5" s="476">
        <f t="shared" si="0"/>
        <v>0</v>
      </c>
      <c r="V5" s="477">
        <f t="shared" si="1"/>
        <v>0</v>
      </c>
      <c r="W5" s="220">
        <f>'Week Ending 06-26-2015'!W5+'Week Ending 07-03-2015'!D5+'Week Ending 07-03-2015'!G5</f>
        <v>217</v>
      </c>
      <c r="X5" s="220">
        <f>'Week Ending 06-26-2015'!X5+'Week Ending 07-03-2015'!E5+'Week Ending 07-03-2015'!H5</f>
        <v>174</v>
      </c>
      <c r="Y5" s="231">
        <f>'Week Ending 06-26-2015'!Y5+'Week Ending 07-03-2015'!F5+'Week Ending 07-03-2015'!I5</f>
        <v>3</v>
      </c>
      <c r="Z5" s="576">
        <f t="shared" ref="Z5:Z16" si="2">J5+M5+P5</f>
        <v>52</v>
      </c>
      <c r="AA5" s="576">
        <f t="shared" ref="AA5:AA16" si="3">K5+N5+Q5</f>
        <v>92</v>
      </c>
      <c r="AB5" s="577">
        <f t="shared" ref="AB5:AB16" si="4">L5+O5+R5</f>
        <v>0</v>
      </c>
    </row>
    <row r="6" spans="1:28" ht="30" customHeight="1" x14ac:dyDescent="0.3">
      <c r="A6" s="149" t="s">
        <v>255</v>
      </c>
      <c r="B6" s="337" t="s">
        <v>248</v>
      </c>
      <c r="C6" s="335">
        <f>'Week Ending 06-26-2015'!V6</f>
        <v>2</v>
      </c>
      <c r="D6" s="117">
        <v>10</v>
      </c>
      <c r="E6" s="530">
        <v>11</v>
      </c>
      <c r="F6" s="530"/>
      <c r="G6" s="117">
        <v>31</v>
      </c>
      <c r="H6" s="530">
        <v>22</v>
      </c>
      <c r="I6" s="530"/>
      <c r="J6" s="117">
        <v>6</v>
      </c>
      <c r="K6" s="530">
        <v>15</v>
      </c>
      <c r="L6" s="530"/>
      <c r="M6" s="117">
        <v>12</v>
      </c>
      <c r="N6" s="530">
        <v>11</v>
      </c>
      <c r="O6" s="117"/>
      <c r="P6" s="531"/>
      <c r="Q6" s="530"/>
      <c r="R6" s="530"/>
      <c r="S6" s="98">
        <f t="shared" si="0"/>
        <v>59</v>
      </c>
      <c r="T6" s="98">
        <f t="shared" si="0"/>
        <v>59</v>
      </c>
      <c r="U6" s="98">
        <f t="shared" si="0"/>
        <v>0</v>
      </c>
      <c r="V6" s="336">
        <f t="shared" si="1"/>
        <v>2</v>
      </c>
      <c r="W6" s="218">
        <f>'Week Ending 06-26-2015'!W6+'Week Ending 07-03-2015'!D6+'Week Ending 07-03-2015'!G6</f>
        <v>303</v>
      </c>
      <c r="X6" s="218">
        <f>'Week Ending 06-26-2015'!X6+'Week Ending 07-03-2015'!E6+'Week Ending 07-03-2015'!H6</f>
        <v>293</v>
      </c>
      <c r="Y6" s="227">
        <f>'Week Ending 06-26-2015'!Y6+'Week Ending 07-03-2015'!F6+'Week Ending 07-03-2015'!I6</f>
        <v>0</v>
      </c>
      <c r="Z6" s="578">
        <f t="shared" si="2"/>
        <v>18</v>
      </c>
      <c r="AA6" s="578">
        <f t="shared" si="3"/>
        <v>26</v>
      </c>
      <c r="AB6" s="579">
        <f t="shared" si="4"/>
        <v>0</v>
      </c>
    </row>
    <row r="7" spans="1:28" ht="30" customHeight="1" thickBot="1" x14ac:dyDescent="0.35">
      <c r="A7" s="553" t="s">
        <v>254</v>
      </c>
      <c r="B7" s="554" t="s">
        <v>249</v>
      </c>
      <c r="C7" s="103">
        <f>'Week Ending 06-26-2015'!V7</f>
        <v>0</v>
      </c>
      <c r="D7" s="121"/>
      <c r="E7" s="555"/>
      <c r="F7" s="556"/>
      <c r="G7" s="121"/>
      <c r="H7" s="555"/>
      <c r="I7" s="556"/>
      <c r="J7" s="121"/>
      <c r="K7" s="557"/>
      <c r="L7" s="558"/>
      <c r="M7" s="121">
        <v>2</v>
      </c>
      <c r="N7" s="559">
        <v>2</v>
      </c>
      <c r="O7" s="121"/>
      <c r="P7" s="560"/>
      <c r="Q7" s="557"/>
      <c r="R7" s="557"/>
      <c r="S7" s="561">
        <f t="shared" si="0"/>
        <v>2</v>
      </c>
      <c r="T7" s="561">
        <f t="shared" si="0"/>
        <v>2</v>
      </c>
      <c r="U7" s="561">
        <f t="shared" si="0"/>
        <v>0</v>
      </c>
      <c r="V7" s="562">
        <f t="shared" si="1"/>
        <v>0</v>
      </c>
      <c r="W7" s="221">
        <f>'Week Ending 06-26-2015'!W7+'Week Ending 07-03-2015'!D7+'Week Ending 07-03-2015'!G7</f>
        <v>2</v>
      </c>
      <c r="X7" s="221">
        <f>'Week Ending 06-26-2015'!X7+'Week Ending 07-03-2015'!E7+'Week Ending 07-03-2015'!H7</f>
        <v>2</v>
      </c>
      <c r="Y7" s="233">
        <f>'Week Ending 06-26-2015'!Y7+'Week Ending 07-03-2015'!F7+'Week Ending 07-03-2015'!I7</f>
        <v>0</v>
      </c>
      <c r="Z7" s="580">
        <f t="shared" si="2"/>
        <v>2</v>
      </c>
      <c r="AA7" s="580">
        <f t="shared" si="3"/>
        <v>2</v>
      </c>
      <c r="AB7" s="581">
        <f t="shared" si="4"/>
        <v>0</v>
      </c>
    </row>
    <row r="8" spans="1:28" ht="44.4" customHeight="1" x14ac:dyDescent="0.3">
      <c r="A8" s="669" t="s">
        <v>16</v>
      </c>
      <c r="B8" s="479" t="s">
        <v>226</v>
      </c>
      <c r="C8" s="480">
        <f>'Week Ending 06-26-2015'!V8</f>
        <v>0</v>
      </c>
      <c r="D8" s="467">
        <v>3</v>
      </c>
      <c r="E8" s="538">
        <v>3</v>
      </c>
      <c r="F8" s="538"/>
      <c r="G8" s="467"/>
      <c r="H8" s="538"/>
      <c r="I8" s="538"/>
      <c r="J8" s="467"/>
      <c r="K8" s="538"/>
      <c r="L8" s="538"/>
      <c r="M8" s="467">
        <v>9</v>
      </c>
      <c r="N8" s="538">
        <v>9</v>
      </c>
      <c r="O8" s="467"/>
      <c r="P8" s="539"/>
      <c r="Q8" s="538"/>
      <c r="R8" s="538"/>
      <c r="S8" s="52">
        <f t="shared" si="0"/>
        <v>12</v>
      </c>
      <c r="T8" s="52">
        <f t="shared" si="0"/>
        <v>12</v>
      </c>
      <c r="U8" s="52">
        <f t="shared" si="0"/>
        <v>0</v>
      </c>
      <c r="V8" s="481">
        <f t="shared" si="1"/>
        <v>0</v>
      </c>
      <c r="W8" s="220">
        <f>'Week Ending 06-26-2015'!W8+'Week Ending 07-03-2015'!D8+'Week Ending 07-03-2015'!G8</f>
        <v>76</v>
      </c>
      <c r="X8" s="220">
        <f>'Week Ending 06-26-2015'!X8+'Week Ending 07-03-2015'!E8+'Week Ending 07-03-2015'!H8</f>
        <v>53</v>
      </c>
      <c r="Y8" s="231">
        <f>'Week Ending 06-26-2015'!Y8+'Week Ending 07-03-2015'!F8+'Week Ending 07-03-2015'!I8</f>
        <v>23</v>
      </c>
      <c r="Z8" s="576">
        <f t="shared" si="2"/>
        <v>9</v>
      </c>
      <c r="AA8" s="576">
        <f t="shared" si="3"/>
        <v>9</v>
      </c>
      <c r="AB8" s="577">
        <f t="shared" si="4"/>
        <v>0</v>
      </c>
    </row>
    <row r="9" spans="1:28" ht="32.4" customHeight="1" x14ac:dyDescent="0.3">
      <c r="A9" s="670"/>
      <c r="B9" s="482" t="s">
        <v>250</v>
      </c>
      <c r="C9" s="480">
        <f>'Week Ending 06-26-2015'!V9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06-26-2015'!W9+'Week Ending 07-03-2015'!D9+'Week Ending 07-03-2015'!G9</f>
        <v>1</v>
      </c>
      <c r="X9" s="220">
        <f>'Week Ending 06-26-2015'!X9+'Week Ending 07-03-2015'!E9+'Week Ending 07-03-2015'!H9</f>
        <v>1</v>
      </c>
      <c r="Y9" s="231">
        <f>'Week Ending 06-26-2015'!Y9+'Week Ending 07-03-2015'!F9+'Week Ending 07-03-2015'!I9</f>
        <v>0</v>
      </c>
      <c r="Z9" s="576">
        <f t="shared" si="2"/>
        <v>0</v>
      </c>
      <c r="AA9" s="576">
        <f t="shared" si="3"/>
        <v>0</v>
      </c>
      <c r="AB9" s="577">
        <f t="shared" si="4"/>
        <v>0</v>
      </c>
    </row>
    <row r="10" spans="1:28" ht="37.950000000000003" customHeight="1" x14ac:dyDescent="0.3">
      <c r="A10" s="155" t="s">
        <v>256</v>
      </c>
      <c r="B10" s="339" t="s">
        <v>251</v>
      </c>
      <c r="C10" s="338">
        <f>'Week Ending 06-26-2015'!V10</f>
        <v>0</v>
      </c>
      <c r="D10" s="128">
        <v>3</v>
      </c>
      <c r="E10" s="540">
        <v>3</v>
      </c>
      <c r="F10" s="540"/>
      <c r="G10" s="128">
        <v>6</v>
      </c>
      <c r="H10" s="540">
        <v>3</v>
      </c>
      <c r="I10" s="540"/>
      <c r="J10" s="128"/>
      <c r="K10" s="540">
        <v>3</v>
      </c>
      <c r="L10" s="540"/>
      <c r="M10" s="128">
        <v>4</v>
      </c>
      <c r="N10" s="540">
        <v>4</v>
      </c>
      <c r="O10" s="128"/>
      <c r="P10" s="541"/>
      <c r="Q10" s="540"/>
      <c r="R10" s="540"/>
      <c r="S10" s="98">
        <f t="shared" si="0"/>
        <v>13</v>
      </c>
      <c r="T10" s="98">
        <f>SUM(E10,H10,K10,N10,Q10)</f>
        <v>13</v>
      </c>
      <c r="U10" s="98">
        <f t="shared" si="0"/>
        <v>0</v>
      </c>
      <c r="V10" s="336">
        <f t="shared" si="1"/>
        <v>0</v>
      </c>
      <c r="W10" s="218">
        <f>'Week Ending 06-26-2015'!W10+'Week Ending 07-03-2015'!D10+'Week Ending 07-03-2015'!G10</f>
        <v>416</v>
      </c>
      <c r="X10" s="218">
        <f>'Week Ending 06-26-2015'!X10+'Week Ending 07-03-2015'!E10+'Week Ending 07-03-2015'!H10</f>
        <v>409</v>
      </c>
      <c r="Y10" s="227">
        <f>'Week Ending 06-26-2015'!Y10+'Week Ending 07-03-2015'!F10+'Week Ending 07-03-2015'!I10</f>
        <v>4</v>
      </c>
      <c r="Z10" s="578">
        <f t="shared" si="2"/>
        <v>4</v>
      </c>
      <c r="AA10" s="578">
        <f t="shared" si="3"/>
        <v>7</v>
      </c>
      <c r="AB10" s="579">
        <f t="shared" si="4"/>
        <v>0</v>
      </c>
    </row>
    <row r="11" spans="1:28" ht="30" customHeight="1" thickBot="1" x14ac:dyDescent="0.35">
      <c r="A11" s="379" t="s">
        <v>253</v>
      </c>
      <c r="B11" s="356" t="s">
        <v>252</v>
      </c>
      <c r="C11" s="357">
        <f>'Week Ending 06-26-2015'!V11</f>
        <v>0</v>
      </c>
      <c r="D11" s="414"/>
      <c r="E11" s="542"/>
      <c r="F11" s="542"/>
      <c r="G11" s="414"/>
      <c r="H11" s="542"/>
      <c r="I11" s="542"/>
      <c r="J11" s="414">
        <v>1</v>
      </c>
      <c r="K11" s="542">
        <v>1</v>
      </c>
      <c r="L11" s="542"/>
      <c r="M11" s="414"/>
      <c r="N11" s="542"/>
      <c r="O11" s="414"/>
      <c r="P11" s="543"/>
      <c r="Q11" s="542"/>
      <c r="R11" s="542"/>
      <c r="S11" s="48">
        <f t="shared" si="0"/>
        <v>1</v>
      </c>
      <c r="T11" s="48">
        <f t="shared" si="0"/>
        <v>1</v>
      </c>
      <c r="U11" s="48">
        <f t="shared" si="0"/>
        <v>0</v>
      </c>
      <c r="V11" s="358">
        <f t="shared" si="1"/>
        <v>0</v>
      </c>
      <c r="W11" s="219">
        <f>'Week Ending 06-26-2015'!W11+'Week Ending 07-03-2015'!D11+'Week Ending 07-03-2015'!G11</f>
        <v>0</v>
      </c>
      <c r="X11" s="219">
        <f>'Week Ending 06-26-2015'!X11+'Week Ending 07-03-2015'!E11+'Week Ending 07-03-2015'!H11</f>
        <v>0</v>
      </c>
      <c r="Y11" s="229">
        <f>'Week Ending 06-26-2015'!Y11+'Week Ending 07-03-2015'!F11+'Week Ending 07-03-2015'!I11</f>
        <v>0</v>
      </c>
      <c r="Z11" s="582">
        <f t="shared" si="2"/>
        <v>1</v>
      </c>
      <c r="AA11" s="582">
        <f t="shared" si="3"/>
        <v>1</v>
      </c>
      <c r="AB11" s="583">
        <f t="shared" si="4"/>
        <v>0</v>
      </c>
    </row>
    <row r="12" spans="1:28" ht="39.6" customHeight="1" x14ac:dyDescent="0.3">
      <c r="A12" s="671" t="s">
        <v>20</v>
      </c>
      <c r="B12" s="359" t="s">
        <v>257</v>
      </c>
      <c r="C12" s="360">
        <f>'Week Ending 06-26-2015'!V12</f>
        <v>0</v>
      </c>
      <c r="D12" s="135">
        <v>4</v>
      </c>
      <c r="E12" s="544">
        <v>4</v>
      </c>
      <c r="F12" s="544"/>
      <c r="G12" s="135">
        <v>9</v>
      </c>
      <c r="H12" s="544">
        <v>5</v>
      </c>
      <c r="I12" s="544">
        <v>4</v>
      </c>
      <c r="J12" s="135">
        <v>8</v>
      </c>
      <c r="K12" s="544">
        <v>5</v>
      </c>
      <c r="L12" s="544">
        <v>3</v>
      </c>
      <c r="M12" s="135">
        <v>7</v>
      </c>
      <c r="N12" s="544">
        <v>7</v>
      </c>
      <c r="O12" s="135"/>
      <c r="P12" s="545"/>
      <c r="Q12" s="544"/>
      <c r="R12" s="544"/>
      <c r="S12" s="44">
        <f t="shared" si="0"/>
        <v>28</v>
      </c>
      <c r="T12" s="44">
        <f>SUM(E12,H12,K12,N12,Q12)</f>
        <v>21</v>
      </c>
      <c r="U12" s="44">
        <f>SUM(F12,I12,L12,O12,R12)</f>
        <v>7</v>
      </c>
      <c r="V12" s="349">
        <f t="shared" si="1"/>
        <v>0</v>
      </c>
      <c r="W12" s="224">
        <f>'Week Ending 06-26-2015'!W12+'Week Ending 07-03-2015'!D12+'Week Ending 07-03-2015'!G12</f>
        <v>120</v>
      </c>
      <c r="X12" s="224">
        <f>'Week Ending 06-26-2015'!X12+'Week Ending 07-03-2015'!E12+'Week Ending 07-03-2015'!H12</f>
        <v>85</v>
      </c>
      <c r="Y12" s="225">
        <f>'Week Ending 06-26-2015'!Y12+'Week Ending 07-03-2015'!F12+'Week Ending 07-03-2015'!I12</f>
        <v>35</v>
      </c>
      <c r="Z12" s="574">
        <f t="shared" si="2"/>
        <v>15</v>
      </c>
      <c r="AA12" s="574">
        <f t="shared" si="3"/>
        <v>12</v>
      </c>
      <c r="AB12" s="575">
        <f t="shared" si="4"/>
        <v>3</v>
      </c>
    </row>
    <row r="13" spans="1:28" ht="39.6" customHeight="1" x14ac:dyDescent="0.3">
      <c r="A13" s="672"/>
      <c r="B13" s="346" t="s">
        <v>258</v>
      </c>
      <c r="C13" s="340">
        <f>'Week Ending 06-26-2015'!V13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06-26-2015'!W13+'Week Ending 07-03-2015'!D13+'Week Ending 07-03-2015'!G13</f>
        <v>0</v>
      </c>
      <c r="X13" s="218">
        <f>'Week Ending 06-26-2015'!X13+'Week Ending 07-03-2015'!E13+'Week Ending 07-03-2015'!H13</f>
        <v>0</v>
      </c>
      <c r="Y13" s="227">
        <f>'Week Ending 06-26-2015'!Y13+'Week Ending 07-03-2015'!F13+'Week Ending 07-03-2015'!I13</f>
        <v>0</v>
      </c>
      <c r="Z13" s="578">
        <f t="shared" si="2"/>
        <v>0</v>
      </c>
      <c r="AA13" s="578">
        <f t="shared" si="3"/>
        <v>0</v>
      </c>
      <c r="AB13" s="579">
        <f t="shared" si="4"/>
        <v>0</v>
      </c>
    </row>
    <row r="14" spans="1:28" ht="30" customHeight="1" x14ac:dyDescent="0.3">
      <c r="A14" s="159" t="s">
        <v>259</v>
      </c>
      <c r="B14" s="341" t="s">
        <v>260</v>
      </c>
      <c r="C14" s="340">
        <f>'Week Ending 06-26-2015'!V14</f>
        <v>0</v>
      </c>
      <c r="D14" s="139">
        <v>7</v>
      </c>
      <c r="E14" s="546">
        <v>7</v>
      </c>
      <c r="F14" s="546"/>
      <c r="G14" s="139">
        <v>6</v>
      </c>
      <c r="H14" s="546">
        <v>5</v>
      </c>
      <c r="I14" s="546"/>
      <c r="J14" s="139"/>
      <c r="K14" s="546">
        <v>1</v>
      </c>
      <c r="L14" s="546"/>
      <c r="M14" s="139">
        <v>4</v>
      </c>
      <c r="N14" s="546">
        <v>4</v>
      </c>
      <c r="O14" s="139"/>
      <c r="P14" s="547"/>
      <c r="Q14" s="546"/>
      <c r="R14" s="546"/>
      <c r="S14" s="98">
        <f t="shared" si="0"/>
        <v>17</v>
      </c>
      <c r="T14" s="98">
        <f t="shared" si="0"/>
        <v>17</v>
      </c>
      <c r="U14" s="98">
        <f t="shared" si="0"/>
        <v>0</v>
      </c>
      <c r="V14" s="336">
        <f t="shared" si="1"/>
        <v>0</v>
      </c>
      <c r="W14" s="218">
        <f>'Week Ending 06-26-2015'!W14+'Week Ending 07-03-2015'!D14+'Week Ending 07-03-2015'!G14</f>
        <v>99</v>
      </c>
      <c r="X14" s="218">
        <f>'Week Ending 06-26-2015'!X14+'Week Ending 07-03-2015'!E14+'Week Ending 07-03-2015'!H14</f>
        <v>98</v>
      </c>
      <c r="Y14" s="227">
        <f>'Week Ending 06-26-2015'!Y14+'Week Ending 07-03-2015'!F14+'Week Ending 07-03-2015'!I14</f>
        <v>0</v>
      </c>
      <c r="Z14" s="578">
        <f t="shared" si="2"/>
        <v>4</v>
      </c>
      <c r="AA14" s="578">
        <f t="shared" si="3"/>
        <v>5</v>
      </c>
      <c r="AB14" s="579">
        <f t="shared" si="4"/>
        <v>0</v>
      </c>
    </row>
    <row r="15" spans="1:28" ht="30.6" customHeight="1" thickBot="1" x14ac:dyDescent="0.35">
      <c r="A15" s="461" t="s">
        <v>261</v>
      </c>
      <c r="B15" s="483" t="s">
        <v>262</v>
      </c>
      <c r="C15" s="484">
        <f>'Week Ending 06-26-2015'!V15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06-26-2015'!W15+'Week Ending 07-03-2015'!D15+'Week Ending 07-03-2015'!G15</f>
        <v>0</v>
      </c>
      <c r="X15" s="221">
        <f>'Week Ending 06-26-2015'!X15+'Week Ending 07-03-2015'!E15+'Week Ending 07-03-2015'!H15</f>
        <v>0</v>
      </c>
      <c r="Y15" s="233">
        <f>'Week Ending 06-26-2015'!Y15+'Week Ending 07-03-2015'!F15+'Week Ending 07-03-2015'!I15</f>
        <v>0</v>
      </c>
      <c r="Z15" s="580">
        <f t="shared" si="2"/>
        <v>0</v>
      </c>
      <c r="AA15" s="580">
        <f t="shared" si="3"/>
        <v>0</v>
      </c>
      <c r="AB15" s="581">
        <f t="shared" si="4"/>
        <v>0</v>
      </c>
    </row>
    <row r="16" spans="1:28" ht="21.6" customHeight="1" thickBot="1" x14ac:dyDescent="0.35">
      <c r="A16" s="381" t="s">
        <v>153</v>
      </c>
      <c r="B16" s="365" t="s">
        <v>154</v>
      </c>
      <c r="C16" s="366">
        <f>'Week Ending 06-26-2015'!V16</f>
        <v>0</v>
      </c>
      <c r="D16" s="417"/>
      <c r="E16" s="550"/>
      <c r="F16" s="550"/>
      <c r="G16" s="417"/>
      <c r="H16" s="550"/>
      <c r="I16" s="550"/>
      <c r="J16" s="417"/>
      <c r="K16" s="550"/>
      <c r="L16" s="550"/>
      <c r="M16" s="417">
        <v>3</v>
      </c>
      <c r="N16" s="550">
        <v>3</v>
      </c>
      <c r="O16" s="417"/>
      <c r="P16" s="551"/>
      <c r="Q16" s="550"/>
      <c r="R16" s="550"/>
      <c r="S16" s="316">
        <f t="shared" si="0"/>
        <v>3</v>
      </c>
      <c r="T16" s="316">
        <f t="shared" si="0"/>
        <v>3</v>
      </c>
      <c r="U16" s="316">
        <f t="shared" si="0"/>
        <v>0</v>
      </c>
      <c r="V16" s="367">
        <f t="shared" si="1"/>
        <v>0</v>
      </c>
      <c r="W16" s="368">
        <f>'Week Ending 06-26-2015'!W16+'Week Ending 07-03-2015'!D16+'Week Ending 07-03-2015'!G16</f>
        <v>16</v>
      </c>
      <c r="X16" s="368">
        <f>'Week Ending 06-26-2015'!X16+'Week Ending 07-03-2015'!E16+'Week Ending 07-03-2015'!H16</f>
        <v>16</v>
      </c>
      <c r="Y16" s="449">
        <f>'Week Ending 06-26-2015'!Y16+'Week Ending 07-03-2015'!F16+'Week Ending 07-03-2015'!I16</f>
        <v>0</v>
      </c>
      <c r="Z16" s="584">
        <f t="shared" si="2"/>
        <v>3</v>
      </c>
      <c r="AA16" s="584">
        <f t="shared" si="3"/>
        <v>3</v>
      </c>
      <c r="AB16" s="585">
        <f t="shared" si="4"/>
        <v>0</v>
      </c>
    </row>
    <row r="17" spans="1:28" ht="15.6" customHeight="1" thickBot="1" x14ac:dyDescent="0.35">
      <c r="A17" s="432" t="s">
        <v>2</v>
      </c>
      <c r="B17" s="433"/>
      <c r="C17" s="434">
        <f t="shared" ref="C17:Y17" si="5">SUM(C4:C16)</f>
        <v>2</v>
      </c>
      <c r="D17" s="435">
        <f t="shared" si="5"/>
        <v>59</v>
      </c>
      <c r="E17" s="454">
        <f t="shared" si="5"/>
        <v>60</v>
      </c>
      <c r="F17" s="435">
        <f t="shared" si="5"/>
        <v>0</v>
      </c>
      <c r="G17" s="435">
        <f t="shared" si="5"/>
        <v>106</v>
      </c>
      <c r="H17" s="455">
        <f t="shared" si="5"/>
        <v>35</v>
      </c>
      <c r="I17" s="456">
        <f t="shared" si="5"/>
        <v>4</v>
      </c>
      <c r="J17" s="456">
        <f t="shared" si="5"/>
        <v>55</v>
      </c>
      <c r="K17" s="454">
        <f t="shared" si="5"/>
        <v>119</v>
      </c>
      <c r="L17" s="435">
        <f t="shared" si="5"/>
        <v>3</v>
      </c>
      <c r="M17" s="435">
        <f t="shared" si="5"/>
        <v>70</v>
      </c>
      <c r="N17" s="454">
        <f t="shared" si="5"/>
        <v>69</v>
      </c>
      <c r="O17" s="435">
        <f t="shared" si="5"/>
        <v>0</v>
      </c>
      <c r="P17" s="435">
        <f t="shared" si="5"/>
        <v>0</v>
      </c>
      <c r="Q17" s="454">
        <f t="shared" si="5"/>
        <v>0</v>
      </c>
      <c r="R17" s="435">
        <f t="shared" si="5"/>
        <v>0</v>
      </c>
      <c r="S17" s="313">
        <f t="shared" si="5"/>
        <v>290</v>
      </c>
      <c r="T17" s="313">
        <f t="shared" si="5"/>
        <v>283</v>
      </c>
      <c r="U17" s="313">
        <f t="shared" si="5"/>
        <v>7</v>
      </c>
      <c r="V17" s="436">
        <f t="shared" si="5"/>
        <v>2</v>
      </c>
      <c r="W17" s="222">
        <f t="shared" si="5"/>
        <v>1602</v>
      </c>
      <c r="X17" s="222">
        <f t="shared" si="5"/>
        <v>1466</v>
      </c>
      <c r="Y17" s="235">
        <f t="shared" si="5"/>
        <v>68</v>
      </c>
      <c r="Z17" s="586">
        <f t="shared" ref="Z17:AB17" si="6">SUM(Z4:Z16)</f>
        <v>125</v>
      </c>
      <c r="AA17" s="586">
        <f t="shared" si="6"/>
        <v>188</v>
      </c>
      <c r="AB17" s="587">
        <f t="shared" si="6"/>
        <v>3</v>
      </c>
    </row>
    <row r="18" spans="1:28" x14ac:dyDescent="0.3">
      <c r="A18" s="8"/>
      <c r="P18" s="9"/>
      <c r="Q18" s="9"/>
      <c r="R18" s="9"/>
      <c r="S18" s="30"/>
      <c r="T18" s="9"/>
      <c r="U18" s="9"/>
      <c r="W18" s="9"/>
      <c r="X18" s="9"/>
      <c r="Y18" s="9"/>
    </row>
    <row r="19" spans="1:28" x14ac:dyDescent="0.3">
      <c r="A19" s="8"/>
      <c r="C19" s="2"/>
      <c r="E19" s="4"/>
      <c r="F19" s="4"/>
      <c r="H19" s="4"/>
      <c r="I19" s="4"/>
      <c r="J19" s="2"/>
      <c r="K19" s="4"/>
      <c r="L19" s="4"/>
      <c r="N19" s="4"/>
      <c r="W19" s="4"/>
      <c r="X19" s="4"/>
      <c r="Y19" s="4"/>
      <c r="Z19" s="4"/>
      <c r="AA19" s="4"/>
      <c r="AB19" s="4"/>
    </row>
    <row r="20" spans="1:28" x14ac:dyDescent="0.3">
      <c r="A20" s="8"/>
      <c r="C20" s="2"/>
      <c r="H20" s="2"/>
      <c r="I20" s="2"/>
      <c r="J20" s="2"/>
      <c r="W20" s="4"/>
      <c r="X20" s="4"/>
      <c r="Y20" s="4"/>
      <c r="Z20" s="4"/>
      <c r="AA20" s="4"/>
    </row>
    <row r="21" spans="1:28" x14ac:dyDescent="0.3">
      <c r="A21" s="8"/>
      <c r="C21" s="2"/>
      <c r="H21" s="2"/>
      <c r="I21" s="2"/>
      <c r="J21" s="2"/>
      <c r="W21" s="4"/>
      <c r="X21" s="4"/>
      <c r="Y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5">
    <mergeCell ref="S2:U2"/>
    <mergeCell ref="W2:Y2"/>
    <mergeCell ref="A8:A9"/>
    <mergeCell ref="A12:A13"/>
    <mergeCell ref="Z2:AB2"/>
    <mergeCell ref="A1:A3"/>
    <mergeCell ref="B1:B3"/>
    <mergeCell ref="C1:C3"/>
    <mergeCell ref="D1:R1"/>
    <mergeCell ref="V1:V3"/>
    <mergeCell ref="D2:F2"/>
    <mergeCell ref="G2:I2"/>
    <mergeCell ref="J2:L2"/>
    <mergeCell ref="M2:O2"/>
    <mergeCell ref="P2:R2"/>
  </mergeCells>
  <conditionalFormatting sqref="V4:V17">
    <cfRule type="cellIs" dxfId="70" priority="2" operator="equal">
      <formula>0</formula>
    </cfRule>
  </conditionalFormatting>
  <conditionalFormatting sqref="V1:V17">
    <cfRule type="cellIs" dxfId="69" priority="1" operator="equal">
      <formula>0</formula>
    </cfRule>
  </conditionalFormatting>
  <pageMargins left="0.7" right="0.7" top="0.75" bottom="0.75" header="0.3" footer="0.3"/>
  <pageSetup scale="55"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opLeftCell="K3" zoomScale="90" zoomScaleNormal="90" workbookViewId="0">
      <selection activeCell="W1" sqref="W1:Y17"/>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5" s="1" customFormat="1" ht="14.4" customHeight="1" thickBot="1" x14ac:dyDescent="0.35">
      <c r="A1" s="673" t="s">
        <v>21</v>
      </c>
      <c r="B1" s="675" t="s">
        <v>14</v>
      </c>
      <c r="C1" s="677" t="s">
        <v>265</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42177</v>
      </c>
      <c r="E2" s="685"/>
      <c r="F2" s="686"/>
      <c r="G2" s="687">
        <f>D2+1</f>
        <v>42178</v>
      </c>
      <c r="H2" s="688"/>
      <c r="I2" s="689"/>
      <c r="J2" s="684">
        <f>G2+1</f>
        <v>42179</v>
      </c>
      <c r="K2" s="685"/>
      <c r="L2" s="686"/>
      <c r="M2" s="684">
        <f>J2+1</f>
        <v>42180</v>
      </c>
      <c r="N2" s="685"/>
      <c r="O2" s="686"/>
      <c r="P2" s="684">
        <f>M2+1</f>
        <v>42181</v>
      </c>
      <c r="Q2" s="685"/>
      <c r="R2" s="686"/>
      <c r="S2" s="663" t="s">
        <v>23</v>
      </c>
      <c r="T2" s="664"/>
      <c r="U2" s="665"/>
      <c r="V2" s="683"/>
      <c r="W2" s="666" t="s">
        <v>246</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225</v>
      </c>
      <c r="C4" s="348">
        <f>'Week Ending 06-19-2015'!V4</f>
        <v>0</v>
      </c>
      <c r="D4" s="459">
        <v>5</v>
      </c>
      <c r="E4" s="524">
        <v>5</v>
      </c>
      <c r="F4" s="524"/>
      <c r="G4" s="459">
        <v>4</v>
      </c>
      <c r="H4" s="524">
        <v>4</v>
      </c>
      <c r="I4" s="524"/>
      <c r="J4" s="113">
        <v>10</v>
      </c>
      <c r="K4" s="525">
        <v>10</v>
      </c>
      <c r="L4" s="525"/>
      <c r="M4" s="113">
        <v>6</v>
      </c>
      <c r="N4" s="525">
        <v>6</v>
      </c>
      <c r="O4" s="113"/>
      <c r="P4" s="526">
        <v>7</v>
      </c>
      <c r="Q4" s="525">
        <v>7</v>
      </c>
      <c r="R4" s="525"/>
      <c r="S4" s="452">
        <f t="shared" ref="S4:U16" si="0">SUM(D4,G4,J4,M4,P4)</f>
        <v>32</v>
      </c>
      <c r="T4" s="452">
        <f t="shared" si="0"/>
        <v>32</v>
      </c>
      <c r="U4" s="452">
        <f t="shared" si="0"/>
        <v>0</v>
      </c>
      <c r="V4" s="453">
        <f t="shared" ref="V4:V16" si="1">C4+(S4-T4-U4)</f>
        <v>0</v>
      </c>
      <c r="W4" s="224">
        <f>'Week Ending 06-19-2015'!W4+'Week Ending 06-26-2015'!S4</f>
        <v>332</v>
      </c>
      <c r="X4" s="224">
        <f>'Week Ending 06-19-2015'!X4+'Week Ending 06-26-2015'!T4</f>
        <v>329</v>
      </c>
      <c r="Y4" s="225">
        <f>'Week Ending 06-19-2015'!Y4+'Week Ending 06-26-2015'!U4</f>
        <v>3</v>
      </c>
    </row>
    <row r="5" spans="1:25" ht="29.4" customHeight="1" x14ac:dyDescent="0.3">
      <c r="A5" s="573"/>
      <c r="B5" s="478" t="s">
        <v>247</v>
      </c>
      <c r="C5" s="475">
        <f>'Week Ending 06-19-2015'!V5</f>
        <v>0</v>
      </c>
      <c r="D5" s="488">
        <v>19</v>
      </c>
      <c r="E5" s="527">
        <v>19</v>
      </c>
      <c r="F5" s="527"/>
      <c r="G5" s="488">
        <v>25</v>
      </c>
      <c r="H5" s="527">
        <v>23</v>
      </c>
      <c r="I5" s="527">
        <v>2</v>
      </c>
      <c r="J5" s="491">
        <v>21</v>
      </c>
      <c r="K5" s="528">
        <v>20</v>
      </c>
      <c r="L5" s="528">
        <v>1</v>
      </c>
      <c r="M5" s="493">
        <v>9</v>
      </c>
      <c r="N5" s="528">
        <v>9</v>
      </c>
      <c r="O5" s="491"/>
      <c r="P5" s="529">
        <v>12</v>
      </c>
      <c r="Q5" s="528">
        <v>12</v>
      </c>
      <c r="R5" s="528"/>
      <c r="S5" s="476">
        <f t="shared" si="0"/>
        <v>86</v>
      </c>
      <c r="T5" s="476">
        <f t="shared" si="0"/>
        <v>83</v>
      </c>
      <c r="U5" s="476">
        <f t="shared" si="0"/>
        <v>3</v>
      </c>
      <c r="V5" s="477">
        <f t="shared" si="1"/>
        <v>0</v>
      </c>
      <c r="W5" s="220">
        <f>'Week Ending 06-19-2015'!W5+'Week Ending 06-26-2015'!S5</f>
        <v>151</v>
      </c>
      <c r="X5" s="220">
        <f>'Week Ending 06-19-2015'!X5+'Week Ending 06-26-2015'!T5</f>
        <v>148</v>
      </c>
      <c r="Y5" s="231">
        <f>'Week Ending 06-19-2015'!Y5+'Week Ending 06-26-2015'!U5</f>
        <v>3</v>
      </c>
    </row>
    <row r="6" spans="1:25" ht="30" customHeight="1" x14ac:dyDescent="0.3">
      <c r="A6" s="149" t="s">
        <v>255</v>
      </c>
      <c r="B6" s="337" t="s">
        <v>248</v>
      </c>
      <c r="C6" s="335">
        <f>'Week Ending 06-19-2015'!V6</f>
        <v>0</v>
      </c>
      <c r="D6" s="117">
        <v>9</v>
      </c>
      <c r="E6" s="530">
        <v>6</v>
      </c>
      <c r="F6" s="530"/>
      <c r="G6" s="117">
        <v>28</v>
      </c>
      <c r="H6" s="530">
        <v>25</v>
      </c>
      <c r="I6" s="530"/>
      <c r="J6" s="117">
        <v>8</v>
      </c>
      <c r="K6" s="530">
        <v>11</v>
      </c>
      <c r="L6" s="530"/>
      <c r="M6" s="117">
        <v>6</v>
      </c>
      <c r="N6" s="530">
        <v>9</v>
      </c>
      <c r="O6" s="117"/>
      <c r="P6" s="531">
        <v>10</v>
      </c>
      <c r="Q6" s="530">
        <v>8</v>
      </c>
      <c r="R6" s="530"/>
      <c r="S6" s="98">
        <f t="shared" si="0"/>
        <v>61</v>
      </c>
      <c r="T6" s="98">
        <f t="shared" si="0"/>
        <v>59</v>
      </c>
      <c r="U6" s="98">
        <f t="shared" si="0"/>
        <v>0</v>
      </c>
      <c r="V6" s="336">
        <f t="shared" si="1"/>
        <v>2</v>
      </c>
      <c r="W6" s="218">
        <f>'Week Ending 06-19-2015'!W6+'Week Ending 06-26-2015'!S6</f>
        <v>262</v>
      </c>
      <c r="X6" s="218">
        <f>'Week Ending 06-19-2015'!X6+'Week Ending 06-26-2015'!T6</f>
        <v>260</v>
      </c>
      <c r="Y6" s="227">
        <f>'Week Ending 06-19-2015'!Y6+'Week Ending 06-26-2015'!U6</f>
        <v>0</v>
      </c>
    </row>
    <row r="7" spans="1:25" ht="30" customHeight="1" thickBot="1" x14ac:dyDescent="0.35">
      <c r="A7" s="553" t="s">
        <v>254</v>
      </c>
      <c r="B7" s="554" t="s">
        <v>249</v>
      </c>
      <c r="C7" s="103">
        <f>'Week Ending 06-19-2015'!V7</f>
        <v>0</v>
      </c>
      <c r="D7" s="121"/>
      <c r="E7" s="555"/>
      <c r="F7" s="556"/>
      <c r="G7" s="121"/>
      <c r="H7" s="555"/>
      <c r="I7" s="556"/>
      <c r="J7" s="121">
        <v>1</v>
      </c>
      <c r="K7" s="557">
        <v>1</v>
      </c>
      <c r="L7" s="558"/>
      <c r="M7" s="121"/>
      <c r="N7" s="559"/>
      <c r="O7" s="121"/>
      <c r="P7" s="560"/>
      <c r="Q7" s="557"/>
      <c r="R7" s="557"/>
      <c r="S7" s="561">
        <f t="shared" si="0"/>
        <v>1</v>
      </c>
      <c r="T7" s="561">
        <f t="shared" si="0"/>
        <v>1</v>
      </c>
      <c r="U7" s="561">
        <f t="shared" si="0"/>
        <v>0</v>
      </c>
      <c r="V7" s="562">
        <f t="shared" si="1"/>
        <v>0</v>
      </c>
      <c r="W7" s="221">
        <f>'Week Ending 06-19-2015'!W7+'Week Ending 06-26-2015'!S7</f>
        <v>2</v>
      </c>
      <c r="X7" s="221">
        <f>'Week Ending 06-19-2015'!X7+'Week Ending 06-26-2015'!T7</f>
        <v>2</v>
      </c>
      <c r="Y7" s="233">
        <f>'Week Ending 06-19-2015'!Y7+'Week Ending 06-26-2015'!U7</f>
        <v>0</v>
      </c>
    </row>
    <row r="8" spans="1:25" ht="44.4" customHeight="1" x14ac:dyDescent="0.3">
      <c r="A8" s="669" t="s">
        <v>16</v>
      </c>
      <c r="B8" s="479" t="s">
        <v>226</v>
      </c>
      <c r="C8" s="480">
        <f>'Week Ending 06-19-2015'!V8</f>
        <v>0</v>
      </c>
      <c r="D8" s="467">
        <v>32</v>
      </c>
      <c r="E8" s="538">
        <v>32</v>
      </c>
      <c r="F8" s="538"/>
      <c r="G8" s="467"/>
      <c r="H8" s="538"/>
      <c r="I8" s="538"/>
      <c r="J8" s="467"/>
      <c r="K8" s="538"/>
      <c r="L8" s="538"/>
      <c r="M8" s="467">
        <v>2</v>
      </c>
      <c r="N8" s="538">
        <v>2</v>
      </c>
      <c r="O8" s="467"/>
      <c r="P8" s="539"/>
      <c r="Q8" s="538"/>
      <c r="R8" s="538"/>
      <c r="S8" s="52">
        <f t="shared" si="0"/>
        <v>34</v>
      </c>
      <c r="T8" s="52">
        <f t="shared" si="0"/>
        <v>34</v>
      </c>
      <c r="U8" s="52">
        <f t="shared" si="0"/>
        <v>0</v>
      </c>
      <c r="V8" s="481">
        <f t="shared" si="1"/>
        <v>0</v>
      </c>
      <c r="W8" s="220">
        <f>'Week Ending 06-19-2015'!W8+'Week Ending 06-26-2015'!S8</f>
        <v>73</v>
      </c>
      <c r="X8" s="220">
        <f>'Week Ending 06-19-2015'!X8+'Week Ending 06-26-2015'!T8</f>
        <v>50</v>
      </c>
      <c r="Y8" s="231">
        <f>'Week Ending 06-19-2015'!Y8+'Week Ending 06-26-2015'!U8</f>
        <v>23</v>
      </c>
    </row>
    <row r="9" spans="1:25" ht="32.4" customHeight="1" x14ac:dyDescent="0.3">
      <c r="A9" s="670"/>
      <c r="B9" s="482" t="s">
        <v>250</v>
      </c>
      <c r="C9" s="480">
        <f>'Week Ending 06-19-2015'!V9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06-19-2015'!W9+'Week Ending 06-26-2015'!S9</f>
        <v>1</v>
      </c>
      <c r="X9" s="220">
        <f>'Week Ending 06-19-2015'!X9+'Week Ending 06-26-2015'!T9</f>
        <v>1</v>
      </c>
      <c r="Y9" s="231">
        <f>'Week Ending 06-19-2015'!Y9+'Week Ending 06-26-2015'!U9</f>
        <v>0</v>
      </c>
    </row>
    <row r="10" spans="1:25" ht="37.950000000000003" customHeight="1" x14ac:dyDescent="0.3">
      <c r="A10" s="155" t="s">
        <v>256</v>
      </c>
      <c r="B10" s="339" t="s">
        <v>251</v>
      </c>
      <c r="C10" s="338">
        <f>'Week Ending 06-19-2015'!V10</f>
        <v>0</v>
      </c>
      <c r="D10" s="128"/>
      <c r="E10" s="540"/>
      <c r="F10" s="540"/>
      <c r="G10" s="128">
        <v>8</v>
      </c>
      <c r="H10" s="540">
        <v>8</v>
      </c>
      <c r="I10" s="540"/>
      <c r="J10" s="128">
        <v>3</v>
      </c>
      <c r="K10" s="540">
        <v>3</v>
      </c>
      <c r="L10" s="540"/>
      <c r="M10" s="128"/>
      <c r="N10" s="540"/>
      <c r="O10" s="128"/>
      <c r="P10" s="541">
        <v>1</v>
      </c>
      <c r="Q10" s="540">
        <v>1</v>
      </c>
      <c r="R10" s="540"/>
      <c r="S10" s="98">
        <f t="shared" si="0"/>
        <v>12</v>
      </c>
      <c r="T10" s="98">
        <f>SUM(E10,H10,K10,N10,Q10)</f>
        <v>12</v>
      </c>
      <c r="U10" s="98">
        <f t="shared" si="0"/>
        <v>0</v>
      </c>
      <c r="V10" s="336">
        <f t="shared" si="1"/>
        <v>0</v>
      </c>
      <c r="W10" s="218">
        <f>'Week Ending 06-19-2015'!W10+'Week Ending 06-26-2015'!S10</f>
        <v>407</v>
      </c>
      <c r="X10" s="218">
        <f>'Week Ending 06-19-2015'!X10+'Week Ending 06-26-2015'!T10</f>
        <v>403</v>
      </c>
      <c r="Y10" s="227">
        <f>'Week Ending 06-19-2015'!Y10+'Week Ending 06-26-2015'!U10</f>
        <v>4</v>
      </c>
    </row>
    <row r="11" spans="1:25" ht="30" customHeight="1" thickBot="1" x14ac:dyDescent="0.35">
      <c r="A11" s="379" t="s">
        <v>253</v>
      </c>
      <c r="B11" s="356" t="s">
        <v>252</v>
      </c>
      <c r="C11" s="357">
        <f>'Week Ending 06-19-2015'!V11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06-19-2015'!W11+'Week Ending 06-26-2015'!S11</f>
        <v>0</v>
      </c>
      <c r="X11" s="219">
        <f>'Week Ending 06-19-2015'!X11+'Week Ending 06-26-2015'!T11</f>
        <v>0</v>
      </c>
      <c r="Y11" s="229">
        <f>'Week Ending 06-19-2015'!Y11+'Week Ending 06-26-2015'!U11</f>
        <v>0</v>
      </c>
    </row>
    <row r="12" spans="1:25" ht="39.6" customHeight="1" x14ac:dyDescent="0.3">
      <c r="A12" s="671" t="s">
        <v>20</v>
      </c>
      <c r="B12" s="359" t="s">
        <v>257</v>
      </c>
      <c r="C12" s="360">
        <f>'Week Ending 06-19-2015'!V12</f>
        <v>0</v>
      </c>
      <c r="D12" s="135">
        <v>2</v>
      </c>
      <c r="E12" s="544">
        <v>1</v>
      </c>
      <c r="F12" s="544">
        <v>1</v>
      </c>
      <c r="G12" s="135">
        <v>7</v>
      </c>
      <c r="H12" s="544">
        <v>4</v>
      </c>
      <c r="I12" s="544">
        <v>3</v>
      </c>
      <c r="J12" s="135">
        <v>10</v>
      </c>
      <c r="K12" s="544">
        <v>5</v>
      </c>
      <c r="L12" s="544">
        <v>5</v>
      </c>
      <c r="M12" s="135">
        <v>5</v>
      </c>
      <c r="N12" s="544">
        <v>4</v>
      </c>
      <c r="O12" s="135">
        <v>1</v>
      </c>
      <c r="P12" s="545">
        <v>9</v>
      </c>
      <c r="Q12" s="544">
        <v>9</v>
      </c>
      <c r="R12" s="544"/>
      <c r="S12" s="44">
        <f t="shared" si="0"/>
        <v>33</v>
      </c>
      <c r="T12" s="44">
        <f>SUM(E12,H12,K12,N12,Q12)</f>
        <v>23</v>
      </c>
      <c r="U12" s="44">
        <f>SUM(F12,I12,L12,O12,R12)</f>
        <v>10</v>
      </c>
      <c r="V12" s="349">
        <f t="shared" si="1"/>
        <v>0</v>
      </c>
      <c r="W12" s="224">
        <f>'Week Ending 06-19-2015'!W12+'Week Ending 06-26-2015'!S12</f>
        <v>107</v>
      </c>
      <c r="X12" s="224">
        <f>'Week Ending 06-19-2015'!X12+'Week Ending 06-26-2015'!T12</f>
        <v>76</v>
      </c>
      <c r="Y12" s="225">
        <f>'Week Ending 06-19-2015'!Y12+'Week Ending 06-26-2015'!U12</f>
        <v>31</v>
      </c>
    </row>
    <row r="13" spans="1:25" ht="39.6" customHeight="1" x14ac:dyDescent="0.3">
      <c r="A13" s="672"/>
      <c r="B13" s="346" t="s">
        <v>258</v>
      </c>
      <c r="C13" s="340">
        <f>'Week Ending 06-19-2015'!V13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06-19-2015'!W13+'Week Ending 06-26-2015'!S13</f>
        <v>0</v>
      </c>
      <c r="X13" s="218">
        <f>'Week Ending 06-19-2015'!X13+'Week Ending 06-26-2015'!T13</f>
        <v>0</v>
      </c>
      <c r="Y13" s="227">
        <f>'Week Ending 06-19-2015'!Y13+'Week Ending 06-26-2015'!U13</f>
        <v>0</v>
      </c>
    </row>
    <row r="14" spans="1:25" ht="30" customHeight="1" x14ac:dyDescent="0.3">
      <c r="A14" s="159" t="s">
        <v>259</v>
      </c>
      <c r="B14" s="341" t="s">
        <v>260</v>
      </c>
      <c r="C14" s="340">
        <f>'Week Ending 06-19-2015'!V14</f>
        <v>0</v>
      </c>
      <c r="D14" s="139"/>
      <c r="E14" s="546"/>
      <c r="F14" s="546"/>
      <c r="G14" s="139">
        <v>3</v>
      </c>
      <c r="H14" s="546">
        <v>3</v>
      </c>
      <c r="I14" s="546"/>
      <c r="J14" s="139">
        <v>6</v>
      </c>
      <c r="K14" s="546">
        <v>6</v>
      </c>
      <c r="L14" s="546"/>
      <c r="M14" s="139">
        <v>14</v>
      </c>
      <c r="N14" s="546">
        <v>14</v>
      </c>
      <c r="O14" s="139"/>
      <c r="P14" s="547">
        <v>2</v>
      </c>
      <c r="Q14" s="546">
        <v>2</v>
      </c>
      <c r="R14" s="546"/>
      <c r="S14" s="98">
        <f t="shared" si="0"/>
        <v>25</v>
      </c>
      <c r="T14" s="98">
        <f t="shared" si="0"/>
        <v>25</v>
      </c>
      <c r="U14" s="98">
        <f t="shared" si="0"/>
        <v>0</v>
      </c>
      <c r="V14" s="336">
        <f t="shared" si="1"/>
        <v>0</v>
      </c>
      <c r="W14" s="218">
        <f>'Week Ending 06-19-2015'!W14+'Week Ending 06-26-2015'!S14</f>
        <v>86</v>
      </c>
      <c r="X14" s="218">
        <f>'Week Ending 06-19-2015'!X14+'Week Ending 06-26-2015'!T14</f>
        <v>86</v>
      </c>
      <c r="Y14" s="227">
        <f>'Week Ending 06-19-2015'!Y14+'Week Ending 06-26-2015'!U14</f>
        <v>0</v>
      </c>
    </row>
    <row r="15" spans="1:25" ht="30.6" customHeight="1" thickBot="1" x14ac:dyDescent="0.35">
      <c r="A15" s="461" t="s">
        <v>261</v>
      </c>
      <c r="B15" s="483" t="s">
        <v>262</v>
      </c>
      <c r="C15" s="484">
        <f>'Week Ending 06-19-2015'!V15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06-19-2015'!W15+'Week Ending 06-26-2015'!S15</f>
        <v>0</v>
      </c>
      <c r="X15" s="221">
        <f>'Week Ending 06-19-2015'!X15+'Week Ending 06-26-2015'!T15</f>
        <v>0</v>
      </c>
      <c r="Y15" s="233">
        <f>'Week Ending 06-19-2015'!Y15+'Week Ending 06-26-2015'!U15</f>
        <v>0</v>
      </c>
    </row>
    <row r="16" spans="1:25" ht="21.6" customHeight="1" thickBot="1" x14ac:dyDescent="0.35">
      <c r="A16" s="381" t="s">
        <v>153</v>
      </c>
      <c r="B16" s="365" t="s">
        <v>154</v>
      </c>
      <c r="C16" s="366">
        <f>'Week Ending 06-19-2015'!V16</f>
        <v>0</v>
      </c>
      <c r="D16" s="417"/>
      <c r="E16" s="550"/>
      <c r="F16" s="550"/>
      <c r="G16" s="417"/>
      <c r="H16" s="550"/>
      <c r="I16" s="550"/>
      <c r="J16" s="417"/>
      <c r="K16" s="550"/>
      <c r="L16" s="550"/>
      <c r="M16" s="417"/>
      <c r="N16" s="550"/>
      <c r="O16" s="417"/>
      <c r="P16" s="551"/>
      <c r="Q16" s="550"/>
      <c r="R16" s="550"/>
      <c r="S16" s="316">
        <f t="shared" si="0"/>
        <v>0</v>
      </c>
      <c r="T16" s="316">
        <f t="shared" si="0"/>
        <v>0</v>
      </c>
      <c r="U16" s="316">
        <f t="shared" si="0"/>
        <v>0</v>
      </c>
      <c r="V16" s="367">
        <f t="shared" si="1"/>
        <v>0</v>
      </c>
      <c r="W16" s="368">
        <f>'Week Ending 06-19-2015'!W16+'Week Ending 06-26-2015'!S16</f>
        <v>16</v>
      </c>
      <c r="X16" s="368">
        <f>'Week Ending 06-12-2015'!X16+'Week Ending 06-26-2015'!T16</f>
        <v>16</v>
      </c>
      <c r="Y16" s="449">
        <f>'Week Ending 06-19-2015'!Y16+'Week Ending 06-26-2015'!U16</f>
        <v>0</v>
      </c>
    </row>
    <row r="17" spans="1:25" ht="15.6" customHeight="1" thickBot="1" x14ac:dyDescent="0.35">
      <c r="A17" s="432" t="s">
        <v>2</v>
      </c>
      <c r="B17" s="433"/>
      <c r="C17" s="434">
        <f t="shared" ref="C17:Y17" si="2">SUM(C4:C16)</f>
        <v>0</v>
      </c>
      <c r="D17" s="435">
        <f t="shared" si="2"/>
        <v>67</v>
      </c>
      <c r="E17" s="454">
        <f t="shared" si="2"/>
        <v>63</v>
      </c>
      <c r="F17" s="435">
        <f t="shared" si="2"/>
        <v>1</v>
      </c>
      <c r="G17" s="435">
        <f t="shared" si="2"/>
        <v>75</v>
      </c>
      <c r="H17" s="455">
        <f t="shared" si="2"/>
        <v>67</v>
      </c>
      <c r="I17" s="456">
        <f t="shared" si="2"/>
        <v>5</v>
      </c>
      <c r="J17" s="456">
        <f t="shared" si="2"/>
        <v>59</v>
      </c>
      <c r="K17" s="454">
        <f t="shared" si="2"/>
        <v>56</v>
      </c>
      <c r="L17" s="435">
        <f t="shared" si="2"/>
        <v>6</v>
      </c>
      <c r="M17" s="435">
        <f t="shared" si="2"/>
        <v>42</v>
      </c>
      <c r="N17" s="454">
        <f t="shared" si="2"/>
        <v>44</v>
      </c>
      <c r="O17" s="435">
        <f t="shared" si="2"/>
        <v>1</v>
      </c>
      <c r="P17" s="435">
        <f t="shared" si="2"/>
        <v>41</v>
      </c>
      <c r="Q17" s="454">
        <f t="shared" si="2"/>
        <v>39</v>
      </c>
      <c r="R17" s="435">
        <f t="shared" si="2"/>
        <v>0</v>
      </c>
      <c r="S17" s="313">
        <f t="shared" si="2"/>
        <v>284</v>
      </c>
      <c r="T17" s="313">
        <f t="shared" si="2"/>
        <v>269</v>
      </c>
      <c r="U17" s="313">
        <f t="shared" si="2"/>
        <v>13</v>
      </c>
      <c r="V17" s="436">
        <f t="shared" si="2"/>
        <v>2</v>
      </c>
      <c r="W17" s="222">
        <f t="shared" si="2"/>
        <v>1437</v>
      </c>
      <c r="X17" s="222">
        <f t="shared" si="2"/>
        <v>1371</v>
      </c>
      <c r="Y17" s="235">
        <f t="shared" si="2"/>
        <v>64</v>
      </c>
    </row>
    <row r="18" spans="1:25" x14ac:dyDescent="0.3">
      <c r="A18" s="8"/>
      <c r="P18" s="9"/>
      <c r="Q18" s="9"/>
      <c r="R18" s="9"/>
      <c r="S18" s="30"/>
      <c r="T18" s="9"/>
      <c r="U18" s="9"/>
      <c r="W18" s="9"/>
      <c r="X18" s="9"/>
      <c r="Y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c r="W21" s="4"/>
      <c r="X21" s="4"/>
      <c r="Y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68" priority="2" operator="equal">
      <formula>0</formula>
    </cfRule>
  </conditionalFormatting>
  <conditionalFormatting sqref="V1:V17">
    <cfRule type="cellIs" dxfId="67" priority="1" operator="equal">
      <formula>0</formula>
    </cfRule>
  </conditionalFormatting>
  <pageMargins left="0.7" right="0.7" top="0.75" bottom="0.75" header="0.3" footer="0.3"/>
  <pageSetup scale="55"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90" zoomScaleNormal="90" workbookViewId="0">
      <selection activeCell="W6" sqref="W6"/>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8" s="1" customFormat="1" ht="14.4" customHeight="1" thickBot="1" x14ac:dyDescent="0.35">
      <c r="A1" s="673" t="s">
        <v>21</v>
      </c>
      <c r="B1" s="675" t="s">
        <v>14</v>
      </c>
      <c r="C1" s="677" t="s">
        <v>264</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8" ht="19.2" customHeight="1" thickBot="1" x14ac:dyDescent="0.35">
      <c r="A2" s="674"/>
      <c r="B2" s="676"/>
      <c r="C2" s="678"/>
      <c r="D2" s="684">
        <v>42170</v>
      </c>
      <c r="E2" s="685"/>
      <c r="F2" s="686"/>
      <c r="G2" s="687">
        <f>D2+1</f>
        <v>42171</v>
      </c>
      <c r="H2" s="688"/>
      <c r="I2" s="689"/>
      <c r="J2" s="684">
        <f>G2+1</f>
        <v>42172</v>
      </c>
      <c r="K2" s="685"/>
      <c r="L2" s="686"/>
      <c r="M2" s="684">
        <f>J2+1</f>
        <v>42173</v>
      </c>
      <c r="N2" s="685"/>
      <c r="O2" s="686"/>
      <c r="P2" s="684">
        <f>M2+1</f>
        <v>42174</v>
      </c>
      <c r="Q2" s="685"/>
      <c r="R2" s="686"/>
      <c r="S2" s="663" t="s">
        <v>23</v>
      </c>
      <c r="T2" s="664"/>
      <c r="U2" s="665"/>
      <c r="V2" s="683"/>
      <c r="W2" s="666" t="s">
        <v>246</v>
      </c>
      <c r="X2" s="667"/>
      <c r="Y2" s="668"/>
      <c r="Z2" s="564"/>
      <c r="AA2" s="564"/>
      <c r="AB2" s="564"/>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189"/>
      <c r="AA3" s="189"/>
      <c r="AB3" s="189"/>
    </row>
    <row r="4" spans="1:28" ht="42.6" customHeight="1" x14ac:dyDescent="0.3">
      <c r="A4" s="522" t="s">
        <v>17</v>
      </c>
      <c r="B4" s="451" t="s">
        <v>225</v>
      </c>
      <c r="C4" s="348">
        <f>'Week Ending 06-12-2015'!V4</f>
        <v>0</v>
      </c>
      <c r="D4" s="459">
        <v>24</v>
      </c>
      <c r="E4" s="524">
        <v>24</v>
      </c>
      <c r="F4" s="524"/>
      <c r="G4" s="459">
        <v>28</v>
      </c>
      <c r="H4" s="524">
        <v>28</v>
      </c>
      <c r="I4" s="524"/>
      <c r="J4" s="113">
        <v>10</v>
      </c>
      <c r="K4" s="525">
        <v>10</v>
      </c>
      <c r="L4" s="525"/>
      <c r="M4" s="113"/>
      <c r="N4" s="525"/>
      <c r="O4" s="113"/>
      <c r="P4" s="526">
        <v>11</v>
      </c>
      <c r="Q4" s="525">
        <v>11</v>
      </c>
      <c r="R4" s="525"/>
      <c r="S4" s="452">
        <f t="shared" ref="S4:U16" si="0">SUM(D4,G4,J4,M4,P4)</f>
        <v>73</v>
      </c>
      <c r="T4" s="452">
        <f t="shared" si="0"/>
        <v>73</v>
      </c>
      <c r="U4" s="452">
        <f t="shared" si="0"/>
        <v>0</v>
      </c>
      <c r="V4" s="453">
        <f t="shared" ref="V4:V16" si="1">C4+(S4-T4-U4)</f>
        <v>0</v>
      </c>
      <c r="W4" s="224">
        <f>'Week Ending 06-12-2015'!W4+'Week Ending 06-19-2015'!S4</f>
        <v>300</v>
      </c>
      <c r="X4" s="224">
        <f>'Week Ending 06-12-2015'!X4+'Week Ending 06-19-2015'!T4</f>
        <v>297</v>
      </c>
      <c r="Y4" s="225">
        <f>'Week Ending 06-12-2015'!Y4+'Week Ending 06-19-2015'!U4</f>
        <v>3</v>
      </c>
      <c r="Z4" s="4"/>
      <c r="AA4" s="4"/>
      <c r="AB4" s="4"/>
    </row>
    <row r="5" spans="1:28" ht="29.4" customHeight="1" x14ac:dyDescent="0.3">
      <c r="A5" s="572"/>
      <c r="B5" s="478" t="s">
        <v>247</v>
      </c>
      <c r="C5" s="475">
        <f>'Week Ending 06-12-2015'!V5</f>
        <v>0</v>
      </c>
      <c r="D5" s="488"/>
      <c r="E5" s="527"/>
      <c r="F5" s="527"/>
      <c r="G5" s="488"/>
      <c r="H5" s="527"/>
      <c r="I5" s="527"/>
      <c r="J5" s="491">
        <v>30</v>
      </c>
      <c r="K5" s="528">
        <v>30</v>
      </c>
      <c r="L5" s="528"/>
      <c r="M5" s="493"/>
      <c r="N5" s="528"/>
      <c r="O5" s="491"/>
      <c r="P5" s="529">
        <v>35</v>
      </c>
      <c r="Q5" s="528">
        <v>35</v>
      </c>
      <c r="R5" s="528"/>
      <c r="S5" s="476">
        <f t="shared" si="0"/>
        <v>65</v>
      </c>
      <c r="T5" s="476">
        <f t="shared" si="0"/>
        <v>65</v>
      </c>
      <c r="U5" s="476">
        <f t="shared" si="0"/>
        <v>0</v>
      </c>
      <c r="V5" s="477">
        <f t="shared" si="1"/>
        <v>0</v>
      </c>
      <c r="W5" s="220">
        <f>'Week Ending 06-12-2015'!W5+'Week Ending 06-19-2015'!S5</f>
        <v>65</v>
      </c>
      <c r="X5" s="220">
        <f>'Week Ending 06-12-2015'!X5+'Week Ending 06-19-2015'!T5</f>
        <v>65</v>
      </c>
      <c r="Y5" s="231">
        <f>'Week Ending 06-12-2015'!Y5+'Week Ending 06-19-2015'!U5</f>
        <v>0</v>
      </c>
      <c r="Z5" s="4"/>
      <c r="AA5" s="4"/>
      <c r="AB5" s="4"/>
    </row>
    <row r="6" spans="1:28" ht="30" customHeight="1" x14ac:dyDescent="0.3">
      <c r="A6" s="149" t="s">
        <v>255</v>
      </c>
      <c r="B6" s="337" t="s">
        <v>248</v>
      </c>
      <c r="C6" s="335">
        <f>'Week Ending 06-12-2015'!V6</f>
        <v>4</v>
      </c>
      <c r="D6" s="117">
        <v>7</v>
      </c>
      <c r="E6" s="530">
        <v>10</v>
      </c>
      <c r="F6" s="530"/>
      <c r="G6" s="117">
        <v>15</v>
      </c>
      <c r="H6" s="530">
        <v>14</v>
      </c>
      <c r="I6" s="530"/>
      <c r="J6" s="117">
        <v>8</v>
      </c>
      <c r="K6" s="530">
        <v>7</v>
      </c>
      <c r="L6" s="530"/>
      <c r="M6" s="117">
        <v>22</v>
      </c>
      <c r="N6" s="530">
        <v>8</v>
      </c>
      <c r="O6" s="117"/>
      <c r="P6" s="531">
        <v>3</v>
      </c>
      <c r="Q6" s="530">
        <v>20</v>
      </c>
      <c r="R6" s="530"/>
      <c r="S6" s="98">
        <f t="shared" si="0"/>
        <v>55</v>
      </c>
      <c r="T6" s="98">
        <f t="shared" si="0"/>
        <v>59</v>
      </c>
      <c r="U6" s="98">
        <f t="shared" si="0"/>
        <v>0</v>
      </c>
      <c r="V6" s="336">
        <f t="shared" si="1"/>
        <v>0</v>
      </c>
      <c r="W6" s="218">
        <f>'Week Ending 06-12-2015'!W6+'Week Ending 06-19-2015'!S6</f>
        <v>201</v>
      </c>
      <c r="X6" s="218">
        <f>'Week Ending 06-12-2015'!X6+'Week Ending 06-19-2015'!T6</f>
        <v>201</v>
      </c>
      <c r="Y6" s="227">
        <f>'Week Ending 06-12-2015'!Y6+'Week Ending 06-19-2015'!U6</f>
        <v>0</v>
      </c>
      <c r="Z6" s="4"/>
      <c r="AA6" s="4"/>
      <c r="AB6" s="4"/>
    </row>
    <row r="7" spans="1:28" ht="30" customHeight="1" thickBot="1" x14ac:dyDescent="0.35">
      <c r="A7" s="553" t="s">
        <v>254</v>
      </c>
      <c r="B7" s="554" t="s">
        <v>249</v>
      </c>
      <c r="C7" s="103">
        <f>'Week Ending 06-12-2015'!V7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'Week Ending 06-12-2015'!W7+'Week Ending 06-19-2015'!S7</f>
        <v>1</v>
      </c>
      <c r="X7" s="221">
        <f>'Week Ending 06-12-2015'!X7+'Week Ending 06-19-2015'!T7</f>
        <v>1</v>
      </c>
      <c r="Y7" s="233">
        <f>'Week Ending 06-12-2015'!Y7+'Week Ending 06-19-2015'!U7</f>
        <v>0</v>
      </c>
      <c r="Z7" s="4"/>
      <c r="AA7" s="4"/>
      <c r="AB7" s="4"/>
    </row>
    <row r="8" spans="1:28" ht="44.4" customHeight="1" x14ac:dyDescent="0.3">
      <c r="A8" s="669" t="s">
        <v>16</v>
      </c>
      <c r="B8" s="479" t="s">
        <v>226</v>
      </c>
      <c r="C8" s="480">
        <f>'Week Ending 06-12-2015'!V8</f>
        <v>0</v>
      </c>
      <c r="D8" s="467"/>
      <c r="E8" s="538"/>
      <c r="F8" s="538"/>
      <c r="G8" s="467"/>
      <c r="H8" s="538"/>
      <c r="I8" s="538"/>
      <c r="J8" s="467"/>
      <c r="K8" s="538"/>
      <c r="L8" s="538"/>
      <c r="M8" s="467">
        <v>11</v>
      </c>
      <c r="N8" s="538"/>
      <c r="O8" s="467"/>
      <c r="P8" s="539">
        <v>23</v>
      </c>
      <c r="Q8" s="538">
        <v>11</v>
      </c>
      <c r="R8" s="538">
        <v>23</v>
      </c>
      <c r="S8" s="52">
        <f t="shared" si="0"/>
        <v>34</v>
      </c>
      <c r="T8" s="52">
        <f t="shared" si="0"/>
        <v>11</v>
      </c>
      <c r="U8" s="52">
        <f t="shared" si="0"/>
        <v>23</v>
      </c>
      <c r="V8" s="481">
        <f t="shared" si="1"/>
        <v>0</v>
      </c>
      <c r="W8" s="220">
        <f>'Week Ending 06-12-2015'!W8+'Week Ending 06-19-2015'!S8</f>
        <v>39</v>
      </c>
      <c r="X8" s="220">
        <f>'Week Ending 06-12-2015'!X8+'Week Ending 06-19-2015'!T8</f>
        <v>16</v>
      </c>
      <c r="Y8" s="231">
        <f>'Week Ending 06-12-2015'!Y8+'Week Ending 06-19-2015'!U8</f>
        <v>23</v>
      </c>
      <c r="Z8" s="4"/>
      <c r="AA8" s="4"/>
      <c r="AB8" s="4"/>
    </row>
    <row r="9" spans="1:28" ht="32.4" customHeight="1" x14ac:dyDescent="0.3">
      <c r="A9" s="670"/>
      <c r="B9" s="482" t="s">
        <v>250</v>
      </c>
      <c r="C9" s="480">
        <f>'Week Ending 06-12-2015'!V9</f>
        <v>0</v>
      </c>
      <c r="D9" s="467"/>
      <c r="E9" s="538"/>
      <c r="F9" s="538"/>
      <c r="G9" s="467"/>
      <c r="H9" s="538"/>
      <c r="I9" s="538"/>
      <c r="J9" s="467"/>
      <c r="K9" s="538"/>
      <c r="L9" s="538"/>
      <c r="M9" s="467">
        <v>1</v>
      </c>
      <c r="N9" s="538"/>
      <c r="O9" s="467"/>
      <c r="P9" s="539"/>
      <c r="Q9" s="538">
        <v>1</v>
      </c>
      <c r="R9" s="538"/>
      <c r="S9" s="52">
        <f t="shared" si="0"/>
        <v>1</v>
      </c>
      <c r="T9" s="52">
        <f t="shared" si="0"/>
        <v>1</v>
      </c>
      <c r="U9" s="52">
        <f t="shared" si="0"/>
        <v>0</v>
      </c>
      <c r="V9" s="481">
        <f t="shared" si="1"/>
        <v>0</v>
      </c>
      <c r="W9" s="220">
        <f>'Week Ending 06-12-2015'!W9+'Week Ending 06-19-2015'!S9</f>
        <v>1</v>
      </c>
      <c r="X9" s="220">
        <f>'Week Ending 06-12-2015'!X9+'Week Ending 06-19-2015'!T9</f>
        <v>1</v>
      </c>
      <c r="Y9" s="231">
        <f>'Week Ending 06-12-2015'!Y9+'Week Ending 06-19-2015'!U9</f>
        <v>0</v>
      </c>
      <c r="Z9" s="4"/>
      <c r="AA9" s="4"/>
      <c r="AB9" s="4"/>
    </row>
    <row r="10" spans="1:28" ht="37.950000000000003" customHeight="1" x14ac:dyDescent="0.3">
      <c r="A10" s="155" t="s">
        <v>256</v>
      </c>
      <c r="B10" s="339" t="s">
        <v>251</v>
      </c>
      <c r="C10" s="338">
        <f>'Week Ending 06-12-2015'!V10</f>
        <v>0</v>
      </c>
      <c r="D10" s="128">
        <v>5</v>
      </c>
      <c r="E10" s="540">
        <v>5</v>
      </c>
      <c r="F10" s="540"/>
      <c r="G10" s="128">
        <v>333</v>
      </c>
      <c r="H10" s="540">
        <v>53</v>
      </c>
      <c r="I10" s="540"/>
      <c r="J10" s="128">
        <v>3</v>
      </c>
      <c r="K10" s="540">
        <v>39</v>
      </c>
      <c r="L10" s="540"/>
      <c r="M10" s="128">
        <v>20</v>
      </c>
      <c r="N10" s="540">
        <v>248</v>
      </c>
      <c r="O10" s="128">
        <v>4</v>
      </c>
      <c r="P10" s="541"/>
      <c r="Q10" s="540">
        <v>12</v>
      </c>
      <c r="R10" s="540"/>
      <c r="S10" s="98">
        <f t="shared" si="0"/>
        <v>361</v>
      </c>
      <c r="T10" s="98">
        <f>SUM(E10,H10,K10,N10,Q10)</f>
        <v>357</v>
      </c>
      <c r="U10" s="98">
        <f t="shared" si="0"/>
        <v>4</v>
      </c>
      <c r="V10" s="336">
        <f t="shared" si="1"/>
        <v>0</v>
      </c>
      <c r="W10" s="218">
        <f>'Week Ending 06-12-2015'!W10+'Week Ending 06-19-2015'!S10</f>
        <v>395</v>
      </c>
      <c r="X10" s="218">
        <f>'Week Ending 06-12-2015'!X10+'Week Ending 06-19-2015'!T10</f>
        <v>391</v>
      </c>
      <c r="Y10" s="227">
        <f>'Week Ending 06-12-2015'!Y10+'Week Ending 06-19-2015'!U10</f>
        <v>4</v>
      </c>
      <c r="Z10" s="4"/>
      <c r="AA10" s="4"/>
      <c r="AB10" s="4"/>
    </row>
    <row r="11" spans="1:28" ht="30" customHeight="1" thickBot="1" x14ac:dyDescent="0.35">
      <c r="A11" s="379" t="s">
        <v>253</v>
      </c>
      <c r="B11" s="356" t="s">
        <v>252</v>
      </c>
      <c r="C11" s="357">
        <f>'Week Ending 06-12-2015'!V11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06-12-2015'!W11+'Week Ending 06-19-2015'!S11</f>
        <v>0</v>
      </c>
      <c r="X11" s="219">
        <f>'Week Ending 06-12-2015'!X11+'Week Ending 06-19-2015'!T11</f>
        <v>0</v>
      </c>
      <c r="Y11" s="229">
        <f>'Week Ending 06-12-2015'!Y11+'Week Ending 06-19-2015'!U11</f>
        <v>0</v>
      </c>
      <c r="Z11" s="4"/>
      <c r="AA11" s="4"/>
      <c r="AB11" s="4"/>
    </row>
    <row r="12" spans="1:28" ht="39.6" customHeight="1" x14ac:dyDescent="0.3">
      <c r="A12" s="671" t="s">
        <v>20</v>
      </c>
      <c r="B12" s="359" t="s">
        <v>257</v>
      </c>
      <c r="C12" s="360">
        <f>'Week Ending 06-12-2015'!V12</f>
        <v>0</v>
      </c>
      <c r="D12" s="135">
        <v>9</v>
      </c>
      <c r="E12" s="544">
        <v>7</v>
      </c>
      <c r="F12" s="544">
        <v>2</v>
      </c>
      <c r="G12" s="135">
        <v>5</v>
      </c>
      <c r="H12" s="544">
        <v>1</v>
      </c>
      <c r="I12" s="544">
        <v>4</v>
      </c>
      <c r="J12" s="135">
        <v>11</v>
      </c>
      <c r="K12" s="544">
        <v>9</v>
      </c>
      <c r="L12" s="544">
        <v>2</v>
      </c>
      <c r="M12" s="135">
        <v>5</v>
      </c>
      <c r="N12" s="544">
        <v>4</v>
      </c>
      <c r="O12" s="135">
        <v>1</v>
      </c>
      <c r="P12" s="545">
        <v>0</v>
      </c>
      <c r="Q12" s="544">
        <v>0</v>
      </c>
      <c r="R12" s="544">
        <v>0</v>
      </c>
      <c r="S12" s="44">
        <f t="shared" si="0"/>
        <v>30</v>
      </c>
      <c r="T12" s="44">
        <f t="shared" si="0"/>
        <v>21</v>
      </c>
      <c r="U12" s="44">
        <f t="shared" si="0"/>
        <v>9</v>
      </c>
      <c r="V12" s="349">
        <f t="shared" si="1"/>
        <v>0</v>
      </c>
      <c r="W12" s="224">
        <f>'Week Ending 06-12-2015'!W12+'Week Ending 06-19-2015'!S12</f>
        <v>74</v>
      </c>
      <c r="X12" s="224">
        <f>'Week Ending 06-12-2015'!X12+'Week Ending 06-19-2015'!T12</f>
        <v>53</v>
      </c>
      <c r="Y12" s="225">
        <f>'Week Ending 06-12-2015'!Y12+'Week Ending 06-19-2015'!U12</f>
        <v>21</v>
      </c>
      <c r="Z12" s="4"/>
      <c r="AA12" s="4"/>
      <c r="AB12" s="4"/>
    </row>
    <row r="13" spans="1:28" ht="39.6" customHeight="1" x14ac:dyDescent="0.3">
      <c r="A13" s="672"/>
      <c r="B13" s="346" t="s">
        <v>258</v>
      </c>
      <c r="C13" s="340">
        <f>'Week Ending 06-12-2015'!V13</f>
        <v>0</v>
      </c>
      <c r="D13" s="139"/>
      <c r="E13" s="546"/>
      <c r="F13" s="546"/>
      <c r="G13" s="139"/>
      <c r="H13" s="546"/>
      <c r="I13" s="546"/>
      <c r="J13" s="139"/>
      <c r="K13" s="546"/>
      <c r="L13" s="546"/>
      <c r="M13" s="139"/>
      <c r="N13" s="546"/>
      <c r="O13" s="139"/>
      <c r="P13" s="547"/>
      <c r="Q13" s="546"/>
      <c r="R13" s="546"/>
      <c r="S13" s="98">
        <f t="shared" si="0"/>
        <v>0</v>
      </c>
      <c r="T13" s="98">
        <f t="shared" si="0"/>
        <v>0</v>
      </c>
      <c r="U13" s="98">
        <f t="shared" si="0"/>
        <v>0</v>
      </c>
      <c r="V13" s="336">
        <f t="shared" si="1"/>
        <v>0</v>
      </c>
      <c r="W13" s="218">
        <f>'Week Ending 06-12-2015'!W13+'Week Ending 06-19-2015'!S13</f>
        <v>0</v>
      </c>
      <c r="X13" s="218">
        <f>'Week Ending 06-12-2015'!X13+'Week Ending 06-19-2015'!T13</f>
        <v>0</v>
      </c>
      <c r="Y13" s="227">
        <f>'Week Ending 06-12-2015'!Y13+'Week Ending 06-19-2015'!U13</f>
        <v>0</v>
      </c>
      <c r="Z13" s="4"/>
      <c r="AA13" s="4"/>
      <c r="AB13" s="4"/>
    </row>
    <row r="14" spans="1:28" ht="30" customHeight="1" x14ac:dyDescent="0.3">
      <c r="A14" s="159" t="s">
        <v>259</v>
      </c>
      <c r="B14" s="341" t="s">
        <v>260</v>
      </c>
      <c r="C14" s="340">
        <f>'Week Ending 06-12-2015'!V14</f>
        <v>0</v>
      </c>
      <c r="D14" s="139"/>
      <c r="E14" s="546"/>
      <c r="F14" s="546"/>
      <c r="G14" s="139">
        <v>9</v>
      </c>
      <c r="H14" s="546">
        <v>9</v>
      </c>
      <c r="I14" s="546"/>
      <c r="J14" s="139">
        <v>2</v>
      </c>
      <c r="K14" s="546">
        <v>2</v>
      </c>
      <c r="L14" s="546"/>
      <c r="M14" s="139">
        <v>1</v>
      </c>
      <c r="N14" s="546">
        <v>1</v>
      </c>
      <c r="O14" s="139"/>
      <c r="P14" s="547">
        <v>6</v>
      </c>
      <c r="Q14" s="546">
        <v>6</v>
      </c>
      <c r="R14" s="546"/>
      <c r="S14" s="98">
        <f t="shared" si="0"/>
        <v>18</v>
      </c>
      <c r="T14" s="98">
        <f t="shared" si="0"/>
        <v>18</v>
      </c>
      <c r="U14" s="98">
        <f t="shared" si="0"/>
        <v>0</v>
      </c>
      <c r="V14" s="336">
        <f t="shared" si="1"/>
        <v>0</v>
      </c>
      <c r="W14" s="218">
        <f>'Week Ending 06-12-2015'!W14+'Week Ending 06-19-2015'!S14</f>
        <v>61</v>
      </c>
      <c r="X14" s="218">
        <f>'Week Ending 06-12-2015'!X14+'Week Ending 06-19-2015'!T14</f>
        <v>61</v>
      </c>
      <c r="Y14" s="227">
        <f>'Week Ending 06-12-2015'!Y14+'Week Ending 06-19-2015'!U14</f>
        <v>0</v>
      </c>
      <c r="Z14" s="4"/>
      <c r="AA14" s="4"/>
      <c r="AB14" s="4"/>
    </row>
    <row r="15" spans="1:28" ht="30.6" customHeight="1" thickBot="1" x14ac:dyDescent="0.35">
      <c r="A15" s="461" t="s">
        <v>261</v>
      </c>
      <c r="B15" s="483" t="s">
        <v>262</v>
      </c>
      <c r="C15" s="484">
        <f>'Week Ending 06-12-2015'!V15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06-12-2015'!W15+'Week Ending 06-19-2015'!S15</f>
        <v>0</v>
      </c>
      <c r="X15" s="221">
        <f>'Week Ending 06-12-2015'!X15+'Week Ending 06-19-2015'!T15</f>
        <v>0</v>
      </c>
      <c r="Y15" s="233">
        <f>'Week Ending 06-12-2015'!Y15+'Week Ending 06-19-2015'!U15</f>
        <v>0</v>
      </c>
      <c r="Z15" s="4"/>
      <c r="AA15" s="4"/>
      <c r="AB15" s="4"/>
    </row>
    <row r="16" spans="1:28" ht="21.6" customHeight="1" thickBot="1" x14ac:dyDescent="0.35">
      <c r="A16" s="381" t="s">
        <v>153</v>
      </c>
      <c r="B16" s="365" t="s">
        <v>154</v>
      </c>
      <c r="C16" s="366">
        <f>'Week Ending 06-12-2015'!V16</f>
        <v>0</v>
      </c>
      <c r="D16" s="417"/>
      <c r="E16" s="550"/>
      <c r="F16" s="550"/>
      <c r="G16" s="417"/>
      <c r="H16" s="550"/>
      <c r="I16" s="550"/>
      <c r="J16" s="417"/>
      <c r="K16" s="550"/>
      <c r="L16" s="550"/>
      <c r="M16" s="417"/>
      <c r="N16" s="550"/>
      <c r="O16" s="417"/>
      <c r="P16" s="551"/>
      <c r="Q16" s="550"/>
      <c r="R16" s="550"/>
      <c r="S16" s="316">
        <f t="shared" si="0"/>
        <v>0</v>
      </c>
      <c r="T16" s="316">
        <f t="shared" si="0"/>
        <v>0</v>
      </c>
      <c r="U16" s="316">
        <f t="shared" si="0"/>
        <v>0</v>
      </c>
      <c r="V16" s="367">
        <f t="shared" si="1"/>
        <v>0</v>
      </c>
      <c r="W16" s="368">
        <f>'Week Ending 06-12-2015'!W16+'Week Ending 06-19-2015'!S16</f>
        <v>16</v>
      </c>
      <c r="X16" s="368">
        <f>'Week Ending 06-12-2015'!X16+'Week Ending 06-19-2015'!T16</f>
        <v>16</v>
      </c>
      <c r="Y16" s="449">
        <f>'Week Ending 06-12-2015'!Y16+'Week Ending 06-19-2015'!U16</f>
        <v>0</v>
      </c>
      <c r="Z16" s="4"/>
      <c r="AA16" s="4"/>
      <c r="AB16" s="4"/>
    </row>
    <row r="17" spans="1:28" ht="15.6" customHeight="1" thickBot="1" x14ac:dyDescent="0.35">
      <c r="A17" s="432" t="s">
        <v>2</v>
      </c>
      <c r="B17" s="433"/>
      <c r="C17" s="434">
        <f t="shared" ref="C17:Y17" si="2">SUM(C4:C16)</f>
        <v>4</v>
      </c>
      <c r="D17" s="435">
        <f t="shared" si="2"/>
        <v>45</v>
      </c>
      <c r="E17" s="454">
        <f t="shared" si="2"/>
        <v>46</v>
      </c>
      <c r="F17" s="435">
        <f t="shared" si="2"/>
        <v>2</v>
      </c>
      <c r="G17" s="435">
        <f t="shared" si="2"/>
        <v>390</v>
      </c>
      <c r="H17" s="455">
        <f t="shared" si="2"/>
        <v>105</v>
      </c>
      <c r="I17" s="456">
        <f t="shared" si="2"/>
        <v>4</v>
      </c>
      <c r="J17" s="456">
        <f t="shared" si="2"/>
        <v>64</v>
      </c>
      <c r="K17" s="454">
        <f t="shared" si="2"/>
        <v>97</v>
      </c>
      <c r="L17" s="435">
        <f t="shared" si="2"/>
        <v>2</v>
      </c>
      <c r="M17" s="435">
        <f t="shared" si="2"/>
        <v>60</v>
      </c>
      <c r="N17" s="454">
        <f t="shared" si="2"/>
        <v>261</v>
      </c>
      <c r="O17" s="435">
        <f t="shared" si="2"/>
        <v>5</v>
      </c>
      <c r="P17" s="435">
        <f t="shared" si="2"/>
        <v>78</v>
      </c>
      <c r="Q17" s="454">
        <f t="shared" si="2"/>
        <v>96</v>
      </c>
      <c r="R17" s="435">
        <f t="shared" si="2"/>
        <v>23</v>
      </c>
      <c r="S17" s="313">
        <f t="shared" si="2"/>
        <v>637</v>
      </c>
      <c r="T17" s="313">
        <f t="shared" si="2"/>
        <v>605</v>
      </c>
      <c r="U17" s="313">
        <f t="shared" si="2"/>
        <v>36</v>
      </c>
      <c r="V17" s="436">
        <f t="shared" si="2"/>
        <v>0</v>
      </c>
      <c r="W17" s="222">
        <f t="shared" si="2"/>
        <v>1153</v>
      </c>
      <c r="X17" s="222">
        <f t="shared" si="2"/>
        <v>1102</v>
      </c>
      <c r="Y17" s="235">
        <f t="shared" si="2"/>
        <v>51</v>
      </c>
      <c r="Z17" s="4"/>
      <c r="AA17" s="4"/>
      <c r="AB17" s="4"/>
    </row>
    <row r="18" spans="1:28" x14ac:dyDescent="0.3">
      <c r="A18" s="8"/>
      <c r="P18" s="9"/>
      <c r="Q18" s="9"/>
      <c r="R18" s="9"/>
      <c r="S18" s="30"/>
      <c r="T18" s="9"/>
      <c r="U18" s="9"/>
      <c r="W18" s="9"/>
      <c r="X18" s="9"/>
      <c r="Y18" s="9"/>
    </row>
    <row r="19" spans="1:28" x14ac:dyDescent="0.3">
      <c r="A19" s="8"/>
      <c r="C19" s="2"/>
      <c r="E19" s="4"/>
      <c r="F19" s="4"/>
      <c r="H19" s="4"/>
      <c r="I19" s="4"/>
      <c r="J19" s="2"/>
      <c r="K19" s="4"/>
      <c r="L19" s="4"/>
      <c r="N19" s="4"/>
      <c r="W19" s="4"/>
      <c r="X19" s="4"/>
      <c r="Y19" s="4"/>
    </row>
    <row r="20" spans="1:28" x14ac:dyDescent="0.3">
      <c r="A20" s="8"/>
      <c r="C20" s="2"/>
      <c r="H20" s="2"/>
      <c r="I20" s="2"/>
      <c r="J20" s="2"/>
      <c r="W20" s="4"/>
      <c r="X20" s="4"/>
      <c r="Y20" s="4"/>
    </row>
    <row r="21" spans="1:28" x14ac:dyDescent="0.3">
      <c r="A21" s="8"/>
      <c r="C21" s="2"/>
      <c r="H21" s="2"/>
      <c r="I21" s="2"/>
      <c r="J21" s="2"/>
      <c r="W21" s="4"/>
      <c r="X21" s="4"/>
      <c r="Y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66" priority="2" operator="equal">
      <formula>0</formula>
    </cfRule>
  </conditionalFormatting>
  <conditionalFormatting sqref="V1:V17">
    <cfRule type="cellIs" dxfId="65" priority="1" operator="equal">
      <formula>0</formula>
    </cfRule>
  </conditionalFormatting>
  <pageMargins left="0.7" right="0.7" top="0.75" bottom="0.75" header="0.3" footer="0.3"/>
  <pageSetup scale="55"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M3" zoomScale="90" zoomScaleNormal="90" workbookViewId="0">
      <selection activeCell="W1" sqref="W1:Y17"/>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8" s="1" customFormat="1" ht="14.4" customHeight="1" thickBot="1" x14ac:dyDescent="0.35">
      <c r="A1" s="700" t="s">
        <v>21</v>
      </c>
      <c r="B1" s="675" t="s">
        <v>14</v>
      </c>
      <c r="C1" s="677" t="s">
        <v>263</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8" ht="19.2" customHeight="1" thickBot="1" x14ac:dyDescent="0.35">
      <c r="A2" s="701"/>
      <c r="B2" s="676"/>
      <c r="C2" s="678"/>
      <c r="D2" s="684">
        <v>42163</v>
      </c>
      <c r="E2" s="685"/>
      <c r="F2" s="686"/>
      <c r="G2" s="687">
        <f>D2+1</f>
        <v>42164</v>
      </c>
      <c r="H2" s="688"/>
      <c r="I2" s="689"/>
      <c r="J2" s="684">
        <f>G2+1</f>
        <v>42165</v>
      </c>
      <c r="K2" s="685"/>
      <c r="L2" s="686"/>
      <c r="M2" s="684">
        <f>J2+1</f>
        <v>42166</v>
      </c>
      <c r="N2" s="685"/>
      <c r="O2" s="686"/>
      <c r="P2" s="684">
        <f>M2+1</f>
        <v>42167</v>
      </c>
      <c r="Q2" s="685"/>
      <c r="R2" s="686"/>
      <c r="S2" s="663" t="s">
        <v>23</v>
      </c>
      <c r="T2" s="664"/>
      <c r="U2" s="665"/>
      <c r="V2" s="683"/>
      <c r="W2" s="666" t="s">
        <v>246</v>
      </c>
      <c r="X2" s="667"/>
      <c r="Y2" s="668"/>
      <c r="Z2" s="564"/>
      <c r="AA2" s="564"/>
      <c r="AB2" s="564"/>
    </row>
    <row r="3" spans="1:28" ht="27.6" customHeight="1" thickBot="1" x14ac:dyDescent="0.35">
      <c r="A3" s="701"/>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189"/>
      <c r="AA3" s="189"/>
      <c r="AB3" s="189"/>
    </row>
    <row r="4" spans="1:28" ht="42.6" customHeight="1" x14ac:dyDescent="0.3">
      <c r="A4" s="565" t="s">
        <v>17</v>
      </c>
      <c r="B4" s="451" t="s">
        <v>225</v>
      </c>
      <c r="C4" s="348">
        <f>'Week Ending 06-05-2015'!V4</f>
        <v>0</v>
      </c>
      <c r="D4" s="459">
        <v>22</v>
      </c>
      <c r="E4" s="524">
        <v>22</v>
      </c>
      <c r="F4" s="524"/>
      <c r="G4" s="459">
        <v>15</v>
      </c>
      <c r="H4" s="524">
        <v>15</v>
      </c>
      <c r="I4" s="524"/>
      <c r="J4" s="113">
        <v>18</v>
      </c>
      <c r="K4" s="525">
        <v>18</v>
      </c>
      <c r="L4" s="525"/>
      <c r="M4" s="113">
        <v>16</v>
      </c>
      <c r="N4" s="525">
        <v>16</v>
      </c>
      <c r="O4" s="113"/>
      <c r="P4" s="526">
        <v>25</v>
      </c>
      <c r="Q4" s="525">
        <v>25</v>
      </c>
      <c r="R4" s="525"/>
      <c r="S4" s="452">
        <f t="shared" ref="S4:U16" si="0">SUM(D4,G4,J4,M4,P4)</f>
        <v>96</v>
      </c>
      <c r="T4" s="452">
        <f t="shared" si="0"/>
        <v>96</v>
      </c>
      <c r="U4" s="452">
        <f t="shared" si="0"/>
        <v>0</v>
      </c>
      <c r="V4" s="453">
        <f t="shared" ref="V4:V16" si="1">C4+(S4-T4-U4)</f>
        <v>0</v>
      </c>
      <c r="W4" s="224">
        <f>'Week Ending 06-05-2015'!W4+'Week Ending 06-12-2015'!S4</f>
        <v>227</v>
      </c>
      <c r="X4" s="224">
        <f>'Week Ending 06-05-2015'!X4+'Week Ending 06-12-2015'!T4</f>
        <v>224</v>
      </c>
      <c r="Y4" s="225">
        <f>'Week Ending 06-05-2015'!Y4+'Week Ending 06-12-2015'!U4</f>
        <v>3</v>
      </c>
      <c r="Z4" s="4"/>
      <c r="AA4" s="4"/>
      <c r="AB4" s="4"/>
    </row>
    <row r="5" spans="1:28" ht="29.4" customHeight="1" x14ac:dyDescent="0.3">
      <c r="A5" s="566"/>
      <c r="B5" s="478" t="s">
        <v>247</v>
      </c>
      <c r="C5" s="475">
        <f>'Week Ending 06-05-2015'!V5</f>
        <v>0</v>
      </c>
      <c r="D5" s="488"/>
      <c r="E5" s="527"/>
      <c r="F5" s="527"/>
      <c r="G5" s="488"/>
      <c r="H5" s="527"/>
      <c r="I5" s="527"/>
      <c r="J5" s="491"/>
      <c r="K5" s="528"/>
      <c r="L5" s="528"/>
      <c r="M5" s="493"/>
      <c r="N5" s="528"/>
      <c r="O5" s="491"/>
      <c r="P5" s="529"/>
      <c r="Q5" s="528"/>
      <c r="R5" s="528"/>
      <c r="S5" s="476">
        <f t="shared" si="0"/>
        <v>0</v>
      </c>
      <c r="T5" s="476">
        <f t="shared" si="0"/>
        <v>0</v>
      </c>
      <c r="U5" s="476">
        <f t="shared" si="0"/>
        <v>0</v>
      </c>
      <c r="V5" s="477">
        <f t="shared" si="1"/>
        <v>0</v>
      </c>
      <c r="W5" s="220">
        <f>'Week Ending 06-05-2015'!W5+'Week Ending 06-12-2015'!S5</f>
        <v>0</v>
      </c>
      <c r="X5" s="220">
        <f>'Week Ending 06-05-2015'!X5+'Week Ending 06-12-2015'!T5</f>
        <v>0</v>
      </c>
      <c r="Y5" s="231">
        <f>'Week Ending 06-05-2015'!Y5+'Week Ending 06-12-2015'!U5</f>
        <v>0</v>
      </c>
      <c r="Z5" s="4"/>
      <c r="AA5" s="4"/>
      <c r="AB5" s="4"/>
    </row>
    <row r="6" spans="1:28" ht="30" customHeight="1" x14ac:dyDescent="0.3">
      <c r="A6" s="320" t="s">
        <v>255</v>
      </c>
      <c r="B6" s="337" t="s">
        <v>248</v>
      </c>
      <c r="C6" s="335">
        <f>'Week Ending 06-05-2015'!V6</f>
        <v>1</v>
      </c>
      <c r="D6" s="117">
        <v>1</v>
      </c>
      <c r="E6" s="530">
        <v>2</v>
      </c>
      <c r="F6" s="530"/>
      <c r="G6" s="117">
        <v>11</v>
      </c>
      <c r="H6" s="530">
        <v>11</v>
      </c>
      <c r="I6" s="530"/>
      <c r="J6" s="117">
        <v>23</v>
      </c>
      <c r="K6" s="530">
        <v>23</v>
      </c>
      <c r="L6" s="530"/>
      <c r="M6" s="117">
        <v>12</v>
      </c>
      <c r="N6" s="530">
        <v>12</v>
      </c>
      <c r="O6" s="117"/>
      <c r="P6" s="531">
        <v>22</v>
      </c>
      <c r="Q6" s="530">
        <v>18</v>
      </c>
      <c r="R6" s="530"/>
      <c r="S6" s="98">
        <f t="shared" si="0"/>
        <v>69</v>
      </c>
      <c r="T6" s="98">
        <f t="shared" si="0"/>
        <v>66</v>
      </c>
      <c r="U6" s="98">
        <f t="shared" si="0"/>
        <v>0</v>
      </c>
      <c r="V6" s="336">
        <f t="shared" si="1"/>
        <v>4</v>
      </c>
      <c r="W6" s="218">
        <f>'Week Ending 06-05-2015'!W6+'Week Ending 06-12-2015'!S6</f>
        <v>146</v>
      </c>
      <c r="X6" s="218">
        <f>'Week Ending 06-05-2015'!X6+'Week Ending 06-12-2015'!T6</f>
        <v>142</v>
      </c>
      <c r="Y6" s="227">
        <f>'Week Ending 06-05-2015'!Y6+'Week Ending 06-12-2015'!U6</f>
        <v>0</v>
      </c>
      <c r="Z6" s="4"/>
      <c r="AA6" s="4"/>
      <c r="AB6" s="4"/>
    </row>
    <row r="7" spans="1:28" ht="30" customHeight="1" thickBot="1" x14ac:dyDescent="0.35">
      <c r="A7" s="567" t="s">
        <v>254</v>
      </c>
      <c r="B7" s="554" t="s">
        <v>249</v>
      </c>
      <c r="C7" s="103">
        <f>'Week Ending 06-05-2015'!V7</f>
        <v>0</v>
      </c>
      <c r="D7" s="121"/>
      <c r="E7" s="555"/>
      <c r="F7" s="556"/>
      <c r="G7" s="121">
        <v>1</v>
      </c>
      <c r="H7" s="555">
        <v>1</v>
      </c>
      <c r="I7" s="556"/>
      <c r="J7" s="121"/>
      <c r="K7" s="557"/>
      <c r="L7" s="558"/>
      <c r="M7" s="121"/>
      <c r="N7" s="559"/>
      <c r="O7" s="121"/>
      <c r="P7" s="560"/>
      <c r="Q7" s="557"/>
      <c r="R7" s="557"/>
      <c r="S7" s="561">
        <f t="shared" si="0"/>
        <v>1</v>
      </c>
      <c r="T7" s="561">
        <f t="shared" si="0"/>
        <v>1</v>
      </c>
      <c r="U7" s="561">
        <f t="shared" si="0"/>
        <v>0</v>
      </c>
      <c r="V7" s="562">
        <f t="shared" si="1"/>
        <v>0</v>
      </c>
      <c r="W7" s="221">
        <f>'Week Ending 06-05-2015'!W7+'Week Ending 06-12-2015'!S7</f>
        <v>1</v>
      </c>
      <c r="X7" s="221">
        <f>'Week Ending 06-05-2015'!X7+'Week Ending 06-12-2015'!T7</f>
        <v>1</v>
      </c>
      <c r="Y7" s="233">
        <f>'Week Ending 06-05-2015'!Y7+'Week Ending 06-12-2015'!U7</f>
        <v>0</v>
      </c>
      <c r="Z7" s="4"/>
      <c r="AA7" s="4"/>
      <c r="AB7" s="4"/>
    </row>
    <row r="8" spans="1:28" ht="44.4" customHeight="1" x14ac:dyDescent="0.3">
      <c r="A8" s="696" t="s">
        <v>16</v>
      </c>
      <c r="B8" s="479" t="s">
        <v>226</v>
      </c>
      <c r="C8" s="480">
        <f>'Week Ending 06-05-2015'!V8</f>
        <v>0</v>
      </c>
      <c r="D8" s="467">
        <v>5</v>
      </c>
      <c r="E8" s="538">
        <v>2</v>
      </c>
      <c r="F8" s="538"/>
      <c r="G8" s="467"/>
      <c r="H8" s="538">
        <v>3</v>
      </c>
      <c r="I8" s="538"/>
      <c r="J8" s="467"/>
      <c r="K8" s="538"/>
      <c r="L8" s="538"/>
      <c r="M8" s="467"/>
      <c r="N8" s="538"/>
      <c r="O8" s="467"/>
      <c r="P8" s="539"/>
      <c r="Q8" s="538"/>
      <c r="R8" s="538"/>
      <c r="S8" s="52">
        <f t="shared" si="0"/>
        <v>5</v>
      </c>
      <c r="T8" s="52">
        <f t="shared" si="0"/>
        <v>5</v>
      </c>
      <c r="U8" s="52">
        <f t="shared" si="0"/>
        <v>0</v>
      </c>
      <c r="V8" s="481">
        <f t="shared" si="1"/>
        <v>0</v>
      </c>
      <c r="W8" s="220">
        <f>'Week Ending 06-05-2015'!W8+'Week Ending 06-12-2015'!S8</f>
        <v>5</v>
      </c>
      <c r="X8" s="220">
        <f>'Week Ending 06-05-2015'!X8+'Week Ending 06-12-2015'!T8</f>
        <v>5</v>
      </c>
      <c r="Y8" s="231">
        <f>'Week Ending 06-05-2015'!Y8+'Week Ending 06-12-2015'!U8</f>
        <v>0</v>
      </c>
      <c r="Z8" s="4"/>
      <c r="AA8" s="4"/>
      <c r="AB8" s="4"/>
    </row>
    <row r="9" spans="1:28" ht="32.4" customHeight="1" x14ac:dyDescent="0.3">
      <c r="A9" s="697"/>
      <c r="B9" s="482" t="s">
        <v>250</v>
      </c>
      <c r="C9" s="480">
        <f>'Week Ending 06-05-2015'!V9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06-05-2015'!W9+'Week Ending 06-12-2015'!S9</f>
        <v>0</v>
      </c>
      <c r="X9" s="220">
        <f>'Week Ending 06-05-2015'!X9+'Week Ending 06-12-2015'!T9</f>
        <v>0</v>
      </c>
      <c r="Y9" s="231">
        <f>'Week Ending 06-05-2015'!Y9+'Week Ending 06-12-2015'!U9</f>
        <v>0</v>
      </c>
      <c r="Z9" s="4"/>
      <c r="AA9" s="4"/>
      <c r="AB9" s="4"/>
    </row>
    <row r="10" spans="1:28" ht="37.950000000000003" customHeight="1" x14ac:dyDescent="0.3">
      <c r="A10" s="323" t="s">
        <v>256</v>
      </c>
      <c r="B10" s="339" t="s">
        <v>251</v>
      </c>
      <c r="C10" s="338">
        <f>'Week Ending 06-05-2015'!V10</f>
        <v>0</v>
      </c>
      <c r="D10" s="128">
        <v>1</v>
      </c>
      <c r="E10" s="540">
        <v>1</v>
      </c>
      <c r="F10" s="540"/>
      <c r="G10" s="128"/>
      <c r="H10" s="540"/>
      <c r="I10" s="540"/>
      <c r="J10" s="128">
        <v>1</v>
      </c>
      <c r="K10" s="540">
        <v>1</v>
      </c>
      <c r="L10" s="540"/>
      <c r="M10" s="128">
        <v>6</v>
      </c>
      <c r="N10" s="540">
        <v>6</v>
      </c>
      <c r="O10" s="128"/>
      <c r="P10" s="541">
        <v>1</v>
      </c>
      <c r="Q10" s="540">
        <v>1</v>
      </c>
      <c r="R10" s="540"/>
      <c r="S10" s="98">
        <f t="shared" si="0"/>
        <v>9</v>
      </c>
      <c r="T10" s="98">
        <f>SUM(E10,H10,K10,N10,Q10)</f>
        <v>9</v>
      </c>
      <c r="U10" s="98">
        <f t="shared" si="0"/>
        <v>0</v>
      </c>
      <c r="V10" s="336">
        <f t="shared" si="1"/>
        <v>0</v>
      </c>
      <c r="W10" s="218">
        <f>'Week Ending 06-05-2015'!W10+'Week Ending 06-12-2015'!S10</f>
        <v>34</v>
      </c>
      <c r="X10" s="218">
        <f>'Week Ending 06-05-2015'!X10+'Week Ending 06-12-2015'!T10</f>
        <v>34</v>
      </c>
      <c r="Y10" s="227">
        <f>'Week Ending 06-05-2015'!Y10+'Week Ending 06-12-2015'!U10</f>
        <v>0</v>
      </c>
      <c r="Z10" s="4"/>
      <c r="AA10" s="4"/>
      <c r="AB10" s="4"/>
    </row>
    <row r="11" spans="1:28" ht="30" customHeight="1" thickBot="1" x14ac:dyDescent="0.35">
      <c r="A11" s="568" t="s">
        <v>253</v>
      </c>
      <c r="B11" s="356" t="s">
        <v>252</v>
      </c>
      <c r="C11" s="357">
        <f>'Week Ending 06-05-2015'!V11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06-05-2015'!W11+'Week Ending 06-12-2015'!S11</f>
        <v>0</v>
      </c>
      <c r="X11" s="219">
        <f>'Week Ending 06-05-2015'!X11+'Week Ending 06-12-2015'!T11</f>
        <v>0</v>
      </c>
      <c r="Y11" s="229">
        <f>'Week Ending 06-05-2015'!Y11+'Week Ending 06-12-2015'!U11</f>
        <v>0</v>
      </c>
      <c r="Z11" s="4"/>
      <c r="AA11" s="4"/>
      <c r="AB11" s="4"/>
    </row>
    <row r="12" spans="1:28" ht="39.6" customHeight="1" x14ac:dyDescent="0.3">
      <c r="A12" s="698" t="s">
        <v>20</v>
      </c>
      <c r="B12" s="359" t="s">
        <v>257</v>
      </c>
      <c r="C12" s="360">
        <f>'Week Ending 06-05-2015'!V12</f>
        <v>0</v>
      </c>
      <c r="D12" s="135"/>
      <c r="E12" s="544"/>
      <c r="F12" s="544"/>
      <c r="G12" s="135">
        <v>15</v>
      </c>
      <c r="H12" s="544">
        <v>12</v>
      </c>
      <c r="I12" s="544">
        <v>3</v>
      </c>
      <c r="J12" s="135">
        <v>2</v>
      </c>
      <c r="K12" s="544">
        <v>2</v>
      </c>
      <c r="L12" s="544"/>
      <c r="M12" s="135">
        <v>3</v>
      </c>
      <c r="N12" s="544">
        <v>1</v>
      </c>
      <c r="O12" s="135">
        <v>2</v>
      </c>
      <c r="P12" s="545">
        <v>2</v>
      </c>
      <c r="Q12" s="544">
        <v>1</v>
      </c>
      <c r="R12" s="544">
        <v>1</v>
      </c>
      <c r="S12" s="44">
        <f t="shared" si="0"/>
        <v>22</v>
      </c>
      <c r="T12" s="44">
        <f t="shared" si="0"/>
        <v>16</v>
      </c>
      <c r="U12" s="44">
        <f t="shared" si="0"/>
        <v>6</v>
      </c>
      <c r="V12" s="349">
        <f t="shared" si="1"/>
        <v>0</v>
      </c>
      <c r="W12" s="224">
        <f>'Week Ending 06-05-2015'!W12+'Week Ending 06-12-2015'!S12</f>
        <v>44</v>
      </c>
      <c r="X12" s="224">
        <f>'Week Ending 06-05-2015'!X12+'Week Ending 06-12-2015'!T12</f>
        <v>32</v>
      </c>
      <c r="Y12" s="225">
        <f>'Week Ending 06-05-2015'!Y12+'Week Ending 06-12-2015'!U12</f>
        <v>12</v>
      </c>
      <c r="Z12" s="4"/>
      <c r="AA12" s="4"/>
      <c r="AB12" s="4"/>
    </row>
    <row r="13" spans="1:28" ht="39.6" customHeight="1" x14ac:dyDescent="0.3">
      <c r="A13" s="699"/>
      <c r="B13" s="346" t="s">
        <v>258</v>
      </c>
      <c r="C13" s="340">
        <f>'Week Ending 06-05-2015'!V13</f>
        <v>0</v>
      </c>
      <c r="D13" s="139"/>
      <c r="E13" s="546"/>
      <c r="F13" s="546"/>
      <c r="G13" s="139"/>
      <c r="H13" s="546"/>
      <c r="I13" s="546"/>
      <c r="J13" s="139"/>
      <c r="K13" s="546"/>
      <c r="L13" s="546"/>
      <c r="M13" s="139"/>
      <c r="N13" s="546"/>
      <c r="O13" s="139"/>
      <c r="P13" s="547"/>
      <c r="Q13" s="546"/>
      <c r="R13" s="546"/>
      <c r="S13" s="98">
        <f t="shared" si="0"/>
        <v>0</v>
      </c>
      <c r="T13" s="98">
        <f t="shared" si="0"/>
        <v>0</v>
      </c>
      <c r="U13" s="98">
        <f t="shared" si="0"/>
        <v>0</v>
      </c>
      <c r="V13" s="336">
        <f t="shared" si="1"/>
        <v>0</v>
      </c>
      <c r="W13" s="218">
        <f>'Week Ending 06-05-2015'!W13+'Week Ending 06-12-2015'!S13</f>
        <v>0</v>
      </c>
      <c r="X13" s="218">
        <f>'Week Ending 06-05-2015'!X13+'Week Ending 06-12-2015'!T13</f>
        <v>0</v>
      </c>
      <c r="Y13" s="227">
        <f>'Week Ending 06-05-2015'!Y13+'Week Ending 06-12-2015'!U13</f>
        <v>0</v>
      </c>
      <c r="Z13" s="4"/>
      <c r="AA13" s="4"/>
      <c r="AB13" s="4"/>
    </row>
    <row r="14" spans="1:28" ht="30" customHeight="1" x14ac:dyDescent="0.3">
      <c r="A14" s="325" t="s">
        <v>259</v>
      </c>
      <c r="B14" s="341" t="s">
        <v>260</v>
      </c>
      <c r="C14" s="340">
        <f>'Week Ending 06-05-2015'!V14</f>
        <v>0</v>
      </c>
      <c r="D14" s="139"/>
      <c r="E14" s="546"/>
      <c r="F14" s="546"/>
      <c r="G14" s="139">
        <v>4</v>
      </c>
      <c r="H14" s="546">
        <v>4</v>
      </c>
      <c r="I14" s="546"/>
      <c r="J14" s="139">
        <v>2</v>
      </c>
      <c r="K14" s="546">
        <v>2</v>
      </c>
      <c r="L14" s="546"/>
      <c r="M14" s="139">
        <v>8</v>
      </c>
      <c r="N14" s="546">
        <v>8</v>
      </c>
      <c r="O14" s="139"/>
      <c r="P14" s="547">
        <v>17</v>
      </c>
      <c r="Q14" s="546">
        <v>17</v>
      </c>
      <c r="R14" s="546"/>
      <c r="S14" s="98">
        <f t="shared" si="0"/>
        <v>31</v>
      </c>
      <c r="T14" s="98">
        <f t="shared" si="0"/>
        <v>31</v>
      </c>
      <c r="U14" s="98">
        <f t="shared" si="0"/>
        <v>0</v>
      </c>
      <c r="V14" s="336">
        <f t="shared" si="1"/>
        <v>0</v>
      </c>
      <c r="W14" s="218">
        <f>'Week Ending 06-05-2015'!W14+'Week Ending 06-12-2015'!S14</f>
        <v>43</v>
      </c>
      <c r="X14" s="218">
        <f>'Week Ending 06-05-2015'!X14+'Week Ending 06-12-2015'!T14</f>
        <v>43</v>
      </c>
      <c r="Y14" s="227">
        <f>'Week Ending 06-05-2015'!Y14+'Week Ending 06-12-2015'!U14</f>
        <v>0</v>
      </c>
      <c r="Z14" s="4"/>
      <c r="AA14" s="4"/>
      <c r="AB14" s="4"/>
    </row>
    <row r="15" spans="1:28" ht="30.6" customHeight="1" thickBot="1" x14ac:dyDescent="0.35">
      <c r="A15" s="569" t="s">
        <v>261</v>
      </c>
      <c r="B15" s="483" t="s">
        <v>262</v>
      </c>
      <c r="C15" s="484">
        <f>'Week Ending 06-05-2015'!V15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06-05-2015'!W15+'Week Ending 06-12-2015'!S15</f>
        <v>0</v>
      </c>
      <c r="X15" s="221">
        <f>'Week Ending 06-05-2015'!X15+'Week Ending 06-12-2015'!T15</f>
        <v>0</v>
      </c>
      <c r="Y15" s="233">
        <f>'Week Ending 06-05-2015'!Y15+'Week Ending 06-12-2015'!U15</f>
        <v>0</v>
      </c>
      <c r="Z15" s="4"/>
      <c r="AA15" s="4"/>
      <c r="AB15" s="4"/>
    </row>
    <row r="16" spans="1:28" ht="21.6" customHeight="1" thickBot="1" x14ac:dyDescent="0.35">
      <c r="A16" s="570" t="s">
        <v>153</v>
      </c>
      <c r="B16" s="365" t="s">
        <v>154</v>
      </c>
      <c r="C16" s="366">
        <f>'Week Ending 06-05-2015'!V16</f>
        <v>0</v>
      </c>
      <c r="D16" s="417"/>
      <c r="E16" s="550"/>
      <c r="F16" s="550"/>
      <c r="G16" s="417"/>
      <c r="H16" s="550"/>
      <c r="I16" s="550"/>
      <c r="J16" s="417"/>
      <c r="K16" s="550"/>
      <c r="L16" s="550"/>
      <c r="M16" s="417"/>
      <c r="N16" s="550"/>
      <c r="O16" s="417"/>
      <c r="P16" s="551"/>
      <c r="Q16" s="550"/>
      <c r="R16" s="550"/>
      <c r="S16" s="316">
        <f t="shared" si="0"/>
        <v>0</v>
      </c>
      <c r="T16" s="316">
        <f t="shared" si="0"/>
        <v>0</v>
      </c>
      <c r="U16" s="316">
        <f t="shared" si="0"/>
        <v>0</v>
      </c>
      <c r="V16" s="367">
        <f t="shared" si="1"/>
        <v>0</v>
      </c>
      <c r="W16" s="368">
        <f>'Week Ending 06-05-2015'!W16+'Week Ending 06-12-2015'!S16</f>
        <v>16</v>
      </c>
      <c r="X16" s="368">
        <f>'Week Ending 06-05-2015'!X16+'Week Ending 06-12-2015'!T16</f>
        <v>16</v>
      </c>
      <c r="Y16" s="449">
        <f>'Week Ending 06-05-2015'!Y16+'Week Ending 06-12-2015'!U16</f>
        <v>0</v>
      </c>
      <c r="Z16" s="4"/>
      <c r="AA16" s="4"/>
      <c r="AB16" s="4"/>
    </row>
    <row r="17" spans="1:28" ht="15.6" customHeight="1" thickBot="1" x14ac:dyDescent="0.35">
      <c r="A17" s="571" t="s">
        <v>2</v>
      </c>
      <c r="B17" s="433"/>
      <c r="C17" s="434">
        <f t="shared" ref="C17:Y17" si="2">SUM(C4:C16)</f>
        <v>1</v>
      </c>
      <c r="D17" s="435">
        <f t="shared" si="2"/>
        <v>29</v>
      </c>
      <c r="E17" s="454">
        <f t="shared" si="2"/>
        <v>27</v>
      </c>
      <c r="F17" s="435">
        <f t="shared" si="2"/>
        <v>0</v>
      </c>
      <c r="G17" s="435">
        <f t="shared" si="2"/>
        <v>46</v>
      </c>
      <c r="H17" s="455">
        <f t="shared" si="2"/>
        <v>46</v>
      </c>
      <c r="I17" s="456">
        <f t="shared" si="2"/>
        <v>3</v>
      </c>
      <c r="J17" s="456">
        <f t="shared" si="2"/>
        <v>46</v>
      </c>
      <c r="K17" s="454">
        <f t="shared" si="2"/>
        <v>46</v>
      </c>
      <c r="L17" s="435">
        <f t="shared" si="2"/>
        <v>0</v>
      </c>
      <c r="M17" s="435">
        <f t="shared" si="2"/>
        <v>45</v>
      </c>
      <c r="N17" s="454">
        <f t="shared" si="2"/>
        <v>43</v>
      </c>
      <c r="O17" s="435">
        <f t="shared" si="2"/>
        <v>2</v>
      </c>
      <c r="P17" s="435">
        <f t="shared" si="2"/>
        <v>67</v>
      </c>
      <c r="Q17" s="454">
        <f t="shared" si="2"/>
        <v>62</v>
      </c>
      <c r="R17" s="435">
        <f t="shared" si="2"/>
        <v>1</v>
      </c>
      <c r="S17" s="313">
        <f t="shared" si="2"/>
        <v>233</v>
      </c>
      <c r="T17" s="313">
        <f t="shared" si="2"/>
        <v>224</v>
      </c>
      <c r="U17" s="313">
        <f t="shared" si="2"/>
        <v>6</v>
      </c>
      <c r="V17" s="436">
        <f t="shared" si="2"/>
        <v>4</v>
      </c>
      <c r="W17" s="222">
        <f t="shared" si="2"/>
        <v>516</v>
      </c>
      <c r="X17" s="222">
        <f t="shared" si="2"/>
        <v>497</v>
      </c>
      <c r="Y17" s="235">
        <f t="shared" si="2"/>
        <v>15</v>
      </c>
      <c r="Z17" s="4"/>
      <c r="AA17" s="4"/>
      <c r="AB17" s="4"/>
    </row>
    <row r="18" spans="1:28" x14ac:dyDescent="0.3">
      <c r="A18" s="8"/>
      <c r="P18" s="9"/>
      <c r="Q18" s="9"/>
      <c r="R18" s="9"/>
      <c r="S18" s="30"/>
      <c r="T18" s="9"/>
      <c r="U18" s="9"/>
      <c r="W18" s="9"/>
      <c r="X18" s="9"/>
      <c r="Y18" s="9"/>
    </row>
    <row r="19" spans="1:28" x14ac:dyDescent="0.3">
      <c r="A19" s="8"/>
      <c r="C19" s="2"/>
      <c r="E19" s="4"/>
      <c r="F19" s="4"/>
      <c r="H19" s="4"/>
      <c r="I19" s="4"/>
      <c r="J19" s="2"/>
      <c r="K19" s="4"/>
      <c r="L19" s="4"/>
      <c r="N19" s="4"/>
      <c r="W19" s="4"/>
      <c r="X19" s="4"/>
      <c r="Y19" s="4"/>
    </row>
    <row r="20" spans="1:28" x14ac:dyDescent="0.3">
      <c r="A20" s="8"/>
      <c r="C20" s="2"/>
      <c r="H20" s="2"/>
      <c r="I20" s="2"/>
      <c r="J20" s="2"/>
      <c r="W20" s="4"/>
      <c r="X20" s="4"/>
      <c r="Y20" s="4"/>
    </row>
    <row r="21" spans="1:28" x14ac:dyDescent="0.3">
      <c r="A21" s="8"/>
      <c r="C21" s="2"/>
      <c r="H21" s="2"/>
      <c r="I21" s="2"/>
      <c r="J21" s="2"/>
      <c r="W21" s="4"/>
      <c r="X21" s="4"/>
      <c r="Y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64" priority="2" operator="equal">
      <formula>0</formula>
    </cfRule>
  </conditionalFormatting>
  <conditionalFormatting sqref="V1:V17">
    <cfRule type="cellIs" dxfId="63" priority="1" operator="equal">
      <formula>0</formula>
    </cfRule>
  </conditionalFormatting>
  <pageMargins left="0.7" right="0.7" top="0.75" bottom="0.75" header="0.3" footer="0.3"/>
  <pageSetup scale="55"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90" zoomScaleNormal="90" workbookViewId="0">
      <selection sqref="A1:A3"/>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5" s="1" customFormat="1" ht="14.4" customHeight="1" thickBot="1" x14ac:dyDescent="0.35">
      <c r="A1" s="673" t="s">
        <v>21</v>
      </c>
      <c r="B1" s="675" t="s">
        <v>14</v>
      </c>
      <c r="C1" s="677" t="s">
        <v>245</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42156</v>
      </c>
      <c r="E2" s="685"/>
      <c r="F2" s="686"/>
      <c r="G2" s="687">
        <f>D2+1</f>
        <v>42157</v>
      </c>
      <c r="H2" s="688"/>
      <c r="I2" s="689"/>
      <c r="J2" s="684">
        <f>G2+1</f>
        <v>42158</v>
      </c>
      <c r="K2" s="685"/>
      <c r="L2" s="686"/>
      <c r="M2" s="684">
        <f>J2+1</f>
        <v>42159</v>
      </c>
      <c r="N2" s="685"/>
      <c r="O2" s="686"/>
      <c r="P2" s="684">
        <f>M2+1</f>
        <v>42160</v>
      </c>
      <c r="Q2" s="685"/>
      <c r="R2" s="686"/>
      <c r="S2" s="663" t="s">
        <v>23</v>
      </c>
      <c r="T2" s="664"/>
      <c r="U2" s="665"/>
      <c r="V2" s="683"/>
      <c r="W2" s="666" t="s">
        <v>246</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225</v>
      </c>
      <c r="C4" s="348">
        <f>'Week Ending 05-29-2015'!V4</f>
        <v>0</v>
      </c>
      <c r="D4" s="459">
        <v>56</v>
      </c>
      <c r="E4" s="524">
        <v>50</v>
      </c>
      <c r="F4" s="524">
        <v>3</v>
      </c>
      <c r="G4" s="459">
        <v>24</v>
      </c>
      <c r="H4" s="524">
        <v>25</v>
      </c>
      <c r="I4" s="524"/>
      <c r="J4" s="113">
        <v>16</v>
      </c>
      <c r="K4" s="525">
        <v>18</v>
      </c>
      <c r="L4" s="525"/>
      <c r="M4" s="113">
        <v>18</v>
      </c>
      <c r="N4" s="525">
        <v>18</v>
      </c>
      <c r="O4" s="113"/>
      <c r="P4" s="526">
        <v>17</v>
      </c>
      <c r="Q4" s="525">
        <v>17</v>
      </c>
      <c r="R4" s="525"/>
      <c r="S4" s="452">
        <f t="shared" ref="S4:U16" si="0">SUM(D4,G4,J4,M4,P4)</f>
        <v>131</v>
      </c>
      <c r="T4" s="452">
        <f t="shared" si="0"/>
        <v>128</v>
      </c>
      <c r="U4" s="452">
        <f t="shared" si="0"/>
        <v>3</v>
      </c>
      <c r="V4" s="453">
        <f t="shared" ref="V4:V16" si="1">C4+(S4-T4-U4)</f>
        <v>0</v>
      </c>
      <c r="W4" s="224">
        <f>S4</f>
        <v>131</v>
      </c>
      <c r="X4" s="224">
        <f>T4</f>
        <v>128</v>
      </c>
      <c r="Y4" s="225">
        <f>U4</f>
        <v>3</v>
      </c>
    </row>
    <row r="5" spans="1:25" ht="29.4" customHeight="1" x14ac:dyDescent="0.3">
      <c r="A5" s="563"/>
      <c r="B5" s="478" t="s">
        <v>247</v>
      </c>
      <c r="C5" s="475">
        <f>'Week Ending 05-29-2015'!V5</f>
        <v>0</v>
      </c>
      <c r="D5" s="488"/>
      <c r="E5" s="527"/>
      <c r="F5" s="527"/>
      <c r="G5" s="488"/>
      <c r="H5" s="527"/>
      <c r="I5" s="527"/>
      <c r="J5" s="491"/>
      <c r="K5" s="528"/>
      <c r="L5" s="528"/>
      <c r="M5" s="493"/>
      <c r="N5" s="528"/>
      <c r="O5" s="491"/>
      <c r="P5" s="529"/>
      <c r="Q5" s="528"/>
      <c r="R5" s="528"/>
      <c r="S5" s="476">
        <f t="shared" si="0"/>
        <v>0</v>
      </c>
      <c r="T5" s="476">
        <f t="shared" si="0"/>
        <v>0</v>
      </c>
      <c r="U5" s="476">
        <f t="shared" si="0"/>
        <v>0</v>
      </c>
      <c r="V5" s="477">
        <f t="shared" si="1"/>
        <v>0</v>
      </c>
      <c r="W5" s="220">
        <f t="shared" ref="W5:W16" si="2">S5</f>
        <v>0</v>
      </c>
      <c r="X5" s="220">
        <f t="shared" ref="X5:X16" si="3">T5</f>
        <v>0</v>
      </c>
      <c r="Y5" s="231">
        <f t="shared" ref="Y5:Y16" si="4">U5</f>
        <v>0</v>
      </c>
    </row>
    <row r="6" spans="1:25" ht="30" customHeight="1" x14ac:dyDescent="0.3">
      <c r="A6" s="149" t="s">
        <v>255</v>
      </c>
      <c r="B6" s="337" t="s">
        <v>248</v>
      </c>
      <c r="C6" s="335">
        <f>'Week Ending 05-29-2015'!V6</f>
        <v>0</v>
      </c>
      <c r="D6" s="117">
        <v>19</v>
      </c>
      <c r="E6" s="530">
        <v>19</v>
      </c>
      <c r="F6" s="530"/>
      <c r="G6" s="117">
        <v>12</v>
      </c>
      <c r="H6" s="530">
        <v>12</v>
      </c>
      <c r="I6" s="530"/>
      <c r="J6" s="117">
        <v>26</v>
      </c>
      <c r="K6" s="530">
        <v>25</v>
      </c>
      <c r="L6" s="530"/>
      <c r="M6" s="117">
        <v>10</v>
      </c>
      <c r="N6" s="530">
        <v>10</v>
      </c>
      <c r="O6" s="117"/>
      <c r="P6" s="531">
        <v>10</v>
      </c>
      <c r="Q6" s="530">
        <v>10</v>
      </c>
      <c r="R6" s="530"/>
      <c r="S6" s="98">
        <f t="shared" si="0"/>
        <v>77</v>
      </c>
      <c r="T6" s="98">
        <f t="shared" si="0"/>
        <v>76</v>
      </c>
      <c r="U6" s="98">
        <f t="shared" si="0"/>
        <v>0</v>
      </c>
      <c r="V6" s="336">
        <f t="shared" si="1"/>
        <v>1</v>
      </c>
      <c r="W6" s="218">
        <f t="shared" si="2"/>
        <v>77</v>
      </c>
      <c r="X6" s="218">
        <f t="shared" si="3"/>
        <v>76</v>
      </c>
      <c r="Y6" s="227">
        <f t="shared" si="4"/>
        <v>0</v>
      </c>
    </row>
    <row r="7" spans="1:25" ht="30" customHeight="1" thickBot="1" x14ac:dyDescent="0.35">
      <c r="A7" s="553" t="s">
        <v>254</v>
      </c>
      <c r="B7" s="554" t="s">
        <v>249</v>
      </c>
      <c r="C7" s="103">
        <f>'Week Ending 05-29-2015'!V7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 t="shared" si="2"/>
        <v>0</v>
      </c>
      <c r="X7" s="221">
        <f t="shared" si="3"/>
        <v>0</v>
      </c>
      <c r="Y7" s="233">
        <f t="shared" si="4"/>
        <v>0</v>
      </c>
    </row>
    <row r="8" spans="1:25" ht="44.4" customHeight="1" x14ac:dyDescent="0.3">
      <c r="A8" s="669" t="s">
        <v>16</v>
      </c>
      <c r="B8" s="479" t="s">
        <v>226</v>
      </c>
      <c r="C8" s="480">
        <f>'Week Ending 05-29-2015'!V8</f>
        <v>0</v>
      </c>
      <c r="D8" s="467"/>
      <c r="E8" s="538"/>
      <c r="F8" s="538"/>
      <c r="G8" s="467"/>
      <c r="H8" s="538"/>
      <c r="I8" s="538"/>
      <c r="J8" s="467"/>
      <c r="K8" s="538"/>
      <c r="L8" s="538"/>
      <c r="M8" s="467"/>
      <c r="N8" s="538"/>
      <c r="O8" s="467"/>
      <c r="P8" s="539"/>
      <c r="Q8" s="538"/>
      <c r="R8" s="538"/>
      <c r="S8" s="52">
        <f t="shared" si="0"/>
        <v>0</v>
      </c>
      <c r="T8" s="52">
        <f t="shared" si="0"/>
        <v>0</v>
      </c>
      <c r="U8" s="52">
        <f t="shared" si="0"/>
        <v>0</v>
      </c>
      <c r="V8" s="481">
        <f t="shared" si="1"/>
        <v>0</v>
      </c>
      <c r="W8" s="220">
        <f t="shared" si="2"/>
        <v>0</v>
      </c>
      <c r="X8" s="220">
        <f t="shared" si="3"/>
        <v>0</v>
      </c>
      <c r="Y8" s="231">
        <f t="shared" si="4"/>
        <v>0</v>
      </c>
    </row>
    <row r="9" spans="1:25" ht="32.4" customHeight="1" x14ac:dyDescent="0.3">
      <c r="A9" s="670"/>
      <c r="B9" s="482" t="s">
        <v>250</v>
      </c>
      <c r="C9" s="480">
        <f>'Week Ending 05-29-2015'!V9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 t="shared" si="2"/>
        <v>0</v>
      </c>
      <c r="X9" s="220">
        <f t="shared" si="3"/>
        <v>0</v>
      </c>
      <c r="Y9" s="231">
        <f t="shared" si="4"/>
        <v>0</v>
      </c>
    </row>
    <row r="10" spans="1:25" ht="37.950000000000003" customHeight="1" x14ac:dyDescent="0.3">
      <c r="A10" s="155" t="s">
        <v>256</v>
      </c>
      <c r="B10" s="339" t="s">
        <v>251</v>
      </c>
      <c r="C10" s="338">
        <f>'Week Ending 05-29-2015'!V10</f>
        <v>0</v>
      </c>
      <c r="D10" s="128"/>
      <c r="E10" s="540"/>
      <c r="F10" s="540"/>
      <c r="G10" s="128">
        <v>5</v>
      </c>
      <c r="H10" s="540">
        <v>5</v>
      </c>
      <c r="I10" s="540"/>
      <c r="J10" s="128">
        <v>10</v>
      </c>
      <c r="K10" s="540">
        <v>10</v>
      </c>
      <c r="L10" s="540"/>
      <c r="M10" s="128">
        <v>5</v>
      </c>
      <c r="N10" s="540">
        <v>5</v>
      </c>
      <c r="O10" s="128"/>
      <c r="P10" s="541">
        <v>5</v>
      </c>
      <c r="Q10" s="540">
        <v>5</v>
      </c>
      <c r="R10" s="540"/>
      <c r="S10" s="98">
        <f t="shared" si="0"/>
        <v>25</v>
      </c>
      <c r="T10" s="98">
        <f>SUM(E10,H10,K10,N10,Q10)</f>
        <v>25</v>
      </c>
      <c r="U10" s="98">
        <f t="shared" si="0"/>
        <v>0</v>
      </c>
      <c r="V10" s="336">
        <f t="shared" si="1"/>
        <v>0</v>
      </c>
      <c r="W10" s="218">
        <f t="shared" si="2"/>
        <v>25</v>
      </c>
      <c r="X10" s="218">
        <f t="shared" si="3"/>
        <v>25</v>
      </c>
      <c r="Y10" s="227">
        <f t="shared" si="4"/>
        <v>0</v>
      </c>
    </row>
    <row r="11" spans="1:25" ht="30" customHeight="1" thickBot="1" x14ac:dyDescent="0.35">
      <c r="A11" s="379" t="s">
        <v>253</v>
      </c>
      <c r="B11" s="356" t="s">
        <v>252</v>
      </c>
      <c r="C11" s="357">
        <f>'Week Ending 05-29-2015'!V11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 t="shared" si="2"/>
        <v>0</v>
      </c>
      <c r="X11" s="219">
        <f t="shared" si="3"/>
        <v>0</v>
      </c>
      <c r="Y11" s="229">
        <f t="shared" si="4"/>
        <v>0</v>
      </c>
    </row>
    <row r="12" spans="1:25" ht="39.6" customHeight="1" x14ac:dyDescent="0.3">
      <c r="A12" s="671" t="s">
        <v>20</v>
      </c>
      <c r="B12" s="359" t="s">
        <v>257</v>
      </c>
      <c r="C12" s="360">
        <f>'Week Ending 05-29-2015'!V12</f>
        <v>0</v>
      </c>
      <c r="D12" s="135">
        <v>0</v>
      </c>
      <c r="E12" s="544">
        <v>0</v>
      </c>
      <c r="F12" s="544"/>
      <c r="G12" s="135">
        <v>17</v>
      </c>
      <c r="H12" s="544">
        <v>12</v>
      </c>
      <c r="I12" s="544">
        <v>5</v>
      </c>
      <c r="J12" s="135">
        <v>5</v>
      </c>
      <c r="K12" s="544">
        <v>4</v>
      </c>
      <c r="L12" s="544">
        <v>1</v>
      </c>
      <c r="M12" s="135">
        <v>0</v>
      </c>
      <c r="N12" s="544">
        <v>0</v>
      </c>
      <c r="O12" s="135"/>
      <c r="P12" s="545"/>
      <c r="Q12" s="544"/>
      <c r="R12" s="544"/>
      <c r="S12" s="44">
        <f t="shared" si="0"/>
        <v>22</v>
      </c>
      <c r="T12" s="44">
        <f t="shared" si="0"/>
        <v>16</v>
      </c>
      <c r="U12" s="44">
        <f t="shared" si="0"/>
        <v>6</v>
      </c>
      <c r="V12" s="349">
        <f t="shared" si="1"/>
        <v>0</v>
      </c>
      <c r="W12" s="224">
        <f t="shared" si="2"/>
        <v>22</v>
      </c>
      <c r="X12" s="224">
        <f t="shared" si="3"/>
        <v>16</v>
      </c>
      <c r="Y12" s="225">
        <f t="shared" si="4"/>
        <v>6</v>
      </c>
    </row>
    <row r="13" spans="1:25" ht="39.6" customHeight="1" x14ac:dyDescent="0.3">
      <c r="A13" s="672"/>
      <c r="B13" s="346" t="s">
        <v>258</v>
      </c>
      <c r="C13" s="340">
        <f>'Week Ending 05-29-2015'!V13</f>
        <v>0</v>
      </c>
      <c r="D13" s="139"/>
      <c r="E13" s="546"/>
      <c r="F13" s="546"/>
      <c r="G13" s="139"/>
      <c r="H13" s="546"/>
      <c r="I13" s="546"/>
      <c r="J13" s="139"/>
      <c r="K13" s="546"/>
      <c r="L13" s="546"/>
      <c r="M13" s="139"/>
      <c r="N13" s="546"/>
      <c r="O13" s="139"/>
      <c r="P13" s="547"/>
      <c r="Q13" s="546"/>
      <c r="R13" s="546"/>
      <c r="S13" s="98">
        <f t="shared" si="0"/>
        <v>0</v>
      </c>
      <c r="T13" s="98">
        <f t="shared" si="0"/>
        <v>0</v>
      </c>
      <c r="U13" s="98">
        <f t="shared" si="0"/>
        <v>0</v>
      </c>
      <c r="V13" s="336">
        <f t="shared" si="1"/>
        <v>0</v>
      </c>
      <c r="W13" s="218">
        <f t="shared" si="2"/>
        <v>0</v>
      </c>
      <c r="X13" s="218">
        <f t="shared" si="3"/>
        <v>0</v>
      </c>
      <c r="Y13" s="227">
        <f t="shared" si="4"/>
        <v>0</v>
      </c>
    </row>
    <row r="14" spans="1:25" ht="30" customHeight="1" x14ac:dyDescent="0.3">
      <c r="A14" s="159" t="s">
        <v>259</v>
      </c>
      <c r="B14" s="341" t="s">
        <v>260</v>
      </c>
      <c r="C14" s="340">
        <f>'Week Ending 05-29-2015'!V14</f>
        <v>0</v>
      </c>
      <c r="D14" s="139">
        <v>1</v>
      </c>
      <c r="E14" s="546">
        <v>1</v>
      </c>
      <c r="F14" s="546"/>
      <c r="G14" s="139">
        <v>7</v>
      </c>
      <c r="H14" s="546">
        <v>7</v>
      </c>
      <c r="I14" s="546"/>
      <c r="J14" s="139">
        <v>1</v>
      </c>
      <c r="K14" s="546">
        <v>1</v>
      </c>
      <c r="L14" s="546"/>
      <c r="M14" s="139">
        <v>2</v>
      </c>
      <c r="N14" s="546">
        <v>2</v>
      </c>
      <c r="O14" s="139"/>
      <c r="P14" s="547">
        <v>1</v>
      </c>
      <c r="Q14" s="546">
        <v>1</v>
      </c>
      <c r="R14" s="546"/>
      <c r="S14" s="98">
        <f t="shared" si="0"/>
        <v>12</v>
      </c>
      <c r="T14" s="98">
        <f t="shared" si="0"/>
        <v>12</v>
      </c>
      <c r="U14" s="98">
        <f t="shared" si="0"/>
        <v>0</v>
      </c>
      <c r="V14" s="336">
        <f t="shared" si="1"/>
        <v>0</v>
      </c>
      <c r="W14" s="218">
        <f t="shared" si="2"/>
        <v>12</v>
      </c>
      <c r="X14" s="218">
        <f t="shared" si="3"/>
        <v>12</v>
      </c>
      <c r="Y14" s="227">
        <f t="shared" si="4"/>
        <v>0</v>
      </c>
    </row>
    <row r="15" spans="1:25" ht="30.6" customHeight="1" thickBot="1" x14ac:dyDescent="0.35">
      <c r="A15" s="461" t="s">
        <v>261</v>
      </c>
      <c r="B15" s="483" t="s">
        <v>262</v>
      </c>
      <c r="C15" s="484">
        <f>'Week Ending 05-29-2015'!V15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 t="shared" si="2"/>
        <v>0</v>
      </c>
      <c r="X15" s="221">
        <f t="shared" si="3"/>
        <v>0</v>
      </c>
      <c r="Y15" s="233">
        <f t="shared" si="4"/>
        <v>0</v>
      </c>
    </row>
    <row r="16" spans="1:25" ht="21.6" customHeight="1" thickBot="1" x14ac:dyDescent="0.35">
      <c r="A16" s="381" t="s">
        <v>153</v>
      </c>
      <c r="B16" s="365" t="s">
        <v>154</v>
      </c>
      <c r="C16" s="366">
        <f>'Week Ending 05-29-2015'!V16</f>
        <v>0</v>
      </c>
      <c r="D16" s="417"/>
      <c r="E16" s="550"/>
      <c r="F16" s="550"/>
      <c r="G16" s="417"/>
      <c r="H16" s="550"/>
      <c r="I16" s="550"/>
      <c r="J16" s="417">
        <v>14</v>
      </c>
      <c r="K16" s="550">
        <v>14</v>
      </c>
      <c r="L16" s="550"/>
      <c r="M16" s="417">
        <v>2</v>
      </c>
      <c r="N16" s="550">
        <v>2</v>
      </c>
      <c r="O16" s="417"/>
      <c r="P16" s="551"/>
      <c r="Q16" s="550"/>
      <c r="R16" s="550"/>
      <c r="S16" s="316">
        <f t="shared" si="0"/>
        <v>16</v>
      </c>
      <c r="T16" s="316">
        <f t="shared" si="0"/>
        <v>16</v>
      </c>
      <c r="U16" s="316">
        <f t="shared" si="0"/>
        <v>0</v>
      </c>
      <c r="V16" s="367">
        <f t="shared" si="1"/>
        <v>0</v>
      </c>
      <c r="W16" s="368">
        <f t="shared" si="2"/>
        <v>16</v>
      </c>
      <c r="X16" s="368">
        <f t="shared" si="3"/>
        <v>16</v>
      </c>
      <c r="Y16" s="449">
        <f t="shared" si="4"/>
        <v>0</v>
      </c>
    </row>
    <row r="17" spans="1:25" ht="15.6" customHeight="1" thickBot="1" x14ac:dyDescent="0.35">
      <c r="A17" s="432" t="s">
        <v>2</v>
      </c>
      <c r="B17" s="433"/>
      <c r="C17" s="434">
        <f t="shared" ref="C17:Y17" si="5">SUM(C4:C16)</f>
        <v>0</v>
      </c>
      <c r="D17" s="435">
        <f t="shared" si="5"/>
        <v>76</v>
      </c>
      <c r="E17" s="454">
        <f t="shared" si="5"/>
        <v>70</v>
      </c>
      <c r="F17" s="435">
        <f t="shared" si="5"/>
        <v>3</v>
      </c>
      <c r="G17" s="435">
        <f t="shared" si="5"/>
        <v>65</v>
      </c>
      <c r="H17" s="455">
        <f t="shared" si="5"/>
        <v>61</v>
      </c>
      <c r="I17" s="456">
        <f t="shared" si="5"/>
        <v>5</v>
      </c>
      <c r="J17" s="456">
        <f t="shared" si="5"/>
        <v>72</v>
      </c>
      <c r="K17" s="454">
        <f t="shared" si="5"/>
        <v>72</v>
      </c>
      <c r="L17" s="435">
        <f t="shared" si="5"/>
        <v>1</v>
      </c>
      <c r="M17" s="435">
        <f t="shared" si="5"/>
        <v>37</v>
      </c>
      <c r="N17" s="454">
        <f t="shared" si="5"/>
        <v>37</v>
      </c>
      <c r="O17" s="435">
        <f t="shared" si="5"/>
        <v>0</v>
      </c>
      <c r="P17" s="435">
        <f t="shared" si="5"/>
        <v>33</v>
      </c>
      <c r="Q17" s="454">
        <f t="shared" si="5"/>
        <v>33</v>
      </c>
      <c r="R17" s="435">
        <f t="shared" si="5"/>
        <v>0</v>
      </c>
      <c r="S17" s="313">
        <f t="shared" si="5"/>
        <v>283</v>
      </c>
      <c r="T17" s="313">
        <f t="shared" si="5"/>
        <v>273</v>
      </c>
      <c r="U17" s="313">
        <f t="shared" si="5"/>
        <v>9</v>
      </c>
      <c r="V17" s="436">
        <f t="shared" si="5"/>
        <v>1</v>
      </c>
      <c r="W17" s="222">
        <f t="shared" si="5"/>
        <v>283</v>
      </c>
      <c r="X17" s="222">
        <f t="shared" si="5"/>
        <v>273</v>
      </c>
      <c r="Y17" s="235">
        <f t="shared" si="5"/>
        <v>9</v>
      </c>
    </row>
    <row r="18" spans="1:25" x14ac:dyDescent="0.3">
      <c r="A18" s="8"/>
      <c r="P18" s="9"/>
      <c r="Q18" s="9"/>
      <c r="R18" s="9"/>
      <c r="S18" s="30"/>
      <c r="T18" s="9"/>
      <c r="U18" s="9"/>
      <c r="W18" s="9"/>
      <c r="X18" s="9"/>
      <c r="Y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c r="W21" s="4"/>
      <c r="X21" s="4"/>
      <c r="Y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62" priority="2" operator="equal">
      <formula>0</formula>
    </cfRule>
  </conditionalFormatting>
  <conditionalFormatting sqref="V1:V17">
    <cfRule type="cellIs" dxfId="61" priority="1" operator="equal">
      <formula>0</formula>
    </cfRule>
  </conditionalFormatting>
  <pageMargins left="0.7" right="0.7" top="0.75" bottom="0.75" header="0.3" footer="0.3"/>
  <pageSetup scale="55"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90" zoomScaleNormal="90" workbookViewId="0">
      <selection activeCell="X12" sqref="X12"/>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5" s="1" customFormat="1" ht="14.4" customHeight="1" thickBot="1" x14ac:dyDescent="0.35">
      <c r="A1" s="673" t="s">
        <v>21</v>
      </c>
      <c r="B1" s="675" t="s">
        <v>14</v>
      </c>
      <c r="C1" s="677" t="s">
        <v>244</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42149</v>
      </c>
      <c r="E2" s="685"/>
      <c r="F2" s="686"/>
      <c r="G2" s="687">
        <f>D2+1</f>
        <v>42150</v>
      </c>
      <c r="H2" s="688"/>
      <c r="I2" s="689"/>
      <c r="J2" s="684">
        <f>G2+1</f>
        <v>42151</v>
      </c>
      <c r="K2" s="685"/>
      <c r="L2" s="686"/>
      <c r="M2" s="684">
        <f>J2+1</f>
        <v>42152</v>
      </c>
      <c r="N2" s="685"/>
      <c r="O2" s="686"/>
      <c r="P2" s="684">
        <f>M2+1</f>
        <v>42153</v>
      </c>
      <c r="Q2" s="685"/>
      <c r="R2" s="686"/>
      <c r="S2" s="663" t="s">
        <v>23</v>
      </c>
      <c r="T2" s="664"/>
      <c r="U2" s="665"/>
      <c r="V2" s="683"/>
      <c r="W2" s="666" t="s">
        <v>224</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206</v>
      </c>
      <c r="C4" s="348">
        <f>'Week Ending 05-22-2015'!V4</f>
        <v>0</v>
      </c>
      <c r="D4" s="459"/>
      <c r="E4" s="524"/>
      <c r="F4" s="524"/>
      <c r="G4" s="459">
        <v>4</v>
      </c>
      <c r="H4" s="524">
        <v>4</v>
      </c>
      <c r="I4" s="524"/>
      <c r="J4" s="113">
        <v>5</v>
      </c>
      <c r="K4" s="525">
        <v>5</v>
      </c>
      <c r="L4" s="525"/>
      <c r="M4" s="113">
        <v>4</v>
      </c>
      <c r="N4" s="525">
        <v>4</v>
      </c>
      <c r="O4" s="113"/>
      <c r="P4" s="526">
        <v>1</v>
      </c>
      <c r="Q4" s="525">
        <v>1</v>
      </c>
      <c r="R4" s="525"/>
      <c r="S4" s="452">
        <f t="shared" ref="S4:U16" si="0">SUM(D4,G4,J4,M4,P4)</f>
        <v>14</v>
      </c>
      <c r="T4" s="452">
        <f t="shared" si="0"/>
        <v>14</v>
      </c>
      <c r="U4" s="452">
        <f t="shared" si="0"/>
        <v>0</v>
      </c>
      <c r="V4" s="453">
        <f t="shared" ref="V4:V16" si="1">C4+(S4-T4-U4)</f>
        <v>0</v>
      </c>
      <c r="W4" s="224">
        <f>'Week Ending 05-22-2015'!W4+'Week Ending 05-29-2015'!S4</f>
        <v>418</v>
      </c>
      <c r="X4" s="224">
        <f>'Week Ending 05-22-2015'!X4+'Week Ending 05-29-2015'!T4</f>
        <v>407</v>
      </c>
      <c r="Y4" s="225">
        <f>'Week Ending 05-22-2015'!Y4+'Week Ending 05-29-2015'!U4</f>
        <v>11</v>
      </c>
    </row>
    <row r="5" spans="1:25" ht="29.4" customHeight="1" x14ac:dyDescent="0.3">
      <c r="A5" s="552"/>
      <c r="B5" s="478" t="s">
        <v>225</v>
      </c>
      <c r="C5" s="475">
        <f>'Week Ending 05-22-2015'!V5</f>
        <v>0</v>
      </c>
      <c r="D5" s="488"/>
      <c r="E5" s="527"/>
      <c r="F5" s="527"/>
      <c r="G5" s="488">
        <v>26</v>
      </c>
      <c r="H5" s="527">
        <v>26</v>
      </c>
      <c r="I5" s="527"/>
      <c r="J5" s="491">
        <v>23</v>
      </c>
      <c r="K5" s="528">
        <v>23</v>
      </c>
      <c r="L5" s="528"/>
      <c r="M5" s="493">
        <v>9</v>
      </c>
      <c r="N5" s="528">
        <v>9</v>
      </c>
      <c r="O5" s="491"/>
      <c r="P5" s="529">
        <v>28</v>
      </c>
      <c r="Q5" s="528">
        <v>28</v>
      </c>
      <c r="R5" s="528"/>
      <c r="S5" s="476">
        <f t="shared" si="0"/>
        <v>86</v>
      </c>
      <c r="T5" s="476">
        <f t="shared" si="0"/>
        <v>86</v>
      </c>
      <c r="U5" s="476">
        <f t="shared" si="0"/>
        <v>0</v>
      </c>
      <c r="V5" s="477">
        <f t="shared" si="1"/>
        <v>0</v>
      </c>
      <c r="W5" s="220">
        <f>'Week Ending 05-22-2015'!W5+'Week Ending 05-29-2015'!S5</f>
        <v>126</v>
      </c>
      <c r="X5" s="220">
        <f>'Week Ending 05-22-2015'!X5+'Week Ending 05-29-2015'!T5</f>
        <v>121</v>
      </c>
      <c r="Y5" s="231">
        <f>'Week Ending 05-22-2015'!Y5+'Week Ending 05-29-2015'!U5</f>
        <v>5</v>
      </c>
    </row>
    <row r="6" spans="1:25" ht="30" customHeight="1" x14ac:dyDescent="0.3">
      <c r="A6" s="149" t="s">
        <v>233</v>
      </c>
      <c r="B6" s="337" t="s">
        <v>230</v>
      </c>
      <c r="C6" s="335">
        <f>'Week Ending 05-22-2015'!V6</f>
        <v>8</v>
      </c>
      <c r="D6" s="464"/>
      <c r="E6" s="530"/>
      <c r="F6" s="530"/>
      <c r="G6" s="464">
        <v>10</v>
      </c>
      <c r="H6" s="530">
        <v>15</v>
      </c>
      <c r="I6" s="530"/>
      <c r="J6" s="117">
        <v>13</v>
      </c>
      <c r="K6" s="530">
        <v>16</v>
      </c>
      <c r="L6" s="530"/>
      <c r="M6" s="464">
        <v>3</v>
      </c>
      <c r="N6" s="530">
        <v>3</v>
      </c>
      <c r="O6" s="117"/>
      <c r="P6" s="531">
        <v>8</v>
      </c>
      <c r="Q6" s="530">
        <v>8</v>
      </c>
      <c r="R6" s="530"/>
      <c r="S6" s="98">
        <f t="shared" si="0"/>
        <v>34</v>
      </c>
      <c r="T6" s="98">
        <f t="shared" si="0"/>
        <v>42</v>
      </c>
      <c r="U6" s="98">
        <f t="shared" si="0"/>
        <v>0</v>
      </c>
      <c r="V6" s="336">
        <f t="shared" si="1"/>
        <v>0</v>
      </c>
      <c r="W6" s="218">
        <f>'Week Ending 05-22-2015'!W6+'Week Ending 05-29-2015'!S6</f>
        <v>330</v>
      </c>
      <c r="X6" s="218">
        <f>'Week Ending 05-22-2015'!X6+'Week Ending 05-29-2015'!T6</f>
        <v>324</v>
      </c>
      <c r="Y6" s="227">
        <f>'Week Ending 05-22-2015'!Y6+'Week Ending 05-29-2015'!U6</f>
        <v>6</v>
      </c>
    </row>
    <row r="7" spans="1:25" ht="30" customHeight="1" thickBot="1" x14ac:dyDescent="0.35">
      <c r="A7" s="378" t="s">
        <v>232</v>
      </c>
      <c r="B7" s="350" t="s">
        <v>231</v>
      </c>
      <c r="C7" s="61">
        <f>'Week Ending 05-22-2015'!V7</f>
        <v>0</v>
      </c>
      <c r="D7" s="440"/>
      <c r="E7" s="532"/>
      <c r="F7" s="533"/>
      <c r="G7" s="440">
        <v>1</v>
      </c>
      <c r="H7" s="532">
        <v>1</v>
      </c>
      <c r="I7" s="533"/>
      <c r="J7" s="440"/>
      <c r="K7" s="534"/>
      <c r="L7" s="535"/>
      <c r="M7" s="440"/>
      <c r="N7" s="536"/>
      <c r="O7" s="440"/>
      <c r="P7" s="537">
        <v>1</v>
      </c>
      <c r="Q7" s="534">
        <v>1</v>
      </c>
      <c r="R7" s="534"/>
      <c r="S7" s="352">
        <f t="shared" si="0"/>
        <v>2</v>
      </c>
      <c r="T7" s="352">
        <f t="shared" si="0"/>
        <v>2</v>
      </c>
      <c r="U7" s="352">
        <f t="shared" si="0"/>
        <v>0</v>
      </c>
      <c r="V7" s="353">
        <f t="shared" si="1"/>
        <v>0</v>
      </c>
      <c r="W7" s="219">
        <f>'Week Ending 05-22-2015'!W7+'Week Ending 05-29-2015'!S7</f>
        <v>10</v>
      </c>
      <c r="X7" s="219">
        <f>'Week Ending 05-22-2015'!X7+'Week Ending 05-29-2015'!T7</f>
        <v>7</v>
      </c>
      <c r="Y7" s="229">
        <f>'Week Ending 05-22-2015'!Y7+'Week Ending 05-29-2015'!U7</f>
        <v>3</v>
      </c>
    </row>
    <row r="8" spans="1:25" ht="44.4" customHeight="1" x14ac:dyDescent="0.3">
      <c r="A8" s="702" t="s">
        <v>16</v>
      </c>
      <c r="B8" s="479" t="s">
        <v>209</v>
      </c>
      <c r="C8" s="480">
        <f>'Week Ending 05-22-2015'!V8</f>
        <v>0</v>
      </c>
      <c r="D8" s="467"/>
      <c r="E8" s="538"/>
      <c r="F8" s="538"/>
      <c r="G8" s="467"/>
      <c r="H8" s="538"/>
      <c r="I8" s="538"/>
      <c r="J8" s="467"/>
      <c r="K8" s="538"/>
      <c r="L8" s="538"/>
      <c r="M8" s="467"/>
      <c r="N8" s="538"/>
      <c r="O8" s="467"/>
      <c r="P8" s="539"/>
      <c r="Q8" s="538"/>
      <c r="R8" s="538"/>
      <c r="S8" s="52">
        <f t="shared" si="0"/>
        <v>0</v>
      </c>
      <c r="T8" s="52">
        <f t="shared" si="0"/>
        <v>0</v>
      </c>
      <c r="U8" s="52">
        <f t="shared" si="0"/>
        <v>0</v>
      </c>
      <c r="V8" s="481">
        <f t="shared" si="1"/>
        <v>0</v>
      </c>
      <c r="W8" s="220">
        <f>'Week Ending 05-22-2015'!W8+'Week Ending 05-29-2015'!S8</f>
        <v>255</v>
      </c>
      <c r="X8" s="220">
        <f>'Week Ending 05-22-2015'!X8+'Week Ending 05-29-2015'!T8</f>
        <v>255</v>
      </c>
      <c r="Y8" s="231">
        <f>'Week Ending 05-22-2015'!Y8+'Week Ending 05-29-2015'!U8</f>
        <v>0</v>
      </c>
    </row>
    <row r="9" spans="1:25" ht="32.4" customHeight="1" x14ac:dyDescent="0.3">
      <c r="A9" s="703"/>
      <c r="B9" s="482" t="s">
        <v>226</v>
      </c>
      <c r="C9" s="480">
        <f>'Week Ending 05-22-2015'!V9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05-22-2015'!W9+'Week Ending 05-29-2015'!S9</f>
        <v>0</v>
      </c>
      <c r="X9" s="220">
        <f>'Week Ending 05-22-2015'!X9+'Week Ending 05-29-2015'!T9</f>
        <v>0</v>
      </c>
      <c r="Y9" s="231">
        <f>'Week Ending 05-22-2015'!Y9+'Week Ending 05-29-2015'!U9</f>
        <v>0</v>
      </c>
    </row>
    <row r="10" spans="1:25" ht="37.950000000000003" customHeight="1" x14ac:dyDescent="0.3">
      <c r="A10" s="155" t="s">
        <v>237</v>
      </c>
      <c r="B10" s="339" t="s">
        <v>234</v>
      </c>
      <c r="C10" s="338">
        <f>'Week Ending 05-22-2015'!V10</f>
        <v>0</v>
      </c>
      <c r="D10" s="128"/>
      <c r="E10" s="540"/>
      <c r="F10" s="540"/>
      <c r="G10" s="128"/>
      <c r="H10" s="540"/>
      <c r="I10" s="540"/>
      <c r="J10" s="128"/>
      <c r="K10" s="540"/>
      <c r="L10" s="540"/>
      <c r="M10" s="128">
        <v>7</v>
      </c>
      <c r="N10" s="540">
        <v>7</v>
      </c>
      <c r="O10" s="128"/>
      <c r="P10" s="541"/>
      <c r="Q10" s="540"/>
      <c r="R10" s="540"/>
      <c r="S10" s="98">
        <f t="shared" si="0"/>
        <v>7</v>
      </c>
      <c r="T10" s="98">
        <f>SUM(E10,H10,K10,N10,Q10)</f>
        <v>7</v>
      </c>
      <c r="U10" s="98">
        <f t="shared" si="0"/>
        <v>0</v>
      </c>
      <c r="V10" s="336">
        <f t="shared" si="1"/>
        <v>0</v>
      </c>
      <c r="W10" s="218">
        <f>'Week Ending 05-22-2015'!W10+'Week Ending 05-29-2015'!S10</f>
        <v>45</v>
      </c>
      <c r="X10" s="218">
        <f>'Week Ending 05-22-2015'!X10+'Week Ending 05-29-2015'!T10</f>
        <v>45</v>
      </c>
      <c r="Y10" s="227">
        <f>'Week Ending 05-22-2015'!Y10+'Week Ending 05-29-2015'!U10</f>
        <v>0</v>
      </c>
    </row>
    <row r="11" spans="1:25" ht="30" customHeight="1" thickBot="1" x14ac:dyDescent="0.35">
      <c r="A11" s="379" t="s">
        <v>236</v>
      </c>
      <c r="B11" s="356" t="s">
        <v>235</v>
      </c>
      <c r="C11" s="357">
        <f>'Week Ending 05-22-2015'!V11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05-22-2015'!W11+'Week Ending 05-29-2015'!S11</f>
        <v>1</v>
      </c>
      <c r="X11" s="219">
        <f>'Week Ending 05-22-2015'!X11+'Week Ending 05-29-2015'!T11</f>
        <v>1</v>
      </c>
      <c r="Y11" s="229">
        <f>'Week Ending 05-22-2015'!Y11+'Week Ending 05-29-2015'!U11</f>
        <v>0</v>
      </c>
    </row>
    <row r="12" spans="1:25" ht="39.6" customHeight="1" x14ac:dyDescent="0.3">
      <c r="A12" s="671" t="s">
        <v>20</v>
      </c>
      <c r="B12" s="359" t="s">
        <v>238</v>
      </c>
      <c r="C12" s="360">
        <f>'Week Ending 05-22-2015'!V12</f>
        <v>0</v>
      </c>
      <c r="D12" s="135"/>
      <c r="E12" s="544"/>
      <c r="F12" s="544"/>
      <c r="G12" s="135">
        <v>17</v>
      </c>
      <c r="H12" s="544">
        <v>14</v>
      </c>
      <c r="I12" s="544">
        <v>3</v>
      </c>
      <c r="J12" s="135">
        <v>3</v>
      </c>
      <c r="K12" s="544">
        <v>3</v>
      </c>
      <c r="L12" s="544"/>
      <c r="M12" s="135">
        <v>9</v>
      </c>
      <c r="N12" s="544">
        <v>9</v>
      </c>
      <c r="O12" s="135"/>
      <c r="P12" s="545">
        <v>7</v>
      </c>
      <c r="Q12" s="544">
        <v>6</v>
      </c>
      <c r="R12" s="544">
        <v>1</v>
      </c>
      <c r="S12" s="44">
        <f t="shared" si="0"/>
        <v>36</v>
      </c>
      <c r="T12" s="44">
        <f t="shared" si="0"/>
        <v>32</v>
      </c>
      <c r="U12" s="44">
        <f t="shared" si="0"/>
        <v>4</v>
      </c>
      <c r="V12" s="349">
        <f t="shared" si="1"/>
        <v>0</v>
      </c>
      <c r="W12" s="224">
        <f>'Week Ending 05-22-2015'!W12+'Week Ending 05-29-2015'!S12</f>
        <v>134</v>
      </c>
      <c r="X12" s="224">
        <f>'Week Ending 05-22-2015'!X12+'Week Ending 05-29-2015'!T12</f>
        <v>105</v>
      </c>
      <c r="Y12" s="225">
        <f>'Week Ending 05-22-2015'!Y12+'Week Ending 05-29-2015'!U12</f>
        <v>29</v>
      </c>
    </row>
    <row r="13" spans="1:25" ht="39.6" customHeight="1" x14ac:dyDescent="0.3">
      <c r="A13" s="672"/>
      <c r="B13" s="346" t="s">
        <v>239</v>
      </c>
      <c r="C13" s="340">
        <f>'Week Ending 05-22-2015'!V13</f>
        <v>0</v>
      </c>
      <c r="D13" s="139"/>
      <c r="E13" s="546"/>
      <c r="F13" s="546"/>
      <c r="G13" s="139"/>
      <c r="H13" s="546"/>
      <c r="I13" s="546"/>
      <c r="J13" s="139"/>
      <c r="K13" s="546"/>
      <c r="L13" s="546"/>
      <c r="M13" s="139"/>
      <c r="N13" s="546"/>
      <c r="O13" s="139"/>
      <c r="P13" s="547"/>
      <c r="Q13" s="546"/>
      <c r="R13" s="546"/>
      <c r="S13" s="98">
        <f t="shared" si="0"/>
        <v>0</v>
      </c>
      <c r="T13" s="98">
        <f t="shared" si="0"/>
        <v>0</v>
      </c>
      <c r="U13" s="98">
        <f t="shared" si="0"/>
        <v>0</v>
      </c>
      <c r="V13" s="336">
        <f t="shared" si="1"/>
        <v>0</v>
      </c>
      <c r="W13" s="218">
        <f>'Week Ending 05-22-2015'!W13+'Week Ending 05-29-2015'!S13</f>
        <v>0</v>
      </c>
      <c r="X13" s="218">
        <f>'Week Ending 05-22-2015'!X13+'Week Ending 05-29-2015'!T13</f>
        <v>0</v>
      </c>
      <c r="Y13" s="227">
        <f>'Week Ending 05-22-2015'!Y13+'Week Ending 05-29-2015'!U13</f>
        <v>0</v>
      </c>
    </row>
    <row r="14" spans="1:25" ht="30" customHeight="1" x14ac:dyDescent="0.3">
      <c r="A14" s="159" t="s">
        <v>243</v>
      </c>
      <c r="B14" s="341" t="s">
        <v>242</v>
      </c>
      <c r="C14" s="340">
        <f>'Week Ending 05-22-2015'!V14</f>
        <v>0</v>
      </c>
      <c r="D14" s="139"/>
      <c r="E14" s="546"/>
      <c r="F14" s="546"/>
      <c r="G14" s="139">
        <v>2</v>
      </c>
      <c r="H14" s="546">
        <v>2</v>
      </c>
      <c r="I14" s="546"/>
      <c r="J14" s="139">
        <v>3</v>
      </c>
      <c r="K14" s="546">
        <v>3</v>
      </c>
      <c r="L14" s="546"/>
      <c r="M14" s="139">
        <v>6</v>
      </c>
      <c r="N14" s="546">
        <v>6</v>
      </c>
      <c r="O14" s="139"/>
      <c r="P14" s="547"/>
      <c r="Q14" s="546"/>
      <c r="R14" s="546"/>
      <c r="S14" s="98">
        <f t="shared" si="0"/>
        <v>11</v>
      </c>
      <c r="T14" s="98">
        <f t="shared" si="0"/>
        <v>11</v>
      </c>
      <c r="U14" s="98">
        <f t="shared" si="0"/>
        <v>0</v>
      </c>
      <c r="V14" s="336">
        <f t="shared" si="1"/>
        <v>0</v>
      </c>
      <c r="W14" s="218">
        <f>'Week Ending 05-22-2015'!W14+'Week Ending 05-29-2015'!S14</f>
        <v>69</v>
      </c>
      <c r="X14" s="218">
        <f>'Week Ending 05-22-2015'!X14+'Week Ending 05-29-2015'!T14</f>
        <v>69</v>
      </c>
      <c r="Y14" s="227">
        <f>'Week Ending 05-22-2015'!Y14+'Week Ending 05-29-2015'!U14</f>
        <v>0</v>
      </c>
    </row>
    <row r="15" spans="1:25" ht="30.6" customHeight="1" thickBot="1" x14ac:dyDescent="0.35">
      <c r="A15" s="461" t="s">
        <v>240</v>
      </c>
      <c r="B15" s="483" t="s">
        <v>241</v>
      </c>
      <c r="C15" s="484">
        <f>'Week Ending 05-22-2015'!V15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05-22-2015'!W15+'Week Ending 05-29-2015'!S15</f>
        <v>1</v>
      </c>
      <c r="X15" s="221">
        <f>'Week Ending 05-22-2015'!X15+'Week Ending 05-29-2015'!T15</f>
        <v>1</v>
      </c>
      <c r="Y15" s="233">
        <f>'Week Ending 05-22-2015'!Y15+'Week Ending 05-29-2015'!U15</f>
        <v>0</v>
      </c>
    </row>
    <row r="16" spans="1:25" ht="21.6" customHeight="1" thickBot="1" x14ac:dyDescent="0.35">
      <c r="A16" s="381" t="s">
        <v>153</v>
      </c>
      <c r="B16" s="365" t="s">
        <v>154</v>
      </c>
      <c r="C16" s="366">
        <f>'Week Ending 05-22-2015'!V16</f>
        <v>0</v>
      </c>
      <c r="D16" s="417"/>
      <c r="E16" s="550"/>
      <c r="F16" s="550"/>
      <c r="G16" s="417"/>
      <c r="H16" s="550"/>
      <c r="I16" s="550"/>
      <c r="J16" s="417"/>
      <c r="K16" s="550"/>
      <c r="L16" s="550"/>
      <c r="M16" s="417"/>
      <c r="N16" s="550"/>
      <c r="O16" s="417"/>
      <c r="P16" s="551"/>
      <c r="Q16" s="550"/>
      <c r="R16" s="550"/>
      <c r="S16" s="316">
        <f t="shared" si="0"/>
        <v>0</v>
      </c>
      <c r="T16" s="316">
        <f t="shared" si="0"/>
        <v>0</v>
      </c>
      <c r="U16" s="316">
        <f t="shared" si="0"/>
        <v>0</v>
      </c>
      <c r="V16" s="367">
        <f t="shared" si="1"/>
        <v>0</v>
      </c>
      <c r="W16" s="368">
        <f>'Week Ending 05-22-2015'!W16+'Week Ending 05-29-2015'!S16</f>
        <v>3</v>
      </c>
      <c r="X16" s="368">
        <f>'Week Ending 05-22-2015'!X16+'Week Ending 05-29-2015'!T16</f>
        <v>3</v>
      </c>
      <c r="Y16" s="449">
        <f>'Week Ending 05-22-2015'!Y16+'Week Ending 05-29-2015'!U16</f>
        <v>0</v>
      </c>
    </row>
    <row r="17" spans="1:25" ht="15.6" customHeight="1" thickBot="1" x14ac:dyDescent="0.35">
      <c r="A17" s="432" t="s">
        <v>2</v>
      </c>
      <c r="B17" s="433"/>
      <c r="C17" s="434">
        <f t="shared" ref="C17:Y17" si="2">SUM(C4:C16)</f>
        <v>8</v>
      </c>
      <c r="D17" s="435">
        <f t="shared" si="2"/>
        <v>0</v>
      </c>
      <c r="E17" s="454">
        <f t="shared" si="2"/>
        <v>0</v>
      </c>
      <c r="F17" s="435">
        <f t="shared" si="2"/>
        <v>0</v>
      </c>
      <c r="G17" s="435">
        <f t="shared" si="2"/>
        <v>60</v>
      </c>
      <c r="H17" s="455">
        <f t="shared" si="2"/>
        <v>62</v>
      </c>
      <c r="I17" s="456">
        <f t="shared" si="2"/>
        <v>3</v>
      </c>
      <c r="J17" s="456">
        <f t="shared" si="2"/>
        <v>47</v>
      </c>
      <c r="K17" s="454">
        <f t="shared" si="2"/>
        <v>50</v>
      </c>
      <c r="L17" s="435">
        <f t="shared" si="2"/>
        <v>0</v>
      </c>
      <c r="M17" s="435">
        <f t="shared" si="2"/>
        <v>38</v>
      </c>
      <c r="N17" s="454">
        <f t="shared" si="2"/>
        <v>38</v>
      </c>
      <c r="O17" s="435">
        <f t="shared" si="2"/>
        <v>0</v>
      </c>
      <c r="P17" s="435">
        <f t="shared" si="2"/>
        <v>45</v>
      </c>
      <c r="Q17" s="454">
        <f t="shared" si="2"/>
        <v>44</v>
      </c>
      <c r="R17" s="435">
        <f t="shared" si="2"/>
        <v>1</v>
      </c>
      <c r="S17" s="313">
        <f t="shared" si="2"/>
        <v>190</v>
      </c>
      <c r="T17" s="313">
        <f t="shared" si="2"/>
        <v>194</v>
      </c>
      <c r="U17" s="313">
        <f t="shared" si="2"/>
        <v>4</v>
      </c>
      <c r="V17" s="436">
        <f t="shared" si="2"/>
        <v>0</v>
      </c>
      <c r="W17" s="222">
        <f t="shared" si="2"/>
        <v>1392</v>
      </c>
      <c r="X17" s="222">
        <f t="shared" si="2"/>
        <v>1338</v>
      </c>
      <c r="Y17" s="235">
        <f t="shared" si="2"/>
        <v>54</v>
      </c>
    </row>
    <row r="18" spans="1:25" x14ac:dyDescent="0.3">
      <c r="A18" s="8"/>
      <c r="P18" s="9"/>
      <c r="Q18" s="9"/>
      <c r="R18" s="9"/>
      <c r="S18" s="30"/>
      <c r="T18" s="9"/>
      <c r="U18" s="9"/>
      <c r="W18" s="9"/>
      <c r="X18" s="9"/>
      <c r="Y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c r="W21" s="4"/>
      <c r="X21" s="4"/>
      <c r="Y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60" priority="2" operator="equal">
      <formula>0</formula>
    </cfRule>
  </conditionalFormatting>
  <conditionalFormatting sqref="V1:V17">
    <cfRule type="cellIs" dxfId="59" priority="1" operator="equal">
      <formula>0</formula>
    </cfRule>
  </conditionalFormatting>
  <pageMargins left="0.7" right="0.7" top="0.75" bottom="0.75" header="0.3" footer="0.3"/>
  <pageSetup scale="55"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90" zoomScaleNormal="90" workbookViewId="0">
      <selection activeCell="N5" sqref="N5"/>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5" s="1" customFormat="1" ht="14.4" customHeight="1" thickBot="1" x14ac:dyDescent="0.35">
      <c r="A1" s="673" t="s">
        <v>21</v>
      </c>
      <c r="B1" s="675" t="s">
        <v>14</v>
      </c>
      <c r="C1" s="677" t="s">
        <v>229</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42142</v>
      </c>
      <c r="E2" s="685"/>
      <c r="F2" s="686"/>
      <c r="G2" s="687">
        <f>D2+1</f>
        <v>42143</v>
      </c>
      <c r="H2" s="688"/>
      <c r="I2" s="689"/>
      <c r="J2" s="684">
        <f>G2+1</f>
        <v>42144</v>
      </c>
      <c r="K2" s="685"/>
      <c r="L2" s="686"/>
      <c r="M2" s="684">
        <f>J2+1</f>
        <v>42145</v>
      </c>
      <c r="N2" s="685"/>
      <c r="O2" s="686"/>
      <c r="P2" s="684">
        <f>M2+1</f>
        <v>42146</v>
      </c>
      <c r="Q2" s="685"/>
      <c r="R2" s="686"/>
      <c r="S2" s="663" t="s">
        <v>23</v>
      </c>
      <c r="T2" s="664"/>
      <c r="U2" s="665"/>
      <c r="V2" s="683"/>
      <c r="W2" s="666" t="s">
        <v>224</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22" t="s">
        <v>17</v>
      </c>
      <c r="B4" s="451" t="s">
        <v>206</v>
      </c>
      <c r="C4" s="348">
        <f>'Week Ending 05-15-2015'!V4</f>
        <v>0</v>
      </c>
      <c r="D4" s="459">
        <v>40</v>
      </c>
      <c r="E4" s="524">
        <v>40</v>
      </c>
      <c r="F4" s="524"/>
      <c r="G4" s="459">
        <v>5</v>
      </c>
      <c r="H4" s="524">
        <v>5</v>
      </c>
      <c r="I4" s="524"/>
      <c r="J4" s="113"/>
      <c r="K4" s="525"/>
      <c r="L4" s="525"/>
      <c r="M4" s="113">
        <v>5</v>
      </c>
      <c r="N4" s="525">
        <v>5</v>
      </c>
      <c r="O4" s="113"/>
      <c r="P4" s="526"/>
      <c r="Q4" s="525"/>
      <c r="R4" s="525"/>
      <c r="S4" s="452">
        <f t="shared" ref="S4:U16" si="0">SUM(D4,G4,J4,M4,P4)</f>
        <v>50</v>
      </c>
      <c r="T4" s="452">
        <f t="shared" si="0"/>
        <v>50</v>
      </c>
      <c r="U4" s="452">
        <f t="shared" si="0"/>
        <v>0</v>
      </c>
      <c r="V4" s="453">
        <f t="shared" ref="V4:V16" si="1">C4+(S4-T4-U4)</f>
        <v>0</v>
      </c>
      <c r="W4" s="224">
        <f>'Week Ending 05-15-2015'!W4+'Week Ending 05-22-2015'!S4</f>
        <v>404</v>
      </c>
      <c r="X4" s="224">
        <f>'Week Ending 05-15-2015'!X4+'Week Ending 05-22-2015'!T4</f>
        <v>393</v>
      </c>
      <c r="Y4" s="225">
        <f>'Week Ending 05-15-2015'!Y4+'Week Ending 05-22-2015'!U4</f>
        <v>11</v>
      </c>
    </row>
    <row r="5" spans="1:25" ht="29.4" customHeight="1" x14ac:dyDescent="0.3">
      <c r="A5" s="523"/>
      <c r="B5" s="478" t="s">
        <v>225</v>
      </c>
      <c r="C5" s="475">
        <v>0</v>
      </c>
      <c r="D5" s="488"/>
      <c r="E5" s="527"/>
      <c r="F5" s="527"/>
      <c r="G5" s="490">
        <v>12</v>
      </c>
      <c r="H5" s="527">
        <v>12</v>
      </c>
      <c r="I5" s="527"/>
      <c r="J5" s="491">
        <v>16</v>
      </c>
      <c r="K5" s="528">
        <v>11</v>
      </c>
      <c r="L5" s="528">
        <v>5</v>
      </c>
      <c r="M5" s="493">
        <v>12</v>
      </c>
      <c r="N5" s="528">
        <v>12</v>
      </c>
      <c r="O5" s="491"/>
      <c r="P5" s="529"/>
      <c r="Q5" s="528"/>
      <c r="R5" s="528"/>
      <c r="S5" s="476">
        <f t="shared" si="0"/>
        <v>40</v>
      </c>
      <c r="T5" s="476">
        <f t="shared" si="0"/>
        <v>35</v>
      </c>
      <c r="U5" s="476">
        <f t="shared" si="0"/>
        <v>5</v>
      </c>
      <c r="V5" s="477">
        <f t="shared" si="1"/>
        <v>0</v>
      </c>
      <c r="W5" s="220">
        <f>S5</f>
        <v>40</v>
      </c>
      <c r="X5" s="220">
        <f>T5</f>
        <v>35</v>
      </c>
      <c r="Y5" s="231">
        <f>U5</f>
        <v>5</v>
      </c>
    </row>
    <row r="6" spans="1:25" ht="30" customHeight="1" x14ac:dyDescent="0.3">
      <c r="A6" s="149" t="s">
        <v>233</v>
      </c>
      <c r="B6" s="337" t="s">
        <v>230</v>
      </c>
      <c r="C6" s="335">
        <f>'Week Ending 05-15-2015'!V6</f>
        <v>0</v>
      </c>
      <c r="D6" s="464">
        <v>30</v>
      </c>
      <c r="E6" s="530">
        <v>30</v>
      </c>
      <c r="F6" s="530"/>
      <c r="G6" s="117">
        <v>19</v>
      </c>
      <c r="H6" s="530">
        <v>19</v>
      </c>
      <c r="I6" s="530"/>
      <c r="J6" s="117">
        <v>10</v>
      </c>
      <c r="K6" s="530">
        <v>10</v>
      </c>
      <c r="L6" s="530"/>
      <c r="M6" s="464">
        <v>32</v>
      </c>
      <c r="N6" s="530">
        <v>28</v>
      </c>
      <c r="O6" s="117"/>
      <c r="P6" s="531">
        <v>17</v>
      </c>
      <c r="Q6" s="530">
        <v>12</v>
      </c>
      <c r="R6" s="530">
        <v>1</v>
      </c>
      <c r="S6" s="98">
        <f t="shared" si="0"/>
        <v>108</v>
      </c>
      <c r="T6" s="98">
        <f t="shared" si="0"/>
        <v>99</v>
      </c>
      <c r="U6" s="98">
        <f t="shared" si="0"/>
        <v>1</v>
      </c>
      <c r="V6" s="336">
        <f t="shared" si="1"/>
        <v>8</v>
      </c>
      <c r="W6" s="218">
        <f>'Week Ending 05-15-2015'!W6+'Week Ending 05-15-2015'!W7+S6</f>
        <v>296</v>
      </c>
      <c r="X6" s="218">
        <f>'Week Ending 05-15-2015'!X6+'Week Ending 05-15-2015'!X7+T6</f>
        <v>282</v>
      </c>
      <c r="Y6" s="227">
        <f>'Week Ending 05-15-2015'!Y6+'Week Ending 05-15-2015'!Y7+U6</f>
        <v>6</v>
      </c>
    </row>
    <row r="7" spans="1:25" ht="30" customHeight="1" thickBot="1" x14ac:dyDescent="0.35">
      <c r="A7" s="378" t="s">
        <v>232</v>
      </c>
      <c r="B7" s="350" t="s">
        <v>231</v>
      </c>
      <c r="C7" s="61">
        <f>'Week Ending 05-15-2015'!V7</f>
        <v>0</v>
      </c>
      <c r="D7" s="440"/>
      <c r="E7" s="532"/>
      <c r="F7" s="533"/>
      <c r="G7" s="412">
        <v>8</v>
      </c>
      <c r="H7" s="533">
        <v>3</v>
      </c>
      <c r="I7" s="533">
        <v>3</v>
      </c>
      <c r="J7" s="440"/>
      <c r="K7" s="534"/>
      <c r="L7" s="535"/>
      <c r="M7" s="440"/>
      <c r="N7" s="536">
        <v>2</v>
      </c>
      <c r="O7" s="440"/>
      <c r="P7" s="537"/>
      <c r="Q7" s="534"/>
      <c r="R7" s="534"/>
      <c r="S7" s="352">
        <f t="shared" si="0"/>
        <v>8</v>
      </c>
      <c r="T7" s="352">
        <f t="shared" si="0"/>
        <v>5</v>
      </c>
      <c r="U7" s="352">
        <f t="shared" si="0"/>
        <v>3</v>
      </c>
      <c r="V7" s="353">
        <f t="shared" si="1"/>
        <v>0</v>
      </c>
      <c r="W7" s="219">
        <f>S7</f>
        <v>8</v>
      </c>
      <c r="X7" s="219">
        <f>T7</f>
        <v>5</v>
      </c>
      <c r="Y7" s="229">
        <f>U7</f>
        <v>3</v>
      </c>
    </row>
    <row r="8" spans="1:25" ht="44.4" customHeight="1" x14ac:dyDescent="0.3">
      <c r="A8" s="702" t="s">
        <v>16</v>
      </c>
      <c r="B8" s="479" t="s">
        <v>209</v>
      </c>
      <c r="C8" s="480">
        <f>'Week Ending 05-15-2015'!V8</f>
        <v>186</v>
      </c>
      <c r="D8" s="467">
        <v>64</v>
      </c>
      <c r="E8" s="538"/>
      <c r="F8" s="538"/>
      <c r="G8" s="467"/>
      <c r="H8" s="538">
        <v>250</v>
      </c>
      <c r="I8" s="538"/>
      <c r="J8" s="467"/>
      <c r="K8" s="538"/>
      <c r="L8" s="538"/>
      <c r="M8" s="467"/>
      <c r="N8" s="538"/>
      <c r="O8" s="467"/>
      <c r="P8" s="539"/>
      <c r="Q8" s="538"/>
      <c r="R8" s="538"/>
      <c r="S8" s="52">
        <f t="shared" si="0"/>
        <v>64</v>
      </c>
      <c r="T8" s="52">
        <f t="shared" si="0"/>
        <v>250</v>
      </c>
      <c r="U8" s="52">
        <f t="shared" si="0"/>
        <v>0</v>
      </c>
      <c r="V8" s="481">
        <f t="shared" si="1"/>
        <v>0</v>
      </c>
      <c r="W8" s="220">
        <f>'Week Ending 05-15-2015'!W8+'Week Ending 05-22-2015'!S8</f>
        <v>255</v>
      </c>
      <c r="X8" s="220">
        <f>'Week Ending 05-15-2015'!X8+'Week Ending 05-22-2015'!T8</f>
        <v>255</v>
      </c>
      <c r="Y8" s="231">
        <f>'Week Ending 05-15-2015'!Y8+'Week Ending 05-22-2015'!U8</f>
        <v>0</v>
      </c>
    </row>
    <row r="9" spans="1:25" ht="32.4" customHeight="1" x14ac:dyDescent="0.3">
      <c r="A9" s="703"/>
      <c r="B9" s="482" t="s">
        <v>226</v>
      </c>
      <c r="C9" s="480">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S9</f>
        <v>0</v>
      </c>
      <c r="X9" s="220">
        <f>T9</f>
        <v>0</v>
      </c>
      <c r="Y9" s="231">
        <f>U9</f>
        <v>0</v>
      </c>
    </row>
    <row r="10" spans="1:25" ht="37.950000000000003" customHeight="1" x14ac:dyDescent="0.3">
      <c r="A10" s="155" t="s">
        <v>237</v>
      </c>
      <c r="B10" s="339" t="s">
        <v>234</v>
      </c>
      <c r="C10" s="338">
        <f>'Week Ending 05-15-2015'!V10</f>
        <v>0</v>
      </c>
      <c r="D10" s="128">
        <v>1</v>
      </c>
      <c r="E10" s="540">
        <v>1</v>
      </c>
      <c r="F10" s="540"/>
      <c r="G10" s="128">
        <v>2</v>
      </c>
      <c r="H10" s="540">
        <v>2</v>
      </c>
      <c r="I10" s="540"/>
      <c r="J10" s="128">
        <v>1</v>
      </c>
      <c r="K10" s="540">
        <v>1</v>
      </c>
      <c r="L10" s="540"/>
      <c r="M10" s="128">
        <v>8</v>
      </c>
      <c r="N10" s="540">
        <v>8</v>
      </c>
      <c r="O10" s="128"/>
      <c r="P10" s="541"/>
      <c r="Q10" s="540"/>
      <c r="R10" s="540"/>
      <c r="S10" s="98">
        <f t="shared" si="0"/>
        <v>12</v>
      </c>
      <c r="T10" s="98">
        <f>SUM(E10,H10,K10,N10,Q10)</f>
        <v>12</v>
      </c>
      <c r="U10" s="98">
        <f t="shared" si="0"/>
        <v>0</v>
      </c>
      <c r="V10" s="336">
        <f t="shared" si="1"/>
        <v>0</v>
      </c>
      <c r="W10" s="218">
        <f>'Week Ending 05-15-2015'!W10+'Week Ending 05-15-2015'!W11+'Week Ending 05-22-2015'!S10</f>
        <v>38</v>
      </c>
      <c r="X10" s="218">
        <f>'Week Ending 05-15-2015'!X10+'Week Ending 05-15-2015'!X11+'Week Ending 05-22-2015'!T10</f>
        <v>38</v>
      </c>
      <c r="Y10" s="227">
        <f>'Week Ending 05-15-2015'!Y10+'Week Ending 05-15-2015'!Y11+'Week Ending 05-22-2015'!U10</f>
        <v>0</v>
      </c>
    </row>
    <row r="11" spans="1:25" ht="30" customHeight="1" thickBot="1" x14ac:dyDescent="0.35">
      <c r="A11" s="379" t="s">
        <v>236</v>
      </c>
      <c r="B11" s="356" t="s">
        <v>235</v>
      </c>
      <c r="C11" s="357">
        <f>'Week Ending 05-15-2015'!V11</f>
        <v>0</v>
      </c>
      <c r="D11" s="414"/>
      <c r="E11" s="542"/>
      <c r="F11" s="542"/>
      <c r="G11" s="414"/>
      <c r="H11" s="542"/>
      <c r="I11" s="542"/>
      <c r="J11" s="414"/>
      <c r="K11" s="542"/>
      <c r="L11" s="542"/>
      <c r="M11" s="414">
        <v>1</v>
      </c>
      <c r="N11" s="542">
        <v>1</v>
      </c>
      <c r="O11" s="414"/>
      <c r="P11" s="543"/>
      <c r="Q11" s="542"/>
      <c r="R11" s="542"/>
      <c r="S11" s="48">
        <f t="shared" si="0"/>
        <v>1</v>
      </c>
      <c r="T11" s="48">
        <f t="shared" si="0"/>
        <v>1</v>
      </c>
      <c r="U11" s="48">
        <f t="shared" si="0"/>
        <v>0</v>
      </c>
      <c r="V11" s="358">
        <f t="shared" si="1"/>
        <v>0</v>
      </c>
      <c r="W11" s="219">
        <f>S11</f>
        <v>1</v>
      </c>
      <c r="X11" s="219">
        <f>T11</f>
        <v>1</v>
      </c>
      <c r="Y11" s="229">
        <f>U11</f>
        <v>0</v>
      </c>
    </row>
    <row r="12" spans="1:25" ht="39.6" customHeight="1" x14ac:dyDescent="0.3">
      <c r="A12" s="671" t="s">
        <v>20</v>
      </c>
      <c r="B12" s="359" t="s">
        <v>238</v>
      </c>
      <c r="C12" s="360">
        <f>'Week Ending 05-15-2015'!V12</f>
        <v>0</v>
      </c>
      <c r="D12" s="135">
        <v>6</v>
      </c>
      <c r="E12" s="544">
        <v>4</v>
      </c>
      <c r="F12" s="544">
        <v>2</v>
      </c>
      <c r="G12" s="135"/>
      <c r="H12" s="544"/>
      <c r="I12" s="544"/>
      <c r="J12" s="135">
        <v>3</v>
      </c>
      <c r="K12" s="544">
        <v>3</v>
      </c>
      <c r="L12" s="544"/>
      <c r="M12" s="135">
        <v>6</v>
      </c>
      <c r="N12" s="544">
        <v>4</v>
      </c>
      <c r="O12" s="135">
        <v>2</v>
      </c>
      <c r="P12" s="545">
        <v>9</v>
      </c>
      <c r="Q12" s="544">
        <v>7</v>
      </c>
      <c r="R12" s="544">
        <v>2</v>
      </c>
      <c r="S12" s="44">
        <f t="shared" si="0"/>
        <v>24</v>
      </c>
      <c r="T12" s="44">
        <f t="shared" si="0"/>
        <v>18</v>
      </c>
      <c r="U12" s="44">
        <f t="shared" si="0"/>
        <v>6</v>
      </c>
      <c r="V12" s="349">
        <f t="shared" si="1"/>
        <v>0</v>
      </c>
      <c r="W12" s="224">
        <f>'Week Ending 05-15-2015'!W12+'Week Ending 05-15-2015'!W13+'Week Ending 05-22-2015'!S12</f>
        <v>98</v>
      </c>
      <c r="X12" s="224">
        <f>'Week Ending 05-15-2015'!X12+'Week Ending 05-15-2015'!X13+'Week Ending 05-22-2015'!T12</f>
        <v>73</v>
      </c>
      <c r="Y12" s="225">
        <f>'Week Ending 05-15-2015'!Y12+'Week Ending 05-15-2015'!Y13+'Week Ending 05-22-2015'!U12</f>
        <v>25</v>
      </c>
    </row>
    <row r="13" spans="1:25" ht="39.6" customHeight="1" x14ac:dyDescent="0.3">
      <c r="A13" s="672"/>
      <c r="B13" s="346" t="s">
        <v>239</v>
      </c>
      <c r="C13" s="340">
        <v>0</v>
      </c>
      <c r="D13" s="139"/>
      <c r="E13" s="546"/>
      <c r="F13" s="546"/>
      <c r="G13" s="139"/>
      <c r="H13" s="546"/>
      <c r="I13" s="546"/>
      <c r="J13" s="139"/>
      <c r="K13" s="546"/>
      <c r="L13" s="546"/>
      <c r="M13" s="139"/>
      <c r="N13" s="546"/>
      <c r="O13" s="139"/>
      <c r="P13" s="547"/>
      <c r="Q13" s="546"/>
      <c r="R13" s="546"/>
      <c r="S13" s="98">
        <f t="shared" si="0"/>
        <v>0</v>
      </c>
      <c r="T13" s="98">
        <f t="shared" si="0"/>
        <v>0</v>
      </c>
      <c r="U13" s="98">
        <f t="shared" si="0"/>
        <v>0</v>
      </c>
      <c r="V13" s="336">
        <f t="shared" si="1"/>
        <v>0</v>
      </c>
      <c r="W13" s="218">
        <f>S13</f>
        <v>0</v>
      </c>
      <c r="X13" s="218">
        <f>T13</f>
        <v>0</v>
      </c>
      <c r="Y13" s="227">
        <f>U13</f>
        <v>0</v>
      </c>
    </row>
    <row r="14" spans="1:25" ht="30" customHeight="1" x14ac:dyDescent="0.3">
      <c r="A14" s="159" t="s">
        <v>243</v>
      </c>
      <c r="B14" s="341" t="s">
        <v>242</v>
      </c>
      <c r="C14" s="340">
        <f>'Week Ending 05-15-2015'!V14</f>
        <v>0</v>
      </c>
      <c r="D14" s="139">
        <v>6</v>
      </c>
      <c r="E14" s="546">
        <v>6</v>
      </c>
      <c r="F14" s="546"/>
      <c r="G14" s="139">
        <v>3</v>
      </c>
      <c r="H14" s="546">
        <v>3</v>
      </c>
      <c r="I14" s="546"/>
      <c r="J14" s="139">
        <v>2</v>
      </c>
      <c r="K14" s="546">
        <v>2</v>
      </c>
      <c r="L14" s="546"/>
      <c r="M14" s="139">
        <v>1</v>
      </c>
      <c r="N14" s="546">
        <v>1</v>
      </c>
      <c r="O14" s="139"/>
      <c r="P14" s="547">
        <v>7</v>
      </c>
      <c r="Q14" s="546">
        <v>7</v>
      </c>
      <c r="R14" s="546"/>
      <c r="S14" s="98">
        <f t="shared" si="0"/>
        <v>19</v>
      </c>
      <c r="T14" s="98">
        <f t="shared" si="0"/>
        <v>19</v>
      </c>
      <c r="U14" s="98">
        <f t="shared" si="0"/>
        <v>0</v>
      </c>
      <c r="V14" s="336">
        <f t="shared" si="1"/>
        <v>0</v>
      </c>
      <c r="W14" s="218">
        <f>'Week Ending 05-15-2015'!W14+'Week Ending 05-15-2015'!W15+'Week Ending 05-22-2015'!S14</f>
        <v>58</v>
      </c>
      <c r="X14" s="218">
        <f>'Week Ending 05-15-2015'!X14+'Week Ending 05-15-2015'!X15+'Week Ending 05-22-2015'!T14</f>
        <v>58</v>
      </c>
      <c r="Y14" s="227">
        <f>'Week Ending 05-15-2015'!Y14+'Week Ending 05-15-2015'!Y15+'Week Ending 05-22-2015'!U14</f>
        <v>0</v>
      </c>
    </row>
    <row r="15" spans="1:25" ht="30.6" customHeight="1" thickBot="1" x14ac:dyDescent="0.35">
      <c r="A15" s="461" t="s">
        <v>240</v>
      </c>
      <c r="B15" s="483" t="s">
        <v>241</v>
      </c>
      <c r="C15" s="484">
        <f>'Week Ending 05-15-2015'!V15</f>
        <v>0</v>
      </c>
      <c r="D15" s="143"/>
      <c r="E15" s="548"/>
      <c r="F15" s="548"/>
      <c r="G15" s="143"/>
      <c r="H15" s="548"/>
      <c r="I15" s="548"/>
      <c r="J15" s="143"/>
      <c r="K15" s="548"/>
      <c r="L15" s="548"/>
      <c r="M15" s="143"/>
      <c r="N15" s="548"/>
      <c r="O15" s="143"/>
      <c r="P15" s="549">
        <v>1</v>
      </c>
      <c r="Q15" s="548">
        <v>1</v>
      </c>
      <c r="R15" s="548"/>
      <c r="S15" s="57">
        <f t="shared" si="0"/>
        <v>1</v>
      </c>
      <c r="T15" s="57">
        <f t="shared" si="0"/>
        <v>1</v>
      </c>
      <c r="U15" s="57">
        <f t="shared" si="0"/>
        <v>0</v>
      </c>
      <c r="V15" s="485">
        <f t="shared" si="1"/>
        <v>0</v>
      </c>
      <c r="W15" s="221">
        <f>S15</f>
        <v>1</v>
      </c>
      <c r="X15" s="221">
        <f>T15</f>
        <v>1</v>
      </c>
      <c r="Y15" s="233">
        <f>U15</f>
        <v>0</v>
      </c>
    </row>
    <row r="16" spans="1:25" ht="21.6" customHeight="1" thickBot="1" x14ac:dyDescent="0.35">
      <c r="A16" s="381" t="s">
        <v>153</v>
      </c>
      <c r="B16" s="365" t="s">
        <v>154</v>
      </c>
      <c r="C16" s="366">
        <f>'Week Ending 05-15-2015'!V16</f>
        <v>0</v>
      </c>
      <c r="D16" s="417"/>
      <c r="E16" s="550"/>
      <c r="F16" s="550"/>
      <c r="G16" s="417"/>
      <c r="H16" s="550"/>
      <c r="I16" s="550"/>
      <c r="J16" s="417"/>
      <c r="K16" s="550"/>
      <c r="L16" s="550"/>
      <c r="M16" s="417"/>
      <c r="N16" s="550"/>
      <c r="O16" s="417"/>
      <c r="P16" s="551"/>
      <c r="Q16" s="550"/>
      <c r="R16" s="550"/>
      <c r="S16" s="316">
        <f t="shared" si="0"/>
        <v>0</v>
      </c>
      <c r="T16" s="316">
        <f t="shared" si="0"/>
        <v>0</v>
      </c>
      <c r="U16" s="316">
        <f t="shared" si="0"/>
        <v>0</v>
      </c>
      <c r="V16" s="367">
        <f t="shared" si="1"/>
        <v>0</v>
      </c>
      <c r="W16" s="368">
        <f>'Week Ending 05-15-2015'!W16+'Week Ending 05-22-2015'!S16</f>
        <v>3</v>
      </c>
      <c r="X16" s="368">
        <f>'Week Ending 05-15-2015'!X16+'Week Ending 05-22-2015'!T16</f>
        <v>3</v>
      </c>
      <c r="Y16" s="449">
        <f>'Week Ending 05-15-2015'!Y16+'Week Ending 05-22-2015'!U16</f>
        <v>0</v>
      </c>
    </row>
    <row r="17" spans="1:25" ht="15.6" customHeight="1" thickBot="1" x14ac:dyDescent="0.35">
      <c r="A17" s="432" t="s">
        <v>2</v>
      </c>
      <c r="B17" s="433"/>
      <c r="C17" s="434">
        <f t="shared" ref="C17:Y17" si="2">SUM(C4:C16)</f>
        <v>186</v>
      </c>
      <c r="D17" s="435">
        <f t="shared" si="2"/>
        <v>147</v>
      </c>
      <c r="E17" s="454">
        <f t="shared" si="2"/>
        <v>81</v>
      </c>
      <c r="F17" s="435">
        <f t="shared" si="2"/>
        <v>2</v>
      </c>
      <c r="G17" s="435">
        <f t="shared" si="2"/>
        <v>49</v>
      </c>
      <c r="H17" s="455">
        <f t="shared" si="2"/>
        <v>294</v>
      </c>
      <c r="I17" s="456">
        <f t="shared" si="2"/>
        <v>3</v>
      </c>
      <c r="J17" s="456">
        <f t="shared" si="2"/>
        <v>32</v>
      </c>
      <c r="K17" s="454">
        <f t="shared" si="2"/>
        <v>27</v>
      </c>
      <c r="L17" s="435">
        <f t="shared" si="2"/>
        <v>5</v>
      </c>
      <c r="M17" s="435">
        <f t="shared" si="2"/>
        <v>65</v>
      </c>
      <c r="N17" s="454">
        <f t="shared" si="2"/>
        <v>61</v>
      </c>
      <c r="O17" s="435">
        <f t="shared" si="2"/>
        <v>2</v>
      </c>
      <c r="P17" s="435">
        <f t="shared" si="2"/>
        <v>34</v>
      </c>
      <c r="Q17" s="454">
        <f t="shared" si="2"/>
        <v>27</v>
      </c>
      <c r="R17" s="435">
        <f t="shared" si="2"/>
        <v>3</v>
      </c>
      <c r="S17" s="313">
        <f t="shared" si="2"/>
        <v>327</v>
      </c>
      <c r="T17" s="313">
        <f t="shared" si="2"/>
        <v>490</v>
      </c>
      <c r="U17" s="313">
        <f t="shared" si="2"/>
        <v>15</v>
      </c>
      <c r="V17" s="436">
        <f t="shared" si="2"/>
        <v>8</v>
      </c>
      <c r="W17" s="222">
        <f t="shared" si="2"/>
        <v>1202</v>
      </c>
      <c r="X17" s="222">
        <f t="shared" si="2"/>
        <v>1144</v>
      </c>
      <c r="Y17" s="235">
        <f t="shared" si="2"/>
        <v>50</v>
      </c>
    </row>
    <row r="18" spans="1:25" x14ac:dyDescent="0.3">
      <c r="A18" s="8"/>
      <c r="P18" s="9"/>
      <c r="Q18" s="9"/>
      <c r="R18" s="9"/>
      <c r="S18" s="30"/>
      <c r="T18" s="9"/>
      <c r="U18" s="9"/>
      <c r="W18" s="9"/>
      <c r="X18" s="9"/>
      <c r="Y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c r="W21" s="4"/>
      <c r="X21" s="4"/>
      <c r="Y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E2A2" sheet="1" objects="1" scenarios="1"/>
  <mergeCells count="14">
    <mergeCell ref="S2:U2"/>
    <mergeCell ref="W2:Y2"/>
    <mergeCell ref="A12:A13"/>
    <mergeCell ref="A8:A9"/>
    <mergeCell ref="A1:A3"/>
    <mergeCell ref="B1:B3"/>
    <mergeCell ref="C1:C3"/>
    <mergeCell ref="D1:R1"/>
    <mergeCell ref="V1:V3"/>
    <mergeCell ref="D2:F2"/>
    <mergeCell ref="G2:I2"/>
    <mergeCell ref="J2:L2"/>
    <mergeCell ref="M2:O2"/>
    <mergeCell ref="P2:R2"/>
  </mergeCells>
  <conditionalFormatting sqref="V4:V17">
    <cfRule type="cellIs" dxfId="58" priority="2" operator="equal">
      <formula>0</formula>
    </cfRule>
  </conditionalFormatting>
  <conditionalFormatting sqref="V1:V17">
    <cfRule type="cellIs" dxfId="57" priority="1" operator="equal">
      <formula>0</formula>
    </cfRule>
  </conditionalFormatting>
  <pageMargins left="0.7" right="0.7" top="0.75" bottom="0.75" header="0.3" footer="0.3"/>
  <pageSetup scale="55" orientation="landscape" r:id="rId1"/>
  <ignoredErrors>
    <ignoredError sqref="W6:Y6 W8:Y8 W10:Y10 W12:Y12 W14:Y14" formula="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opLeftCell="B1" zoomScale="90" zoomScaleNormal="90" workbookViewId="0">
      <selection activeCell="F20" sqref="F20"/>
    </sheetView>
  </sheetViews>
  <sheetFormatPr defaultColWidth="8.88671875" defaultRowHeight="14.4" x14ac:dyDescent="0.3"/>
  <cols>
    <col min="1" max="1" width="29.44140625" style="384" customWidth="1"/>
    <col min="2" max="2" width="40.88671875" style="384" customWidth="1"/>
    <col min="3" max="3" width="11.33203125" style="471" customWidth="1"/>
    <col min="4" max="5" width="6.44140625" style="384" customWidth="1"/>
    <col min="6" max="6" width="7.88671875" style="384" customWidth="1"/>
    <col min="7" max="7" width="6.44140625" style="384" customWidth="1"/>
    <col min="8" max="8" width="6.44140625" style="472" customWidth="1"/>
    <col min="9" max="9" width="7.88671875" style="472" customWidth="1"/>
    <col min="10" max="10" width="6.44140625" style="472" customWidth="1"/>
    <col min="11" max="11" width="6.44140625" style="384" customWidth="1"/>
    <col min="12" max="12" width="7.88671875" style="384" customWidth="1"/>
    <col min="13" max="14" width="6.44140625" style="384" customWidth="1"/>
    <col min="15" max="15" width="7.88671875" style="384" customWidth="1"/>
    <col min="16" max="17" width="6.44140625" style="384" customWidth="1"/>
    <col min="18" max="21" width="7.88671875" style="384" customWidth="1"/>
    <col min="22" max="22" width="10.6640625" style="384" customWidth="1"/>
    <col min="23" max="25" width="7.88671875" style="384" customWidth="1"/>
    <col min="26" max="16384" width="8.88671875" style="384"/>
  </cols>
  <sheetData>
    <row r="1" spans="1:25" s="468" customFormat="1" ht="14.4" customHeight="1" thickBot="1" x14ac:dyDescent="0.35">
      <c r="A1" s="673" t="s">
        <v>21</v>
      </c>
      <c r="B1" s="675" t="s">
        <v>14</v>
      </c>
      <c r="C1" s="677" t="s">
        <v>228</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42135</v>
      </c>
      <c r="E2" s="685"/>
      <c r="F2" s="686"/>
      <c r="G2" s="687">
        <f>D2+1</f>
        <v>42136</v>
      </c>
      <c r="H2" s="688"/>
      <c r="I2" s="689"/>
      <c r="J2" s="684">
        <f>G2+1</f>
        <v>42137</v>
      </c>
      <c r="K2" s="685"/>
      <c r="L2" s="686"/>
      <c r="M2" s="684">
        <f>J2+1</f>
        <v>42138</v>
      </c>
      <c r="N2" s="685"/>
      <c r="O2" s="686"/>
      <c r="P2" s="684">
        <f>M2+1</f>
        <v>42139</v>
      </c>
      <c r="Q2" s="685"/>
      <c r="R2" s="686"/>
      <c r="S2" s="663" t="s">
        <v>23</v>
      </c>
      <c r="T2" s="664"/>
      <c r="U2" s="665"/>
      <c r="V2" s="683"/>
      <c r="W2" s="666" t="s">
        <v>224</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18" t="s">
        <v>17</v>
      </c>
      <c r="B4" s="451" t="s">
        <v>206</v>
      </c>
      <c r="C4" s="348">
        <f>'Week Ending 05-08-2015'!V4</f>
        <v>14</v>
      </c>
      <c r="D4" s="459"/>
      <c r="E4" s="460">
        <v>14</v>
      </c>
      <c r="F4" s="460"/>
      <c r="G4" s="459">
        <v>37</v>
      </c>
      <c r="H4" s="460">
        <v>34</v>
      </c>
      <c r="I4" s="460">
        <v>3</v>
      </c>
      <c r="J4" s="113">
        <v>14</v>
      </c>
      <c r="K4" s="68">
        <v>11</v>
      </c>
      <c r="L4" s="68">
        <v>3</v>
      </c>
      <c r="M4" s="113">
        <v>46</v>
      </c>
      <c r="N4" s="68">
        <v>46</v>
      </c>
      <c r="O4" s="113"/>
      <c r="P4" s="438"/>
      <c r="Q4" s="68"/>
      <c r="R4" s="68"/>
      <c r="S4" s="452">
        <f t="shared" ref="S4:U16" si="0">SUM(D4,G4,J4,M4,P4)</f>
        <v>97</v>
      </c>
      <c r="T4" s="452">
        <f t="shared" si="0"/>
        <v>105</v>
      </c>
      <c r="U4" s="452">
        <f t="shared" si="0"/>
        <v>6</v>
      </c>
      <c r="V4" s="453">
        <f t="shared" ref="V4:V16" si="1">C4+(S4-T4-U4)</f>
        <v>0</v>
      </c>
      <c r="W4" s="224">
        <f>'Week Ending 05-08-2015'!W4+'Week Ending 05-15-2015'!S4</f>
        <v>354</v>
      </c>
      <c r="X4" s="224">
        <f>'Week Ending 05-08-2015'!X4+'Week Ending 05-15-2015'!T4</f>
        <v>343</v>
      </c>
      <c r="Y4" s="225">
        <f>'Week Ending 05-08-2015'!Y4+'Week Ending 05-15-2015'!U4</f>
        <v>11</v>
      </c>
    </row>
    <row r="5" spans="1:25" ht="29.4" hidden="1" customHeight="1" x14ac:dyDescent="0.3">
      <c r="A5" s="519"/>
      <c r="B5" s="478" t="s">
        <v>225</v>
      </c>
      <c r="C5" s="475">
        <f>'Week Ending 05-01-2015'!V5</f>
        <v>0</v>
      </c>
      <c r="D5" s="488"/>
      <c r="E5" s="489"/>
      <c r="F5" s="489"/>
      <c r="G5" s="490"/>
      <c r="H5" s="489"/>
      <c r="I5" s="489"/>
      <c r="J5" s="491"/>
      <c r="K5" s="492"/>
      <c r="L5" s="492"/>
      <c r="M5" s="493"/>
      <c r="N5" s="492"/>
      <c r="O5" s="491"/>
      <c r="P5" s="494"/>
      <c r="Q5" s="492"/>
      <c r="R5" s="492"/>
      <c r="S5" s="476">
        <f t="shared" si="0"/>
        <v>0</v>
      </c>
      <c r="T5" s="476">
        <f t="shared" si="0"/>
        <v>0</v>
      </c>
      <c r="U5" s="476">
        <f t="shared" si="0"/>
        <v>0</v>
      </c>
      <c r="V5" s="477">
        <f t="shared" si="1"/>
        <v>0</v>
      </c>
      <c r="W5" s="220">
        <f>'Week Ending 05-01-2015'!Z5+'Week Ending 05-15-2015'!S5</f>
        <v>0</v>
      </c>
      <c r="X5" s="220">
        <f>'Week Ending 05-01-2015'!AA5+'Week Ending 05-15-2015'!T5</f>
        <v>0</v>
      </c>
      <c r="Y5" s="231">
        <f>'Week Ending 05-01-2015'!AB5+'Week Ending 05-15-2015'!U5</f>
        <v>0</v>
      </c>
    </row>
    <row r="6" spans="1:25" ht="30" customHeight="1" x14ac:dyDescent="0.3">
      <c r="A6" s="149" t="s">
        <v>216</v>
      </c>
      <c r="B6" s="337" t="s">
        <v>217</v>
      </c>
      <c r="C6" s="335">
        <f>'Week Ending 05-08-2015'!V6</f>
        <v>6</v>
      </c>
      <c r="D6" s="464">
        <v>12</v>
      </c>
      <c r="E6" s="116">
        <v>14</v>
      </c>
      <c r="F6" s="116"/>
      <c r="G6" s="117">
        <v>23</v>
      </c>
      <c r="H6" s="116">
        <v>23</v>
      </c>
      <c r="I6" s="116"/>
      <c r="J6" s="117">
        <v>24</v>
      </c>
      <c r="K6" s="116">
        <v>22</v>
      </c>
      <c r="L6" s="116">
        <v>1</v>
      </c>
      <c r="M6" s="464">
        <v>15</v>
      </c>
      <c r="N6" s="116">
        <v>20</v>
      </c>
      <c r="O6" s="117"/>
      <c r="P6" s="439">
        <v>14</v>
      </c>
      <c r="Q6" s="116">
        <v>13</v>
      </c>
      <c r="R6" s="116">
        <v>1</v>
      </c>
      <c r="S6" s="98">
        <f t="shared" si="0"/>
        <v>88</v>
      </c>
      <c r="T6" s="98">
        <f t="shared" si="0"/>
        <v>92</v>
      </c>
      <c r="U6" s="98">
        <f t="shared" si="0"/>
        <v>2</v>
      </c>
      <c r="V6" s="336">
        <f t="shared" si="1"/>
        <v>0</v>
      </c>
      <c r="W6" s="218">
        <f>'Week Ending 05-08-2015'!W6+'Week Ending 05-15-2015'!S6</f>
        <v>151</v>
      </c>
      <c r="X6" s="218">
        <f>'Week Ending 05-08-2015'!X6+'Week Ending 05-15-2015'!T6</f>
        <v>149</v>
      </c>
      <c r="Y6" s="227">
        <f>'Week Ending 05-08-2015'!Y6+'Week Ending 05-15-2015'!U6</f>
        <v>2</v>
      </c>
    </row>
    <row r="7" spans="1:25" ht="30" customHeight="1" thickBot="1" x14ac:dyDescent="0.35">
      <c r="A7" s="378" t="s">
        <v>207</v>
      </c>
      <c r="B7" s="350" t="s">
        <v>208</v>
      </c>
      <c r="C7" s="61">
        <f>'Week Ending 05-08-2015'!V7</f>
        <v>0</v>
      </c>
      <c r="D7" s="440"/>
      <c r="E7" s="465"/>
      <c r="F7" s="413"/>
      <c r="G7" s="412">
        <v>4</v>
      </c>
      <c r="H7" s="413">
        <v>4</v>
      </c>
      <c r="I7" s="413"/>
      <c r="J7" s="440">
        <v>5</v>
      </c>
      <c r="K7" s="72">
        <v>5</v>
      </c>
      <c r="L7" s="74"/>
      <c r="M7" s="440">
        <v>4</v>
      </c>
      <c r="N7" s="466">
        <v>4</v>
      </c>
      <c r="O7" s="440"/>
      <c r="P7" s="441">
        <v>24</v>
      </c>
      <c r="Q7" s="72">
        <v>21</v>
      </c>
      <c r="R7" s="72">
        <v>3</v>
      </c>
      <c r="S7" s="352">
        <f t="shared" si="0"/>
        <v>37</v>
      </c>
      <c r="T7" s="352">
        <f t="shared" si="0"/>
        <v>34</v>
      </c>
      <c r="U7" s="352">
        <f t="shared" si="0"/>
        <v>3</v>
      </c>
      <c r="V7" s="353">
        <f t="shared" si="1"/>
        <v>0</v>
      </c>
      <c r="W7" s="219">
        <f>'Week Ending 05-08-2015'!W7+'Week Ending 05-15-2015'!S7</f>
        <v>37</v>
      </c>
      <c r="X7" s="219">
        <f>'Week Ending 05-08-2015'!X7+'Week Ending 05-15-2015'!T7</f>
        <v>34</v>
      </c>
      <c r="Y7" s="229">
        <f>'Week Ending 05-08-2015'!Y7+'Week Ending 05-15-2015'!U7</f>
        <v>3</v>
      </c>
    </row>
    <row r="8" spans="1:25" ht="44.4" customHeight="1" x14ac:dyDescent="0.3">
      <c r="A8" s="520" t="s">
        <v>16</v>
      </c>
      <c r="B8" s="479" t="s">
        <v>209</v>
      </c>
      <c r="C8" s="480">
        <f>'Week Ending 05-08-2015'!V8</f>
        <v>0</v>
      </c>
      <c r="D8" s="467"/>
      <c r="E8" s="496"/>
      <c r="F8" s="496"/>
      <c r="G8" s="467"/>
      <c r="H8" s="496"/>
      <c r="I8" s="496"/>
      <c r="J8" s="467"/>
      <c r="K8" s="496"/>
      <c r="L8" s="496"/>
      <c r="M8" s="467"/>
      <c r="N8" s="496"/>
      <c r="O8" s="467"/>
      <c r="P8" s="497">
        <v>189</v>
      </c>
      <c r="Q8" s="496">
        <v>3</v>
      </c>
      <c r="R8" s="496"/>
      <c r="S8" s="52">
        <f t="shared" si="0"/>
        <v>189</v>
      </c>
      <c r="T8" s="52">
        <f t="shared" si="0"/>
        <v>3</v>
      </c>
      <c r="U8" s="52">
        <f t="shared" si="0"/>
        <v>0</v>
      </c>
      <c r="V8" s="481">
        <f t="shared" si="1"/>
        <v>186</v>
      </c>
      <c r="W8" s="220">
        <f>'Week Ending 05-08-2015'!W8+'Week Ending 05-15-2015'!S8</f>
        <v>191</v>
      </c>
      <c r="X8" s="220">
        <f>'Week Ending 05-08-2015'!X8+'Week Ending 05-15-2015'!T8</f>
        <v>5</v>
      </c>
      <c r="Y8" s="231">
        <f>'Week Ending 05-08-2015'!Y8+'Week Ending 05-15-2015'!U8</f>
        <v>0</v>
      </c>
    </row>
    <row r="9" spans="1:25" ht="32.4" hidden="1" customHeight="1" x14ac:dyDescent="0.3">
      <c r="A9" s="521"/>
      <c r="B9" s="482" t="s">
        <v>226</v>
      </c>
      <c r="C9" s="480">
        <f>'Week Ending 05-08-2015'!V9</f>
        <v>0</v>
      </c>
      <c r="D9" s="467"/>
      <c r="E9" s="496"/>
      <c r="F9" s="496"/>
      <c r="G9" s="467"/>
      <c r="H9" s="496"/>
      <c r="I9" s="496"/>
      <c r="J9" s="467"/>
      <c r="K9" s="496"/>
      <c r="L9" s="496"/>
      <c r="M9" s="467"/>
      <c r="N9" s="496"/>
      <c r="O9" s="467"/>
      <c r="P9" s="497"/>
      <c r="Q9" s="496"/>
      <c r="R9" s="496"/>
      <c r="S9" s="52">
        <f t="shared" si="0"/>
        <v>0</v>
      </c>
      <c r="T9" s="52">
        <f t="shared" si="0"/>
        <v>0</v>
      </c>
      <c r="U9" s="52">
        <f t="shared" si="0"/>
        <v>0</v>
      </c>
      <c r="V9" s="481">
        <f t="shared" si="1"/>
        <v>0</v>
      </c>
      <c r="W9" s="220">
        <f>'Week Ending 05-08-2015'!W9+'Week Ending 05-15-2015'!S9</f>
        <v>0</v>
      </c>
      <c r="X9" s="220">
        <f>'Week Ending 05-08-2015'!X9+'Week Ending 05-15-2015'!T9</f>
        <v>0</v>
      </c>
      <c r="Y9" s="231">
        <f>'Week Ending 05-08-2015'!Y9+'Week Ending 05-15-2015'!U9</f>
        <v>0</v>
      </c>
    </row>
    <row r="10" spans="1:25" ht="37.950000000000003" customHeight="1" x14ac:dyDescent="0.3">
      <c r="A10" s="155" t="s">
        <v>219</v>
      </c>
      <c r="B10" s="339" t="s">
        <v>218</v>
      </c>
      <c r="C10" s="338">
        <f>'Week Ending 05-08-2015'!V10</f>
        <v>0</v>
      </c>
      <c r="D10" s="128">
        <v>2</v>
      </c>
      <c r="E10" s="127">
        <v>2</v>
      </c>
      <c r="F10" s="127"/>
      <c r="G10" s="128"/>
      <c r="H10" s="127"/>
      <c r="I10" s="127"/>
      <c r="J10" s="128">
        <v>2</v>
      </c>
      <c r="K10" s="127">
        <v>2</v>
      </c>
      <c r="L10" s="127"/>
      <c r="M10" s="128"/>
      <c r="N10" s="127"/>
      <c r="O10" s="128"/>
      <c r="P10" s="443"/>
      <c r="Q10" s="127"/>
      <c r="R10" s="127"/>
      <c r="S10" s="98">
        <f t="shared" si="0"/>
        <v>4</v>
      </c>
      <c r="T10" s="98">
        <f>SUM(E10,H10,K10,N10,Q10)</f>
        <v>4</v>
      </c>
      <c r="U10" s="98">
        <f t="shared" si="0"/>
        <v>0</v>
      </c>
      <c r="V10" s="336">
        <f t="shared" si="1"/>
        <v>0</v>
      </c>
      <c r="W10" s="218">
        <f>'Week Ending 05-08-2015'!W10+'Week Ending 05-15-2015'!S10</f>
        <v>22</v>
      </c>
      <c r="X10" s="218">
        <f>'Week Ending 05-08-2015'!X10+'Week Ending 05-15-2015'!T10</f>
        <v>22</v>
      </c>
      <c r="Y10" s="227">
        <f>'Week Ending 05-08-2015'!Y10+'Week Ending 05-15-2015'!U10</f>
        <v>0</v>
      </c>
    </row>
    <row r="11" spans="1:25" ht="30" customHeight="1" thickBot="1" x14ac:dyDescent="0.35">
      <c r="A11" s="379" t="s">
        <v>210</v>
      </c>
      <c r="B11" s="356" t="s">
        <v>211</v>
      </c>
      <c r="C11" s="357">
        <f>'Week Ending 05-08-2015'!V11</f>
        <v>0</v>
      </c>
      <c r="D11" s="414"/>
      <c r="E11" s="80"/>
      <c r="F11" s="80"/>
      <c r="G11" s="414"/>
      <c r="H11" s="80"/>
      <c r="I11" s="80"/>
      <c r="J11" s="414"/>
      <c r="K11" s="80"/>
      <c r="L11" s="80"/>
      <c r="M11" s="414">
        <v>1</v>
      </c>
      <c r="N11" s="80">
        <v>1</v>
      </c>
      <c r="O11" s="414"/>
      <c r="P11" s="444"/>
      <c r="Q11" s="80"/>
      <c r="R11" s="80"/>
      <c r="S11" s="48">
        <f t="shared" si="0"/>
        <v>1</v>
      </c>
      <c r="T11" s="48">
        <f t="shared" si="0"/>
        <v>1</v>
      </c>
      <c r="U11" s="48">
        <f t="shared" si="0"/>
        <v>0</v>
      </c>
      <c r="V11" s="358">
        <f t="shared" si="1"/>
        <v>0</v>
      </c>
      <c r="W11" s="219">
        <f>'Week Ending 05-08-2015'!W11+'Week Ending 05-15-2015'!S11</f>
        <v>4</v>
      </c>
      <c r="X11" s="219">
        <f>'Week Ending 05-08-2015'!X11+'Week Ending 05-15-2015'!T11</f>
        <v>4</v>
      </c>
      <c r="Y11" s="229">
        <f>'Week Ending 05-08-2015'!Y11+'Week Ending 05-15-2015'!U11</f>
        <v>0</v>
      </c>
    </row>
    <row r="12" spans="1:25" ht="39.6" customHeight="1" x14ac:dyDescent="0.3">
      <c r="A12" s="671" t="s">
        <v>20</v>
      </c>
      <c r="B12" s="359" t="s">
        <v>222</v>
      </c>
      <c r="C12" s="360">
        <f>'Week Ending 05-08-2015'!V12</f>
        <v>0</v>
      </c>
      <c r="D12" s="135">
        <v>3</v>
      </c>
      <c r="E12" s="84">
        <v>1</v>
      </c>
      <c r="F12" s="84">
        <v>2</v>
      </c>
      <c r="G12" s="135">
        <v>7</v>
      </c>
      <c r="H12" s="84">
        <v>3</v>
      </c>
      <c r="I12" s="84">
        <v>4</v>
      </c>
      <c r="J12" s="135">
        <v>1</v>
      </c>
      <c r="K12" s="84"/>
      <c r="L12" s="84">
        <v>1</v>
      </c>
      <c r="M12" s="135">
        <v>4</v>
      </c>
      <c r="N12" s="84">
        <v>4</v>
      </c>
      <c r="O12" s="135"/>
      <c r="P12" s="445">
        <v>4</v>
      </c>
      <c r="Q12" s="84">
        <v>4</v>
      </c>
      <c r="R12" s="84"/>
      <c r="S12" s="44">
        <f t="shared" si="0"/>
        <v>19</v>
      </c>
      <c r="T12" s="44">
        <f t="shared" si="0"/>
        <v>12</v>
      </c>
      <c r="U12" s="44">
        <f t="shared" si="0"/>
        <v>7</v>
      </c>
      <c r="V12" s="349">
        <f t="shared" si="1"/>
        <v>0</v>
      </c>
      <c r="W12" s="224">
        <f>'Week Ending 05-08-2015'!W12+'Week Ending 05-15-2015'!S12</f>
        <v>65</v>
      </c>
      <c r="X12" s="224">
        <f>'Week Ending 05-08-2015'!X12+'Week Ending 05-15-2015'!T12</f>
        <v>50</v>
      </c>
      <c r="Y12" s="225">
        <f>'Week Ending 05-08-2015'!Y12+'Week Ending 05-15-2015'!U12</f>
        <v>15</v>
      </c>
    </row>
    <row r="13" spans="1:25" ht="39.6" customHeight="1" x14ac:dyDescent="0.3">
      <c r="A13" s="672"/>
      <c r="B13" s="346" t="s">
        <v>213</v>
      </c>
      <c r="C13" s="340">
        <f>'Week Ending 05-08-2015'!V13</f>
        <v>0</v>
      </c>
      <c r="D13" s="139"/>
      <c r="E13" s="138"/>
      <c r="F13" s="138"/>
      <c r="G13" s="139"/>
      <c r="H13" s="138"/>
      <c r="I13" s="138"/>
      <c r="J13" s="139">
        <v>5</v>
      </c>
      <c r="K13" s="138">
        <v>3</v>
      </c>
      <c r="L13" s="138">
        <v>2</v>
      </c>
      <c r="M13" s="139">
        <v>2</v>
      </c>
      <c r="N13" s="138">
        <v>2</v>
      </c>
      <c r="O13" s="139"/>
      <c r="P13" s="446">
        <v>1</v>
      </c>
      <c r="Q13" s="138"/>
      <c r="R13" s="138">
        <v>1</v>
      </c>
      <c r="S13" s="98">
        <f t="shared" si="0"/>
        <v>8</v>
      </c>
      <c r="T13" s="98">
        <f t="shared" si="0"/>
        <v>5</v>
      </c>
      <c r="U13" s="98">
        <f t="shared" si="0"/>
        <v>3</v>
      </c>
      <c r="V13" s="336">
        <f t="shared" si="1"/>
        <v>0</v>
      </c>
      <c r="W13" s="218">
        <f>'Week Ending 05-08-2015'!W13+'Week Ending 05-15-2015'!S13</f>
        <v>9</v>
      </c>
      <c r="X13" s="218">
        <f>'Week Ending 05-08-2015'!X13+'Week Ending 05-15-2015'!T13</f>
        <v>5</v>
      </c>
      <c r="Y13" s="227">
        <f>'Week Ending 05-08-2015'!Y13+'Week Ending 05-15-2015'!U13</f>
        <v>4</v>
      </c>
    </row>
    <row r="14" spans="1:25" ht="30" customHeight="1" x14ac:dyDescent="0.3">
      <c r="A14" s="159" t="s">
        <v>220</v>
      </c>
      <c r="B14" s="341" t="s">
        <v>221</v>
      </c>
      <c r="C14" s="340">
        <f>'Week Ending 05-08-2015'!V14</f>
        <v>0</v>
      </c>
      <c r="D14" s="139">
        <v>6</v>
      </c>
      <c r="E14" s="138">
        <v>6</v>
      </c>
      <c r="F14" s="138"/>
      <c r="G14" s="139"/>
      <c r="H14" s="138"/>
      <c r="I14" s="138"/>
      <c r="J14" s="139">
        <v>3</v>
      </c>
      <c r="K14" s="138">
        <v>3</v>
      </c>
      <c r="L14" s="138"/>
      <c r="M14" s="139">
        <v>1</v>
      </c>
      <c r="N14" s="138">
        <v>1</v>
      </c>
      <c r="O14" s="139"/>
      <c r="P14" s="446"/>
      <c r="Q14" s="138"/>
      <c r="R14" s="138"/>
      <c r="S14" s="98">
        <f t="shared" si="0"/>
        <v>10</v>
      </c>
      <c r="T14" s="98">
        <f t="shared" si="0"/>
        <v>10</v>
      </c>
      <c r="U14" s="98">
        <f t="shared" si="0"/>
        <v>0</v>
      </c>
      <c r="V14" s="336">
        <f t="shared" si="1"/>
        <v>0</v>
      </c>
      <c r="W14" s="218">
        <f>'Week Ending 05-08-2015'!W14+'Week Ending 05-15-2015'!S14</f>
        <v>29</v>
      </c>
      <c r="X14" s="218">
        <f>'Week Ending 05-08-2015'!X14+'Week Ending 05-15-2015'!T14</f>
        <v>29</v>
      </c>
      <c r="Y14" s="227">
        <f>'Week Ending 05-08-2015'!Y14+'Week Ending 05-15-2015'!U14</f>
        <v>0</v>
      </c>
    </row>
    <row r="15" spans="1:25" ht="30.6" customHeight="1" thickBot="1" x14ac:dyDescent="0.35">
      <c r="A15" s="461" t="s">
        <v>215</v>
      </c>
      <c r="B15" s="483" t="s">
        <v>214</v>
      </c>
      <c r="C15" s="484">
        <f>'Week Ending 05-08-2015'!V15</f>
        <v>0</v>
      </c>
      <c r="D15" s="143">
        <v>2</v>
      </c>
      <c r="E15" s="142">
        <v>2</v>
      </c>
      <c r="F15" s="142"/>
      <c r="G15" s="143"/>
      <c r="H15" s="142"/>
      <c r="I15" s="142"/>
      <c r="J15" s="143"/>
      <c r="K15" s="142"/>
      <c r="L15" s="142"/>
      <c r="M15" s="143">
        <v>6</v>
      </c>
      <c r="N15" s="142">
        <v>6</v>
      </c>
      <c r="O15" s="143"/>
      <c r="P15" s="498"/>
      <c r="Q15" s="142"/>
      <c r="R15" s="142"/>
      <c r="S15" s="57">
        <f t="shared" si="0"/>
        <v>8</v>
      </c>
      <c r="T15" s="57">
        <f t="shared" si="0"/>
        <v>8</v>
      </c>
      <c r="U15" s="57">
        <f t="shared" si="0"/>
        <v>0</v>
      </c>
      <c r="V15" s="485">
        <f t="shared" si="1"/>
        <v>0</v>
      </c>
      <c r="W15" s="221">
        <f>'Week Ending 05-08-2015'!W15+'Week Ending 05-15-2015'!S15</f>
        <v>10</v>
      </c>
      <c r="X15" s="221">
        <f>'Week Ending 05-08-2015'!X15+'Week Ending 05-15-2015'!T15</f>
        <v>10</v>
      </c>
      <c r="Y15" s="233">
        <f>'Week Ending 05-08-2015'!Y15+'Week Ending 05-15-2015'!U15</f>
        <v>0</v>
      </c>
    </row>
    <row r="16" spans="1:25" ht="21.6" customHeight="1" thickBot="1" x14ac:dyDescent="0.35">
      <c r="A16" s="381" t="s">
        <v>153</v>
      </c>
      <c r="B16" s="365" t="s">
        <v>154</v>
      </c>
      <c r="C16" s="366">
        <f>'Week Ending 05-08-2015'!V16</f>
        <v>0</v>
      </c>
      <c r="D16" s="417"/>
      <c r="E16" s="418"/>
      <c r="F16" s="418"/>
      <c r="G16" s="417"/>
      <c r="H16" s="418"/>
      <c r="I16" s="418"/>
      <c r="J16" s="417"/>
      <c r="K16" s="418"/>
      <c r="L16" s="418"/>
      <c r="M16" s="417"/>
      <c r="N16" s="418"/>
      <c r="O16" s="417"/>
      <c r="P16" s="448"/>
      <c r="Q16" s="418"/>
      <c r="R16" s="418"/>
      <c r="S16" s="316">
        <f t="shared" si="0"/>
        <v>0</v>
      </c>
      <c r="T16" s="316">
        <f t="shared" si="0"/>
        <v>0</v>
      </c>
      <c r="U16" s="316">
        <f t="shared" si="0"/>
        <v>0</v>
      </c>
      <c r="V16" s="367">
        <f t="shared" si="1"/>
        <v>0</v>
      </c>
      <c r="W16" s="368">
        <f>'Week Ending 05-08-2015'!W16+'Week Ending 05-15-2015'!S16</f>
        <v>3</v>
      </c>
      <c r="X16" s="368">
        <f>'Week Ending 05-08-2015'!X16+'Week Ending 05-15-2015'!T16</f>
        <v>3</v>
      </c>
      <c r="Y16" s="449">
        <f>'Week Ending 05-08-2015'!Y16+'Week Ending 05-15-2015'!U16</f>
        <v>0</v>
      </c>
    </row>
    <row r="17" spans="1:25" ht="15.6" customHeight="1" thickBot="1" x14ac:dyDescent="0.35">
      <c r="A17" s="432" t="s">
        <v>2</v>
      </c>
      <c r="B17" s="433"/>
      <c r="C17" s="434">
        <f t="shared" ref="C17:Y17" si="2">SUM(C4:C16)</f>
        <v>20</v>
      </c>
      <c r="D17" s="435">
        <f t="shared" si="2"/>
        <v>25</v>
      </c>
      <c r="E17" s="454">
        <f t="shared" si="2"/>
        <v>39</v>
      </c>
      <c r="F17" s="435">
        <f t="shared" si="2"/>
        <v>2</v>
      </c>
      <c r="G17" s="435">
        <f t="shared" si="2"/>
        <v>71</v>
      </c>
      <c r="H17" s="455">
        <f t="shared" si="2"/>
        <v>64</v>
      </c>
      <c r="I17" s="456">
        <f t="shared" si="2"/>
        <v>7</v>
      </c>
      <c r="J17" s="456">
        <f t="shared" si="2"/>
        <v>54</v>
      </c>
      <c r="K17" s="454">
        <f t="shared" si="2"/>
        <v>46</v>
      </c>
      <c r="L17" s="435">
        <f t="shared" si="2"/>
        <v>7</v>
      </c>
      <c r="M17" s="435">
        <f t="shared" si="2"/>
        <v>79</v>
      </c>
      <c r="N17" s="454">
        <f t="shared" si="2"/>
        <v>84</v>
      </c>
      <c r="O17" s="435">
        <f t="shared" si="2"/>
        <v>0</v>
      </c>
      <c r="P17" s="435">
        <f t="shared" si="2"/>
        <v>232</v>
      </c>
      <c r="Q17" s="454">
        <f t="shared" si="2"/>
        <v>41</v>
      </c>
      <c r="R17" s="435">
        <f t="shared" si="2"/>
        <v>5</v>
      </c>
      <c r="S17" s="313">
        <f t="shared" si="2"/>
        <v>461</v>
      </c>
      <c r="T17" s="313">
        <f t="shared" si="2"/>
        <v>274</v>
      </c>
      <c r="U17" s="313">
        <f t="shared" si="2"/>
        <v>21</v>
      </c>
      <c r="V17" s="436">
        <f t="shared" si="2"/>
        <v>186</v>
      </c>
      <c r="W17" s="222">
        <f t="shared" si="2"/>
        <v>875</v>
      </c>
      <c r="X17" s="222">
        <f t="shared" si="2"/>
        <v>654</v>
      </c>
      <c r="Y17" s="235">
        <f t="shared" si="2"/>
        <v>35</v>
      </c>
    </row>
    <row r="18" spans="1:25" x14ac:dyDescent="0.3">
      <c r="A18" s="470"/>
      <c r="P18" s="473"/>
      <c r="Q18" s="473"/>
      <c r="R18" s="473"/>
      <c r="S18" s="474"/>
      <c r="T18" s="473"/>
      <c r="U18" s="473"/>
      <c r="W18" s="473"/>
      <c r="X18" s="473"/>
      <c r="Y18" s="473"/>
    </row>
    <row r="19" spans="1:25" x14ac:dyDescent="0.3">
      <c r="A19" s="470"/>
      <c r="C19" s="384"/>
      <c r="E19" s="469"/>
      <c r="F19" s="469"/>
      <c r="H19" s="469"/>
      <c r="I19" s="469"/>
      <c r="J19" s="384"/>
      <c r="K19" s="469"/>
      <c r="L19" s="469"/>
      <c r="N19" s="469"/>
      <c r="W19" s="469"/>
      <c r="X19" s="469"/>
      <c r="Y19" s="469"/>
    </row>
    <row r="20" spans="1:25" x14ac:dyDescent="0.3">
      <c r="A20" s="470"/>
      <c r="C20" s="384"/>
      <c r="H20" s="384"/>
      <c r="I20" s="384"/>
      <c r="J20" s="384"/>
      <c r="W20" s="469"/>
      <c r="X20" s="469"/>
      <c r="Y20" s="469"/>
    </row>
    <row r="21" spans="1:25" x14ac:dyDescent="0.3">
      <c r="A21" s="470"/>
      <c r="C21" s="384"/>
      <c r="H21" s="384"/>
      <c r="I21" s="384"/>
      <c r="J21" s="384"/>
      <c r="W21" s="469"/>
      <c r="X21" s="469"/>
    </row>
    <row r="22" spans="1:25" x14ac:dyDescent="0.3">
      <c r="A22" s="470"/>
      <c r="C22" s="384"/>
      <c r="H22" s="384"/>
      <c r="I22" s="384"/>
      <c r="J22" s="384"/>
    </row>
    <row r="23" spans="1:25" x14ac:dyDescent="0.3">
      <c r="A23" s="470"/>
      <c r="C23" s="384"/>
      <c r="H23" s="384"/>
      <c r="I23" s="384"/>
      <c r="J23" s="384"/>
    </row>
    <row r="24" spans="1:25" x14ac:dyDescent="0.3">
      <c r="A24" s="470"/>
      <c r="C24" s="384"/>
      <c r="H24" s="384"/>
      <c r="I24" s="384"/>
      <c r="J24" s="384"/>
    </row>
    <row r="25" spans="1:25" x14ac:dyDescent="0.3">
      <c r="A25" s="470"/>
      <c r="C25" s="384"/>
      <c r="H25" s="384"/>
      <c r="I25" s="384"/>
      <c r="J25" s="384"/>
    </row>
    <row r="26" spans="1:25" x14ac:dyDescent="0.3">
      <c r="A26" s="470"/>
      <c r="C26" s="384"/>
      <c r="H26" s="384"/>
      <c r="I26" s="384"/>
      <c r="J26" s="384"/>
    </row>
    <row r="27" spans="1:25" x14ac:dyDescent="0.3">
      <c r="A27" s="470"/>
      <c r="C27" s="384"/>
      <c r="H27" s="384"/>
      <c r="I27" s="384"/>
      <c r="J27" s="384"/>
    </row>
    <row r="28" spans="1:25" x14ac:dyDescent="0.3">
      <c r="A28" s="470"/>
      <c r="C28" s="384"/>
      <c r="H28" s="384"/>
      <c r="I28" s="384"/>
      <c r="J28" s="384"/>
    </row>
    <row r="29" spans="1:25" x14ac:dyDescent="0.3">
      <c r="A29" s="470"/>
    </row>
  </sheetData>
  <sheetProtection password="E2A2" sheet="1" objects="1" scenarios="1"/>
  <mergeCells count="13">
    <mergeCell ref="S2:U2"/>
    <mergeCell ref="W2:Y2"/>
    <mergeCell ref="A12:A13"/>
    <mergeCell ref="A1:A3"/>
    <mergeCell ref="B1:B3"/>
    <mergeCell ref="C1:C3"/>
    <mergeCell ref="D1:R1"/>
    <mergeCell ref="V1:V3"/>
    <mergeCell ref="D2:F2"/>
    <mergeCell ref="G2:I2"/>
    <mergeCell ref="J2:L2"/>
    <mergeCell ref="M2:O2"/>
    <mergeCell ref="P2:R2"/>
  </mergeCells>
  <conditionalFormatting sqref="V4:V17">
    <cfRule type="cellIs" dxfId="56" priority="2" operator="equal">
      <formula>0</formula>
    </cfRule>
  </conditionalFormatting>
  <conditionalFormatting sqref="V1:V17">
    <cfRule type="cellIs" dxfId="55" priority="1" operator="equal">
      <formula>0</formula>
    </cfRule>
  </conditionalFormatting>
  <pageMargins left="0.7" right="0.7" top="0.75" bottom="0.75" header="0.3" footer="0.3"/>
  <pageSetup scale="55"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opLeftCell="B1" zoomScale="90" zoomScaleNormal="90" workbookViewId="0">
      <selection activeCell="Z17" sqref="Z17"/>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5" s="1" customFormat="1" ht="14.4" customHeight="1" thickBot="1" x14ac:dyDescent="0.35">
      <c r="A1" s="673" t="s">
        <v>21</v>
      </c>
      <c r="B1" s="675" t="s">
        <v>14</v>
      </c>
      <c r="C1" s="677" t="s">
        <v>227</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42128</v>
      </c>
      <c r="E2" s="685"/>
      <c r="F2" s="686"/>
      <c r="G2" s="687">
        <f>D2+1</f>
        <v>42129</v>
      </c>
      <c r="H2" s="688"/>
      <c r="I2" s="689"/>
      <c r="J2" s="684">
        <f>G2+1</f>
        <v>42130</v>
      </c>
      <c r="K2" s="685"/>
      <c r="L2" s="686"/>
      <c r="M2" s="684">
        <f>J2+1</f>
        <v>42131</v>
      </c>
      <c r="N2" s="685"/>
      <c r="O2" s="686"/>
      <c r="P2" s="684">
        <f>M2+1</f>
        <v>42132</v>
      </c>
      <c r="Q2" s="685"/>
      <c r="R2" s="686"/>
      <c r="S2" s="663" t="s">
        <v>23</v>
      </c>
      <c r="T2" s="664"/>
      <c r="U2" s="665"/>
      <c r="V2" s="683"/>
      <c r="W2" s="666" t="s">
        <v>224</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3">
      <c r="A4" s="514" t="s">
        <v>17</v>
      </c>
      <c r="B4" s="451" t="s">
        <v>206</v>
      </c>
      <c r="C4" s="348">
        <f>'Week Ending 05-01-2015'!V4</f>
        <v>0</v>
      </c>
      <c r="D4" s="459">
        <v>174</v>
      </c>
      <c r="E4" s="460">
        <v>172</v>
      </c>
      <c r="F4" s="460">
        <v>2</v>
      </c>
      <c r="G4" s="459"/>
      <c r="H4" s="460"/>
      <c r="I4" s="460"/>
      <c r="J4" s="113"/>
      <c r="K4" s="68"/>
      <c r="L4" s="68"/>
      <c r="M4" s="113">
        <v>69</v>
      </c>
      <c r="N4" s="68">
        <v>9</v>
      </c>
      <c r="O4" s="113"/>
      <c r="P4" s="438">
        <v>14</v>
      </c>
      <c r="Q4" s="68">
        <v>57</v>
      </c>
      <c r="R4" s="68">
        <v>3</v>
      </c>
      <c r="S4" s="452">
        <f t="shared" ref="S4:U16" si="0">SUM(D4,G4,J4,M4,P4)</f>
        <v>257</v>
      </c>
      <c r="T4" s="452">
        <f t="shared" si="0"/>
        <v>238</v>
      </c>
      <c r="U4" s="452">
        <f t="shared" si="0"/>
        <v>5</v>
      </c>
      <c r="V4" s="453">
        <f t="shared" ref="V4:V16" si="1">C4+(S4-T4-U4)</f>
        <v>14</v>
      </c>
      <c r="W4" s="224">
        <f>'Week Ending 05-01-2015'!Z4+'Week Ending 05-08-2015'!S4</f>
        <v>257</v>
      </c>
      <c r="X4" s="224">
        <f>'Week Ending 05-01-2015'!AA4+'Week Ending 05-08-2015'!T4</f>
        <v>238</v>
      </c>
      <c r="Y4" s="225">
        <f>'Week Ending 05-01-2015'!AB4+'Week Ending 05-08-2015'!U4</f>
        <v>5</v>
      </c>
    </row>
    <row r="5" spans="1:25" ht="29.4" hidden="1" customHeight="1" x14ac:dyDescent="0.3">
      <c r="A5" s="515"/>
      <c r="B5" s="478" t="s">
        <v>225</v>
      </c>
      <c r="C5" s="475">
        <f>'Week Ending 05-01-2015'!V5</f>
        <v>0</v>
      </c>
      <c r="D5" s="488"/>
      <c r="E5" s="489"/>
      <c r="F5" s="489"/>
      <c r="G5" s="490"/>
      <c r="H5" s="489"/>
      <c r="I5" s="489"/>
      <c r="J5" s="491"/>
      <c r="K5" s="492"/>
      <c r="L5" s="492"/>
      <c r="M5" s="493"/>
      <c r="N5" s="492"/>
      <c r="O5" s="491"/>
      <c r="P5" s="494"/>
      <c r="Q5" s="492"/>
      <c r="R5" s="492"/>
      <c r="S5" s="476">
        <f t="shared" si="0"/>
        <v>0</v>
      </c>
      <c r="T5" s="476">
        <f t="shared" si="0"/>
        <v>0</v>
      </c>
      <c r="U5" s="476">
        <f t="shared" si="0"/>
        <v>0</v>
      </c>
      <c r="V5" s="477">
        <f t="shared" si="1"/>
        <v>0</v>
      </c>
      <c r="W5" s="220">
        <f>'Week Ending 05-01-2015'!Z5+'Week Ending 05-08-2015'!S5</f>
        <v>0</v>
      </c>
      <c r="X5" s="220">
        <f>'Week Ending 05-01-2015'!AA5+'Week Ending 05-08-2015'!T5</f>
        <v>0</v>
      </c>
      <c r="Y5" s="231">
        <f>'Week Ending 05-01-2015'!AB5+'Week Ending 05-08-2015'!U5</f>
        <v>0</v>
      </c>
    </row>
    <row r="6" spans="1:25" ht="30" customHeight="1" x14ac:dyDescent="0.3">
      <c r="A6" s="149" t="s">
        <v>216</v>
      </c>
      <c r="B6" s="337" t="s">
        <v>217</v>
      </c>
      <c r="C6" s="335">
        <f>'Week Ending 05-01-2015'!V6</f>
        <v>0</v>
      </c>
      <c r="D6" s="464">
        <v>5</v>
      </c>
      <c r="E6" s="116">
        <v>5</v>
      </c>
      <c r="F6" s="116"/>
      <c r="G6" s="117">
        <v>5</v>
      </c>
      <c r="H6" s="116">
        <v>5</v>
      </c>
      <c r="I6" s="116"/>
      <c r="J6" s="117">
        <v>23</v>
      </c>
      <c r="K6" s="116">
        <v>23</v>
      </c>
      <c r="L6" s="116"/>
      <c r="M6" s="464">
        <v>6</v>
      </c>
      <c r="N6" s="116">
        <v>6</v>
      </c>
      <c r="O6" s="117"/>
      <c r="P6" s="439">
        <v>13</v>
      </c>
      <c r="Q6" s="116">
        <v>7</v>
      </c>
      <c r="R6" s="116"/>
      <c r="S6" s="98">
        <f t="shared" si="0"/>
        <v>52</v>
      </c>
      <c r="T6" s="98">
        <f t="shared" si="0"/>
        <v>46</v>
      </c>
      <c r="U6" s="98">
        <f t="shared" si="0"/>
        <v>0</v>
      </c>
      <c r="V6" s="336">
        <f t="shared" si="1"/>
        <v>6</v>
      </c>
      <c r="W6" s="218">
        <f>'Week Ending 05-01-2015'!Z6+'Week Ending 05-08-2015'!S6</f>
        <v>63</v>
      </c>
      <c r="X6" s="218">
        <f>'Week Ending 05-01-2015'!AA6+'Week Ending 05-08-2015'!T6</f>
        <v>57</v>
      </c>
      <c r="Y6" s="227">
        <f>'Week Ending 05-01-2015'!AB6+'Week Ending 05-08-2015'!U6</f>
        <v>0</v>
      </c>
    </row>
    <row r="7" spans="1:25" ht="30" customHeight="1" thickBot="1" x14ac:dyDescent="0.35">
      <c r="A7" s="378" t="s">
        <v>207</v>
      </c>
      <c r="B7" s="350" t="s">
        <v>208</v>
      </c>
      <c r="C7" s="61">
        <f>'Week Ending 05-01-2015'!V7</f>
        <v>0</v>
      </c>
      <c r="D7" s="440"/>
      <c r="E7" s="465"/>
      <c r="F7" s="413"/>
      <c r="G7" s="412"/>
      <c r="H7" s="413"/>
      <c r="I7" s="413"/>
      <c r="J7" s="440"/>
      <c r="K7" s="72"/>
      <c r="L7" s="74"/>
      <c r="M7" s="440"/>
      <c r="N7" s="466"/>
      <c r="O7" s="440"/>
      <c r="P7" s="441"/>
      <c r="Q7" s="72"/>
      <c r="R7" s="72"/>
      <c r="S7" s="352">
        <f t="shared" si="0"/>
        <v>0</v>
      </c>
      <c r="T7" s="352">
        <f t="shared" si="0"/>
        <v>0</v>
      </c>
      <c r="U7" s="352">
        <f t="shared" si="0"/>
        <v>0</v>
      </c>
      <c r="V7" s="353">
        <f t="shared" si="1"/>
        <v>0</v>
      </c>
      <c r="W7" s="219">
        <f>'Week Ending 05-01-2015'!Z7+'Week Ending 05-08-2015'!S7</f>
        <v>0</v>
      </c>
      <c r="X7" s="219">
        <f>'Week Ending 05-01-2015'!AA7+'Week Ending 05-08-2015'!T7</f>
        <v>0</v>
      </c>
      <c r="Y7" s="229">
        <f>'Week Ending 05-01-2015'!AB7+'Week Ending 05-08-2015'!U7</f>
        <v>0</v>
      </c>
    </row>
    <row r="8" spans="1:25" ht="44.4" customHeight="1" x14ac:dyDescent="0.3">
      <c r="A8" s="516" t="s">
        <v>16</v>
      </c>
      <c r="B8" s="479" t="s">
        <v>209</v>
      </c>
      <c r="C8" s="480">
        <f>'Week Ending 05-01-2015'!V8</f>
        <v>0</v>
      </c>
      <c r="D8" s="467"/>
      <c r="E8" s="496"/>
      <c r="F8" s="496"/>
      <c r="G8" s="467"/>
      <c r="H8" s="496"/>
      <c r="I8" s="496"/>
      <c r="J8" s="467"/>
      <c r="K8" s="496"/>
      <c r="L8" s="496"/>
      <c r="M8" s="467"/>
      <c r="N8" s="496"/>
      <c r="O8" s="467"/>
      <c r="P8" s="497">
        <v>2</v>
      </c>
      <c r="Q8" s="496">
        <v>2</v>
      </c>
      <c r="R8" s="496"/>
      <c r="S8" s="52">
        <f t="shared" si="0"/>
        <v>2</v>
      </c>
      <c r="T8" s="52">
        <f t="shared" si="0"/>
        <v>2</v>
      </c>
      <c r="U8" s="52">
        <f t="shared" si="0"/>
        <v>0</v>
      </c>
      <c r="V8" s="481">
        <f t="shared" si="1"/>
        <v>0</v>
      </c>
      <c r="W8" s="220">
        <f>'Week Ending 05-01-2015'!Z8+'Week Ending 05-08-2015'!S8</f>
        <v>2</v>
      </c>
      <c r="X8" s="220">
        <f>'Week Ending 05-01-2015'!AA8+'Week Ending 05-08-2015'!T8</f>
        <v>2</v>
      </c>
      <c r="Y8" s="231">
        <f>'Week Ending 05-01-2015'!AB8+'Week Ending 05-08-2015'!U8</f>
        <v>0</v>
      </c>
    </row>
    <row r="9" spans="1:25" ht="32.4" hidden="1" customHeight="1" x14ac:dyDescent="0.3">
      <c r="A9" s="517"/>
      <c r="B9" s="482" t="s">
        <v>226</v>
      </c>
      <c r="C9" s="480">
        <f>'Week Ending 05-01-2015'!V9</f>
        <v>0</v>
      </c>
      <c r="D9" s="467"/>
      <c r="E9" s="496"/>
      <c r="F9" s="496"/>
      <c r="G9" s="467"/>
      <c r="H9" s="496"/>
      <c r="I9" s="496"/>
      <c r="J9" s="467"/>
      <c r="K9" s="496"/>
      <c r="L9" s="496"/>
      <c r="M9" s="467"/>
      <c r="N9" s="496"/>
      <c r="O9" s="467"/>
      <c r="P9" s="497"/>
      <c r="Q9" s="496"/>
      <c r="R9" s="496"/>
      <c r="S9" s="52">
        <f t="shared" si="0"/>
        <v>0</v>
      </c>
      <c r="T9" s="52">
        <f t="shared" si="0"/>
        <v>0</v>
      </c>
      <c r="U9" s="52">
        <f t="shared" si="0"/>
        <v>0</v>
      </c>
      <c r="V9" s="481">
        <f t="shared" si="1"/>
        <v>0</v>
      </c>
      <c r="W9" s="220">
        <f>'Week Ending 05-01-2015'!Z9+'Week Ending 05-08-2015'!S9</f>
        <v>0</v>
      </c>
      <c r="X9" s="220">
        <f>'Week Ending 05-01-2015'!AA9+'Week Ending 05-08-2015'!T9</f>
        <v>0</v>
      </c>
      <c r="Y9" s="231">
        <f>'Week Ending 05-01-2015'!AB9+'Week Ending 05-08-2015'!U9</f>
        <v>0</v>
      </c>
    </row>
    <row r="10" spans="1:25" ht="37.950000000000003" customHeight="1" x14ac:dyDescent="0.3">
      <c r="A10" s="155" t="s">
        <v>219</v>
      </c>
      <c r="B10" s="339" t="s">
        <v>218</v>
      </c>
      <c r="C10" s="338">
        <f>'Week Ending 05-01-2015'!V10</f>
        <v>0</v>
      </c>
      <c r="D10" s="128"/>
      <c r="E10" s="127"/>
      <c r="F10" s="127"/>
      <c r="G10" s="128">
        <v>4</v>
      </c>
      <c r="H10" s="127">
        <v>4</v>
      </c>
      <c r="I10" s="127"/>
      <c r="J10" s="128"/>
      <c r="K10" s="127"/>
      <c r="L10" s="127"/>
      <c r="M10" s="128">
        <v>5</v>
      </c>
      <c r="N10" s="127">
        <v>5</v>
      </c>
      <c r="O10" s="128"/>
      <c r="P10" s="443">
        <v>5</v>
      </c>
      <c r="Q10" s="127">
        <v>5</v>
      </c>
      <c r="R10" s="127"/>
      <c r="S10" s="98">
        <f t="shared" si="0"/>
        <v>14</v>
      </c>
      <c r="T10" s="98">
        <f>SUM(E10,H10,K10,N10,Q10)</f>
        <v>14</v>
      </c>
      <c r="U10" s="98">
        <f t="shared" si="0"/>
        <v>0</v>
      </c>
      <c r="V10" s="336">
        <f t="shared" si="1"/>
        <v>0</v>
      </c>
      <c r="W10" s="218">
        <f>'Week Ending 05-01-2015'!Z10+'Week Ending 05-08-2015'!S10</f>
        <v>18</v>
      </c>
      <c r="X10" s="218">
        <f>'Week Ending 05-01-2015'!AA10+'Week Ending 05-08-2015'!T10</f>
        <v>18</v>
      </c>
      <c r="Y10" s="227">
        <f>'Week Ending 05-01-2015'!AB10+'Week Ending 05-08-2015'!U10</f>
        <v>0</v>
      </c>
    </row>
    <row r="11" spans="1:25" ht="30" customHeight="1" thickBot="1" x14ac:dyDescent="0.35">
      <c r="A11" s="379" t="s">
        <v>210</v>
      </c>
      <c r="B11" s="356" t="s">
        <v>211</v>
      </c>
      <c r="C11" s="357">
        <f>'Week Ending 05-01-2015'!V11</f>
        <v>0</v>
      </c>
      <c r="D11" s="414"/>
      <c r="E11" s="80"/>
      <c r="F11" s="80"/>
      <c r="G11" s="414"/>
      <c r="H11" s="80"/>
      <c r="I11" s="80"/>
      <c r="J11" s="414"/>
      <c r="K11" s="80"/>
      <c r="L11" s="80"/>
      <c r="M11" s="414">
        <v>1</v>
      </c>
      <c r="N11" s="80">
        <v>1</v>
      </c>
      <c r="O11" s="414"/>
      <c r="P11" s="444"/>
      <c r="Q11" s="80"/>
      <c r="R11" s="80"/>
      <c r="S11" s="48">
        <f t="shared" si="0"/>
        <v>1</v>
      </c>
      <c r="T11" s="48">
        <f t="shared" si="0"/>
        <v>1</v>
      </c>
      <c r="U11" s="48">
        <f t="shared" si="0"/>
        <v>0</v>
      </c>
      <c r="V11" s="358">
        <f t="shared" si="1"/>
        <v>0</v>
      </c>
      <c r="W11" s="219">
        <f>'Week Ending 05-01-2015'!Z11+'Week Ending 05-08-2015'!S11</f>
        <v>3</v>
      </c>
      <c r="X11" s="219">
        <f>'Week Ending 05-01-2015'!AA11+'Week Ending 05-08-2015'!T11</f>
        <v>3</v>
      </c>
      <c r="Y11" s="229">
        <f>'Week Ending 05-01-2015'!AB11+'Week Ending 05-08-2015'!U11</f>
        <v>0</v>
      </c>
    </row>
    <row r="12" spans="1:25" ht="39.6" customHeight="1" x14ac:dyDescent="0.3">
      <c r="A12" s="671" t="s">
        <v>20</v>
      </c>
      <c r="B12" s="359" t="s">
        <v>222</v>
      </c>
      <c r="C12" s="360">
        <f>'Week Ending 05-01-2015'!V12</f>
        <v>0</v>
      </c>
      <c r="D12" s="135">
        <v>9</v>
      </c>
      <c r="E12" s="84">
        <v>7</v>
      </c>
      <c r="F12" s="84">
        <v>2</v>
      </c>
      <c r="G12" s="135">
        <v>6</v>
      </c>
      <c r="H12" s="84">
        <v>5</v>
      </c>
      <c r="I12" s="84">
        <v>1</v>
      </c>
      <c r="J12" s="135">
        <v>6</v>
      </c>
      <c r="K12" s="84">
        <v>4</v>
      </c>
      <c r="L12" s="84">
        <v>2</v>
      </c>
      <c r="M12" s="135">
        <v>5</v>
      </c>
      <c r="N12" s="84">
        <v>5</v>
      </c>
      <c r="O12" s="135"/>
      <c r="P12" s="445">
        <v>8</v>
      </c>
      <c r="Q12" s="84">
        <v>7</v>
      </c>
      <c r="R12" s="84">
        <v>1</v>
      </c>
      <c r="S12" s="44">
        <f t="shared" si="0"/>
        <v>34</v>
      </c>
      <c r="T12" s="44">
        <f t="shared" si="0"/>
        <v>28</v>
      </c>
      <c r="U12" s="44">
        <f t="shared" si="0"/>
        <v>6</v>
      </c>
      <c r="V12" s="349">
        <f t="shared" si="1"/>
        <v>0</v>
      </c>
      <c r="W12" s="224">
        <f>'Week Ending 05-01-2015'!Z12+'Week Ending 05-08-2015'!S12</f>
        <v>46</v>
      </c>
      <c r="X12" s="224">
        <f>'Week Ending 05-01-2015'!AA12+'Week Ending 05-08-2015'!T12</f>
        <v>38</v>
      </c>
      <c r="Y12" s="225">
        <f>'Week Ending 05-01-2015'!AB12+'Week Ending 05-08-2015'!U12</f>
        <v>8</v>
      </c>
    </row>
    <row r="13" spans="1:25" ht="39.6" customHeight="1" x14ac:dyDescent="0.3">
      <c r="A13" s="672"/>
      <c r="B13" s="346" t="s">
        <v>213</v>
      </c>
      <c r="C13" s="340">
        <f>'Week Ending 05-01-2015'!V13</f>
        <v>0</v>
      </c>
      <c r="D13" s="139"/>
      <c r="E13" s="138"/>
      <c r="F13" s="138"/>
      <c r="G13" s="139"/>
      <c r="H13" s="138"/>
      <c r="I13" s="138"/>
      <c r="J13" s="139"/>
      <c r="K13" s="138"/>
      <c r="L13" s="138"/>
      <c r="M13" s="139">
        <v>1</v>
      </c>
      <c r="N13" s="138"/>
      <c r="O13" s="139">
        <v>1</v>
      </c>
      <c r="P13" s="446"/>
      <c r="Q13" s="138"/>
      <c r="R13" s="138"/>
      <c r="S13" s="98">
        <f t="shared" si="0"/>
        <v>1</v>
      </c>
      <c r="T13" s="98">
        <f t="shared" si="0"/>
        <v>0</v>
      </c>
      <c r="U13" s="98">
        <f t="shared" si="0"/>
        <v>1</v>
      </c>
      <c r="V13" s="336">
        <f t="shared" si="1"/>
        <v>0</v>
      </c>
      <c r="W13" s="218">
        <f>'Week Ending 05-01-2015'!Z13+'Week Ending 05-08-2015'!S13</f>
        <v>1</v>
      </c>
      <c r="X13" s="218">
        <f>'Week Ending 05-01-2015'!AA13+'Week Ending 05-08-2015'!T13</f>
        <v>0</v>
      </c>
      <c r="Y13" s="227">
        <f>'Week Ending 05-01-2015'!AB13+'Week Ending 05-08-2015'!U13</f>
        <v>1</v>
      </c>
    </row>
    <row r="14" spans="1:25" ht="30" customHeight="1" x14ac:dyDescent="0.3">
      <c r="A14" s="159" t="s">
        <v>220</v>
      </c>
      <c r="B14" s="341" t="s">
        <v>221</v>
      </c>
      <c r="C14" s="340">
        <f>'Week Ending 05-01-2015'!V14</f>
        <v>0</v>
      </c>
      <c r="D14" s="139"/>
      <c r="E14" s="138"/>
      <c r="F14" s="138"/>
      <c r="G14" s="139">
        <v>6</v>
      </c>
      <c r="H14" s="138">
        <v>6</v>
      </c>
      <c r="I14" s="138"/>
      <c r="J14" s="139">
        <v>5</v>
      </c>
      <c r="K14" s="138">
        <v>5</v>
      </c>
      <c r="L14" s="138"/>
      <c r="M14" s="139">
        <v>2</v>
      </c>
      <c r="N14" s="138">
        <v>2</v>
      </c>
      <c r="O14" s="139"/>
      <c r="P14" s="446"/>
      <c r="Q14" s="138"/>
      <c r="R14" s="138"/>
      <c r="S14" s="98">
        <f t="shared" si="0"/>
        <v>13</v>
      </c>
      <c r="T14" s="98">
        <f t="shared" si="0"/>
        <v>13</v>
      </c>
      <c r="U14" s="98">
        <f t="shared" si="0"/>
        <v>0</v>
      </c>
      <c r="V14" s="336">
        <f t="shared" si="1"/>
        <v>0</v>
      </c>
      <c r="W14" s="218">
        <f>'Week Ending 05-01-2015'!Z14+'Week Ending 05-08-2015'!S14</f>
        <v>19</v>
      </c>
      <c r="X14" s="218">
        <f>'Week Ending 05-01-2015'!AA14+'Week Ending 05-08-2015'!T14</f>
        <v>19</v>
      </c>
      <c r="Y14" s="227">
        <f>'Week Ending 05-01-2015'!AB14+'Week Ending 05-08-2015'!U14</f>
        <v>0</v>
      </c>
    </row>
    <row r="15" spans="1:25" ht="30.6" customHeight="1" thickBot="1" x14ac:dyDescent="0.35">
      <c r="A15" s="461" t="s">
        <v>215</v>
      </c>
      <c r="B15" s="483" t="s">
        <v>214</v>
      </c>
      <c r="C15" s="484">
        <f>'Week Ending 05-01-2015'!V15</f>
        <v>0</v>
      </c>
      <c r="D15" s="143"/>
      <c r="E15" s="142"/>
      <c r="F15" s="142"/>
      <c r="G15" s="143">
        <v>1</v>
      </c>
      <c r="H15" s="142">
        <v>1</v>
      </c>
      <c r="I15" s="142"/>
      <c r="J15" s="143"/>
      <c r="K15" s="142"/>
      <c r="L15" s="142"/>
      <c r="M15" s="143">
        <v>1</v>
      </c>
      <c r="N15" s="142">
        <v>1</v>
      </c>
      <c r="O15" s="143"/>
      <c r="P15" s="498"/>
      <c r="Q15" s="142"/>
      <c r="R15" s="142"/>
      <c r="S15" s="57">
        <f t="shared" si="0"/>
        <v>2</v>
      </c>
      <c r="T15" s="57">
        <f t="shared" si="0"/>
        <v>2</v>
      </c>
      <c r="U15" s="57">
        <f t="shared" si="0"/>
        <v>0</v>
      </c>
      <c r="V15" s="485">
        <f t="shared" si="1"/>
        <v>0</v>
      </c>
      <c r="W15" s="221">
        <f>'Week Ending 05-01-2015'!Z15+'Week Ending 05-08-2015'!S15</f>
        <v>2</v>
      </c>
      <c r="X15" s="221">
        <f>'Week Ending 05-01-2015'!AA15+'Week Ending 05-08-2015'!T15</f>
        <v>2</v>
      </c>
      <c r="Y15" s="233">
        <f>'Week Ending 05-01-2015'!AB15+'Week Ending 05-08-2015'!U15</f>
        <v>0</v>
      </c>
    </row>
    <row r="16" spans="1:25" ht="21.6" customHeight="1" thickBot="1" x14ac:dyDescent="0.35">
      <c r="A16" s="381" t="s">
        <v>153</v>
      </c>
      <c r="B16" s="365" t="s">
        <v>154</v>
      </c>
      <c r="C16" s="366">
        <f>'Week Ending 05-01-2015'!V16</f>
        <v>0</v>
      </c>
      <c r="D16" s="417">
        <v>3</v>
      </c>
      <c r="E16" s="418">
        <v>3</v>
      </c>
      <c r="F16" s="418"/>
      <c r="G16" s="417"/>
      <c r="H16" s="418"/>
      <c r="I16" s="418"/>
      <c r="J16" s="417"/>
      <c r="K16" s="418"/>
      <c r="L16" s="418"/>
      <c r="M16" s="417"/>
      <c r="N16" s="418"/>
      <c r="O16" s="417"/>
      <c r="P16" s="448"/>
      <c r="Q16" s="418"/>
      <c r="R16" s="418"/>
      <c r="S16" s="316">
        <f t="shared" si="0"/>
        <v>3</v>
      </c>
      <c r="T16" s="316">
        <f t="shared" si="0"/>
        <v>3</v>
      </c>
      <c r="U16" s="316">
        <f t="shared" si="0"/>
        <v>0</v>
      </c>
      <c r="V16" s="367">
        <f t="shared" si="1"/>
        <v>0</v>
      </c>
      <c r="W16" s="368">
        <f>'Week Ending 05-01-2015'!Z16+'Week Ending 05-08-2015'!S16</f>
        <v>3</v>
      </c>
      <c r="X16" s="368">
        <f>'Week Ending 05-01-2015'!AA16+'Week Ending 05-08-2015'!T16</f>
        <v>3</v>
      </c>
      <c r="Y16" s="449">
        <f>'Week Ending 05-01-2015'!AB16+'Week Ending 05-08-2015'!U16</f>
        <v>0</v>
      </c>
    </row>
    <row r="17" spans="1:25" ht="15.6" customHeight="1" thickBot="1" x14ac:dyDescent="0.35">
      <c r="A17" s="432" t="s">
        <v>2</v>
      </c>
      <c r="B17" s="433"/>
      <c r="C17" s="434">
        <f t="shared" ref="C17:Y17" si="2">SUM(C4:C16)</f>
        <v>0</v>
      </c>
      <c r="D17" s="435">
        <f t="shared" si="2"/>
        <v>191</v>
      </c>
      <c r="E17" s="454">
        <f t="shared" si="2"/>
        <v>187</v>
      </c>
      <c r="F17" s="435">
        <f t="shared" si="2"/>
        <v>4</v>
      </c>
      <c r="G17" s="435">
        <f t="shared" si="2"/>
        <v>22</v>
      </c>
      <c r="H17" s="455">
        <f t="shared" si="2"/>
        <v>21</v>
      </c>
      <c r="I17" s="456">
        <f t="shared" si="2"/>
        <v>1</v>
      </c>
      <c r="J17" s="456">
        <f t="shared" si="2"/>
        <v>34</v>
      </c>
      <c r="K17" s="454">
        <f t="shared" si="2"/>
        <v>32</v>
      </c>
      <c r="L17" s="435">
        <f t="shared" si="2"/>
        <v>2</v>
      </c>
      <c r="M17" s="435">
        <f t="shared" si="2"/>
        <v>90</v>
      </c>
      <c r="N17" s="454">
        <f t="shared" si="2"/>
        <v>29</v>
      </c>
      <c r="O17" s="435">
        <f t="shared" si="2"/>
        <v>1</v>
      </c>
      <c r="P17" s="435">
        <f t="shared" si="2"/>
        <v>42</v>
      </c>
      <c r="Q17" s="454">
        <f t="shared" si="2"/>
        <v>78</v>
      </c>
      <c r="R17" s="435">
        <f t="shared" si="2"/>
        <v>4</v>
      </c>
      <c r="S17" s="313">
        <f t="shared" si="2"/>
        <v>379</v>
      </c>
      <c r="T17" s="313">
        <f t="shared" si="2"/>
        <v>347</v>
      </c>
      <c r="U17" s="313">
        <f t="shared" si="2"/>
        <v>12</v>
      </c>
      <c r="V17" s="436">
        <f t="shared" si="2"/>
        <v>20</v>
      </c>
      <c r="W17" s="222">
        <f t="shared" si="2"/>
        <v>414</v>
      </c>
      <c r="X17" s="222">
        <f t="shared" si="2"/>
        <v>380</v>
      </c>
      <c r="Y17" s="235">
        <f t="shared" si="2"/>
        <v>14</v>
      </c>
    </row>
    <row r="18" spans="1:25" x14ac:dyDescent="0.3">
      <c r="A18" s="8"/>
      <c r="P18" s="9"/>
      <c r="Q18" s="9"/>
      <c r="R18" s="9"/>
      <c r="S18" s="30"/>
      <c r="T18" s="9"/>
      <c r="U18" s="9"/>
      <c r="W18" s="9"/>
      <c r="X18" s="9"/>
      <c r="Y18" s="9"/>
    </row>
    <row r="19" spans="1:25" x14ac:dyDescent="0.3">
      <c r="A19" s="8"/>
      <c r="C19" s="2"/>
      <c r="H19" s="2"/>
      <c r="I19" s="2"/>
      <c r="J19" s="2"/>
      <c r="W19" s="4"/>
      <c r="X19" s="4"/>
      <c r="Y19" s="4"/>
    </row>
    <row r="20" spans="1:25" x14ac:dyDescent="0.3">
      <c r="A20" s="8"/>
      <c r="C20" s="2"/>
      <c r="H20" s="2"/>
      <c r="I20" s="2"/>
      <c r="J20" s="2"/>
      <c r="W20" s="4"/>
      <c r="X20" s="4"/>
      <c r="Y20" s="4"/>
    </row>
    <row r="21" spans="1:25" x14ac:dyDescent="0.3">
      <c r="A21" s="8"/>
      <c r="C21" s="2"/>
      <c r="H21" s="2"/>
      <c r="I21" s="2"/>
      <c r="J21" s="2"/>
      <c r="W21" s="4"/>
      <c r="X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E2A2" sheet="1" objects="1" scenarios="1"/>
  <mergeCells count="13">
    <mergeCell ref="S2:U2"/>
    <mergeCell ref="W2:Y2"/>
    <mergeCell ref="A12:A13"/>
    <mergeCell ref="A1:A3"/>
    <mergeCell ref="B1:B3"/>
    <mergeCell ref="C1:C3"/>
    <mergeCell ref="D1:R1"/>
    <mergeCell ref="V1:V3"/>
    <mergeCell ref="D2:F2"/>
    <mergeCell ref="G2:I2"/>
    <mergeCell ref="J2:L2"/>
    <mergeCell ref="M2:O2"/>
    <mergeCell ref="P2:R2"/>
  </mergeCells>
  <conditionalFormatting sqref="V4:V17">
    <cfRule type="cellIs" dxfId="54" priority="2" operator="equal">
      <formula>0</formula>
    </cfRule>
  </conditionalFormatting>
  <conditionalFormatting sqref="V1:V17">
    <cfRule type="cellIs" dxfId="53" priority="1" operator="equal">
      <formula>0</formula>
    </cfRule>
  </conditionalFormatting>
  <pageMargins left="0.7" right="0.7" top="0.75" bottom="0.75" header="0.3" footer="0.3"/>
  <pageSetup scale="55"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A3" zoomScale="90" zoomScaleNormal="90" workbookViewId="0">
      <selection activeCell="W6" sqref="W6"/>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8" width="7.88671875" style="2" customWidth="1"/>
    <col min="29" max="16384" width="8.88671875" style="2"/>
  </cols>
  <sheetData>
    <row r="1" spans="1:28" s="1" customFormat="1" ht="14.4" customHeight="1" thickBot="1" x14ac:dyDescent="0.35">
      <c r="A1" s="673" t="s">
        <v>21</v>
      </c>
      <c r="B1" s="675" t="s">
        <v>14</v>
      </c>
      <c r="C1" s="677" t="s">
        <v>223</v>
      </c>
      <c r="D1" s="679" t="s">
        <v>8</v>
      </c>
      <c r="E1" s="680"/>
      <c r="F1" s="680"/>
      <c r="G1" s="680"/>
      <c r="H1" s="680"/>
      <c r="I1" s="680"/>
      <c r="J1" s="680"/>
      <c r="K1" s="680"/>
      <c r="L1" s="680"/>
      <c r="M1" s="680"/>
      <c r="N1" s="680"/>
      <c r="O1" s="680"/>
      <c r="P1" s="680"/>
      <c r="Q1" s="680"/>
      <c r="R1" s="681"/>
      <c r="S1" s="200"/>
      <c r="T1" s="200"/>
      <c r="U1" s="200"/>
      <c r="V1" s="682" t="s">
        <v>3</v>
      </c>
      <c r="W1" s="499"/>
      <c r="X1" s="200"/>
      <c r="Y1" s="200"/>
      <c r="Z1" s="499"/>
      <c r="AA1" s="200"/>
      <c r="AB1" s="200"/>
    </row>
    <row r="2" spans="1:28" ht="19.2" customHeight="1" thickBot="1" x14ac:dyDescent="0.35">
      <c r="A2" s="674"/>
      <c r="B2" s="676"/>
      <c r="C2" s="678"/>
      <c r="D2" s="684">
        <v>42121</v>
      </c>
      <c r="E2" s="685"/>
      <c r="F2" s="686"/>
      <c r="G2" s="687">
        <f>D2+1</f>
        <v>42122</v>
      </c>
      <c r="H2" s="688"/>
      <c r="I2" s="689"/>
      <c r="J2" s="684">
        <f>G2+1</f>
        <v>42123</v>
      </c>
      <c r="K2" s="685"/>
      <c r="L2" s="686"/>
      <c r="M2" s="684">
        <f>J2+1</f>
        <v>42124</v>
      </c>
      <c r="N2" s="685"/>
      <c r="O2" s="686"/>
      <c r="P2" s="684">
        <f>M2+1</f>
        <v>42125</v>
      </c>
      <c r="Q2" s="685"/>
      <c r="R2" s="686"/>
      <c r="S2" s="663" t="s">
        <v>23</v>
      </c>
      <c r="T2" s="664"/>
      <c r="U2" s="665"/>
      <c r="V2" s="683"/>
      <c r="W2" s="666" t="s">
        <v>192</v>
      </c>
      <c r="X2" s="667"/>
      <c r="Y2" s="668"/>
      <c r="Z2" s="704" t="s">
        <v>224</v>
      </c>
      <c r="AA2" s="705"/>
      <c r="AB2" s="706"/>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204" t="s">
        <v>4</v>
      </c>
      <c r="AA3" s="205" t="s">
        <v>13</v>
      </c>
      <c r="AB3" s="206" t="s">
        <v>53</v>
      </c>
    </row>
    <row r="4" spans="1:28" ht="42.6" customHeight="1" x14ac:dyDescent="0.3">
      <c r="A4" s="707" t="s">
        <v>17</v>
      </c>
      <c r="B4" s="451" t="s">
        <v>163</v>
      </c>
      <c r="C4" s="348">
        <f>'Week Ending 04-24-2015'!V4</f>
        <v>0</v>
      </c>
      <c r="D4" s="459"/>
      <c r="E4" s="460"/>
      <c r="F4" s="460"/>
      <c r="G4" s="459"/>
      <c r="H4" s="460"/>
      <c r="I4" s="460"/>
      <c r="J4" s="113"/>
      <c r="K4" s="68"/>
      <c r="L4" s="68"/>
      <c r="M4" s="113"/>
      <c r="N4" s="68"/>
      <c r="O4" s="113"/>
      <c r="P4" s="438"/>
      <c r="Q4" s="68"/>
      <c r="R4" s="68"/>
      <c r="S4" s="452">
        <f t="shared" ref="S4:U16" si="0">SUM(D4,G4,J4,M4,P4)</f>
        <v>0</v>
      </c>
      <c r="T4" s="452">
        <f t="shared" si="0"/>
        <v>0</v>
      </c>
      <c r="U4" s="452">
        <f t="shared" si="0"/>
        <v>0</v>
      </c>
      <c r="V4" s="453">
        <f t="shared" ref="V4:V16" si="1">C4+(S4-T4-U4)</f>
        <v>0</v>
      </c>
      <c r="W4" s="224">
        <f>'Week Ending 04-24-2015'!W4+'Week Ending 05-01-2015'!S4-P4</f>
        <v>358</v>
      </c>
      <c r="X4" s="224">
        <f>'Week Ending 04-24-2015'!X4+'Week Ending 05-01-2015'!T4-Q4</f>
        <v>380</v>
      </c>
      <c r="Y4" s="225">
        <f>'Week Ending 04-24-2015'!Y4+'Week Ending 05-01-2015'!U4-R4</f>
        <v>0</v>
      </c>
      <c r="Z4" s="500">
        <f>P4</f>
        <v>0</v>
      </c>
      <c r="AA4" s="500">
        <f>Q4</f>
        <v>0</v>
      </c>
      <c r="AB4" s="501">
        <f>R4</f>
        <v>0</v>
      </c>
    </row>
    <row r="5" spans="1:28" ht="29.4" customHeight="1" x14ac:dyDescent="0.3">
      <c r="A5" s="708"/>
      <c r="B5" s="478" t="s">
        <v>206</v>
      </c>
      <c r="C5" s="475">
        <f>'Week Ending 04-24-2015'!V5</f>
        <v>0</v>
      </c>
      <c r="D5" s="488"/>
      <c r="E5" s="489"/>
      <c r="F5" s="489"/>
      <c r="G5" s="490"/>
      <c r="H5" s="489"/>
      <c r="I5" s="489"/>
      <c r="J5" s="491">
        <v>86</v>
      </c>
      <c r="K5" s="492">
        <v>85</v>
      </c>
      <c r="L5" s="492"/>
      <c r="M5" s="493"/>
      <c r="N5" s="492">
        <v>1</v>
      </c>
      <c r="O5" s="491"/>
      <c r="P5" s="494"/>
      <c r="Q5" s="492"/>
      <c r="R5" s="492"/>
      <c r="S5" s="476">
        <f t="shared" si="0"/>
        <v>86</v>
      </c>
      <c r="T5" s="476">
        <f t="shared" si="0"/>
        <v>86</v>
      </c>
      <c r="U5" s="476">
        <f t="shared" si="0"/>
        <v>0</v>
      </c>
      <c r="V5" s="477">
        <f t="shared" si="1"/>
        <v>0</v>
      </c>
      <c r="W5" s="220">
        <f>'Week Ending 04-24-2015'!W5+'Week Ending 05-01-2015'!S5-P5</f>
        <v>185</v>
      </c>
      <c r="X5" s="220">
        <f>'Week Ending 04-24-2015'!X5+'Week Ending 05-01-2015'!T5-Q5</f>
        <v>185</v>
      </c>
      <c r="Y5" s="231">
        <f>'Week Ending 04-24-2015'!Y5+'Week Ending 05-01-2015'!U5-R5</f>
        <v>0</v>
      </c>
      <c r="Z5" s="502">
        <f t="shared" ref="Z5:Z16" si="2">P5</f>
        <v>0</v>
      </c>
      <c r="AA5" s="502">
        <f t="shared" ref="AA5:AA16" si="3">Q5</f>
        <v>0</v>
      </c>
      <c r="AB5" s="503">
        <f t="shared" ref="AB5:AB16" si="4">R5</f>
        <v>0</v>
      </c>
    </row>
    <row r="6" spans="1:28" ht="30" customHeight="1" x14ac:dyDescent="0.3">
      <c r="A6" s="149" t="s">
        <v>216</v>
      </c>
      <c r="B6" s="337" t="s">
        <v>217</v>
      </c>
      <c r="C6" s="335">
        <f>'Week Ending 04-24-2015'!V6</f>
        <v>0</v>
      </c>
      <c r="D6" s="464">
        <v>11</v>
      </c>
      <c r="E6" s="116">
        <v>11</v>
      </c>
      <c r="F6" s="116"/>
      <c r="G6" s="117">
        <v>11</v>
      </c>
      <c r="H6" s="116">
        <v>11</v>
      </c>
      <c r="I6" s="116"/>
      <c r="J6" s="117">
        <v>28</v>
      </c>
      <c r="K6" s="116">
        <v>28</v>
      </c>
      <c r="L6" s="116"/>
      <c r="M6" s="464">
        <v>24</v>
      </c>
      <c r="N6" s="116">
        <v>24</v>
      </c>
      <c r="O6" s="117"/>
      <c r="P6" s="439">
        <v>11</v>
      </c>
      <c r="Q6" s="116">
        <v>11</v>
      </c>
      <c r="R6" s="116"/>
      <c r="S6" s="98">
        <f t="shared" si="0"/>
        <v>85</v>
      </c>
      <c r="T6" s="98">
        <f t="shared" si="0"/>
        <v>85</v>
      </c>
      <c r="U6" s="98">
        <f t="shared" si="0"/>
        <v>0</v>
      </c>
      <c r="V6" s="336">
        <f t="shared" si="1"/>
        <v>0</v>
      </c>
      <c r="W6" s="218">
        <f>'Week Ending 04-24-2015'!W6+'Week Ending 05-01-2015'!S6-P6</f>
        <v>338</v>
      </c>
      <c r="X6" s="218">
        <f>'Week Ending 04-24-2015'!X6+'Week Ending 05-01-2015'!T6-Q6</f>
        <v>358</v>
      </c>
      <c r="Y6" s="227">
        <f>'Week Ending 04-24-2015'!Y6+'Week Ending 05-01-2015'!U6-R6</f>
        <v>2</v>
      </c>
      <c r="Z6" s="504">
        <f t="shared" si="2"/>
        <v>11</v>
      </c>
      <c r="AA6" s="504">
        <f t="shared" si="3"/>
        <v>11</v>
      </c>
      <c r="AB6" s="505">
        <f t="shared" si="4"/>
        <v>0</v>
      </c>
    </row>
    <row r="7" spans="1:28" ht="30" customHeight="1" thickBot="1" x14ac:dyDescent="0.35">
      <c r="A7" s="378" t="s">
        <v>207</v>
      </c>
      <c r="B7" s="350" t="s">
        <v>208</v>
      </c>
      <c r="C7" s="61">
        <f>'Week Ending 04-24-2015'!V7</f>
        <v>0</v>
      </c>
      <c r="D7" s="440"/>
      <c r="E7" s="465"/>
      <c r="F7" s="413"/>
      <c r="G7" s="412">
        <v>1</v>
      </c>
      <c r="H7" s="413">
        <v>1</v>
      </c>
      <c r="I7" s="413"/>
      <c r="J7" s="440">
        <v>1</v>
      </c>
      <c r="K7" s="72">
        <v>1</v>
      </c>
      <c r="L7" s="74"/>
      <c r="M7" s="440"/>
      <c r="N7" s="466"/>
      <c r="O7" s="440"/>
      <c r="P7" s="441"/>
      <c r="Q7" s="72"/>
      <c r="R7" s="72"/>
      <c r="S7" s="352">
        <f t="shared" si="0"/>
        <v>2</v>
      </c>
      <c r="T7" s="352">
        <f t="shared" si="0"/>
        <v>2</v>
      </c>
      <c r="U7" s="352">
        <f t="shared" si="0"/>
        <v>0</v>
      </c>
      <c r="V7" s="353">
        <f t="shared" si="1"/>
        <v>0</v>
      </c>
      <c r="W7" s="219">
        <f>'Week Ending 04-24-2015'!W7+'Week Ending 05-01-2015'!S7-P7</f>
        <v>2</v>
      </c>
      <c r="X7" s="219">
        <f>'Week Ending 04-24-2015'!X7+'Week Ending 05-01-2015'!T7-Q7</f>
        <v>2</v>
      </c>
      <c r="Y7" s="229">
        <f>'Week Ending 04-24-2015'!Y7+'Week Ending 05-01-2015'!U7-R7</f>
        <v>0</v>
      </c>
      <c r="Z7" s="506">
        <f t="shared" si="2"/>
        <v>0</v>
      </c>
      <c r="AA7" s="506">
        <f t="shared" si="3"/>
        <v>0</v>
      </c>
      <c r="AB7" s="507">
        <f t="shared" si="4"/>
        <v>0</v>
      </c>
    </row>
    <row r="8" spans="1:28" ht="44.4" customHeight="1" x14ac:dyDescent="0.3">
      <c r="A8" s="669" t="s">
        <v>16</v>
      </c>
      <c r="B8" s="479" t="s">
        <v>168</v>
      </c>
      <c r="C8" s="480">
        <f>'Week Ending 04-24-2015'!V8</f>
        <v>0</v>
      </c>
      <c r="D8" s="467"/>
      <c r="E8" s="496"/>
      <c r="F8" s="496"/>
      <c r="G8" s="467"/>
      <c r="H8" s="496"/>
      <c r="I8" s="496"/>
      <c r="J8" s="467"/>
      <c r="K8" s="496"/>
      <c r="L8" s="496"/>
      <c r="M8" s="467"/>
      <c r="N8" s="496"/>
      <c r="O8" s="467"/>
      <c r="P8" s="497"/>
      <c r="Q8" s="496"/>
      <c r="R8" s="496"/>
      <c r="S8" s="52">
        <f t="shared" si="0"/>
        <v>0</v>
      </c>
      <c r="T8" s="52">
        <f t="shared" si="0"/>
        <v>0</v>
      </c>
      <c r="U8" s="52">
        <f t="shared" si="0"/>
        <v>0</v>
      </c>
      <c r="V8" s="481">
        <f t="shared" si="1"/>
        <v>0</v>
      </c>
      <c r="W8" s="220">
        <f>'Week Ending 04-24-2015'!W8+'Week Ending 05-01-2015'!S8-P8</f>
        <v>134</v>
      </c>
      <c r="X8" s="220">
        <f>'Week Ending 04-24-2015'!X8+'Week Ending 05-01-2015'!T8-Q8</f>
        <v>134</v>
      </c>
      <c r="Y8" s="231">
        <f>'Week Ending 04-24-2015'!Y8+'Week Ending 05-01-2015'!U8-R8</f>
        <v>0</v>
      </c>
      <c r="Z8" s="502">
        <f t="shared" si="2"/>
        <v>0</v>
      </c>
      <c r="AA8" s="502">
        <f t="shared" si="3"/>
        <v>0</v>
      </c>
      <c r="AB8" s="503">
        <f t="shared" si="4"/>
        <v>0</v>
      </c>
    </row>
    <row r="9" spans="1:28" ht="32.4" customHeight="1" x14ac:dyDescent="0.3">
      <c r="A9" s="670"/>
      <c r="B9" s="482" t="s">
        <v>209</v>
      </c>
      <c r="C9" s="480">
        <f>'Week Ending 04-24-2015'!V9</f>
        <v>0</v>
      </c>
      <c r="D9" s="467">
        <v>1</v>
      </c>
      <c r="E9" s="496"/>
      <c r="F9" s="496"/>
      <c r="G9" s="467"/>
      <c r="H9" s="496"/>
      <c r="I9" s="496"/>
      <c r="J9" s="467"/>
      <c r="K9" s="496">
        <v>1</v>
      </c>
      <c r="L9" s="496"/>
      <c r="M9" s="467"/>
      <c r="N9" s="496"/>
      <c r="O9" s="467"/>
      <c r="P9" s="497"/>
      <c r="Q9" s="496"/>
      <c r="R9" s="496"/>
      <c r="S9" s="52">
        <f t="shared" si="0"/>
        <v>1</v>
      </c>
      <c r="T9" s="52">
        <f t="shared" si="0"/>
        <v>1</v>
      </c>
      <c r="U9" s="52">
        <f t="shared" si="0"/>
        <v>0</v>
      </c>
      <c r="V9" s="481">
        <f t="shared" si="1"/>
        <v>0</v>
      </c>
      <c r="W9" s="220">
        <f>'Week Ending 04-24-2015'!W9+'Week Ending 05-01-2015'!S9-P9</f>
        <v>1</v>
      </c>
      <c r="X9" s="220">
        <f>'Week Ending 04-24-2015'!X9+'Week Ending 05-01-2015'!T9-Q9</f>
        <v>1</v>
      </c>
      <c r="Y9" s="231">
        <f>'Week Ending 04-24-2015'!Y9+'Week Ending 05-01-2015'!U9-R9</f>
        <v>0</v>
      </c>
      <c r="Z9" s="502">
        <f t="shared" si="2"/>
        <v>0</v>
      </c>
      <c r="AA9" s="502">
        <f t="shared" si="3"/>
        <v>0</v>
      </c>
      <c r="AB9" s="503">
        <f t="shared" si="4"/>
        <v>0</v>
      </c>
    </row>
    <row r="10" spans="1:28" ht="37.950000000000003" customHeight="1" x14ac:dyDescent="0.3">
      <c r="A10" s="155" t="s">
        <v>219</v>
      </c>
      <c r="B10" s="339" t="s">
        <v>218</v>
      </c>
      <c r="C10" s="338">
        <f>'Week Ending 04-24-2015'!V10</f>
        <v>0</v>
      </c>
      <c r="D10" s="128">
        <v>8</v>
      </c>
      <c r="E10" s="127">
        <v>8</v>
      </c>
      <c r="F10" s="127"/>
      <c r="G10" s="128">
        <v>3</v>
      </c>
      <c r="H10" s="127">
        <v>3</v>
      </c>
      <c r="I10" s="127"/>
      <c r="J10" s="128"/>
      <c r="K10" s="127"/>
      <c r="L10" s="127"/>
      <c r="M10" s="128">
        <v>3</v>
      </c>
      <c r="N10" s="127">
        <v>3</v>
      </c>
      <c r="O10" s="128"/>
      <c r="P10" s="443">
        <v>4</v>
      </c>
      <c r="Q10" s="127">
        <v>4</v>
      </c>
      <c r="R10" s="127"/>
      <c r="S10" s="98">
        <f t="shared" si="0"/>
        <v>18</v>
      </c>
      <c r="T10" s="98">
        <f>SUM(E10,H10,K10,N10,Q10)</f>
        <v>18</v>
      </c>
      <c r="U10" s="98">
        <f t="shared" si="0"/>
        <v>0</v>
      </c>
      <c r="V10" s="336">
        <f t="shared" si="1"/>
        <v>0</v>
      </c>
      <c r="W10" s="218">
        <f>'Week Ending 04-24-2015'!W10+'Week Ending 05-01-2015'!S10-P10</f>
        <v>149</v>
      </c>
      <c r="X10" s="218">
        <f>'Week Ending 04-24-2015'!X10+'Week Ending 05-01-2015'!T10-Q10</f>
        <v>149</v>
      </c>
      <c r="Y10" s="227">
        <f>'Week Ending 04-24-2015'!Y10+'Week Ending 05-01-2015'!U10-R10</f>
        <v>0</v>
      </c>
      <c r="Z10" s="504">
        <f t="shared" si="2"/>
        <v>4</v>
      </c>
      <c r="AA10" s="504">
        <f t="shared" si="3"/>
        <v>4</v>
      </c>
      <c r="AB10" s="505">
        <f t="shared" si="4"/>
        <v>0</v>
      </c>
    </row>
    <row r="11" spans="1:28" ht="30" customHeight="1" thickBot="1" x14ac:dyDescent="0.35">
      <c r="A11" s="379" t="s">
        <v>210</v>
      </c>
      <c r="B11" s="356" t="s">
        <v>211</v>
      </c>
      <c r="C11" s="357">
        <f>'Week Ending 04-24-2015'!V11</f>
        <v>0</v>
      </c>
      <c r="D11" s="414"/>
      <c r="E11" s="80"/>
      <c r="F11" s="80"/>
      <c r="G11" s="414"/>
      <c r="H11" s="80"/>
      <c r="I11" s="80"/>
      <c r="J11" s="414">
        <v>5</v>
      </c>
      <c r="K11" s="80">
        <v>5</v>
      </c>
      <c r="L11" s="80"/>
      <c r="M11" s="414"/>
      <c r="N11" s="80"/>
      <c r="O11" s="414"/>
      <c r="P11" s="444">
        <v>2</v>
      </c>
      <c r="Q11" s="80">
        <v>2</v>
      </c>
      <c r="R11" s="80"/>
      <c r="S11" s="48">
        <f t="shared" si="0"/>
        <v>7</v>
      </c>
      <c r="T11" s="48">
        <f t="shared" si="0"/>
        <v>7</v>
      </c>
      <c r="U11" s="48">
        <f t="shared" si="0"/>
        <v>0</v>
      </c>
      <c r="V11" s="358">
        <f t="shared" si="1"/>
        <v>0</v>
      </c>
      <c r="W11" s="219">
        <f>'Week Ending 04-24-2015'!W11+'Week Ending 05-01-2015'!S11-P11</f>
        <v>5</v>
      </c>
      <c r="X11" s="219">
        <f>'Week Ending 04-24-2015'!X11+'Week Ending 05-01-2015'!T11-Q11</f>
        <v>5</v>
      </c>
      <c r="Y11" s="229">
        <f>'Week Ending 04-24-2015'!Y11+'Week Ending 05-01-2015'!U11-R11</f>
        <v>0</v>
      </c>
      <c r="Z11" s="506">
        <f t="shared" si="2"/>
        <v>2</v>
      </c>
      <c r="AA11" s="506">
        <f t="shared" si="3"/>
        <v>2</v>
      </c>
      <c r="AB11" s="507">
        <f t="shared" si="4"/>
        <v>0</v>
      </c>
    </row>
    <row r="12" spans="1:28" ht="39.6" customHeight="1" x14ac:dyDescent="0.3">
      <c r="A12" s="671" t="s">
        <v>20</v>
      </c>
      <c r="B12" s="359" t="s">
        <v>222</v>
      </c>
      <c r="C12" s="360">
        <f>'Week Ending 04-24-2015'!V12</f>
        <v>0</v>
      </c>
      <c r="D12" s="135"/>
      <c r="E12" s="84"/>
      <c r="F12" s="84"/>
      <c r="G12" s="135"/>
      <c r="H12" s="84"/>
      <c r="I12" s="84"/>
      <c r="J12" s="135">
        <v>6</v>
      </c>
      <c r="K12" s="84">
        <v>4</v>
      </c>
      <c r="L12" s="84">
        <v>2</v>
      </c>
      <c r="M12" s="135">
        <v>6</v>
      </c>
      <c r="N12" s="84">
        <v>5</v>
      </c>
      <c r="O12" s="135">
        <v>1</v>
      </c>
      <c r="P12" s="445">
        <v>12</v>
      </c>
      <c r="Q12" s="84">
        <v>10</v>
      </c>
      <c r="R12" s="84">
        <v>2</v>
      </c>
      <c r="S12" s="44">
        <f t="shared" si="0"/>
        <v>24</v>
      </c>
      <c r="T12" s="44">
        <f t="shared" si="0"/>
        <v>19</v>
      </c>
      <c r="U12" s="44">
        <f t="shared" si="0"/>
        <v>5</v>
      </c>
      <c r="V12" s="349">
        <f t="shared" si="1"/>
        <v>0</v>
      </c>
      <c r="W12" s="224">
        <f>'Week Ending 04-24-2015'!W12+'Week Ending 05-01-2015'!S12-P12</f>
        <v>114</v>
      </c>
      <c r="X12" s="224">
        <f>'Week Ending 04-24-2015'!X12+'Week Ending 05-01-2015'!T12-Q12</f>
        <v>83</v>
      </c>
      <c r="Y12" s="225">
        <f>'Week Ending 04-24-2015'!Y12+'Week Ending 05-01-2015'!U12-R12</f>
        <v>31</v>
      </c>
      <c r="Z12" s="500">
        <f t="shared" si="2"/>
        <v>12</v>
      </c>
      <c r="AA12" s="500">
        <f t="shared" si="3"/>
        <v>10</v>
      </c>
      <c r="AB12" s="501">
        <f t="shared" si="4"/>
        <v>2</v>
      </c>
    </row>
    <row r="13" spans="1:28" ht="39.6" customHeight="1" x14ac:dyDescent="0.3">
      <c r="A13" s="672"/>
      <c r="B13" s="346" t="s">
        <v>213</v>
      </c>
      <c r="C13" s="340">
        <f>'Week Ending 04-24-2015'!V13</f>
        <v>0</v>
      </c>
      <c r="D13" s="139">
        <v>1</v>
      </c>
      <c r="E13" s="138">
        <v>1</v>
      </c>
      <c r="F13" s="138"/>
      <c r="G13" s="139"/>
      <c r="H13" s="138"/>
      <c r="I13" s="138"/>
      <c r="J13" s="139"/>
      <c r="K13" s="138"/>
      <c r="L13" s="138"/>
      <c r="M13" s="139"/>
      <c r="N13" s="138"/>
      <c r="O13" s="139"/>
      <c r="P13" s="446"/>
      <c r="Q13" s="138"/>
      <c r="R13" s="138"/>
      <c r="S13" s="98">
        <f t="shared" si="0"/>
        <v>1</v>
      </c>
      <c r="T13" s="98">
        <f t="shared" si="0"/>
        <v>1</v>
      </c>
      <c r="U13" s="98">
        <f t="shared" si="0"/>
        <v>0</v>
      </c>
      <c r="V13" s="336">
        <f t="shared" si="1"/>
        <v>0</v>
      </c>
      <c r="W13" s="218">
        <f>'Week Ending 04-24-2015'!W13+'Week Ending 05-01-2015'!S13-P13</f>
        <v>7</v>
      </c>
      <c r="X13" s="218">
        <f>'Week Ending 04-24-2015'!X13+'Week Ending 05-01-2015'!T13-Q13</f>
        <v>6</v>
      </c>
      <c r="Y13" s="227">
        <f>'Week Ending 04-24-2015'!Y13+'Week Ending 05-01-2015'!U13-R13</f>
        <v>1</v>
      </c>
      <c r="Z13" s="504">
        <f t="shared" si="2"/>
        <v>0</v>
      </c>
      <c r="AA13" s="504">
        <f t="shared" si="3"/>
        <v>0</v>
      </c>
      <c r="AB13" s="505">
        <f t="shared" si="4"/>
        <v>0</v>
      </c>
    </row>
    <row r="14" spans="1:28" ht="30" customHeight="1" x14ac:dyDescent="0.3">
      <c r="A14" s="159" t="s">
        <v>220</v>
      </c>
      <c r="B14" s="341" t="s">
        <v>221</v>
      </c>
      <c r="C14" s="340">
        <f>'Week Ending 04-24-2015'!V14</f>
        <v>0</v>
      </c>
      <c r="D14" s="139">
        <v>2</v>
      </c>
      <c r="E14" s="138">
        <v>2</v>
      </c>
      <c r="F14" s="138"/>
      <c r="G14" s="139">
        <v>13</v>
      </c>
      <c r="H14" s="138">
        <v>13</v>
      </c>
      <c r="I14" s="138"/>
      <c r="J14" s="139"/>
      <c r="K14" s="138"/>
      <c r="L14" s="138"/>
      <c r="M14" s="139">
        <v>6</v>
      </c>
      <c r="N14" s="138">
        <v>6</v>
      </c>
      <c r="O14" s="139"/>
      <c r="P14" s="446">
        <v>6</v>
      </c>
      <c r="Q14" s="138">
        <v>6</v>
      </c>
      <c r="R14" s="138"/>
      <c r="S14" s="98">
        <f t="shared" si="0"/>
        <v>27</v>
      </c>
      <c r="T14" s="98">
        <f t="shared" si="0"/>
        <v>27</v>
      </c>
      <c r="U14" s="98">
        <f t="shared" si="0"/>
        <v>0</v>
      </c>
      <c r="V14" s="336">
        <f t="shared" si="1"/>
        <v>0</v>
      </c>
      <c r="W14" s="218">
        <f>'Week Ending 04-24-2015'!W14+'Week Ending 05-01-2015'!S14-P14</f>
        <v>91</v>
      </c>
      <c r="X14" s="218">
        <f>'Week Ending 04-24-2015'!X14+'Week Ending 05-01-2015'!T14-Q14</f>
        <v>91</v>
      </c>
      <c r="Y14" s="227">
        <f>'Week Ending 04-24-2015'!Y14+'Week Ending 05-01-2015'!U14-R14</f>
        <v>0</v>
      </c>
      <c r="Z14" s="504">
        <f t="shared" si="2"/>
        <v>6</v>
      </c>
      <c r="AA14" s="504">
        <f t="shared" si="3"/>
        <v>6</v>
      </c>
      <c r="AB14" s="505">
        <f t="shared" si="4"/>
        <v>0</v>
      </c>
    </row>
    <row r="15" spans="1:28" ht="30.6" customHeight="1" thickBot="1" x14ac:dyDescent="0.35">
      <c r="A15" s="461" t="s">
        <v>215</v>
      </c>
      <c r="B15" s="483" t="s">
        <v>214</v>
      </c>
      <c r="C15" s="484">
        <f>'Week Ending 04-24-2015'!V15</f>
        <v>0</v>
      </c>
      <c r="D15" s="143"/>
      <c r="E15" s="142"/>
      <c r="F15" s="142"/>
      <c r="G15" s="143"/>
      <c r="H15" s="142"/>
      <c r="I15" s="142"/>
      <c r="J15" s="143"/>
      <c r="K15" s="142"/>
      <c r="L15" s="142"/>
      <c r="M15" s="143"/>
      <c r="N15" s="142"/>
      <c r="O15" s="143"/>
      <c r="P15" s="498"/>
      <c r="Q15" s="142"/>
      <c r="R15" s="142"/>
      <c r="S15" s="57">
        <f t="shared" si="0"/>
        <v>0</v>
      </c>
      <c r="T15" s="57">
        <f t="shared" si="0"/>
        <v>0</v>
      </c>
      <c r="U15" s="57">
        <f t="shared" si="0"/>
        <v>0</v>
      </c>
      <c r="V15" s="485">
        <f t="shared" si="1"/>
        <v>0</v>
      </c>
      <c r="W15" s="221">
        <f>'Week Ending 04-24-2015'!W15+'Week Ending 05-01-2015'!S15-P15</f>
        <v>1</v>
      </c>
      <c r="X15" s="221">
        <f>'Week Ending 04-24-2015'!X15+'Week Ending 05-01-2015'!T15-Q15</f>
        <v>1</v>
      </c>
      <c r="Y15" s="233">
        <f>'Week Ending 04-24-2015'!Y15+'Week Ending 05-01-2015'!U15-R15</f>
        <v>0</v>
      </c>
      <c r="Z15" s="508">
        <f t="shared" si="2"/>
        <v>0</v>
      </c>
      <c r="AA15" s="508">
        <f t="shared" si="3"/>
        <v>0</v>
      </c>
      <c r="AB15" s="509">
        <f t="shared" si="4"/>
        <v>0</v>
      </c>
    </row>
    <row r="16" spans="1:28" ht="21.6" customHeight="1" thickBot="1" x14ac:dyDescent="0.35">
      <c r="A16" s="381" t="s">
        <v>153</v>
      </c>
      <c r="B16" s="365" t="s">
        <v>154</v>
      </c>
      <c r="C16" s="366">
        <f>'Week Ending 04-24-2015'!V16</f>
        <v>183</v>
      </c>
      <c r="D16" s="417">
        <v>7</v>
      </c>
      <c r="E16" s="418">
        <v>7</v>
      </c>
      <c r="F16" s="418"/>
      <c r="G16" s="417"/>
      <c r="H16" s="418">
        <v>126</v>
      </c>
      <c r="I16" s="418"/>
      <c r="J16" s="417"/>
      <c r="K16" s="418">
        <v>57</v>
      </c>
      <c r="L16" s="418"/>
      <c r="M16" s="417"/>
      <c r="N16" s="418"/>
      <c r="O16" s="417"/>
      <c r="P16" s="448"/>
      <c r="Q16" s="418"/>
      <c r="R16" s="418"/>
      <c r="S16" s="316">
        <f t="shared" si="0"/>
        <v>7</v>
      </c>
      <c r="T16" s="316">
        <f t="shared" si="0"/>
        <v>190</v>
      </c>
      <c r="U16" s="316">
        <f t="shared" si="0"/>
        <v>0</v>
      </c>
      <c r="V16" s="367">
        <f t="shared" si="1"/>
        <v>0</v>
      </c>
      <c r="W16" s="368">
        <f>'Week Ending 04-24-2015'!W16+'Week Ending 05-01-2015'!S16-P16</f>
        <v>225</v>
      </c>
      <c r="X16" s="368">
        <f>'Week Ending 04-24-2015'!X16+'Week Ending 05-01-2015'!T16-Q16</f>
        <v>247</v>
      </c>
      <c r="Y16" s="449">
        <f>'Week Ending 04-24-2015'!Y16+'Week Ending 05-01-2015'!U16-R16</f>
        <v>0</v>
      </c>
      <c r="Z16" s="510">
        <f t="shared" si="2"/>
        <v>0</v>
      </c>
      <c r="AA16" s="510">
        <f t="shared" si="3"/>
        <v>0</v>
      </c>
      <c r="AB16" s="511">
        <f t="shared" si="4"/>
        <v>0</v>
      </c>
    </row>
    <row r="17" spans="1:28" ht="15.6" customHeight="1" thickBot="1" x14ac:dyDescent="0.35">
      <c r="A17" s="432" t="s">
        <v>2</v>
      </c>
      <c r="B17" s="433"/>
      <c r="C17" s="434">
        <f t="shared" ref="C17:Y17" si="5">SUM(C4:C16)</f>
        <v>183</v>
      </c>
      <c r="D17" s="435">
        <f t="shared" si="5"/>
        <v>30</v>
      </c>
      <c r="E17" s="454">
        <f t="shared" si="5"/>
        <v>29</v>
      </c>
      <c r="F17" s="435">
        <f t="shared" si="5"/>
        <v>0</v>
      </c>
      <c r="G17" s="435">
        <f t="shared" si="5"/>
        <v>28</v>
      </c>
      <c r="H17" s="455">
        <f t="shared" si="5"/>
        <v>154</v>
      </c>
      <c r="I17" s="456">
        <f t="shared" si="5"/>
        <v>0</v>
      </c>
      <c r="J17" s="456">
        <f t="shared" si="5"/>
        <v>126</v>
      </c>
      <c r="K17" s="454">
        <f t="shared" si="5"/>
        <v>181</v>
      </c>
      <c r="L17" s="435">
        <f t="shared" si="5"/>
        <v>2</v>
      </c>
      <c r="M17" s="435">
        <f t="shared" si="5"/>
        <v>39</v>
      </c>
      <c r="N17" s="454">
        <f t="shared" si="5"/>
        <v>39</v>
      </c>
      <c r="O17" s="435">
        <f t="shared" si="5"/>
        <v>1</v>
      </c>
      <c r="P17" s="435">
        <f t="shared" si="5"/>
        <v>35</v>
      </c>
      <c r="Q17" s="454">
        <f t="shared" si="5"/>
        <v>33</v>
      </c>
      <c r="R17" s="435">
        <f t="shared" si="5"/>
        <v>2</v>
      </c>
      <c r="S17" s="313">
        <f t="shared" si="5"/>
        <v>258</v>
      </c>
      <c r="T17" s="313">
        <f t="shared" si="5"/>
        <v>436</v>
      </c>
      <c r="U17" s="313">
        <f t="shared" si="5"/>
        <v>5</v>
      </c>
      <c r="V17" s="436">
        <f t="shared" si="5"/>
        <v>0</v>
      </c>
      <c r="W17" s="222">
        <f t="shared" si="5"/>
        <v>1610</v>
      </c>
      <c r="X17" s="222">
        <f t="shared" si="5"/>
        <v>1642</v>
      </c>
      <c r="Y17" s="235">
        <f t="shared" si="5"/>
        <v>34</v>
      </c>
      <c r="Z17" s="512">
        <f t="shared" ref="Z17:AB17" si="6">SUM(Z4:Z16)</f>
        <v>35</v>
      </c>
      <c r="AA17" s="512">
        <f t="shared" si="6"/>
        <v>33</v>
      </c>
      <c r="AB17" s="513">
        <f t="shared" si="6"/>
        <v>2</v>
      </c>
    </row>
    <row r="18" spans="1:28" x14ac:dyDescent="0.3">
      <c r="A18" s="8"/>
      <c r="P18" s="9"/>
      <c r="Q18" s="9"/>
      <c r="R18" s="9"/>
      <c r="S18" s="30"/>
      <c r="T18" s="9"/>
      <c r="U18" s="9"/>
      <c r="W18" s="9"/>
      <c r="X18" s="9"/>
      <c r="Y18" s="9"/>
      <c r="Z18" s="9"/>
      <c r="AA18" s="9"/>
      <c r="AB18" s="9"/>
    </row>
    <row r="19" spans="1:28" x14ac:dyDescent="0.3">
      <c r="A19" s="8"/>
      <c r="C19" s="2"/>
      <c r="H19" s="2"/>
      <c r="I19" s="2"/>
      <c r="J19" s="2"/>
      <c r="W19" s="4"/>
      <c r="X19" s="4"/>
      <c r="Y19" s="4"/>
      <c r="Z19" s="4"/>
      <c r="AA19" s="4"/>
      <c r="AB19" s="4"/>
    </row>
    <row r="20" spans="1:28" x14ac:dyDescent="0.3">
      <c r="A20" s="8"/>
      <c r="C20" s="2"/>
      <c r="H20" s="2"/>
      <c r="I20" s="2"/>
      <c r="J20" s="2"/>
    </row>
    <row r="21" spans="1:28" x14ac:dyDescent="0.3">
      <c r="A21" s="8"/>
      <c r="C21" s="2"/>
      <c r="H21" s="2"/>
      <c r="I21" s="2"/>
      <c r="J21" s="2"/>
      <c r="W21" s="4"/>
      <c r="X21" s="4"/>
      <c r="Z21" s="4"/>
      <c r="AA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E2A2" sheet="1" objects="1" scenarios="1"/>
  <mergeCells count="16">
    <mergeCell ref="Z2:AB2"/>
    <mergeCell ref="S2:U2"/>
    <mergeCell ref="W2:Y2"/>
    <mergeCell ref="A4:A5"/>
    <mergeCell ref="A8:A9"/>
    <mergeCell ref="V1:V3"/>
    <mergeCell ref="A12:A13"/>
    <mergeCell ref="A1:A3"/>
    <mergeCell ref="B1:B3"/>
    <mergeCell ref="C1:C3"/>
    <mergeCell ref="D1:R1"/>
    <mergeCell ref="D2:F2"/>
    <mergeCell ref="G2:I2"/>
    <mergeCell ref="J2:L2"/>
    <mergeCell ref="M2:O2"/>
    <mergeCell ref="P2:R2"/>
  </mergeCells>
  <conditionalFormatting sqref="V4:V17">
    <cfRule type="cellIs" dxfId="52" priority="2" operator="equal">
      <formula>0</formula>
    </cfRule>
  </conditionalFormatting>
  <conditionalFormatting sqref="V1:V17">
    <cfRule type="cellIs" dxfId="51" priority="1" operator="equal">
      <formula>0</formula>
    </cfRule>
  </conditionalFormatting>
  <pageMargins left="0.7" right="0.7" top="0.75" bottom="0.75" header="0.3" footer="0.3"/>
  <pageSetup scale="5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80" zoomScaleNormal="80" workbookViewId="0">
      <selection activeCell="W1" sqref="W1:Y1048576"/>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8" s="1" customFormat="1" ht="14.4" customHeight="1" thickBot="1" x14ac:dyDescent="0.35">
      <c r="A1" s="673" t="s">
        <v>21</v>
      </c>
      <c r="B1" s="675" t="s">
        <v>14</v>
      </c>
      <c r="C1" s="677" t="s">
        <v>391</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8" ht="19.2" customHeight="1" thickBot="1" x14ac:dyDescent="0.35">
      <c r="A2" s="674"/>
      <c r="B2" s="676"/>
      <c r="C2" s="678"/>
      <c r="D2" s="684">
        <v>42303</v>
      </c>
      <c r="E2" s="685"/>
      <c r="F2" s="686"/>
      <c r="G2" s="687">
        <f>D2+1</f>
        <v>42304</v>
      </c>
      <c r="H2" s="688"/>
      <c r="I2" s="689"/>
      <c r="J2" s="684">
        <f>G2+1</f>
        <v>42305</v>
      </c>
      <c r="K2" s="685"/>
      <c r="L2" s="686"/>
      <c r="M2" s="684">
        <f>J2+1</f>
        <v>42306</v>
      </c>
      <c r="N2" s="685"/>
      <c r="O2" s="686"/>
      <c r="P2" s="684">
        <f>M2+1</f>
        <v>42307</v>
      </c>
      <c r="Q2" s="685"/>
      <c r="R2" s="686"/>
      <c r="S2" s="663" t="s">
        <v>23</v>
      </c>
      <c r="T2" s="664"/>
      <c r="U2" s="665"/>
      <c r="V2" s="683"/>
      <c r="W2" s="666" t="s">
        <v>368</v>
      </c>
      <c r="X2" s="667"/>
      <c r="Y2" s="668"/>
      <c r="Z2" s="564"/>
      <c r="AA2" s="564"/>
      <c r="AB2" s="564"/>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189"/>
      <c r="AA3" s="189"/>
      <c r="AB3" s="189"/>
    </row>
    <row r="4" spans="1:28" ht="42.6" customHeight="1" x14ac:dyDescent="0.3">
      <c r="A4" s="522" t="s">
        <v>17</v>
      </c>
      <c r="B4" s="451" t="s">
        <v>372</v>
      </c>
      <c r="C4" s="348">
        <f>'Week Ending 10-23-2015'!V4</f>
        <v>0</v>
      </c>
      <c r="D4" s="459"/>
      <c r="E4" s="524"/>
      <c r="F4" s="524"/>
      <c r="G4" s="459"/>
      <c r="H4" s="524"/>
      <c r="I4" s="524"/>
      <c r="J4" s="459"/>
      <c r="K4" s="524"/>
      <c r="L4" s="524"/>
      <c r="M4" s="459"/>
      <c r="N4" s="524"/>
      <c r="O4" s="524"/>
      <c r="P4" s="459"/>
      <c r="Q4" s="524"/>
      <c r="R4" s="524"/>
      <c r="S4" s="452">
        <f t="shared" ref="S4:U16" si="0">SUM(D4,G4,J4,M4,P4)</f>
        <v>0</v>
      </c>
      <c r="T4" s="452">
        <f t="shared" si="0"/>
        <v>0</v>
      </c>
      <c r="U4" s="452">
        <f t="shared" si="0"/>
        <v>0</v>
      </c>
      <c r="V4" s="453">
        <f t="shared" ref="V4:V16" si="1">C4+(S4-T4-U4)</f>
        <v>0</v>
      </c>
      <c r="W4" s="224">
        <f>'Week Ending 10-23-2015'!W4+'Week Ending 10-30-2015 '!S4</f>
        <v>182</v>
      </c>
      <c r="X4" s="224">
        <f>'Week Ending 10-23-2015'!X4+'Week Ending 10-30-2015 '!T4</f>
        <v>173</v>
      </c>
      <c r="Y4" s="225">
        <f>'Week Ending 10-23-2015'!Y4+'Week Ending 10-30-2015 '!U4</f>
        <v>9</v>
      </c>
      <c r="Z4" s="4"/>
      <c r="AA4" s="4"/>
      <c r="AB4" s="4"/>
    </row>
    <row r="5" spans="1:28" ht="29.4" customHeight="1" x14ac:dyDescent="0.3">
      <c r="A5" s="660"/>
      <c r="B5" s="478" t="s">
        <v>373</v>
      </c>
      <c r="C5" s="475">
        <f>'Week Ending 10-23-2015'!V5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220">
        <f>'Week Ending 10-23-2015'!W5+'Week Ending 10-30-2015 '!S5</f>
        <v>0</v>
      </c>
      <c r="X5" s="220">
        <f>'Week Ending 10-23-2015'!X5+'Week Ending 10-30-2015 '!T5</f>
        <v>0</v>
      </c>
      <c r="Y5" s="231">
        <f>'Week Ending 10-23-2015'!Y5+'Week Ending 10-30-2015 '!U5</f>
        <v>0</v>
      </c>
      <c r="Z5" s="4"/>
      <c r="AA5" s="4"/>
      <c r="AB5" s="4"/>
    </row>
    <row r="6" spans="1:28" ht="30" customHeight="1" x14ac:dyDescent="0.3">
      <c r="A6" s="149" t="s">
        <v>374</v>
      </c>
      <c r="B6" s="337" t="s">
        <v>376</v>
      </c>
      <c r="C6" s="335">
        <f>'Week Ending 10-23-2015'!V6</f>
        <v>0</v>
      </c>
      <c r="D6" s="117">
        <v>6</v>
      </c>
      <c r="E6" s="530">
        <v>6</v>
      </c>
      <c r="F6" s="530"/>
      <c r="G6" s="117">
        <v>15</v>
      </c>
      <c r="H6" s="530">
        <v>15</v>
      </c>
      <c r="I6" s="530"/>
      <c r="J6" s="117">
        <v>13</v>
      </c>
      <c r="K6" s="530">
        <v>13</v>
      </c>
      <c r="L6" s="530"/>
      <c r="M6" s="117">
        <v>6</v>
      </c>
      <c r="N6" s="530">
        <v>6</v>
      </c>
      <c r="O6" s="530"/>
      <c r="P6" s="117">
        <v>15</v>
      </c>
      <c r="Q6" s="530">
        <v>5</v>
      </c>
      <c r="R6" s="530"/>
      <c r="S6" s="98">
        <f t="shared" si="0"/>
        <v>55</v>
      </c>
      <c r="T6" s="98">
        <f>SUM(E6,H6,K6,N6,Q6)</f>
        <v>45</v>
      </c>
      <c r="U6" s="98">
        <f>SUM(F6,I6,L6,O6,R6)</f>
        <v>0</v>
      </c>
      <c r="V6" s="336">
        <f t="shared" si="1"/>
        <v>10</v>
      </c>
      <c r="W6" s="218">
        <f>'Week Ending 10-23-2015'!W6+'Week Ending 10-30-2015 '!S6</f>
        <v>130</v>
      </c>
      <c r="X6" s="218">
        <f>'Week Ending 10-23-2015'!X6+'Week Ending 10-30-2015 '!T6</f>
        <v>120</v>
      </c>
      <c r="Y6" s="227">
        <f>'Week Ending 10-23-2015'!Y6+'Week Ending 10-30-2015 '!U6</f>
        <v>0</v>
      </c>
      <c r="Z6" s="4"/>
      <c r="AA6" s="4"/>
      <c r="AB6" s="4"/>
    </row>
    <row r="7" spans="1:28" ht="30" customHeight="1" thickBot="1" x14ac:dyDescent="0.35">
      <c r="A7" s="553" t="s">
        <v>375</v>
      </c>
      <c r="B7" s="554" t="s">
        <v>377</v>
      </c>
      <c r="C7" s="103">
        <f>'Week Ending 10-23-2015'!V7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221">
        <f>'Week Ending 10-23-2015'!W7+'Week Ending 10-30-2015 '!S7</f>
        <v>0</v>
      </c>
      <c r="X7" s="221">
        <f>'Week Ending 10-23-2015'!X7+'Week Ending 10-30-2015 '!T7</f>
        <v>0</v>
      </c>
      <c r="Y7" s="233">
        <f>'Week Ending 10-23-2015'!Y7+'Week Ending 10-30-2015 '!U7</f>
        <v>0</v>
      </c>
      <c r="Z7" s="4"/>
      <c r="AA7" s="4"/>
      <c r="AB7" s="4"/>
    </row>
    <row r="8" spans="1:28" ht="44.4" customHeight="1" x14ac:dyDescent="0.3">
      <c r="A8" s="669" t="s">
        <v>16</v>
      </c>
      <c r="B8" s="479" t="s">
        <v>378</v>
      </c>
      <c r="C8" s="480">
        <f>'Week Ending 10-23-2015'!V8</f>
        <v>185</v>
      </c>
      <c r="D8" s="467">
        <v>1</v>
      </c>
      <c r="E8" s="538">
        <v>1</v>
      </c>
      <c r="F8" s="538"/>
      <c r="G8" s="467"/>
      <c r="H8" s="538"/>
      <c r="I8" s="538"/>
      <c r="J8" s="467"/>
      <c r="K8" s="538"/>
      <c r="L8" s="538"/>
      <c r="M8" s="467"/>
      <c r="N8" s="538"/>
      <c r="O8" s="538"/>
      <c r="P8" s="467"/>
      <c r="Q8" s="538">
        <v>180</v>
      </c>
      <c r="R8" s="538"/>
      <c r="S8" s="52">
        <f t="shared" si="0"/>
        <v>1</v>
      </c>
      <c r="T8" s="52">
        <f t="shared" si="0"/>
        <v>181</v>
      </c>
      <c r="U8" s="52">
        <f t="shared" si="0"/>
        <v>0</v>
      </c>
      <c r="V8" s="481">
        <f t="shared" si="1"/>
        <v>5</v>
      </c>
      <c r="W8" s="220">
        <f>'Week Ending 10-23-2015'!W8+'Week Ending 10-30-2015 '!S8</f>
        <v>219</v>
      </c>
      <c r="X8" s="220">
        <f>'Week Ending 10-23-2015'!X8+'Week Ending 10-30-2015 '!T8</f>
        <v>214</v>
      </c>
      <c r="Y8" s="231">
        <f>'Week Ending 10-23-2015'!Y8+'Week Ending 10-30-2015 '!U8</f>
        <v>0</v>
      </c>
      <c r="Z8" s="4"/>
      <c r="AA8" s="4"/>
      <c r="AB8" s="4"/>
    </row>
    <row r="9" spans="1:28" ht="32.4" customHeight="1" x14ac:dyDescent="0.3">
      <c r="A9" s="670"/>
      <c r="B9" s="482" t="s">
        <v>379</v>
      </c>
      <c r="C9" s="480">
        <f>'Week Ending 10-23-2015'!V9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220">
        <f>'Week Ending 10-23-2015'!W9+'Week Ending 10-30-2015 '!S9</f>
        <v>0</v>
      </c>
      <c r="X9" s="220">
        <f>'Week Ending 10-23-2015'!X9+'Week Ending 10-30-2015 '!T9</f>
        <v>0</v>
      </c>
      <c r="Y9" s="231">
        <f>'Week Ending 10-23-2015'!Y9+'Week Ending 10-30-2015 '!U9</f>
        <v>0</v>
      </c>
      <c r="Z9" s="4"/>
      <c r="AA9" s="4"/>
      <c r="AB9" s="4"/>
    </row>
    <row r="10" spans="1:28" ht="37.950000000000003" customHeight="1" x14ac:dyDescent="0.3">
      <c r="A10" s="155" t="s">
        <v>380</v>
      </c>
      <c r="B10" s="339" t="s">
        <v>381</v>
      </c>
      <c r="C10" s="338">
        <f>'Week Ending 10-23-2015'!V10</f>
        <v>0</v>
      </c>
      <c r="D10" s="128">
        <v>1</v>
      </c>
      <c r="E10" s="540">
        <v>1</v>
      </c>
      <c r="F10" s="540"/>
      <c r="G10" s="128">
        <v>3</v>
      </c>
      <c r="H10" s="540">
        <v>3</v>
      </c>
      <c r="I10" s="540"/>
      <c r="J10" s="128"/>
      <c r="K10" s="540"/>
      <c r="L10" s="540"/>
      <c r="M10" s="128">
        <v>5</v>
      </c>
      <c r="N10" s="540">
        <v>2</v>
      </c>
      <c r="O10" s="540"/>
      <c r="P10" s="128">
        <v>1</v>
      </c>
      <c r="Q10" s="540">
        <v>1</v>
      </c>
      <c r="R10" s="540"/>
      <c r="S10" s="98">
        <f t="shared" si="0"/>
        <v>10</v>
      </c>
      <c r="T10" s="98">
        <f>SUM(E10,H10,K10,N10,Q10)</f>
        <v>7</v>
      </c>
      <c r="U10" s="98">
        <f t="shared" si="0"/>
        <v>0</v>
      </c>
      <c r="V10" s="336">
        <f t="shared" si="1"/>
        <v>3</v>
      </c>
      <c r="W10" s="218">
        <f>'Week Ending 10-23-2015'!W10+'Week Ending 10-30-2015 '!S10</f>
        <v>205</v>
      </c>
      <c r="X10" s="218">
        <f>'Week Ending 10-23-2015'!X10+'Week Ending 10-30-2015 '!T10</f>
        <v>202</v>
      </c>
      <c r="Y10" s="227">
        <f>'Week Ending 10-23-2015'!Y10+'Week Ending 10-30-2015 '!U10</f>
        <v>0</v>
      </c>
      <c r="Z10" s="4"/>
      <c r="AA10" s="4"/>
      <c r="AB10" s="4"/>
    </row>
    <row r="11" spans="1:28" ht="30" customHeight="1" thickBot="1" x14ac:dyDescent="0.35">
      <c r="A11" s="379" t="s">
        <v>382</v>
      </c>
      <c r="B11" s="356" t="s">
        <v>383</v>
      </c>
      <c r="C11" s="357">
        <f>'Week Ending 10-23-2015'!V11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219">
        <f>'Week Ending 10-23-2015'!W11+'Week Ending 10-30-2015 '!S11</f>
        <v>0</v>
      </c>
      <c r="X11" s="219">
        <f>'Week Ending 10-23-2015'!X11+'Week Ending 10-30-2015 '!T11</f>
        <v>0</v>
      </c>
      <c r="Y11" s="229">
        <f>'Week Ending 10-23-2015'!Y11+'Week Ending 10-30-2015 '!U11</f>
        <v>0</v>
      </c>
      <c r="Z11" s="4"/>
      <c r="AA11" s="4"/>
      <c r="AB11" s="4"/>
    </row>
    <row r="12" spans="1:28" ht="39.6" customHeight="1" x14ac:dyDescent="0.3">
      <c r="A12" s="671" t="s">
        <v>20</v>
      </c>
      <c r="B12" s="359" t="s">
        <v>384</v>
      </c>
      <c r="C12" s="360">
        <f>'Week Ending 10-23-2015'!V12</f>
        <v>0</v>
      </c>
      <c r="D12" s="135"/>
      <c r="E12" s="544"/>
      <c r="F12" s="544"/>
      <c r="G12" s="135">
        <v>1</v>
      </c>
      <c r="H12" s="544"/>
      <c r="I12" s="544">
        <v>1</v>
      </c>
      <c r="J12" s="135">
        <v>6</v>
      </c>
      <c r="K12" s="544">
        <v>2</v>
      </c>
      <c r="L12" s="544">
        <v>4</v>
      </c>
      <c r="M12" s="135">
        <v>7</v>
      </c>
      <c r="N12" s="544">
        <v>2</v>
      </c>
      <c r="O12" s="544">
        <v>5</v>
      </c>
      <c r="P12" s="135">
        <v>4</v>
      </c>
      <c r="Q12" s="544">
        <v>0</v>
      </c>
      <c r="R12" s="544">
        <v>4</v>
      </c>
      <c r="S12" s="44">
        <f t="shared" si="0"/>
        <v>18</v>
      </c>
      <c r="T12" s="44">
        <f>SUM(E12,H12,K12,N12,Q12)</f>
        <v>4</v>
      </c>
      <c r="U12" s="44">
        <f>SUM(F12,I12,L12,O12,R12)</f>
        <v>14</v>
      </c>
      <c r="V12" s="349">
        <f t="shared" si="1"/>
        <v>0</v>
      </c>
      <c r="W12" s="224">
        <f>'Week Ending 10-23-2015'!W12+'Week Ending 10-30-2015 '!S12</f>
        <v>74</v>
      </c>
      <c r="X12" s="224">
        <f>'Week Ending 10-23-2015'!X12+'Week Ending 10-30-2015 '!T12</f>
        <v>38</v>
      </c>
      <c r="Y12" s="225">
        <f>'Week Ending 10-23-2015'!Y12+'Week Ending 10-30-2015 '!U12</f>
        <v>36</v>
      </c>
      <c r="Z12" s="4"/>
      <c r="AA12" s="4"/>
      <c r="AB12" s="4"/>
    </row>
    <row r="13" spans="1:28" ht="39.6" customHeight="1" x14ac:dyDescent="0.3">
      <c r="A13" s="672"/>
      <c r="B13" s="346" t="s">
        <v>385</v>
      </c>
      <c r="C13" s="340">
        <f>'Week Ending 10-23-2015'!V13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'Week Ending 10-23-2015'!W13+'Week Ending 10-30-2015 '!S13</f>
        <v>0</v>
      </c>
      <c r="X13" s="218">
        <f>'Week Ending 10-23-2015'!X13+'Week Ending 10-30-2015 '!T13</f>
        <v>0</v>
      </c>
      <c r="Y13" s="227">
        <f>'Week Ending 10-23-2015'!Y13+'Week Ending 10-30-2015 '!U13</f>
        <v>0</v>
      </c>
      <c r="Z13" s="4"/>
      <c r="AA13" s="4"/>
      <c r="AB13" s="4"/>
    </row>
    <row r="14" spans="1:28" ht="30" customHeight="1" x14ac:dyDescent="0.3">
      <c r="A14" s="159" t="s">
        <v>386</v>
      </c>
      <c r="B14" s="341" t="s">
        <v>387</v>
      </c>
      <c r="C14" s="340">
        <f>'Week Ending 10-23-2015'!V14</f>
        <v>0</v>
      </c>
      <c r="D14" s="139"/>
      <c r="E14" s="546"/>
      <c r="F14" s="546"/>
      <c r="G14" s="139">
        <v>26</v>
      </c>
      <c r="H14" s="546">
        <v>26</v>
      </c>
      <c r="I14" s="546"/>
      <c r="J14" s="139">
        <v>1</v>
      </c>
      <c r="K14" s="546">
        <v>1</v>
      </c>
      <c r="L14" s="546"/>
      <c r="M14" s="139">
        <v>24</v>
      </c>
      <c r="N14" s="546">
        <v>3</v>
      </c>
      <c r="O14" s="546"/>
      <c r="P14" s="139">
        <v>7</v>
      </c>
      <c r="Q14" s="546"/>
      <c r="R14" s="546">
        <v>7</v>
      </c>
      <c r="S14" s="98">
        <f t="shared" si="0"/>
        <v>58</v>
      </c>
      <c r="T14" s="98">
        <f t="shared" si="0"/>
        <v>30</v>
      </c>
      <c r="U14" s="98">
        <f t="shared" si="0"/>
        <v>7</v>
      </c>
      <c r="V14" s="336">
        <f t="shared" si="1"/>
        <v>21</v>
      </c>
      <c r="W14" s="218">
        <f>'Week Ending 10-23-2015'!W14+'Week Ending 10-30-2015 '!S14</f>
        <v>129</v>
      </c>
      <c r="X14" s="218">
        <f>'Week Ending 10-23-2015'!X14+'Week Ending 10-30-2015 '!T14</f>
        <v>101</v>
      </c>
      <c r="Y14" s="227">
        <f>'Week Ending 10-23-2015'!Y14+'Week Ending 10-30-2015 '!U14</f>
        <v>7</v>
      </c>
      <c r="Z14" s="4"/>
      <c r="AA14" s="4"/>
      <c r="AB14" s="4"/>
    </row>
    <row r="15" spans="1:28" ht="30.6" customHeight="1" thickBot="1" x14ac:dyDescent="0.35">
      <c r="A15" s="461" t="s">
        <v>388</v>
      </c>
      <c r="B15" s="483" t="s">
        <v>389</v>
      </c>
      <c r="C15" s="484">
        <f>'Week Ending 10-23-2015'!V15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221">
        <f>'Week Ending 10-23-2015'!W15+'Week Ending 10-30-2015 '!S15</f>
        <v>0</v>
      </c>
      <c r="X15" s="221">
        <f>'Week Ending 10-23-2015'!X15+'Week Ending 10-30-2015 '!T15</f>
        <v>0</v>
      </c>
      <c r="Y15" s="233">
        <f>'Week Ending 10-23-2015'!Y15+'Week Ending 10-30-2015 '!U15</f>
        <v>0</v>
      </c>
      <c r="Z15" s="4"/>
      <c r="AA15" s="4"/>
      <c r="AB15" s="4"/>
    </row>
    <row r="16" spans="1:28" ht="21.6" customHeight="1" thickBot="1" x14ac:dyDescent="0.35">
      <c r="A16" s="381" t="s">
        <v>153</v>
      </c>
      <c r="B16" s="365" t="s">
        <v>154</v>
      </c>
      <c r="C16" s="366">
        <f>'Week Ending 10-23-2015'!V16</f>
        <v>0</v>
      </c>
      <c r="D16" s="417"/>
      <c r="E16" s="550"/>
      <c r="F16" s="550"/>
      <c r="G16" s="417"/>
      <c r="H16" s="550"/>
      <c r="I16" s="550"/>
      <c r="J16" s="417"/>
      <c r="K16" s="550"/>
      <c r="L16" s="550"/>
      <c r="M16" s="417"/>
      <c r="N16" s="550"/>
      <c r="O16" s="550"/>
      <c r="P16" s="417"/>
      <c r="Q16" s="550"/>
      <c r="R16" s="550"/>
      <c r="S16" s="316">
        <f t="shared" si="0"/>
        <v>0</v>
      </c>
      <c r="T16" s="316">
        <f t="shared" si="0"/>
        <v>0</v>
      </c>
      <c r="U16" s="316">
        <f t="shared" si="0"/>
        <v>0</v>
      </c>
      <c r="V16" s="367">
        <f t="shared" si="1"/>
        <v>0</v>
      </c>
      <c r="W16" s="368">
        <f>'Week Ending 10-23-2015'!W16+'Week Ending 10-30-2015 '!S16</f>
        <v>11</v>
      </c>
      <c r="X16" s="368">
        <f>'Week Ending 10-23-2015'!X16+'Week Ending 10-30-2015 '!T16</f>
        <v>11</v>
      </c>
      <c r="Y16" s="449">
        <f>'Week Ending 10-23-2015'!Y16+'Week Ending 10-30-2015 '!U16</f>
        <v>0</v>
      </c>
      <c r="Z16" s="4"/>
      <c r="AA16" s="4"/>
      <c r="AB16" s="4"/>
    </row>
    <row r="17" spans="1:28" ht="15.6" customHeight="1" thickBot="1" x14ac:dyDescent="0.35">
      <c r="A17" s="432" t="s">
        <v>2</v>
      </c>
      <c r="B17" s="433"/>
      <c r="C17" s="434">
        <f t="shared" ref="C17:Y17" si="2">SUM(C4:C16)</f>
        <v>185</v>
      </c>
      <c r="D17" s="435">
        <f t="shared" si="2"/>
        <v>8</v>
      </c>
      <c r="E17" s="454">
        <f t="shared" si="2"/>
        <v>8</v>
      </c>
      <c r="F17" s="435">
        <f t="shared" si="2"/>
        <v>0</v>
      </c>
      <c r="G17" s="435">
        <f t="shared" si="2"/>
        <v>45</v>
      </c>
      <c r="H17" s="455">
        <f t="shared" si="2"/>
        <v>44</v>
      </c>
      <c r="I17" s="456">
        <f t="shared" si="2"/>
        <v>1</v>
      </c>
      <c r="J17" s="456">
        <f t="shared" si="2"/>
        <v>20</v>
      </c>
      <c r="K17" s="454">
        <f t="shared" si="2"/>
        <v>16</v>
      </c>
      <c r="L17" s="435">
        <f t="shared" si="2"/>
        <v>4</v>
      </c>
      <c r="M17" s="435">
        <f t="shared" si="2"/>
        <v>42</v>
      </c>
      <c r="N17" s="454">
        <f t="shared" si="2"/>
        <v>13</v>
      </c>
      <c r="O17" s="435">
        <f t="shared" si="2"/>
        <v>5</v>
      </c>
      <c r="P17" s="435">
        <f t="shared" si="2"/>
        <v>27</v>
      </c>
      <c r="Q17" s="454">
        <f t="shared" si="2"/>
        <v>186</v>
      </c>
      <c r="R17" s="435">
        <f t="shared" si="2"/>
        <v>11</v>
      </c>
      <c r="S17" s="313">
        <f t="shared" si="2"/>
        <v>142</v>
      </c>
      <c r="T17" s="313">
        <f t="shared" si="2"/>
        <v>267</v>
      </c>
      <c r="U17" s="313">
        <f t="shared" si="2"/>
        <v>21</v>
      </c>
      <c r="V17" s="436">
        <f t="shared" si="2"/>
        <v>39</v>
      </c>
      <c r="W17" s="222">
        <f t="shared" si="2"/>
        <v>950</v>
      </c>
      <c r="X17" s="222">
        <f t="shared" si="2"/>
        <v>859</v>
      </c>
      <c r="Y17" s="235">
        <f t="shared" si="2"/>
        <v>52</v>
      </c>
      <c r="Z17" s="4"/>
      <c r="AA17" s="4"/>
      <c r="AB17" s="4"/>
    </row>
    <row r="18" spans="1:28" x14ac:dyDescent="0.3">
      <c r="A18" s="8"/>
      <c r="P18" s="9"/>
      <c r="Q18" s="9"/>
      <c r="R18" s="9"/>
      <c r="S18" s="30"/>
      <c r="T18" s="9"/>
      <c r="U18" s="9"/>
      <c r="W18" s="4"/>
      <c r="X18" s="4"/>
      <c r="Y18" s="4"/>
    </row>
    <row r="19" spans="1:28" x14ac:dyDescent="0.3">
      <c r="A19" s="8"/>
      <c r="C19" s="2"/>
      <c r="E19" s="4"/>
      <c r="F19" s="4"/>
      <c r="H19" s="4"/>
      <c r="I19" s="4"/>
      <c r="J19" s="2"/>
      <c r="K19" s="4"/>
      <c r="L19" s="4"/>
      <c r="N19" s="4"/>
      <c r="W19" s="4"/>
      <c r="X19" s="4"/>
      <c r="Y19" s="4"/>
    </row>
    <row r="20" spans="1:28" x14ac:dyDescent="0.3">
      <c r="A20" s="8"/>
      <c r="C20" s="2"/>
      <c r="H20" s="2"/>
      <c r="I20" s="2"/>
      <c r="J20" s="2"/>
      <c r="W20" s="4"/>
      <c r="X20" s="4"/>
      <c r="Y20" s="4"/>
    </row>
    <row r="21" spans="1:28" x14ac:dyDescent="0.3">
      <c r="A21" s="8"/>
      <c r="C21" s="2"/>
      <c r="H21" s="2"/>
      <c r="I21" s="2"/>
      <c r="J21" s="2"/>
      <c r="W21" s="4"/>
      <c r="X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104" priority="2" operator="equal">
      <formula>0</formula>
    </cfRule>
  </conditionalFormatting>
  <conditionalFormatting sqref="V1:V17">
    <cfRule type="cellIs" dxfId="103" priority="1" operator="equal">
      <formula>0</formula>
    </cfRule>
  </conditionalFormatting>
  <pageMargins left="0.7" right="0.7" top="0.75" bottom="0.75" header="0.3" footer="0.3"/>
  <pageSetup scale="55"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90" zoomScaleNormal="90" workbookViewId="0">
      <selection activeCell="AC11" sqref="AC11"/>
    </sheetView>
  </sheetViews>
  <sheetFormatPr defaultColWidth="8.88671875" defaultRowHeight="14.4" x14ac:dyDescent="0.3"/>
  <cols>
    <col min="1" max="1" width="29.44140625" style="384" customWidth="1"/>
    <col min="2" max="2" width="40.88671875" style="384" customWidth="1"/>
    <col min="3" max="3" width="11.33203125" style="471" customWidth="1"/>
    <col min="4" max="5" width="6.44140625" style="384" customWidth="1"/>
    <col min="6" max="6" width="7.88671875" style="384" customWidth="1"/>
    <col min="7" max="7" width="6.44140625" style="384" customWidth="1"/>
    <col min="8" max="8" width="6.44140625" style="472" customWidth="1"/>
    <col min="9" max="9" width="7.88671875" style="472" customWidth="1"/>
    <col min="10" max="10" width="6.44140625" style="472" customWidth="1"/>
    <col min="11" max="11" width="6.44140625" style="384" customWidth="1"/>
    <col min="12" max="12" width="7.88671875" style="384" customWidth="1"/>
    <col min="13" max="14" width="6.44140625" style="384" customWidth="1"/>
    <col min="15" max="15" width="7.88671875" style="384" customWidth="1"/>
    <col min="16" max="17" width="6.44140625" style="384" customWidth="1"/>
    <col min="18" max="21" width="7.88671875" style="384" customWidth="1"/>
    <col min="22" max="22" width="10.6640625" style="384" customWidth="1"/>
    <col min="23" max="25" width="7.88671875" style="384" customWidth="1"/>
    <col min="26" max="26" width="8.88671875" style="384" customWidth="1"/>
    <col min="27" max="16384" width="8.88671875" style="384"/>
  </cols>
  <sheetData>
    <row r="1" spans="1:28" s="468" customFormat="1" ht="14.4" customHeight="1" thickBot="1" x14ac:dyDescent="0.35">
      <c r="A1" s="673" t="s">
        <v>21</v>
      </c>
      <c r="B1" s="675" t="s">
        <v>14</v>
      </c>
      <c r="C1" s="677" t="s">
        <v>212</v>
      </c>
      <c r="D1" s="679" t="s">
        <v>8</v>
      </c>
      <c r="E1" s="680"/>
      <c r="F1" s="680"/>
      <c r="G1" s="680"/>
      <c r="H1" s="680"/>
      <c r="I1" s="680"/>
      <c r="J1" s="680"/>
      <c r="K1" s="680"/>
      <c r="L1" s="680"/>
      <c r="M1" s="680"/>
      <c r="N1" s="680"/>
      <c r="O1" s="680"/>
      <c r="P1" s="680"/>
      <c r="Q1" s="680"/>
      <c r="R1" s="681"/>
      <c r="S1" s="200"/>
      <c r="T1" s="200"/>
      <c r="U1" s="200"/>
      <c r="V1" s="682" t="s">
        <v>3</v>
      </c>
      <c r="W1" s="200"/>
      <c r="X1" s="200"/>
      <c r="Y1" s="200"/>
    </row>
    <row r="2" spans="1:28" ht="19.2" customHeight="1" thickBot="1" x14ac:dyDescent="0.35">
      <c r="A2" s="674"/>
      <c r="B2" s="676"/>
      <c r="C2" s="678"/>
      <c r="D2" s="684">
        <v>42114</v>
      </c>
      <c r="E2" s="685"/>
      <c r="F2" s="686"/>
      <c r="G2" s="687">
        <f>D2+1</f>
        <v>42115</v>
      </c>
      <c r="H2" s="688"/>
      <c r="I2" s="689"/>
      <c r="J2" s="684">
        <f>G2+1</f>
        <v>42116</v>
      </c>
      <c r="K2" s="685"/>
      <c r="L2" s="686"/>
      <c r="M2" s="684">
        <f>J2+1</f>
        <v>42117</v>
      </c>
      <c r="N2" s="685"/>
      <c r="O2" s="686"/>
      <c r="P2" s="684">
        <f>M2+1</f>
        <v>42118</v>
      </c>
      <c r="Q2" s="685"/>
      <c r="R2" s="686"/>
      <c r="S2" s="663" t="s">
        <v>23</v>
      </c>
      <c r="T2" s="664"/>
      <c r="U2" s="665"/>
      <c r="V2" s="683"/>
      <c r="W2" s="666" t="s">
        <v>192</v>
      </c>
      <c r="X2" s="667"/>
      <c r="Y2" s="668"/>
      <c r="Z2" s="486"/>
      <c r="AA2" s="486"/>
      <c r="AB2" s="486"/>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36" t="s">
        <v>4</v>
      </c>
      <c r="X3" s="237" t="s">
        <v>13</v>
      </c>
      <c r="Y3" s="238" t="s">
        <v>53</v>
      </c>
      <c r="Z3" s="487"/>
      <c r="AA3" s="487"/>
      <c r="AB3" s="487"/>
    </row>
    <row r="4" spans="1:28" ht="42.6" customHeight="1" x14ac:dyDescent="0.3">
      <c r="A4" s="707" t="s">
        <v>17</v>
      </c>
      <c r="B4" s="451" t="s">
        <v>163</v>
      </c>
      <c r="C4" s="348">
        <f>'Week Ending 04-17-2015'!V4</f>
        <v>0</v>
      </c>
      <c r="D4" s="459">
        <v>140</v>
      </c>
      <c r="E4" s="460">
        <v>140</v>
      </c>
      <c r="F4" s="460"/>
      <c r="G4" s="459"/>
      <c r="H4" s="460"/>
      <c r="I4" s="460"/>
      <c r="J4" s="113"/>
      <c r="K4" s="68"/>
      <c r="L4" s="68"/>
      <c r="M4" s="113"/>
      <c r="N4" s="68"/>
      <c r="O4" s="113"/>
      <c r="P4" s="438"/>
      <c r="Q4" s="68"/>
      <c r="R4" s="68"/>
      <c r="S4" s="452">
        <f t="shared" ref="S4:U16" si="0">SUM(D4,G4,J4,M4,P4)</f>
        <v>140</v>
      </c>
      <c r="T4" s="452">
        <f t="shared" si="0"/>
        <v>140</v>
      </c>
      <c r="U4" s="452">
        <f t="shared" si="0"/>
        <v>0</v>
      </c>
      <c r="V4" s="453">
        <f t="shared" ref="V4:V16" si="1">C4+(S4-T4-U4)</f>
        <v>0</v>
      </c>
      <c r="W4" s="224">
        <f>'Week Ending 04-17-2015'!W4+'Week Ending 04-24-2015'!S4</f>
        <v>358</v>
      </c>
      <c r="X4" s="224">
        <f>'Week Ending 04-17-2015'!X4+'Week Ending 04-24-2015'!T4</f>
        <v>380</v>
      </c>
      <c r="Y4" s="225">
        <f>'Week Ending 04-17-2015'!Y4+'Week Ending 04-24-2015'!U4</f>
        <v>0</v>
      </c>
      <c r="Z4" s="469"/>
      <c r="AA4" s="469"/>
      <c r="AB4" s="469"/>
    </row>
    <row r="5" spans="1:28" ht="29.4" customHeight="1" x14ac:dyDescent="0.3">
      <c r="A5" s="708"/>
      <c r="B5" s="478" t="s">
        <v>206</v>
      </c>
      <c r="C5" s="475">
        <v>0</v>
      </c>
      <c r="D5" s="488">
        <v>8</v>
      </c>
      <c r="E5" s="489">
        <v>8</v>
      </c>
      <c r="F5" s="489"/>
      <c r="G5" s="490"/>
      <c r="H5" s="489"/>
      <c r="I5" s="489"/>
      <c r="J5" s="491"/>
      <c r="K5" s="492"/>
      <c r="L5" s="492"/>
      <c r="M5" s="493"/>
      <c r="N5" s="492"/>
      <c r="O5" s="491"/>
      <c r="P5" s="494">
        <v>91</v>
      </c>
      <c r="Q5" s="492">
        <v>91</v>
      </c>
      <c r="R5" s="492"/>
      <c r="S5" s="476">
        <f t="shared" si="0"/>
        <v>99</v>
      </c>
      <c r="T5" s="476">
        <f t="shared" si="0"/>
        <v>99</v>
      </c>
      <c r="U5" s="476">
        <f t="shared" si="0"/>
        <v>0</v>
      </c>
      <c r="V5" s="477">
        <f t="shared" si="1"/>
        <v>0</v>
      </c>
      <c r="W5" s="220">
        <f>S5</f>
        <v>99</v>
      </c>
      <c r="X5" s="220">
        <f>T5</f>
        <v>99</v>
      </c>
      <c r="Y5" s="231">
        <f>U5</f>
        <v>0</v>
      </c>
      <c r="Z5" s="469"/>
      <c r="AA5" s="469"/>
      <c r="AB5" s="469"/>
    </row>
    <row r="6" spans="1:28" ht="30" customHeight="1" x14ac:dyDescent="0.3">
      <c r="A6" s="149" t="s">
        <v>216</v>
      </c>
      <c r="B6" s="337" t="s">
        <v>217</v>
      </c>
      <c r="C6" s="335">
        <f>'Week Ending 04-17-2015'!V5</f>
        <v>1</v>
      </c>
      <c r="D6" s="464">
        <v>12</v>
      </c>
      <c r="E6" s="116">
        <v>13</v>
      </c>
      <c r="F6" s="116"/>
      <c r="G6" s="117">
        <v>5</v>
      </c>
      <c r="H6" s="116">
        <v>5</v>
      </c>
      <c r="I6" s="116"/>
      <c r="J6" s="117">
        <v>7</v>
      </c>
      <c r="K6" s="116">
        <v>7</v>
      </c>
      <c r="L6" s="116"/>
      <c r="M6" s="464">
        <v>21</v>
      </c>
      <c r="N6" s="116">
        <v>21</v>
      </c>
      <c r="O6" s="117"/>
      <c r="P6" s="439">
        <v>11</v>
      </c>
      <c r="Q6" s="116">
        <v>11</v>
      </c>
      <c r="R6" s="116"/>
      <c r="S6" s="98">
        <f t="shared" si="0"/>
        <v>56</v>
      </c>
      <c r="T6" s="98">
        <f t="shared" si="0"/>
        <v>57</v>
      </c>
      <c r="U6" s="98">
        <f t="shared" si="0"/>
        <v>0</v>
      </c>
      <c r="V6" s="336">
        <f t="shared" si="1"/>
        <v>0</v>
      </c>
      <c r="W6" s="218">
        <f>'Week Ending 04-17-2015'!W5+'Week Ending 04-17-2015'!W6+'Week Ending 04-24-2015'!S6</f>
        <v>264</v>
      </c>
      <c r="X6" s="218">
        <f>'Week Ending 04-17-2015'!X5+'Week Ending 04-17-2015'!X6+'Week Ending 04-24-2015'!T6</f>
        <v>284</v>
      </c>
      <c r="Y6" s="227">
        <f>'Week Ending 04-17-2015'!Y5+'Week Ending 04-17-2015'!Y6+'Week Ending 04-24-2015'!U6</f>
        <v>2</v>
      </c>
      <c r="Z6" s="495"/>
      <c r="AA6" s="495"/>
      <c r="AB6" s="495"/>
    </row>
    <row r="7" spans="1:28" ht="30" customHeight="1" thickBot="1" x14ac:dyDescent="0.35">
      <c r="A7" s="378" t="s">
        <v>207</v>
      </c>
      <c r="B7" s="350" t="s">
        <v>208</v>
      </c>
      <c r="C7" s="61">
        <v>0</v>
      </c>
      <c r="D7" s="440"/>
      <c r="E7" s="465"/>
      <c r="F7" s="413"/>
      <c r="G7" s="412"/>
      <c r="H7" s="413"/>
      <c r="I7" s="413"/>
      <c r="J7" s="440"/>
      <c r="K7" s="72"/>
      <c r="L7" s="74"/>
      <c r="M7" s="440"/>
      <c r="N7" s="466"/>
      <c r="O7" s="440"/>
      <c r="P7" s="441"/>
      <c r="Q7" s="72"/>
      <c r="R7" s="72"/>
      <c r="S7" s="352">
        <f t="shared" si="0"/>
        <v>0</v>
      </c>
      <c r="T7" s="352">
        <f t="shared" si="0"/>
        <v>0</v>
      </c>
      <c r="U7" s="352">
        <f t="shared" si="0"/>
        <v>0</v>
      </c>
      <c r="V7" s="353">
        <f t="shared" si="1"/>
        <v>0</v>
      </c>
      <c r="W7" s="219">
        <f>S7</f>
        <v>0</v>
      </c>
      <c r="X7" s="219">
        <f>T7</f>
        <v>0</v>
      </c>
      <c r="Y7" s="229">
        <f>U7</f>
        <v>0</v>
      </c>
      <c r="Z7" s="469"/>
      <c r="AA7" s="469"/>
      <c r="AB7" s="469"/>
    </row>
    <row r="8" spans="1:28" ht="44.4" customHeight="1" x14ac:dyDescent="0.3">
      <c r="A8" s="669" t="s">
        <v>16</v>
      </c>
      <c r="B8" s="479" t="s">
        <v>168</v>
      </c>
      <c r="C8" s="480">
        <f>'Week Ending 04-17-2015'!V7</f>
        <v>0</v>
      </c>
      <c r="D8" s="467">
        <v>134</v>
      </c>
      <c r="E8" s="496"/>
      <c r="F8" s="496"/>
      <c r="G8" s="467"/>
      <c r="H8" s="496"/>
      <c r="I8" s="496"/>
      <c r="J8" s="467"/>
      <c r="K8" s="496">
        <v>30</v>
      </c>
      <c r="L8" s="496"/>
      <c r="M8" s="467"/>
      <c r="N8" s="496">
        <v>104</v>
      </c>
      <c r="O8" s="467"/>
      <c r="P8" s="497"/>
      <c r="Q8" s="496"/>
      <c r="R8" s="496"/>
      <c r="S8" s="52">
        <f t="shared" si="0"/>
        <v>134</v>
      </c>
      <c r="T8" s="52">
        <f t="shared" si="0"/>
        <v>134</v>
      </c>
      <c r="U8" s="52">
        <f t="shared" si="0"/>
        <v>0</v>
      </c>
      <c r="V8" s="481">
        <f t="shared" si="1"/>
        <v>0</v>
      </c>
      <c r="W8" s="220">
        <f>'Week Ending 04-17-2015'!W7+'Week Ending 04-24-2015'!S8</f>
        <v>134</v>
      </c>
      <c r="X8" s="220">
        <f>'Week Ending 04-17-2015'!X7+'Week Ending 04-24-2015'!T8</f>
        <v>134</v>
      </c>
      <c r="Y8" s="231">
        <f>'Week Ending 04-17-2015'!Y7+'Week Ending 04-24-2015'!U8</f>
        <v>0</v>
      </c>
      <c r="Z8" s="469"/>
      <c r="AA8" s="469"/>
      <c r="AB8" s="469"/>
    </row>
    <row r="9" spans="1:28" ht="32.4" customHeight="1" x14ac:dyDescent="0.3">
      <c r="A9" s="670"/>
      <c r="B9" s="482" t="s">
        <v>209</v>
      </c>
      <c r="C9" s="480">
        <v>0</v>
      </c>
      <c r="D9" s="467"/>
      <c r="E9" s="496"/>
      <c r="F9" s="496"/>
      <c r="G9" s="467"/>
      <c r="H9" s="496"/>
      <c r="I9" s="496"/>
      <c r="J9" s="467"/>
      <c r="K9" s="496"/>
      <c r="L9" s="496"/>
      <c r="M9" s="467"/>
      <c r="N9" s="496"/>
      <c r="O9" s="467"/>
      <c r="P9" s="497"/>
      <c r="Q9" s="496"/>
      <c r="R9" s="496"/>
      <c r="S9" s="52">
        <f t="shared" si="0"/>
        <v>0</v>
      </c>
      <c r="T9" s="52">
        <f t="shared" si="0"/>
        <v>0</v>
      </c>
      <c r="U9" s="52">
        <f t="shared" si="0"/>
        <v>0</v>
      </c>
      <c r="V9" s="481">
        <f t="shared" si="1"/>
        <v>0</v>
      </c>
      <c r="W9" s="220">
        <f>S9</f>
        <v>0</v>
      </c>
      <c r="X9" s="220">
        <f>T9</f>
        <v>0</v>
      </c>
      <c r="Y9" s="231">
        <f>U9</f>
        <v>0</v>
      </c>
      <c r="Z9" s="469"/>
      <c r="AA9" s="469"/>
      <c r="AB9" s="469"/>
    </row>
    <row r="10" spans="1:28" ht="37.950000000000003" customHeight="1" x14ac:dyDescent="0.3">
      <c r="A10" s="155" t="s">
        <v>219</v>
      </c>
      <c r="B10" s="339" t="s">
        <v>218</v>
      </c>
      <c r="C10" s="338">
        <f>'Week Ending 04-17-2015'!V8</f>
        <v>0</v>
      </c>
      <c r="D10" s="128">
        <v>70</v>
      </c>
      <c r="E10" s="127">
        <v>8</v>
      </c>
      <c r="F10" s="127"/>
      <c r="G10" s="128">
        <v>2</v>
      </c>
      <c r="H10" s="127"/>
      <c r="I10" s="127"/>
      <c r="J10" s="128">
        <v>1</v>
      </c>
      <c r="K10" s="127">
        <v>65</v>
      </c>
      <c r="L10" s="127"/>
      <c r="M10" s="128">
        <v>2</v>
      </c>
      <c r="N10" s="127">
        <v>2</v>
      </c>
      <c r="O10" s="128"/>
      <c r="P10" s="443">
        <v>1</v>
      </c>
      <c r="Q10" s="127">
        <v>1</v>
      </c>
      <c r="R10" s="127"/>
      <c r="S10" s="98">
        <f t="shared" si="0"/>
        <v>76</v>
      </c>
      <c r="T10" s="98">
        <f>SUM(E10,H10,K10,N10,Q10)</f>
        <v>76</v>
      </c>
      <c r="U10" s="98">
        <f t="shared" si="0"/>
        <v>0</v>
      </c>
      <c r="V10" s="336">
        <f t="shared" si="1"/>
        <v>0</v>
      </c>
      <c r="W10" s="218">
        <f>'Week Ending 04-17-2015'!W8+'Week Ending 04-17-2015'!W9+'Week Ending 04-24-2015'!S10</f>
        <v>135</v>
      </c>
      <c r="X10" s="218">
        <f>'Week Ending 04-17-2015'!X8+'Week Ending 04-17-2015'!X9+'Week Ending 04-24-2015'!T10</f>
        <v>135</v>
      </c>
      <c r="Y10" s="227">
        <f>'Week Ending 04-17-2015'!Y8+'Week Ending 04-17-2015'!Y9+'Week Ending 04-24-2015'!U10</f>
        <v>0</v>
      </c>
      <c r="Z10" s="495"/>
      <c r="AA10" s="495"/>
      <c r="AB10" s="495"/>
    </row>
    <row r="11" spans="1:28" ht="30" customHeight="1" thickBot="1" x14ac:dyDescent="0.35">
      <c r="A11" s="379" t="s">
        <v>210</v>
      </c>
      <c r="B11" s="356" t="s">
        <v>211</v>
      </c>
      <c r="C11" s="357">
        <v>0</v>
      </c>
      <c r="D11" s="414"/>
      <c r="E11" s="80"/>
      <c r="F11" s="80"/>
      <c r="G11" s="414"/>
      <c r="H11" s="80"/>
      <c r="I11" s="80"/>
      <c r="J11" s="414"/>
      <c r="K11" s="80"/>
      <c r="L11" s="80"/>
      <c r="M11" s="414"/>
      <c r="N11" s="80"/>
      <c r="O11" s="414"/>
      <c r="P11" s="444"/>
      <c r="Q11" s="80"/>
      <c r="R11" s="80"/>
      <c r="S11" s="48">
        <f t="shared" si="0"/>
        <v>0</v>
      </c>
      <c r="T11" s="48">
        <f t="shared" si="0"/>
        <v>0</v>
      </c>
      <c r="U11" s="48">
        <f t="shared" si="0"/>
        <v>0</v>
      </c>
      <c r="V11" s="358">
        <f t="shared" si="1"/>
        <v>0</v>
      </c>
      <c r="W11" s="219">
        <f>S11</f>
        <v>0</v>
      </c>
      <c r="X11" s="219">
        <f>T11</f>
        <v>0</v>
      </c>
      <c r="Y11" s="229">
        <f>U11</f>
        <v>0</v>
      </c>
      <c r="Z11" s="469"/>
      <c r="AA11" s="469"/>
      <c r="AB11" s="469"/>
    </row>
    <row r="12" spans="1:28" ht="39.6" customHeight="1" x14ac:dyDescent="0.3">
      <c r="A12" s="671" t="s">
        <v>20</v>
      </c>
      <c r="B12" s="359" t="s">
        <v>222</v>
      </c>
      <c r="C12" s="360">
        <f>'Week Ending 04-17-2015'!V10</f>
        <v>0</v>
      </c>
      <c r="D12" s="135">
        <v>6</v>
      </c>
      <c r="E12" s="84">
        <v>6</v>
      </c>
      <c r="F12" s="84"/>
      <c r="G12" s="135">
        <v>7</v>
      </c>
      <c r="H12" s="84">
        <v>5</v>
      </c>
      <c r="I12" s="84">
        <v>2</v>
      </c>
      <c r="J12" s="135"/>
      <c r="K12" s="84"/>
      <c r="L12" s="84"/>
      <c r="M12" s="135">
        <v>12</v>
      </c>
      <c r="N12" s="84">
        <v>9</v>
      </c>
      <c r="O12" s="135">
        <v>3</v>
      </c>
      <c r="P12" s="445"/>
      <c r="Q12" s="84"/>
      <c r="R12" s="84"/>
      <c r="S12" s="44">
        <f t="shared" si="0"/>
        <v>25</v>
      </c>
      <c r="T12" s="44">
        <f t="shared" si="0"/>
        <v>20</v>
      </c>
      <c r="U12" s="44">
        <f t="shared" si="0"/>
        <v>5</v>
      </c>
      <c r="V12" s="349">
        <f t="shared" si="1"/>
        <v>0</v>
      </c>
      <c r="W12" s="224">
        <f>'Week Ending 04-17-2015'!W10+'Week Ending 04-17-2015'!W11+'Week Ending 04-24-2015'!S12</f>
        <v>102</v>
      </c>
      <c r="X12" s="224">
        <f>'Week Ending 04-17-2015'!X10+'Week Ending 04-17-2015'!X11+'Week Ending 04-24-2015'!T12</f>
        <v>74</v>
      </c>
      <c r="Y12" s="225">
        <f>'Week Ending 04-17-2015'!Y10+'Week Ending 04-17-2015'!Y11+'Week Ending 04-24-2015'!U12</f>
        <v>28</v>
      </c>
      <c r="Z12" s="495"/>
      <c r="AA12" s="495"/>
      <c r="AB12" s="495"/>
    </row>
    <row r="13" spans="1:28" ht="39.6" customHeight="1" x14ac:dyDescent="0.3">
      <c r="A13" s="672"/>
      <c r="B13" s="346" t="s">
        <v>213</v>
      </c>
      <c r="C13" s="340">
        <v>0</v>
      </c>
      <c r="D13" s="139"/>
      <c r="E13" s="138"/>
      <c r="F13" s="138"/>
      <c r="G13" s="139"/>
      <c r="H13" s="138"/>
      <c r="I13" s="138"/>
      <c r="J13" s="139"/>
      <c r="K13" s="138"/>
      <c r="L13" s="138"/>
      <c r="M13" s="139"/>
      <c r="N13" s="138"/>
      <c r="O13" s="139"/>
      <c r="P13" s="446">
        <v>6</v>
      </c>
      <c r="Q13" s="138">
        <v>5</v>
      </c>
      <c r="R13" s="138">
        <v>1</v>
      </c>
      <c r="S13" s="98">
        <f t="shared" si="0"/>
        <v>6</v>
      </c>
      <c r="T13" s="98">
        <f t="shared" si="0"/>
        <v>5</v>
      </c>
      <c r="U13" s="98">
        <f t="shared" si="0"/>
        <v>1</v>
      </c>
      <c r="V13" s="336">
        <f t="shared" si="1"/>
        <v>0</v>
      </c>
      <c r="W13" s="218">
        <f>S13</f>
        <v>6</v>
      </c>
      <c r="X13" s="218">
        <f t="shared" ref="X13:Y13" si="2">T13</f>
        <v>5</v>
      </c>
      <c r="Y13" s="227">
        <f t="shared" si="2"/>
        <v>1</v>
      </c>
      <c r="Z13" s="469"/>
      <c r="AA13" s="469"/>
      <c r="AB13" s="469"/>
    </row>
    <row r="14" spans="1:28" ht="30" customHeight="1" x14ac:dyDescent="0.3">
      <c r="A14" s="159" t="s">
        <v>220</v>
      </c>
      <c r="B14" s="341" t="s">
        <v>221</v>
      </c>
      <c r="C14" s="340">
        <f>'Week Ending 04-17-2015'!V12</f>
        <v>0</v>
      </c>
      <c r="D14" s="139">
        <v>3</v>
      </c>
      <c r="E14" s="138">
        <v>3</v>
      </c>
      <c r="F14" s="138"/>
      <c r="G14" s="139"/>
      <c r="H14" s="138"/>
      <c r="I14" s="138"/>
      <c r="J14" s="139">
        <v>1</v>
      </c>
      <c r="K14" s="138">
        <v>1</v>
      </c>
      <c r="L14" s="138"/>
      <c r="M14" s="139">
        <v>9</v>
      </c>
      <c r="N14" s="138">
        <v>9</v>
      </c>
      <c r="O14" s="139"/>
      <c r="P14" s="446">
        <v>2</v>
      </c>
      <c r="Q14" s="138">
        <v>2</v>
      </c>
      <c r="R14" s="138"/>
      <c r="S14" s="98">
        <f t="shared" si="0"/>
        <v>15</v>
      </c>
      <c r="T14" s="98">
        <f t="shared" si="0"/>
        <v>15</v>
      </c>
      <c r="U14" s="98">
        <f t="shared" si="0"/>
        <v>0</v>
      </c>
      <c r="V14" s="336">
        <f t="shared" si="1"/>
        <v>0</v>
      </c>
      <c r="W14" s="218">
        <f>'Week Ending 04-17-2015'!W12+'Week Ending 04-17-2015'!W13+'Week Ending 04-24-2015'!S14</f>
        <v>70</v>
      </c>
      <c r="X14" s="218">
        <f>'Week Ending 04-17-2015'!X12+'Week Ending 04-17-2015'!X13+'Week Ending 04-24-2015'!T14</f>
        <v>70</v>
      </c>
      <c r="Y14" s="227">
        <f>'Week Ending 04-17-2015'!Y12+'Week Ending 04-17-2015'!Y13+'Week Ending 04-24-2015'!U14</f>
        <v>0</v>
      </c>
      <c r="Z14" s="495"/>
      <c r="AA14" s="495"/>
      <c r="AB14" s="495"/>
    </row>
    <row r="15" spans="1:28" ht="30.6" customHeight="1" thickBot="1" x14ac:dyDescent="0.35">
      <c r="A15" s="461" t="s">
        <v>215</v>
      </c>
      <c r="B15" s="483" t="s">
        <v>214</v>
      </c>
      <c r="C15" s="484">
        <v>0</v>
      </c>
      <c r="D15" s="143"/>
      <c r="E15" s="142"/>
      <c r="F15" s="142"/>
      <c r="G15" s="143"/>
      <c r="H15" s="142"/>
      <c r="I15" s="142"/>
      <c r="J15" s="143"/>
      <c r="K15" s="142"/>
      <c r="L15" s="142"/>
      <c r="M15" s="143">
        <v>1</v>
      </c>
      <c r="N15" s="142">
        <v>1</v>
      </c>
      <c r="O15" s="143"/>
      <c r="P15" s="498"/>
      <c r="Q15" s="142"/>
      <c r="R15" s="142"/>
      <c r="S15" s="57">
        <f t="shared" si="0"/>
        <v>1</v>
      </c>
      <c r="T15" s="57">
        <f t="shared" si="0"/>
        <v>1</v>
      </c>
      <c r="U15" s="57">
        <f t="shared" si="0"/>
        <v>0</v>
      </c>
      <c r="V15" s="485">
        <f t="shared" si="1"/>
        <v>0</v>
      </c>
      <c r="W15" s="221">
        <f>S15</f>
        <v>1</v>
      </c>
      <c r="X15" s="221">
        <f t="shared" ref="X15:Y15" si="3">T15</f>
        <v>1</v>
      </c>
      <c r="Y15" s="233">
        <f t="shared" si="3"/>
        <v>0</v>
      </c>
      <c r="Z15" s="495"/>
      <c r="AA15" s="495"/>
      <c r="AB15" s="495"/>
    </row>
    <row r="16" spans="1:28" ht="21.6" customHeight="1" thickBot="1" x14ac:dyDescent="0.35">
      <c r="A16" s="381" t="s">
        <v>153</v>
      </c>
      <c r="B16" s="365" t="s">
        <v>154</v>
      </c>
      <c r="C16" s="366">
        <f>'Week Ending 04-17-2015'!V14</f>
        <v>0</v>
      </c>
      <c r="D16" s="417"/>
      <c r="E16" s="418"/>
      <c r="F16" s="418"/>
      <c r="G16" s="417"/>
      <c r="H16" s="418"/>
      <c r="I16" s="418"/>
      <c r="J16" s="417"/>
      <c r="K16" s="418"/>
      <c r="L16" s="418"/>
      <c r="M16" s="417">
        <v>183</v>
      </c>
      <c r="N16" s="418"/>
      <c r="O16" s="417"/>
      <c r="P16" s="448"/>
      <c r="Q16" s="418"/>
      <c r="R16" s="418"/>
      <c r="S16" s="316">
        <f t="shared" si="0"/>
        <v>183</v>
      </c>
      <c r="T16" s="316">
        <f t="shared" si="0"/>
        <v>0</v>
      </c>
      <c r="U16" s="316">
        <f t="shared" si="0"/>
        <v>0</v>
      </c>
      <c r="V16" s="367">
        <f t="shared" si="1"/>
        <v>183</v>
      </c>
      <c r="W16" s="368">
        <f>'Week Ending 04-17-2015'!W14+'Week Ending 04-24-2015'!S16</f>
        <v>218</v>
      </c>
      <c r="X16" s="368">
        <f>'Week Ending 04-17-2015'!X14+'Week Ending 04-24-2015'!T16</f>
        <v>57</v>
      </c>
      <c r="Y16" s="449">
        <f>'Week Ending 04-17-2015'!Y14+'Week Ending 04-24-2015'!U16</f>
        <v>0</v>
      </c>
      <c r="Z16" s="469"/>
      <c r="AA16" s="469"/>
      <c r="AB16" s="469"/>
    </row>
    <row r="17" spans="1:28" ht="15.6" customHeight="1" thickBot="1" x14ac:dyDescent="0.35">
      <c r="A17" s="432" t="s">
        <v>2</v>
      </c>
      <c r="B17" s="433"/>
      <c r="C17" s="434">
        <f t="shared" ref="C17:Y17" si="4">SUM(C4:C16)</f>
        <v>1</v>
      </c>
      <c r="D17" s="435">
        <f t="shared" si="4"/>
        <v>373</v>
      </c>
      <c r="E17" s="454">
        <f t="shared" si="4"/>
        <v>178</v>
      </c>
      <c r="F17" s="435">
        <f t="shared" si="4"/>
        <v>0</v>
      </c>
      <c r="G17" s="435">
        <f t="shared" si="4"/>
        <v>14</v>
      </c>
      <c r="H17" s="455">
        <f t="shared" si="4"/>
        <v>10</v>
      </c>
      <c r="I17" s="456">
        <f t="shared" si="4"/>
        <v>2</v>
      </c>
      <c r="J17" s="456">
        <f t="shared" si="4"/>
        <v>9</v>
      </c>
      <c r="K17" s="454">
        <f t="shared" si="4"/>
        <v>103</v>
      </c>
      <c r="L17" s="435">
        <f t="shared" si="4"/>
        <v>0</v>
      </c>
      <c r="M17" s="435">
        <f t="shared" si="4"/>
        <v>228</v>
      </c>
      <c r="N17" s="454">
        <f t="shared" si="4"/>
        <v>146</v>
      </c>
      <c r="O17" s="435">
        <f t="shared" si="4"/>
        <v>3</v>
      </c>
      <c r="P17" s="435">
        <f t="shared" si="4"/>
        <v>111</v>
      </c>
      <c r="Q17" s="454">
        <f t="shared" si="4"/>
        <v>110</v>
      </c>
      <c r="R17" s="435">
        <f t="shared" si="4"/>
        <v>1</v>
      </c>
      <c r="S17" s="313">
        <f t="shared" si="4"/>
        <v>735</v>
      </c>
      <c r="T17" s="313">
        <f t="shared" si="4"/>
        <v>547</v>
      </c>
      <c r="U17" s="313">
        <f t="shared" si="4"/>
        <v>6</v>
      </c>
      <c r="V17" s="436">
        <f t="shared" si="4"/>
        <v>183</v>
      </c>
      <c r="W17" s="222">
        <f t="shared" si="4"/>
        <v>1387</v>
      </c>
      <c r="X17" s="222">
        <f t="shared" si="4"/>
        <v>1239</v>
      </c>
      <c r="Y17" s="235">
        <f t="shared" si="4"/>
        <v>31</v>
      </c>
      <c r="Z17" s="469"/>
      <c r="AA17" s="469"/>
      <c r="AB17" s="469"/>
    </row>
    <row r="18" spans="1:28" x14ac:dyDescent="0.3">
      <c r="A18" s="470"/>
      <c r="P18" s="473"/>
      <c r="Q18" s="473"/>
      <c r="R18" s="473"/>
      <c r="S18" s="474"/>
      <c r="T18" s="473"/>
      <c r="U18" s="473"/>
      <c r="W18" s="473"/>
      <c r="X18" s="473"/>
      <c r="Y18" s="473"/>
      <c r="Z18" s="469"/>
      <c r="AA18" s="469"/>
      <c r="AB18" s="469"/>
    </row>
    <row r="19" spans="1:28" x14ac:dyDescent="0.3">
      <c r="A19" s="470"/>
      <c r="C19" s="384"/>
      <c r="H19" s="384"/>
      <c r="I19" s="384"/>
      <c r="J19" s="384"/>
      <c r="W19" s="469"/>
      <c r="X19" s="469"/>
      <c r="Y19" s="469"/>
      <c r="Z19" s="469"/>
      <c r="AA19" s="469"/>
      <c r="AB19" s="469"/>
    </row>
    <row r="20" spans="1:28" x14ac:dyDescent="0.3">
      <c r="A20" s="470"/>
      <c r="C20" s="384"/>
      <c r="H20" s="384"/>
      <c r="I20" s="384"/>
      <c r="J20" s="384"/>
    </row>
    <row r="21" spans="1:28" x14ac:dyDescent="0.3">
      <c r="A21" s="470"/>
      <c r="C21" s="384"/>
      <c r="H21" s="384"/>
      <c r="I21" s="384"/>
      <c r="J21" s="384"/>
      <c r="W21" s="469"/>
      <c r="X21" s="469"/>
    </row>
    <row r="22" spans="1:28" x14ac:dyDescent="0.3">
      <c r="A22" s="470"/>
      <c r="C22" s="384"/>
      <c r="H22" s="384"/>
      <c r="I22" s="384"/>
      <c r="J22" s="384"/>
    </row>
    <row r="23" spans="1:28" x14ac:dyDescent="0.3">
      <c r="A23" s="470"/>
      <c r="C23" s="384"/>
      <c r="H23" s="384"/>
      <c r="I23" s="384"/>
      <c r="J23" s="384"/>
    </row>
    <row r="24" spans="1:28" x14ac:dyDescent="0.3">
      <c r="A24" s="470"/>
      <c r="C24" s="384"/>
      <c r="H24" s="384"/>
      <c r="I24" s="384"/>
      <c r="J24" s="384"/>
    </row>
    <row r="25" spans="1:28" x14ac:dyDescent="0.3">
      <c r="A25" s="470"/>
      <c r="C25" s="384"/>
      <c r="H25" s="384"/>
      <c r="I25" s="384"/>
      <c r="J25" s="384"/>
    </row>
    <row r="26" spans="1:28" x14ac:dyDescent="0.3">
      <c r="A26" s="470"/>
      <c r="C26" s="384"/>
      <c r="H26" s="384"/>
      <c r="I26" s="384"/>
      <c r="J26" s="384"/>
    </row>
    <row r="27" spans="1:28" x14ac:dyDescent="0.3">
      <c r="A27" s="470"/>
      <c r="C27" s="384"/>
      <c r="H27" s="384"/>
      <c r="I27" s="384"/>
      <c r="J27" s="384"/>
    </row>
    <row r="28" spans="1:28" x14ac:dyDescent="0.3">
      <c r="A28" s="470"/>
      <c r="C28" s="384"/>
      <c r="H28" s="384"/>
      <c r="I28" s="384"/>
      <c r="J28" s="384"/>
    </row>
    <row r="29" spans="1:28" x14ac:dyDescent="0.3">
      <c r="A29" s="470"/>
    </row>
  </sheetData>
  <sheetProtection password="E2A2" sheet="1" objects="1" scenarios="1"/>
  <mergeCells count="15">
    <mergeCell ref="A12:A13"/>
    <mergeCell ref="S2:U2"/>
    <mergeCell ref="W2:Y2"/>
    <mergeCell ref="A4:A5"/>
    <mergeCell ref="A8:A9"/>
    <mergeCell ref="A1:A3"/>
    <mergeCell ref="B1:B3"/>
    <mergeCell ref="C1:C3"/>
    <mergeCell ref="D1:R1"/>
    <mergeCell ref="V1:V3"/>
    <mergeCell ref="D2:F2"/>
    <mergeCell ref="G2:I2"/>
    <mergeCell ref="J2:L2"/>
    <mergeCell ref="M2:O2"/>
    <mergeCell ref="P2:R2"/>
  </mergeCells>
  <conditionalFormatting sqref="V4:V17">
    <cfRule type="cellIs" dxfId="50" priority="2" operator="equal">
      <formula>0</formula>
    </cfRule>
  </conditionalFormatting>
  <conditionalFormatting sqref="V1:V17">
    <cfRule type="cellIs" dxfId="49" priority="1" operator="equal">
      <formula>0</formula>
    </cfRule>
  </conditionalFormatting>
  <pageMargins left="0.7" right="0.7" top="0.75" bottom="0.75" header="0.3" footer="0.3"/>
  <pageSetup scale="55" orientation="landscape" r:id="rId1"/>
  <ignoredErrors>
    <ignoredError sqref="W8:Y8 W6:Y6 W10:Y10 W14:Y14 W12:Y12" formula="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7"/>
  <sheetViews>
    <sheetView zoomScale="90" zoomScaleNormal="90" workbookViewId="0">
      <selection activeCell="X4" sqref="X4"/>
    </sheetView>
  </sheetViews>
  <sheetFormatPr defaultColWidth="8.88671875" defaultRowHeight="14.4" x14ac:dyDescent="0.3"/>
  <cols>
    <col min="1" max="1" width="29.44140625" style="384" customWidth="1"/>
    <col min="2" max="2" width="35.6640625" style="384" customWidth="1"/>
    <col min="3" max="3" width="11.33203125" style="471" customWidth="1"/>
    <col min="4" max="5" width="6.44140625" style="384" customWidth="1"/>
    <col min="6" max="6" width="7.88671875" style="384" customWidth="1"/>
    <col min="7" max="7" width="6.44140625" style="384" customWidth="1"/>
    <col min="8" max="8" width="6.44140625" style="472" customWidth="1"/>
    <col min="9" max="9" width="7.88671875" style="472" customWidth="1"/>
    <col min="10" max="10" width="6.44140625" style="472" customWidth="1"/>
    <col min="11" max="11" width="6.44140625" style="384" customWidth="1"/>
    <col min="12" max="12" width="7.88671875" style="384" customWidth="1"/>
    <col min="13" max="14" width="6.44140625" style="384" customWidth="1"/>
    <col min="15" max="15" width="7.88671875" style="384" customWidth="1"/>
    <col min="16" max="17" width="6.44140625" style="384" customWidth="1"/>
    <col min="18" max="21" width="7.88671875" style="384" customWidth="1"/>
    <col min="22" max="22" width="10.6640625" style="384" customWidth="1"/>
    <col min="23" max="25" width="7.88671875" style="384" customWidth="1"/>
    <col min="26" max="16384" width="8.88671875" style="384"/>
  </cols>
  <sheetData>
    <row r="1" spans="1:28" s="468" customFormat="1" ht="14.4" customHeight="1" thickBot="1" x14ac:dyDescent="0.35">
      <c r="A1" s="673" t="s">
        <v>21</v>
      </c>
      <c r="B1" s="675" t="s">
        <v>14</v>
      </c>
      <c r="C1" s="677" t="s">
        <v>201</v>
      </c>
      <c r="D1" s="679" t="s">
        <v>8</v>
      </c>
      <c r="E1" s="680"/>
      <c r="F1" s="680"/>
      <c r="G1" s="680"/>
      <c r="H1" s="680"/>
      <c r="I1" s="680"/>
      <c r="J1" s="680"/>
      <c r="K1" s="680"/>
      <c r="L1" s="680"/>
      <c r="M1" s="680"/>
      <c r="N1" s="680"/>
      <c r="O1" s="680"/>
      <c r="P1" s="680"/>
      <c r="Q1" s="680"/>
      <c r="R1" s="681"/>
      <c r="S1" s="200"/>
      <c r="T1" s="200"/>
      <c r="U1" s="200"/>
      <c r="V1" s="682" t="s">
        <v>3</v>
      </c>
      <c r="W1" s="200"/>
      <c r="X1" s="200"/>
      <c r="Y1" s="200"/>
    </row>
    <row r="2" spans="1:28" ht="19.2" customHeight="1" thickBot="1" x14ac:dyDescent="0.35">
      <c r="A2" s="674"/>
      <c r="B2" s="676"/>
      <c r="C2" s="678"/>
      <c r="D2" s="684">
        <v>42107</v>
      </c>
      <c r="E2" s="685"/>
      <c r="F2" s="686"/>
      <c r="G2" s="687">
        <f>D2+1</f>
        <v>42108</v>
      </c>
      <c r="H2" s="688"/>
      <c r="I2" s="689"/>
      <c r="J2" s="684">
        <f>G2+1</f>
        <v>42109</v>
      </c>
      <c r="K2" s="685"/>
      <c r="L2" s="686"/>
      <c r="M2" s="684">
        <f>J2+1</f>
        <v>42110</v>
      </c>
      <c r="N2" s="685"/>
      <c r="O2" s="686"/>
      <c r="P2" s="684">
        <f>M2+1</f>
        <v>42111</v>
      </c>
      <c r="Q2" s="685"/>
      <c r="R2" s="686"/>
      <c r="S2" s="663" t="s">
        <v>23</v>
      </c>
      <c r="T2" s="664"/>
      <c r="U2" s="665"/>
      <c r="V2" s="683"/>
      <c r="W2" s="666" t="s">
        <v>192</v>
      </c>
      <c r="X2" s="667"/>
      <c r="Y2" s="668"/>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36" t="s">
        <v>4</v>
      </c>
      <c r="X3" s="237" t="s">
        <v>13</v>
      </c>
      <c r="Y3" s="238" t="s">
        <v>53</v>
      </c>
    </row>
    <row r="4" spans="1:28" ht="42.6" customHeight="1" x14ac:dyDescent="0.3">
      <c r="A4" s="462" t="s">
        <v>17</v>
      </c>
      <c r="B4" s="451" t="s">
        <v>163</v>
      </c>
      <c r="C4" s="348">
        <f>'Week Ending 04-10-2015  '!V4</f>
        <v>4</v>
      </c>
      <c r="D4" s="459"/>
      <c r="E4" s="460">
        <v>3</v>
      </c>
      <c r="F4" s="460"/>
      <c r="G4" s="459"/>
      <c r="H4" s="460">
        <v>1</v>
      </c>
      <c r="I4" s="460"/>
      <c r="J4" s="113"/>
      <c r="K4" s="68"/>
      <c r="L4" s="68"/>
      <c r="M4" s="113"/>
      <c r="N4" s="68"/>
      <c r="O4" s="113"/>
      <c r="P4" s="438"/>
      <c r="Q4" s="68"/>
      <c r="R4" s="68"/>
      <c r="S4" s="452">
        <f t="shared" ref="S4:U14" si="0">SUM(D4,G4,J4,M4,P4)</f>
        <v>0</v>
      </c>
      <c r="T4" s="452">
        <f t="shared" si="0"/>
        <v>4</v>
      </c>
      <c r="U4" s="452">
        <f t="shared" si="0"/>
        <v>0</v>
      </c>
      <c r="V4" s="453">
        <f t="shared" ref="V4:V14" si="1">C4+(S4-T4-U4)</f>
        <v>0</v>
      </c>
      <c r="W4" s="224">
        <f>'Week Ending 04-10-2015  '!W4+'Week Ending 04-17-2015'!S4</f>
        <v>218</v>
      </c>
      <c r="X4" s="224">
        <f>'Week Ending 04-10-2015  '!X4+'Week Ending 04-17-2015'!T4</f>
        <v>240</v>
      </c>
      <c r="Y4" s="225">
        <f>'Week Ending 04-10-2015  '!Y4+'Week Ending 04-17-2015'!U4</f>
        <v>0</v>
      </c>
      <c r="Z4" s="469"/>
      <c r="AA4" s="469"/>
      <c r="AB4" s="469"/>
    </row>
    <row r="5" spans="1:28" ht="30" customHeight="1" x14ac:dyDescent="0.3">
      <c r="A5" s="149" t="s">
        <v>194</v>
      </c>
      <c r="B5" s="337" t="s">
        <v>193</v>
      </c>
      <c r="C5" s="335">
        <f>'Week Ending 04-10-2015  '!V5</f>
        <v>4</v>
      </c>
      <c r="D5" s="464">
        <v>13</v>
      </c>
      <c r="E5" s="116">
        <v>17</v>
      </c>
      <c r="F5" s="116"/>
      <c r="G5" s="117">
        <v>23</v>
      </c>
      <c r="H5" s="116">
        <v>14</v>
      </c>
      <c r="I5" s="116"/>
      <c r="J5" s="117">
        <v>18</v>
      </c>
      <c r="K5" s="116">
        <v>23</v>
      </c>
      <c r="L5" s="116"/>
      <c r="M5" s="464"/>
      <c r="N5" s="116"/>
      <c r="O5" s="117"/>
      <c r="P5" s="439">
        <v>16</v>
      </c>
      <c r="Q5" s="116">
        <v>19</v>
      </c>
      <c r="R5" s="116"/>
      <c r="S5" s="98">
        <f t="shared" si="0"/>
        <v>70</v>
      </c>
      <c r="T5" s="98">
        <f t="shared" si="0"/>
        <v>73</v>
      </c>
      <c r="U5" s="98">
        <f t="shared" si="0"/>
        <v>0</v>
      </c>
      <c r="V5" s="336">
        <f t="shared" si="1"/>
        <v>1</v>
      </c>
      <c r="W5" s="218">
        <f>'Week Ending 04-10-2015  '!W5+'Week Ending 04-17-2015'!S5</f>
        <v>193</v>
      </c>
      <c r="X5" s="218">
        <f>'Week Ending 04-10-2015  '!X5+'Week Ending 04-17-2015'!T5</f>
        <v>213</v>
      </c>
      <c r="Y5" s="227">
        <f>'Week Ending 04-10-2015  '!Y5+'Week Ending 04-17-2015'!U5</f>
        <v>1</v>
      </c>
      <c r="Z5" s="469"/>
      <c r="AA5" s="469"/>
      <c r="AB5" s="469"/>
    </row>
    <row r="6" spans="1:28" ht="30" customHeight="1" thickBot="1" x14ac:dyDescent="0.35">
      <c r="A6" s="378" t="s">
        <v>167</v>
      </c>
      <c r="B6" s="350" t="s">
        <v>164</v>
      </c>
      <c r="C6" s="61">
        <f>'Week Ending 04-10-2015  '!V6</f>
        <v>0</v>
      </c>
      <c r="D6" s="440">
        <v>4</v>
      </c>
      <c r="E6" s="465">
        <v>4</v>
      </c>
      <c r="F6" s="413"/>
      <c r="G6" s="412">
        <v>3</v>
      </c>
      <c r="H6" s="413">
        <v>3</v>
      </c>
      <c r="I6" s="413"/>
      <c r="J6" s="440">
        <v>3</v>
      </c>
      <c r="K6" s="72">
        <v>3</v>
      </c>
      <c r="L6" s="74"/>
      <c r="M6" s="440"/>
      <c r="N6" s="466"/>
      <c r="O6" s="440"/>
      <c r="P6" s="441"/>
      <c r="Q6" s="72"/>
      <c r="R6" s="72"/>
      <c r="S6" s="352">
        <f t="shared" si="0"/>
        <v>10</v>
      </c>
      <c r="T6" s="352">
        <f t="shared" si="0"/>
        <v>10</v>
      </c>
      <c r="U6" s="352">
        <f t="shared" si="0"/>
        <v>0</v>
      </c>
      <c r="V6" s="353">
        <f t="shared" si="1"/>
        <v>0</v>
      </c>
      <c r="W6" s="219">
        <f>'Week Ending 04-10-2015  '!W6+'Week Ending 04-17-2015'!S6</f>
        <v>15</v>
      </c>
      <c r="X6" s="219">
        <f>'Week Ending 04-10-2015  '!X6+'Week Ending 04-17-2015'!T6</f>
        <v>14</v>
      </c>
      <c r="Y6" s="229">
        <f>'Week Ending 04-10-2015  '!Y6+'Week Ending 04-17-2015'!U6</f>
        <v>1</v>
      </c>
      <c r="Z6" s="469"/>
      <c r="AA6" s="469"/>
      <c r="AB6" s="469"/>
    </row>
    <row r="7" spans="1:28" ht="51" customHeight="1" x14ac:dyDescent="0.3">
      <c r="A7" s="463" t="s">
        <v>16</v>
      </c>
      <c r="B7" s="450" t="s">
        <v>168</v>
      </c>
      <c r="C7" s="338">
        <f>'Week Ending 04-10-2015  '!V7</f>
        <v>0</v>
      </c>
      <c r="D7" s="467"/>
      <c r="E7" s="127"/>
      <c r="F7" s="127"/>
      <c r="G7" s="128"/>
      <c r="H7" s="127"/>
      <c r="I7" s="127"/>
      <c r="J7" s="128"/>
      <c r="K7" s="127"/>
      <c r="L7" s="127"/>
      <c r="M7" s="467"/>
      <c r="N7" s="127"/>
      <c r="O7" s="128"/>
      <c r="P7" s="443"/>
      <c r="Q7" s="127"/>
      <c r="R7" s="127"/>
      <c r="S7" s="98">
        <f t="shared" si="0"/>
        <v>0</v>
      </c>
      <c r="T7" s="98">
        <f t="shared" si="0"/>
        <v>0</v>
      </c>
      <c r="U7" s="98">
        <f t="shared" si="0"/>
        <v>0</v>
      </c>
      <c r="V7" s="336">
        <f t="shared" si="1"/>
        <v>0</v>
      </c>
      <c r="W7" s="218">
        <f>'Week Ending 04-10-2015  '!W7+'Week Ending 04-17-2015'!S7</f>
        <v>0</v>
      </c>
      <c r="X7" s="218">
        <f>'Week Ending 04-10-2015  '!X7+'Week Ending 04-17-2015'!T7</f>
        <v>0</v>
      </c>
      <c r="Y7" s="227">
        <f>'Week Ending 04-10-2015  '!Y7+'Week Ending 04-17-2015'!U7</f>
        <v>0</v>
      </c>
      <c r="Z7" s="469"/>
      <c r="AA7" s="469"/>
      <c r="AB7" s="469"/>
    </row>
    <row r="8" spans="1:28" ht="37.950000000000003" customHeight="1" x14ac:dyDescent="0.3">
      <c r="A8" s="155" t="s">
        <v>195</v>
      </c>
      <c r="B8" s="339" t="s">
        <v>196</v>
      </c>
      <c r="C8" s="338">
        <f>'Week Ending 04-10-2015  '!V8</f>
        <v>0</v>
      </c>
      <c r="D8" s="128">
        <v>7</v>
      </c>
      <c r="E8" s="127">
        <v>7</v>
      </c>
      <c r="F8" s="127"/>
      <c r="G8" s="128">
        <v>5</v>
      </c>
      <c r="H8" s="127">
        <v>5</v>
      </c>
      <c r="I8" s="127"/>
      <c r="J8" s="128">
        <v>1</v>
      </c>
      <c r="K8" s="127">
        <v>1</v>
      </c>
      <c r="L8" s="127"/>
      <c r="M8" s="128"/>
      <c r="N8" s="127"/>
      <c r="O8" s="128"/>
      <c r="P8" s="443">
        <v>2</v>
      </c>
      <c r="Q8" s="127">
        <v>2</v>
      </c>
      <c r="R8" s="127"/>
      <c r="S8" s="98">
        <f t="shared" si="0"/>
        <v>15</v>
      </c>
      <c r="T8" s="98">
        <f t="shared" si="0"/>
        <v>15</v>
      </c>
      <c r="U8" s="98">
        <f t="shared" si="0"/>
        <v>0</v>
      </c>
      <c r="V8" s="336">
        <f t="shared" si="1"/>
        <v>0</v>
      </c>
      <c r="W8" s="218">
        <f>'Week Ending 04-10-2015  '!W8+'Week Ending 04-17-2015'!S8</f>
        <v>53</v>
      </c>
      <c r="X8" s="218">
        <f>'Week Ending 04-10-2015  '!X8+'Week Ending 04-17-2015'!T8</f>
        <v>53</v>
      </c>
      <c r="Y8" s="227">
        <f>'Week Ending 04-10-2015  '!Y8+'Week Ending 04-17-2015'!U8</f>
        <v>0</v>
      </c>
      <c r="Z8" s="469"/>
      <c r="AA8" s="469"/>
      <c r="AB8" s="469"/>
    </row>
    <row r="9" spans="1:28" ht="30" customHeight="1" thickBot="1" x14ac:dyDescent="0.35">
      <c r="A9" s="379" t="s">
        <v>170</v>
      </c>
      <c r="B9" s="356" t="s">
        <v>165</v>
      </c>
      <c r="C9" s="357">
        <f>'Week Ending 04-10-2015  '!V9</f>
        <v>0</v>
      </c>
      <c r="D9" s="414">
        <v>2</v>
      </c>
      <c r="E9" s="80">
        <v>2</v>
      </c>
      <c r="F9" s="80"/>
      <c r="G9" s="414"/>
      <c r="H9" s="80"/>
      <c r="I9" s="80"/>
      <c r="J9" s="414">
        <v>1</v>
      </c>
      <c r="K9" s="80">
        <v>1</v>
      </c>
      <c r="L9" s="80"/>
      <c r="M9" s="414"/>
      <c r="N9" s="80"/>
      <c r="O9" s="414"/>
      <c r="P9" s="444">
        <v>2</v>
      </c>
      <c r="Q9" s="80">
        <v>2</v>
      </c>
      <c r="R9" s="80"/>
      <c r="S9" s="48">
        <f t="shared" si="0"/>
        <v>5</v>
      </c>
      <c r="T9" s="48">
        <f t="shared" si="0"/>
        <v>5</v>
      </c>
      <c r="U9" s="48">
        <f t="shared" si="0"/>
        <v>0</v>
      </c>
      <c r="V9" s="358">
        <f t="shared" si="1"/>
        <v>0</v>
      </c>
      <c r="W9" s="219">
        <f>'Week Ending 04-10-2015  '!W9+'Week Ending 04-17-2015'!S9</f>
        <v>6</v>
      </c>
      <c r="X9" s="219">
        <f>'Week Ending 04-10-2015  '!X9+'Week Ending 04-17-2015'!T9</f>
        <v>6</v>
      </c>
      <c r="Y9" s="229">
        <f>'Week Ending 04-10-2015  '!Y9+'Week Ending 04-17-2015'!U9</f>
        <v>0</v>
      </c>
      <c r="Z9" s="469"/>
      <c r="AA9" s="469"/>
      <c r="AB9" s="469"/>
    </row>
    <row r="10" spans="1:28" ht="39.6" customHeight="1" x14ac:dyDescent="0.3">
      <c r="A10" s="671" t="s">
        <v>20</v>
      </c>
      <c r="B10" s="359" t="s">
        <v>171</v>
      </c>
      <c r="C10" s="360">
        <f>'Week Ending 04-10-2015  '!V10</f>
        <v>0</v>
      </c>
      <c r="D10" s="135">
        <v>5</v>
      </c>
      <c r="E10" s="84">
        <v>3</v>
      </c>
      <c r="F10" s="84">
        <v>2</v>
      </c>
      <c r="G10" s="135">
        <v>5</v>
      </c>
      <c r="H10" s="84">
        <v>4</v>
      </c>
      <c r="I10" s="84">
        <v>1</v>
      </c>
      <c r="J10" s="135">
        <v>1</v>
      </c>
      <c r="K10" s="84">
        <v>1</v>
      </c>
      <c r="L10" s="84"/>
      <c r="M10" s="135"/>
      <c r="N10" s="84"/>
      <c r="O10" s="135"/>
      <c r="P10" s="445">
        <v>7</v>
      </c>
      <c r="Q10" s="84">
        <v>6</v>
      </c>
      <c r="R10" s="84">
        <v>1</v>
      </c>
      <c r="S10" s="44">
        <f t="shared" si="0"/>
        <v>18</v>
      </c>
      <c r="T10" s="44">
        <f t="shared" si="0"/>
        <v>14</v>
      </c>
      <c r="U10" s="44">
        <f t="shared" si="0"/>
        <v>4</v>
      </c>
      <c r="V10" s="349">
        <f t="shared" si="1"/>
        <v>0</v>
      </c>
      <c r="W10" s="224">
        <f>'Week Ending 04-10-2015  '!W10+'Week Ending 04-17-2015'!S10</f>
        <v>59</v>
      </c>
      <c r="X10" s="224">
        <f>'Week Ending 04-10-2015  '!X10+'Week Ending 04-17-2015'!T10</f>
        <v>45</v>
      </c>
      <c r="Y10" s="225">
        <f>'Week Ending 04-10-2015  '!Y10+'Week Ending 04-17-2015'!U10</f>
        <v>14</v>
      </c>
      <c r="Z10" s="469"/>
      <c r="AA10" s="469"/>
      <c r="AB10" s="469"/>
    </row>
    <row r="11" spans="1:28" ht="39.6" customHeight="1" x14ac:dyDescent="0.3">
      <c r="A11" s="672"/>
      <c r="B11" s="346" t="s">
        <v>172</v>
      </c>
      <c r="C11" s="340">
        <f>'Week Ending 04-10-2015  '!V11</f>
        <v>0</v>
      </c>
      <c r="D11" s="139">
        <v>6</v>
      </c>
      <c r="E11" s="138">
        <v>3</v>
      </c>
      <c r="F11" s="138">
        <v>3</v>
      </c>
      <c r="G11" s="139">
        <v>2</v>
      </c>
      <c r="H11" s="138">
        <v>1</v>
      </c>
      <c r="I11" s="138">
        <v>1</v>
      </c>
      <c r="J11" s="139"/>
      <c r="K11" s="138"/>
      <c r="L11" s="138"/>
      <c r="M11" s="139"/>
      <c r="N11" s="138"/>
      <c r="O11" s="139"/>
      <c r="P11" s="446">
        <v>3</v>
      </c>
      <c r="Q11" s="138">
        <v>1</v>
      </c>
      <c r="R11" s="138">
        <v>2</v>
      </c>
      <c r="S11" s="98">
        <f t="shared" si="0"/>
        <v>11</v>
      </c>
      <c r="T11" s="98">
        <f t="shared" si="0"/>
        <v>5</v>
      </c>
      <c r="U11" s="98">
        <f t="shared" si="0"/>
        <v>6</v>
      </c>
      <c r="V11" s="336">
        <f t="shared" si="1"/>
        <v>0</v>
      </c>
      <c r="W11" s="218">
        <f>'Week Ending 04-10-2015  '!W11+'Week Ending 04-17-2015'!S11</f>
        <v>18</v>
      </c>
      <c r="X11" s="218">
        <f>'Week Ending 04-10-2015  '!X11+'Week Ending 04-17-2015'!T11</f>
        <v>9</v>
      </c>
      <c r="Y11" s="227">
        <f>'Week Ending 04-10-2015  '!Y11+'Week Ending 04-17-2015'!U11</f>
        <v>9</v>
      </c>
      <c r="Z11" s="469"/>
      <c r="AA11" s="469"/>
      <c r="AB11" s="469"/>
    </row>
    <row r="12" spans="1:28" ht="30" customHeight="1" x14ac:dyDescent="0.3">
      <c r="A12" s="159" t="s">
        <v>197</v>
      </c>
      <c r="B12" s="341" t="s">
        <v>198</v>
      </c>
      <c r="C12" s="340">
        <f>'Week Ending 04-10-2015  '!V12</f>
        <v>0</v>
      </c>
      <c r="D12" s="139">
        <v>2</v>
      </c>
      <c r="E12" s="138">
        <v>2</v>
      </c>
      <c r="F12" s="138"/>
      <c r="G12" s="139">
        <v>6</v>
      </c>
      <c r="H12" s="138">
        <v>6</v>
      </c>
      <c r="I12" s="138"/>
      <c r="J12" s="139">
        <v>6</v>
      </c>
      <c r="K12" s="138">
        <v>6</v>
      </c>
      <c r="L12" s="138"/>
      <c r="M12" s="139"/>
      <c r="N12" s="138"/>
      <c r="O12" s="139"/>
      <c r="P12" s="446">
        <v>3</v>
      </c>
      <c r="Q12" s="138">
        <v>3</v>
      </c>
      <c r="R12" s="138"/>
      <c r="S12" s="98">
        <f t="shared" si="0"/>
        <v>17</v>
      </c>
      <c r="T12" s="98">
        <f t="shared" si="0"/>
        <v>17</v>
      </c>
      <c r="U12" s="98">
        <f t="shared" si="0"/>
        <v>0</v>
      </c>
      <c r="V12" s="336">
        <f t="shared" si="1"/>
        <v>0</v>
      </c>
      <c r="W12" s="218">
        <f>'Week Ending 04-10-2015  '!W12+'Week Ending 04-17-2015'!S12</f>
        <v>48</v>
      </c>
      <c r="X12" s="218">
        <f>'Week Ending 04-10-2015  '!X12+'Week Ending 04-17-2015'!T12</f>
        <v>48</v>
      </c>
      <c r="Y12" s="227">
        <f>'Week Ending 04-10-2015  '!Y12+'Week Ending 04-17-2015'!U12</f>
        <v>0</v>
      </c>
      <c r="Z12" s="469"/>
      <c r="AA12" s="469"/>
      <c r="AB12" s="469"/>
    </row>
    <row r="13" spans="1:28" ht="30" customHeight="1" thickBot="1" x14ac:dyDescent="0.35">
      <c r="A13" s="461" t="s">
        <v>199</v>
      </c>
      <c r="B13" s="430" t="s">
        <v>166</v>
      </c>
      <c r="C13" s="431">
        <f>'Week Ending 04-10-2015  '!V13</f>
        <v>0</v>
      </c>
      <c r="D13" s="437"/>
      <c r="E13" s="88"/>
      <c r="F13" s="88"/>
      <c r="G13" s="437"/>
      <c r="H13" s="88"/>
      <c r="I13" s="88"/>
      <c r="J13" s="437">
        <v>5</v>
      </c>
      <c r="K13" s="88">
        <v>5</v>
      </c>
      <c r="L13" s="88"/>
      <c r="M13" s="437"/>
      <c r="N13" s="88"/>
      <c r="O13" s="437"/>
      <c r="P13" s="447">
        <v>1</v>
      </c>
      <c r="Q13" s="88">
        <v>1</v>
      </c>
      <c r="R13" s="88"/>
      <c r="S13" s="48">
        <f t="shared" si="0"/>
        <v>6</v>
      </c>
      <c r="T13" s="48">
        <f t="shared" si="0"/>
        <v>6</v>
      </c>
      <c r="U13" s="48">
        <f t="shared" si="0"/>
        <v>0</v>
      </c>
      <c r="V13" s="358">
        <f t="shared" si="1"/>
        <v>0</v>
      </c>
      <c r="W13" s="219">
        <f>'Week Ending 04-10-2015  '!W13+'Week Ending 04-17-2015'!S13</f>
        <v>7</v>
      </c>
      <c r="X13" s="219">
        <f>'Week Ending 04-10-2015  '!X13+'Week Ending 04-17-2015'!T13</f>
        <v>7</v>
      </c>
      <c r="Y13" s="229">
        <f>'Week Ending 04-10-2015  '!Y13+'Week Ending 04-17-2015'!U13</f>
        <v>0</v>
      </c>
      <c r="Z13" s="469"/>
      <c r="AA13" s="469"/>
      <c r="AB13" s="469"/>
    </row>
    <row r="14" spans="1:28" ht="21.6" customHeight="1" thickBot="1" x14ac:dyDescent="0.35">
      <c r="A14" s="381" t="s">
        <v>153</v>
      </c>
      <c r="B14" s="365" t="s">
        <v>154</v>
      </c>
      <c r="C14" s="366">
        <f>'Week Ending 04-10-2015  '!V14</f>
        <v>0</v>
      </c>
      <c r="D14" s="417">
        <v>1</v>
      </c>
      <c r="E14" s="418">
        <v>1</v>
      </c>
      <c r="F14" s="418"/>
      <c r="G14" s="417">
        <v>1</v>
      </c>
      <c r="H14" s="418">
        <v>1</v>
      </c>
      <c r="I14" s="418"/>
      <c r="J14" s="417">
        <v>1</v>
      </c>
      <c r="K14" s="418">
        <v>1</v>
      </c>
      <c r="L14" s="418"/>
      <c r="M14" s="417"/>
      <c r="N14" s="418"/>
      <c r="O14" s="417"/>
      <c r="P14" s="448">
        <v>3</v>
      </c>
      <c r="Q14" s="418">
        <v>3</v>
      </c>
      <c r="R14" s="418"/>
      <c r="S14" s="316">
        <f t="shared" si="0"/>
        <v>6</v>
      </c>
      <c r="T14" s="316">
        <f t="shared" si="0"/>
        <v>6</v>
      </c>
      <c r="U14" s="316">
        <f t="shared" si="0"/>
        <v>0</v>
      </c>
      <c r="V14" s="367">
        <f t="shared" si="1"/>
        <v>0</v>
      </c>
      <c r="W14" s="368">
        <f>'Week Ending 04-10-2015  '!W14+'Week Ending 04-17-2015'!S14</f>
        <v>35</v>
      </c>
      <c r="X14" s="368">
        <f>'Week Ending 04-10-2015  '!X14+'Week Ending 04-17-2015'!T14</f>
        <v>57</v>
      </c>
      <c r="Y14" s="449">
        <f>'Week Ending 04-10-2015  '!Y14+'Week Ending 04-17-2015'!U14</f>
        <v>0</v>
      </c>
      <c r="Z14" s="469"/>
      <c r="AA14" s="469"/>
      <c r="AB14" s="469"/>
    </row>
    <row r="15" spans="1:28" ht="15.6" customHeight="1" thickBot="1" x14ac:dyDescent="0.35">
      <c r="A15" s="432" t="s">
        <v>2</v>
      </c>
      <c r="B15" s="433"/>
      <c r="C15" s="434">
        <f>SUM(C4:C14)</f>
        <v>8</v>
      </c>
      <c r="D15" s="435">
        <f>SUM(D4:D14)</f>
        <v>40</v>
      </c>
      <c r="E15" s="454">
        <f t="shared" ref="E15:Y15" si="2">SUM(E4:E14)</f>
        <v>42</v>
      </c>
      <c r="F15" s="435">
        <f t="shared" si="2"/>
        <v>5</v>
      </c>
      <c r="G15" s="435">
        <f t="shared" si="2"/>
        <v>45</v>
      </c>
      <c r="H15" s="455">
        <f t="shared" si="2"/>
        <v>35</v>
      </c>
      <c r="I15" s="456">
        <f t="shared" si="2"/>
        <v>2</v>
      </c>
      <c r="J15" s="456">
        <f t="shared" si="2"/>
        <v>36</v>
      </c>
      <c r="K15" s="454">
        <f t="shared" si="2"/>
        <v>41</v>
      </c>
      <c r="L15" s="435">
        <f t="shared" si="2"/>
        <v>0</v>
      </c>
      <c r="M15" s="435">
        <f t="shared" si="2"/>
        <v>0</v>
      </c>
      <c r="N15" s="454">
        <f t="shared" si="2"/>
        <v>0</v>
      </c>
      <c r="O15" s="435">
        <f t="shared" si="2"/>
        <v>0</v>
      </c>
      <c r="P15" s="435">
        <f t="shared" si="2"/>
        <v>37</v>
      </c>
      <c r="Q15" s="454">
        <f t="shared" si="2"/>
        <v>37</v>
      </c>
      <c r="R15" s="435">
        <f t="shared" si="2"/>
        <v>3</v>
      </c>
      <c r="S15" s="313">
        <f t="shared" si="2"/>
        <v>158</v>
      </c>
      <c r="T15" s="313">
        <f t="shared" si="2"/>
        <v>155</v>
      </c>
      <c r="U15" s="313">
        <f t="shared" si="2"/>
        <v>10</v>
      </c>
      <c r="V15" s="436">
        <f t="shared" si="2"/>
        <v>1</v>
      </c>
      <c r="W15" s="222">
        <f t="shared" si="2"/>
        <v>652</v>
      </c>
      <c r="X15" s="222">
        <f t="shared" si="2"/>
        <v>692</v>
      </c>
      <c r="Y15" s="235">
        <f t="shared" si="2"/>
        <v>25</v>
      </c>
      <c r="Z15" s="469"/>
      <c r="AA15" s="469"/>
      <c r="AB15" s="469"/>
    </row>
    <row r="16" spans="1:28" x14ac:dyDescent="0.3">
      <c r="A16" s="470"/>
      <c r="P16" s="473"/>
      <c r="Q16" s="473"/>
      <c r="R16" s="473"/>
      <c r="S16" s="474"/>
      <c r="T16" s="473"/>
      <c r="U16" s="473"/>
      <c r="W16" s="473"/>
      <c r="X16" s="473"/>
      <c r="Y16" s="473"/>
    </row>
    <row r="17" spans="1:25" x14ac:dyDescent="0.3">
      <c r="A17" s="470"/>
      <c r="C17" s="384"/>
      <c r="H17" s="384"/>
      <c r="I17" s="384"/>
      <c r="J17" s="384"/>
      <c r="W17" s="469"/>
      <c r="X17" s="469"/>
      <c r="Y17" s="469"/>
    </row>
    <row r="18" spans="1:25" x14ac:dyDescent="0.3">
      <c r="A18" s="470"/>
      <c r="C18" s="384"/>
      <c r="H18" s="384"/>
      <c r="I18" s="384"/>
      <c r="J18" s="384"/>
    </row>
    <row r="19" spans="1:25" x14ac:dyDescent="0.3">
      <c r="A19" s="470"/>
      <c r="C19" s="384"/>
      <c r="H19" s="384"/>
      <c r="I19" s="384"/>
      <c r="J19" s="384"/>
      <c r="W19" s="469"/>
      <c r="X19" s="469"/>
    </row>
    <row r="20" spans="1:25" x14ac:dyDescent="0.3">
      <c r="A20" s="470"/>
      <c r="C20" s="384"/>
      <c r="H20" s="384"/>
      <c r="I20" s="384"/>
      <c r="J20" s="384"/>
    </row>
    <row r="21" spans="1:25" x14ac:dyDescent="0.3">
      <c r="A21" s="470"/>
      <c r="C21" s="384"/>
      <c r="H21" s="384"/>
      <c r="I21" s="384"/>
      <c r="J21" s="384"/>
    </row>
    <row r="22" spans="1:25" x14ac:dyDescent="0.3">
      <c r="A22" s="470"/>
      <c r="C22" s="384"/>
      <c r="H22" s="384"/>
      <c r="I22" s="384"/>
      <c r="J22" s="384"/>
    </row>
    <row r="23" spans="1:25" x14ac:dyDescent="0.3">
      <c r="A23" s="470"/>
      <c r="C23" s="384"/>
      <c r="H23" s="384"/>
      <c r="I23" s="384"/>
      <c r="J23" s="384"/>
    </row>
    <row r="24" spans="1:25" x14ac:dyDescent="0.3">
      <c r="A24" s="470"/>
      <c r="C24" s="384"/>
      <c r="H24" s="384"/>
      <c r="I24" s="384"/>
      <c r="J24" s="384"/>
    </row>
    <row r="25" spans="1:25" x14ac:dyDescent="0.3">
      <c r="A25" s="470"/>
      <c r="C25" s="384"/>
      <c r="H25" s="384"/>
      <c r="I25" s="384"/>
      <c r="J25" s="384"/>
    </row>
    <row r="26" spans="1:25" x14ac:dyDescent="0.3">
      <c r="A26" s="470"/>
      <c r="C26" s="384"/>
      <c r="H26" s="384"/>
      <c r="I26" s="384"/>
      <c r="J26" s="384"/>
    </row>
    <row r="27" spans="1:25" x14ac:dyDescent="0.3">
      <c r="A27" s="470"/>
    </row>
  </sheetData>
  <sheetProtection password="E2A2" sheet="1" objects="1" scenarios="1"/>
  <mergeCells count="13">
    <mergeCell ref="S2:U2"/>
    <mergeCell ref="W2:Y2"/>
    <mergeCell ref="A10:A11"/>
    <mergeCell ref="A1:A3"/>
    <mergeCell ref="B1:B3"/>
    <mergeCell ref="C1:C3"/>
    <mergeCell ref="D1:R1"/>
    <mergeCell ref="V1:V3"/>
    <mergeCell ref="D2:F2"/>
    <mergeCell ref="G2:I2"/>
    <mergeCell ref="J2:L2"/>
    <mergeCell ref="M2:O2"/>
    <mergeCell ref="P2:R2"/>
  </mergeCells>
  <conditionalFormatting sqref="V4:V15">
    <cfRule type="cellIs" dxfId="48" priority="2" operator="equal">
      <formula>0</formula>
    </cfRule>
  </conditionalFormatting>
  <conditionalFormatting sqref="V1:V15">
    <cfRule type="cellIs" dxfId="47" priority="1" operator="equal">
      <formula>0</formula>
    </cfRule>
  </conditionalFormatting>
  <pageMargins left="0.7" right="0.7" top="0.75" bottom="0.75" header="0.3" footer="0.3"/>
  <pageSetup scale="55"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7"/>
  <sheetViews>
    <sheetView zoomScale="90" zoomScaleNormal="90" workbookViewId="0">
      <selection activeCell="W4" sqref="W4"/>
    </sheetView>
  </sheetViews>
  <sheetFormatPr defaultColWidth="8.88671875" defaultRowHeight="14.4" x14ac:dyDescent="0.3"/>
  <cols>
    <col min="1" max="1" width="29.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8" s="1" customFormat="1" ht="14.4" customHeight="1" thickBot="1" x14ac:dyDescent="0.35">
      <c r="A1" s="673" t="s">
        <v>21</v>
      </c>
      <c r="B1" s="675" t="s">
        <v>14</v>
      </c>
      <c r="C1" s="677" t="s">
        <v>200</v>
      </c>
      <c r="D1" s="679" t="s">
        <v>8</v>
      </c>
      <c r="E1" s="680"/>
      <c r="F1" s="680"/>
      <c r="G1" s="680"/>
      <c r="H1" s="680"/>
      <c r="I1" s="680"/>
      <c r="J1" s="680"/>
      <c r="K1" s="680"/>
      <c r="L1" s="680"/>
      <c r="M1" s="680"/>
      <c r="N1" s="680"/>
      <c r="O1" s="680"/>
      <c r="P1" s="680"/>
      <c r="Q1" s="680"/>
      <c r="R1" s="681"/>
      <c r="S1" s="200"/>
      <c r="T1" s="200"/>
      <c r="U1" s="200"/>
      <c r="V1" s="682" t="s">
        <v>3</v>
      </c>
      <c r="W1" s="200"/>
      <c r="X1" s="200"/>
      <c r="Y1" s="200"/>
    </row>
    <row r="2" spans="1:28" ht="19.2" customHeight="1" thickBot="1" x14ac:dyDescent="0.35">
      <c r="A2" s="674"/>
      <c r="B2" s="676"/>
      <c r="C2" s="678"/>
      <c r="D2" s="684">
        <v>42100</v>
      </c>
      <c r="E2" s="685"/>
      <c r="F2" s="686"/>
      <c r="G2" s="687">
        <f>D2+1</f>
        <v>42101</v>
      </c>
      <c r="H2" s="688"/>
      <c r="I2" s="689"/>
      <c r="J2" s="684">
        <f>G2+1</f>
        <v>42102</v>
      </c>
      <c r="K2" s="685"/>
      <c r="L2" s="686"/>
      <c r="M2" s="684">
        <f>J2+1</f>
        <v>42103</v>
      </c>
      <c r="N2" s="685"/>
      <c r="O2" s="686"/>
      <c r="P2" s="684">
        <f>M2+1</f>
        <v>42104</v>
      </c>
      <c r="Q2" s="685"/>
      <c r="R2" s="686"/>
      <c r="S2" s="663" t="s">
        <v>23</v>
      </c>
      <c r="T2" s="664"/>
      <c r="U2" s="665"/>
      <c r="V2" s="683"/>
      <c r="W2" s="666" t="s">
        <v>192</v>
      </c>
      <c r="X2" s="667"/>
      <c r="Y2" s="668"/>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36" t="s">
        <v>4</v>
      </c>
      <c r="X3" s="237" t="s">
        <v>13</v>
      </c>
      <c r="Y3" s="238" t="s">
        <v>53</v>
      </c>
    </row>
    <row r="4" spans="1:28" ht="42.6" customHeight="1" x14ac:dyDescent="0.3">
      <c r="A4" s="457" t="s">
        <v>17</v>
      </c>
      <c r="B4" s="451" t="s">
        <v>163</v>
      </c>
      <c r="C4" s="348">
        <f>'Week Ending 04-03-2015 '!V5</f>
        <v>1</v>
      </c>
      <c r="D4" s="459"/>
      <c r="E4" s="460"/>
      <c r="F4" s="460"/>
      <c r="G4" s="459"/>
      <c r="H4" s="460"/>
      <c r="I4" s="460"/>
      <c r="J4" s="113"/>
      <c r="K4" s="68">
        <v>1</v>
      </c>
      <c r="L4" s="68"/>
      <c r="M4" s="113"/>
      <c r="N4" s="68"/>
      <c r="O4" s="113"/>
      <c r="P4" s="438">
        <v>123</v>
      </c>
      <c r="Q4" s="68">
        <v>119</v>
      </c>
      <c r="R4" s="68"/>
      <c r="S4" s="452">
        <f t="shared" ref="S4:U14" si="0">SUM(D4,G4,J4,M4,P4)</f>
        <v>123</v>
      </c>
      <c r="T4" s="452">
        <f t="shared" si="0"/>
        <v>120</v>
      </c>
      <c r="U4" s="452">
        <f t="shared" si="0"/>
        <v>0</v>
      </c>
      <c r="V4" s="453">
        <f t="shared" ref="V4:V14" si="1">C4+(S4-T4-U4)</f>
        <v>4</v>
      </c>
      <c r="W4" s="224">
        <f>'Week Ending 04-03-2015 '!Z5+'Week Ending 04-10-2015  '!S4</f>
        <v>218</v>
      </c>
      <c r="X4" s="224">
        <f>'Week Ending 04-03-2015 '!AA5+'Week Ending 04-10-2015  '!T4</f>
        <v>236</v>
      </c>
      <c r="Y4" s="225">
        <f>'Week Ending 04-03-2015 '!AB5+'Week Ending 04-10-2015  '!U4</f>
        <v>0</v>
      </c>
      <c r="Z4" s="4"/>
      <c r="AA4" s="4"/>
      <c r="AB4" s="4"/>
    </row>
    <row r="5" spans="1:28" ht="30" customHeight="1" x14ac:dyDescent="0.3">
      <c r="A5" s="149" t="s">
        <v>194</v>
      </c>
      <c r="B5" s="337" t="s">
        <v>193</v>
      </c>
      <c r="C5" s="335">
        <f>'Week Ending 04-03-2015 '!V6+'Week Ending 04-03-2015 '!V7</f>
        <v>14</v>
      </c>
      <c r="D5" s="117"/>
      <c r="E5" s="116">
        <v>12</v>
      </c>
      <c r="F5" s="116"/>
      <c r="G5" s="117">
        <v>37</v>
      </c>
      <c r="H5" s="116">
        <v>28</v>
      </c>
      <c r="I5" s="116"/>
      <c r="J5" s="117">
        <v>4</v>
      </c>
      <c r="K5" s="116">
        <v>9</v>
      </c>
      <c r="L5" s="116"/>
      <c r="M5" s="117">
        <v>11</v>
      </c>
      <c r="N5" s="116">
        <v>11</v>
      </c>
      <c r="O5" s="117"/>
      <c r="P5" s="439">
        <v>13</v>
      </c>
      <c r="Q5" s="116">
        <v>15</v>
      </c>
      <c r="R5" s="116"/>
      <c r="S5" s="98">
        <f t="shared" si="0"/>
        <v>65</v>
      </c>
      <c r="T5" s="98">
        <f t="shared" si="0"/>
        <v>75</v>
      </c>
      <c r="U5" s="98">
        <f t="shared" si="0"/>
        <v>0</v>
      </c>
      <c r="V5" s="336">
        <f t="shared" si="1"/>
        <v>4</v>
      </c>
      <c r="W5" s="218">
        <f>'Week Ending 04-03-2015 '!Z6+'Week Ending 04-03-2015 '!Z7+S5</f>
        <v>123</v>
      </c>
      <c r="X5" s="218">
        <f>'Week Ending 04-03-2015 '!AA6+'Week Ending 04-03-2015 '!AA7+T5</f>
        <v>140</v>
      </c>
      <c r="Y5" s="227">
        <f>'Week Ending 04-03-2015 '!AB6+'Week Ending 04-03-2015 '!AB7+U5</f>
        <v>1</v>
      </c>
      <c r="Z5" s="4"/>
      <c r="AA5" s="4"/>
      <c r="AB5" s="4"/>
    </row>
    <row r="6" spans="1:28" ht="30" customHeight="1" thickBot="1" x14ac:dyDescent="0.35">
      <c r="A6" s="378" t="s">
        <v>167</v>
      </c>
      <c r="B6" s="350" t="s">
        <v>164</v>
      </c>
      <c r="C6" s="351">
        <f>'Week Ending 04-03-2015 '!V8</f>
        <v>0</v>
      </c>
      <c r="D6" s="412"/>
      <c r="E6" s="413"/>
      <c r="F6" s="413"/>
      <c r="G6" s="412">
        <v>1</v>
      </c>
      <c r="H6" s="413">
        <v>1</v>
      </c>
      <c r="I6" s="413"/>
      <c r="J6" s="440"/>
      <c r="K6" s="72"/>
      <c r="L6" s="72"/>
      <c r="M6" s="117">
        <v>3</v>
      </c>
      <c r="N6" s="72"/>
      <c r="O6" s="440"/>
      <c r="P6" s="441"/>
      <c r="Q6" s="72">
        <v>3</v>
      </c>
      <c r="R6" s="72"/>
      <c r="S6" s="352">
        <f t="shared" si="0"/>
        <v>4</v>
      </c>
      <c r="T6" s="352">
        <f t="shared" si="0"/>
        <v>4</v>
      </c>
      <c r="U6" s="352">
        <f t="shared" si="0"/>
        <v>0</v>
      </c>
      <c r="V6" s="353">
        <f t="shared" si="1"/>
        <v>0</v>
      </c>
      <c r="W6" s="219">
        <f>'Week Ending 04-03-2015 '!Z8+'Week Ending 04-10-2015  '!S6</f>
        <v>5</v>
      </c>
      <c r="X6" s="219">
        <f>'Week Ending 04-03-2015 '!AA8+'Week Ending 04-10-2015  '!T6</f>
        <v>4</v>
      </c>
      <c r="Y6" s="229">
        <f>'Week Ending 04-03-2015 '!AB8+'Week Ending 04-10-2015  '!U6</f>
        <v>1</v>
      </c>
      <c r="Z6" s="4"/>
      <c r="AA6" s="4"/>
      <c r="AB6" s="4"/>
    </row>
    <row r="7" spans="1:28" ht="51" customHeight="1" x14ac:dyDescent="0.3">
      <c r="A7" s="458" t="s">
        <v>16</v>
      </c>
      <c r="B7" s="450" t="s">
        <v>168</v>
      </c>
      <c r="C7" s="338">
        <f>'Week Ending 04-03-2015 '!V10</f>
        <v>0</v>
      </c>
      <c r="D7" s="128"/>
      <c r="E7" s="127"/>
      <c r="F7" s="127"/>
      <c r="G7" s="128"/>
      <c r="H7" s="127"/>
      <c r="I7" s="127"/>
      <c r="J7" s="128"/>
      <c r="K7" s="127"/>
      <c r="L7" s="127"/>
      <c r="M7" s="128"/>
      <c r="N7" s="127"/>
      <c r="O7" s="128"/>
      <c r="P7" s="443"/>
      <c r="Q7" s="127"/>
      <c r="R7" s="127"/>
      <c r="S7" s="98">
        <f t="shared" si="0"/>
        <v>0</v>
      </c>
      <c r="T7" s="98">
        <f t="shared" si="0"/>
        <v>0</v>
      </c>
      <c r="U7" s="98">
        <f t="shared" si="0"/>
        <v>0</v>
      </c>
      <c r="V7" s="336">
        <f t="shared" si="1"/>
        <v>0</v>
      </c>
      <c r="W7" s="218">
        <f>'Week Ending 04-03-2015 '!Z10+'Week Ending 04-10-2015  '!S7</f>
        <v>0</v>
      </c>
      <c r="X7" s="218">
        <f>'Week Ending 04-03-2015 '!AA10+'Week Ending 04-10-2015  '!T7</f>
        <v>0</v>
      </c>
      <c r="Y7" s="227">
        <f>'Week Ending 04-03-2015 '!AB10+'Week Ending 04-10-2015  '!U7</f>
        <v>0</v>
      </c>
      <c r="Z7" s="4"/>
      <c r="AA7" s="4"/>
      <c r="AB7" s="4"/>
    </row>
    <row r="8" spans="1:28" ht="37.950000000000003" customHeight="1" x14ac:dyDescent="0.3">
      <c r="A8" s="155" t="s">
        <v>195</v>
      </c>
      <c r="B8" s="339" t="s">
        <v>196</v>
      </c>
      <c r="C8" s="338">
        <f>'Week Ending 04-03-2015 '!V11</f>
        <v>0</v>
      </c>
      <c r="D8" s="128">
        <v>3</v>
      </c>
      <c r="E8" s="127">
        <v>3</v>
      </c>
      <c r="F8" s="127"/>
      <c r="G8" s="128">
        <v>12</v>
      </c>
      <c r="H8" s="127">
        <v>12</v>
      </c>
      <c r="I8" s="127"/>
      <c r="J8" s="128"/>
      <c r="K8" s="127"/>
      <c r="L8" s="127"/>
      <c r="M8" s="128">
        <v>2</v>
      </c>
      <c r="N8" s="127"/>
      <c r="O8" s="128"/>
      <c r="P8" s="443">
        <v>1</v>
      </c>
      <c r="Q8" s="127">
        <v>3</v>
      </c>
      <c r="R8" s="127"/>
      <c r="S8" s="98">
        <f t="shared" si="0"/>
        <v>18</v>
      </c>
      <c r="T8" s="98">
        <f t="shared" si="0"/>
        <v>18</v>
      </c>
      <c r="U8" s="98">
        <f t="shared" si="0"/>
        <v>0</v>
      </c>
      <c r="V8" s="336">
        <f t="shared" si="1"/>
        <v>0</v>
      </c>
      <c r="W8" s="218">
        <f>'Week Ending 04-03-2015 '!Z11+'Week Ending 04-03-2015 '!Z12+S8</f>
        <v>38</v>
      </c>
      <c r="X8" s="218">
        <f>'Week Ending 04-03-2015 '!AA11+'Week Ending 04-03-2015 '!AA12+T8</f>
        <v>38</v>
      </c>
      <c r="Y8" s="227">
        <f>'Week Ending 04-03-2015 '!AB11+'Week Ending 04-03-2015 '!AB12+U8</f>
        <v>0</v>
      </c>
      <c r="Z8" s="4"/>
      <c r="AA8" s="4"/>
      <c r="AB8" s="4"/>
    </row>
    <row r="9" spans="1:28" ht="30" customHeight="1" thickBot="1" x14ac:dyDescent="0.35">
      <c r="A9" s="379" t="s">
        <v>170</v>
      </c>
      <c r="B9" s="356" t="s">
        <v>165</v>
      </c>
      <c r="C9" s="357">
        <f>'Week Ending 04-03-2015 '!V13</f>
        <v>0</v>
      </c>
      <c r="D9" s="414"/>
      <c r="E9" s="80"/>
      <c r="F9" s="80"/>
      <c r="G9" s="414"/>
      <c r="H9" s="80"/>
      <c r="I9" s="80"/>
      <c r="J9" s="414"/>
      <c r="K9" s="80"/>
      <c r="L9" s="80"/>
      <c r="M9" s="414"/>
      <c r="N9" s="80"/>
      <c r="O9" s="414"/>
      <c r="P9" s="444">
        <v>1</v>
      </c>
      <c r="Q9" s="80">
        <v>1</v>
      </c>
      <c r="R9" s="80"/>
      <c r="S9" s="48">
        <f t="shared" si="0"/>
        <v>1</v>
      </c>
      <c r="T9" s="48">
        <f t="shared" si="0"/>
        <v>1</v>
      </c>
      <c r="U9" s="48">
        <f t="shared" si="0"/>
        <v>0</v>
      </c>
      <c r="V9" s="358">
        <f t="shared" si="1"/>
        <v>0</v>
      </c>
      <c r="W9" s="219">
        <f>'Week Ending 04-03-2015 '!Z13+'Week Ending 04-10-2015  '!S9</f>
        <v>1</v>
      </c>
      <c r="X9" s="219">
        <f>'Week Ending 04-03-2015 '!AA13+'Week Ending 04-10-2015  '!T9</f>
        <v>1</v>
      </c>
      <c r="Y9" s="229">
        <f>'Week Ending 04-03-2015 '!AB13+'Week Ending 04-10-2015  '!U9</f>
        <v>0</v>
      </c>
      <c r="Z9" s="4"/>
      <c r="AA9" s="4"/>
      <c r="AB9" s="4"/>
    </row>
    <row r="10" spans="1:28" ht="39.6" customHeight="1" x14ac:dyDescent="0.3">
      <c r="A10" s="671" t="s">
        <v>20</v>
      </c>
      <c r="B10" s="359" t="s">
        <v>171</v>
      </c>
      <c r="C10" s="360">
        <f>'Week Ending 04-03-2015 '!V14</f>
        <v>0</v>
      </c>
      <c r="D10" s="135">
        <v>4</v>
      </c>
      <c r="E10" s="84">
        <v>1</v>
      </c>
      <c r="F10" s="84">
        <v>3</v>
      </c>
      <c r="G10" s="135">
        <v>6</v>
      </c>
      <c r="H10" s="84">
        <v>5</v>
      </c>
      <c r="I10" s="84">
        <v>1</v>
      </c>
      <c r="J10" s="135">
        <v>8</v>
      </c>
      <c r="K10" s="84">
        <v>7</v>
      </c>
      <c r="L10" s="84">
        <v>1</v>
      </c>
      <c r="M10" s="135">
        <v>7</v>
      </c>
      <c r="N10" s="84">
        <v>5</v>
      </c>
      <c r="O10" s="135">
        <v>2</v>
      </c>
      <c r="P10" s="445">
        <v>2</v>
      </c>
      <c r="Q10" s="84">
        <v>1</v>
      </c>
      <c r="R10" s="84">
        <v>1</v>
      </c>
      <c r="S10" s="44">
        <f t="shared" si="0"/>
        <v>27</v>
      </c>
      <c r="T10" s="44">
        <f t="shared" si="0"/>
        <v>19</v>
      </c>
      <c r="U10" s="44">
        <f t="shared" si="0"/>
        <v>8</v>
      </c>
      <c r="V10" s="349">
        <f t="shared" si="1"/>
        <v>0</v>
      </c>
      <c r="W10" s="224">
        <f>'Week Ending 04-03-2015 '!Z14+'Week Ending 04-10-2015  '!S10</f>
        <v>41</v>
      </c>
      <c r="X10" s="224">
        <f>'Week Ending 04-03-2015 '!AA14+'Week Ending 04-10-2015  '!T10</f>
        <v>31</v>
      </c>
      <c r="Y10" s="225">
        <f>'Week Ending 04-03-2015 '!AB14+'Week Ending 04-10-2015  '!U10</f>
        <v>10</v>
      </c>
      <c r="Z10" s="4"/>
      <c r="AA10" s="4"/>
      <c r="AB10" s="4"/>
    </row>
    <row r="11" spans="1:28" ht="39.6" customHeight="1" x14ac:dyDescent="0.3">
      <c r="A11" s="672"/>
      <c r="B11" s="346" t="s">
        <v>172</v>
      </c>
      <c r="C11" s="340">
        <f>'Week Ending 04-03-2015 '!V15</f>
        <v>0</v>
      </c>
      <c r="D11" s="139"/>
      <c r="E11" s="138"/>
      <c r="F11" s="138"/>
      <c r="G11" s="139">
        <v>2</v>
      </c>
      <c r="H11" s="138">
        <v>2</v>
      </c>
      <c r="I11" s="138"/>
      <c r="J11" s="139">
        <v>1</v>
      </c>
      <c r="K11" s="138"/>
      <c r="L11" s="138">
        <v>1</v>
      </c>
      <c r="M11" s="139">
        <v>2</v>
      </c>
      <c r="N11" s="138">
        <v>1</v>
      </c>
      <c r="O11" s="139">
        <v>1</v>
      </c>
      <c r="P11" s="446">
        <v>2</v>
      </c>
      <c r="Q11" s="138">
        <v>1</v>
      </c>
      <c r="R11" s="138">
        <v>1</v>
      </c>
      <c r="S11" s="98">
        <f t="shared" si="0"/>
        <v>7</v>
      </c>
      <c r="T11" s="98">
        <f t="shared" si="0"/>
        <v>4</v>
      </c>
      <c r="U11" s="98">
        <f t="shared" si="0"/>
        <v>3</v>
      </c>
      <c r="V11" s="336">
        <f t="shared" si="1"/>
        <v>0</v>
      </c>
      <c r="W11" s="218">
        <f>'Week Ending 04-03-2015 '!Z15+'Week Ending 04-10-2015  '!S11</f>
        <v>7</v>
      </c>
      <c r="X11" s="218">
        <f>'Week Ending 04-03-2015 '!AA15+'Week Ending 04-10-2015  '!T11</f>
        <v>4</v>
      </c>
      <c r="Y11" s="227">
        <f>'Week Ending 04-03-2015 '!AB15+'Week Ending 04-10-2015  '!U11</f>
        <v>3</v>
      </c>
      <c r="Z11" s="4"/>
      <c r="AA11" s="4"/>
      <c r="AB11" s="4"/>
    </row>
    <row r="12" spans="1:28" ht="30" customHeight="1" x14ac:dyDescent="0.3">
      <c r="A12" s="159" t="s">
        <v>197</v>
      </c>
      <c r="B12" s="341" t="s">
        <v>198</v>
      </c>
      <c r="C12" s="340">
        <f>'Week Ending 04-03-2015 '!V16</f>
        <v>0</v>
      </c>
      <c r="D12" s="139"/>
      <c r="E12" s="138"/>
      <c r="F12" s="138"/>
      <c r="G12" s="139"/>
      <c r="H12" s="138"/>
      <c r="I12" s="138"/>
      <c r="J12" s="139">
        <v>19</v>
      </c>
      <c r="K12" s="138">
        <v>19</v>
      </c>
      <c r="L12" s="138"/>
      <c r="M12" s="139">
        <v>5</v>
      </c>
      <c r="N12" s="138">
        <v>5</v>
      </c>
      <c r="O12" s="139"/>
      <c r="P12" s="446"/>
      <c r="Q12" s="138"/>
      <c r="R12" s="138"/>
      <c r="S12" s="98">
        <f t="shared" si="0"/>
        <v>24</v>
      </c>
      <c r="T12" s="98">
        <f t="shared" si="0"/>
        <v>24</v>
      </c>
      <c r="U12" s="98">
        <f t="shared" si="0"/>
        <v>0</v>
      </c>
      <c r="V12" s="336">
        <f t="shared" si="1"/>
        <v>0</v>
      </c>
      <c r="W12" s="218">
        <f>'Week Ending 04-03-2015 '!Z16+'Week Ending 04-03-2015 '!Z17+S12</f>
        <v>31</v>
      </c>
      <c r="X12" s="218">
        <f>'Week Ending 04-03-2015 '!AA16+'Week Ending 04-03-2015 '!AA17+T12</f>
        <v>31</v>
      </c>
      <c r="Y12" s="227">
        <f>'Week Ending 04-03-2015 '!AB16+'Week Ending 04-03-2015 '!AB17+U12</f>
        <v>0</v>
      </c>
      <c r="Z12" s="4"/>
      <c r="AA12" s="4"/>
      <c r="AB12" s="4"/>
    </row>
    <row r="13" spans="1:28" ht="30" customHeight="1" thickBot="1" x14ac:dyDescent="0.35">
      <c r="A13" s="461" t="s">
        <v>199</v>
      </c>
      <c r="B13" s="430" t="s">
        <v>166</v>
      </c>
      <c r="C13" s="431">
        <f>'Week Ending 04-03-2015 '!V18</f>
        <v>0</v>
      </c>
      <c r="D13" s="437"/>
      <c r="E13" s="88"/>
      <c r="F13" s="88"/>
      <c r="G13" s="437"/>
      <c r="H13" s="88"/>
      <c r="I13" s="88"/>
      <c r="J13" s="437"/>
      <c r="K13" s="88"/>
      <c r="L13" s="88"/>
      <c r="M13" s="437">
        <v>1</v>
      </c>
      <c r="N13" s="88">
        <v>1</v>
      </c>
      <c r="O13" s="437"/>
      <c r="P13" s="447"/>
      <c r="Q13" s="88"/>
      <c r="R13" s="88"/>
      <c r="S13" s="48">
        <f t="shared" si="0"/>
        <v>1</v>
      </c>
      <c r="T13" s="48">
        <f t="shared" si="0"/>
        <v>1</v>
      </c>
      <c r="U13" s="48">
        <f t="shared" si="0"/>
        <v>0</v>
      </c>
      <c r="V13" s="358">
        <f t="shared" si="1"/>
        <v>0</v>
      </c>
      <c r="W13" s="219">
        <f>'Week Ending 04-03-2015 '!Z18+'Week Ending 04-10-2015  '!S13</f>
        <v>1</v>
      </c>
      <c r="X13" s="219">
        <f>'Week Ending 04-03-2015 '!AA18+'Week Ending 04-10-2015  '!T13</f>
        <v>1</v>
      </c>
      <c r="Y13" s="229">
        <f>'Week Ending 04-03-2015 '!AB18+'Week Ending 04-10-2015  '!U13</f>
        <v>0</v>
      </c>
      <c r="Z13" s="4"/>
      <c r="AA13" s="4"/>
      <c r="AB13" s="4"/>
    </row>
    <row r="14" spans="1:28" ht="21.6" customHeight="1" thickBot="1" x14ac:dyDescent="0.35">
      <c r="A14" s="381" t="s">
        <v>153</v>
      </c>
      <c r="B14" s="365" t="s">
        <v>154</v>
      </c>
      <c r="C14" s="366">
        <f>'Week Ending 04-03-2015 '!V19</f>
        <v>0</v>
      </c>
      <c r="D14" s="417">
        <v>1</v>
      </c>
      <c r="E14" s="418">
        <v>1</v>
      </c>
      <c r="F14" s="418"/>
      <c r="G14" s="417">
        <v>16</v>
      </c>
      <c r="H14" s="418">
        <v>16</v>
      </c>
      <c r="I14" s="418"/>
      <c r="J14" s="417"/>
      <c r="K14" s="418"/>
      <c r="L14" s="418"/>
      <c r="M14" s="417">
        <v>2</v>
      </c>
      <c r="N14" s="418">
        <v>2</v>
      </c>
      <c r="O14" s="417"/>
      <c r="P14" s="448"/>
      <c r="Q14" s="418"/>
      <c r="R14" s="418"/>
      <c r="S14" s="316">
        <f t="shared" si="0"/>
        <v>19</v>
      </c>
      <c r="T14" s="316">
        <f t="shared" si="0"/>
        <v>19</v>
      </c>
      <c r="U14" s="316">
        <f t="shared" si="0"/>
        <v>0</v>
      </c>
      <c r="V14" s="367">
        <f t="shared" si="1"/>
        <v>0</v>
      </c>
      <c r="W14" s="368">
        <f>'Week Ending 04-03-2015 '!Z19+'Week Ending 04-10-2015  '!S14</f>
        <v>29</v>
      </c>
      <c r="X14" s="368">
        <f>'Week Ending 04-03-2015 '!AA19+'Week Ending 04-10-2015  '!T14</f>
        <v>51</v>
      </c>
      <c r="Y14" s="449">
        <f>'Week Ending 04-03-2015 '!AB19+'Week Ending 04-10-2015  '!U14</f>
        <v>0</v>
      </c>
      <c r="Z14" s="4"/>
      <c r="AA14" s="4"/>
      <c r="AB14" s="4"/>
    </row>
    <row r="15" spans="1:28" ht="15.6" customHeight="1" thickBot="1" x14ac:dyDescent="0.35">
      <c r="A15" s="432" t="s">
        <v>2</v>
      </c>
      <c r="B15" s="433"/>
      <c r="C15" s="434">
        <f>SUM(C4:C14)</f>
        <v>15</v>
      </c>
      <c r="D15" s="435">
        <f>SUM(D4:D14)</f>
        <v>8</v>
      </c>
      <c r="E15" s="454">
        <f t="shared" ref="E15:R15" si="2">SUM(E4:E14)</f>
        <v>17</v>
      </c>
      <c r="F15" s="435">
        <f t="shared" si="2"/>
        <v>3</v>
      </c>
      <c r="G15" s="435">
        <f t="shared" si="2"/>
        <v>74</v>
      </c>
      <c r="H15" s="455">
        <f t="shared" si="2"/>
        <v>64</v>
      </c>
      <c r="I15" s="456">
        <f t="shared" si="2"/>
        <v>1</v>
      </c>
      <c r="J15" s="456">
        <f t="shared" si="2"/>
        <v>32</v>
      </c>
      <c r="K15" s="454">
        <f t="shared" si="2"/>
        <v>36</v>
      </c>
      <c r="L15" s="435">
        <f t="shared" si="2"/>
        <v>2</v>
      </c>
      <c r="M15" s="435">
        <f t="shared" si="2"/>
        <v>33</v>
      </c>
      <c r="N15" s="454">
        <f t="shared" si="2"/>
        <v>25</v>
      </c>
      <c r="O15" s="435">
        <f t="shared" si="2"/>
        <v>3</v>
      </c>
      <c r="P15" s="435">
        <f t="shared" si="2"/>
        <v>142</v>
      </c>
      <c r="Q15" s="454">
        <f t="shared" si="2"/>
        <v>143</v>
      </c>
      <c r="R15" s="435">
        <f t="shared" si="2"/>
        <v>2</v>
      </c>
      <c r="S15" s="313">
        <f t="shared" ref="S15:Y15" si="3">SUM(S4:S14)</f>
        <v>289</v>
      </c>
      <c r="T15" s="313">
        <f t="shared" si="3"/>
        <v>285</v>
      </c>
      <c r="U15" s="313">
        <f t="shared" si="3"/>
        <v>11</v>
      </c>
      <c r="V15" s="436">
        <f t="shared" si="3"/>
        <v>8</v>
      </c>
      <c r="W15" s="222">
        <f t="shared" si="3"/>
        <v>494</v>
      </c>
      <c r="X15" s="222">
        <f t="shared" si="3"/>
        <v>537</v>
      </c>
      <c r="Y15" s="235">
        <f t="shared" si="3"/>
        <v>15</v>
      </c>
      <c r="Z15" s="4"/>
      <c r="AA15" s="4"/>
      <c r="AB15" s="4"/>
    </row>
    <row r="16" spans="1:28" x14ac:dyDescent="0.3">
      <c r="A16" s="8"/>
      <c r="P16" s="9"/>
      <c r="Q16" s="9"/>
      <c r="R16" s="9"/>
      <c r="S16" s="30"/>
      <c r="T16" s="9"/>
      <c r="U16" s="9"/>
      <c r="W16" s="9"/>
      <c r="X16" s="9"/>
      <c r="Y16" s="9"/>
    </row>
    <row r="17" spans="1:25" x14ac:dyDescent="0.3">
      <c r="A17" s="8"/>
      <c r="C17" s="14"/>
      <c r="E17" s="4"/>
      <c r="F17" s="4"/>
      <c r="G17" s="4"/>
      <c r="H17" s="10"/>
      <c r="I17" s="10"/>
      <c r="J17" s="10"/>
      <c r="K17" s="4"/>
      <c r="L17" s="4"/>
      <c r="M17" s="4"/>
      <c r="N17" s="4"/>
      <c r="O17" s="4"/>
      <c r="P17" s="4"/>
      <c r="Q17" s="4"/>
      <c r="R17" s="4"/>
      <c r="S17" s="4"/>
      <c r="T17" s="4"/>
      <c r="U17" s="4"/>
      <c r="V17" s="4"/>
      <c r="W17" s="4"/>
      <c r="X17" s="4"/>
      <c r="Y17" s="4"/>
    </row>
    <row r="18" spans="1:25" x14ac:dyDescent="0.3">
      <c r="A18" s="8"/>
      <c r="C18" s="4"/>
      <c r="E18" s="4"/>
      <c r="F18" s="4"/>
      <c r="G18" s="4"/>
      <c r="H18" s="10"/>
      <c r="I18" s="10"/>
      <c r="J18" s="10"/>
      <c r="K18" s="4"/>
      <c r="L18" s="4"/>
      <c r="M18" s="4"/>
      <c r="N18" s="4"/>
      <c r="O18" s="4"/>
      <c r="P18" s="4"/>
      <c r="Q18" s="4"/>
      <c r="R18" s="4"/>
      <c r="S18" s="4"/>
      <c r="T18" s="4"/>
      <c r="U18" s="4"/>
      <c r="V18" s="4"/>
      <c r="W18" s="4"/>
      <c r="X18" s="4"/>
      <c r="Y18" s="4"/>
    </row>
    <row r="19" spans="1:25" x14ac:dyDescent="0.3">
      <c r="A19" s="8"/>
      <c r="Q19" s="2" t="s">
        <v>158</v>
      </c>
      <c r="W19" s="4"/>
      <c r="X19" s="4"/>
      <c r="Y19" s="4"/>
    </row>
    <row r="20" spans="1:25" x14ac:dyDescent="0.3">
      <c r="A20" s="8"/>
      <c r="W20" s="4"/>
      <c r="X20" s="4"/>
      <c r="Y20" s="4"/>
    </row>
    <row r="21" spans="1:25" x14ac:dyDescent="0.3">
      <c r="A21" s="8"/>
      <c r="W21" s="4"/>
      <c r="X21" s="4"/>
      <c r="Y21" s="4"/>
    </row>
    <row r="22" spans="1:25" x14ac:dyDescent="0.3">
      <c r="A22" s="8"/>
    </row>
    <row r="23" spans="1:25" x14ac:dyDescent="0.3">
      <c r="A23" s="8"/>
    </row>
    <row r="24" spans="1:25" x14ac:dyDescent="0.3">
      <c r="A24" s="8"/>
    </row>
    <row r="25" spans="1:25" x14ac:dyDescent="0.3">
      <c r="A25" s="8"/>
    </row>
    <row r="26" spans="1:25" x14ac:dyDescent="0.3">
      <c r="A26" s="8"/>
    </row>
    <row r="27" spans="1:25" x14ac:dyDescent="0.3">
      <c r="A27" s="8"/>
    </row>
  </sheetData>
  <sheetProtection password="E2A2" sheet="1" objects="1" scenarios="1"/>
  <mergeCells count="13">
    <mergeCell ref="S2:U2"/>
    <mergeCell ref="W2:Y2"/>
    <mergeCell ref="A10:A11"/>
    <mergeCell ref="A1:A3"/>
    <mergeCell ref="B1:B3"/>
    <mergeCell ref="C1:C3"/>
    <mergeCell ref="D1:R1"/>
    <mergeCell ref="V1:V3"/>
    <mergeCell ref="D2:F2"/>
    <mergeCell ref="G2:I2"/>
    <mergeCell ref="J2:L2"/>
    <mergeCell ref="M2:O2"/>
    <mergeCell ref="P2:R2"/>
  </mergeCells>
  <conditionalFormatting sqref="V4:V15">
    <cfRule type="cellIs" dxfId="46" priority="5" operator="equal">
      <formula>0</formula>
    </cfRule>
  </conditionalFormatting>
  <conditionalFormatting sqref="V1:V15">
    <cfRule type="cellIs" dxfId="45" priority="1" operator="equal">
      <formula>0</formula>
    </cfRule>
  </conditionalFormatting>
  <pageMargins left="0.7" right="0.7" top="0.75" bottom="0.75" header="0.3" footer="0.3"/>
  <pageSetup scale="55"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32"/>
  <sheetViews>
    <sheetView zoomScale="80" zoomScaleNormal="80" workbookViewId="0">
      <selection activeCell="W9" sqref="W9"/>
    </sheetView>
  </sheetViews>
  <sheetFormatPr defaultColWidth="8.88671875" defaultRowHeight="14.4" x14ac:dyDescent="0.3"/>
  <cols>
    <col min="1" max="1" width="29.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8" width="7.88671875" style="2" customWidth="1"/>
    <col min="29" max="16384" width="8.88671875" style="2"/>
  </cols>
  <sheetData>
    <row r="1" spans="1:28" s="1" customFormat="1" ht="14.4" customHeight="1" thickBot="1" x14ac:dyDescent="0.35">
      <c r="A1" s="673" t="s">
        <v>21</v>
      </c>
      <c r="B1" s="675" t="s">
        <v>14</v>
      </c>
      <c r="C1" s="677" t="s">
        <v>191</v>
      </c>
      <c r="D1" s="679" t="s">
        <v>8</v>
      </c>
      <c r="E1" s="680"/>
      <c r="F1" s="680"/>
      <c r="G1" s="680"/>
      <c r="H1" s="680"/>
      <c r="I1" s="680"/>
      <c r="J1" s="680"/>
      <c r="K1" s="680"/>
      <c r="L1" s="680"/>
      <c r="M1" s="680"/>
      <c r="N1" s="680"/>
      <c r="O1" s="680"/>
      <c r="P1" s="680"/>
      <c r="Q1" s="680"/>
      <c r="R1" s="681"/>
      <c r="S1" s="200"/>
      <c r="T1" s="200"/>
      <c r="U1" s="200"/>
      <c r="V1" s="682" t="s">
        <v>3</v>
      </c>
      <c r="W1" s="200"/>
      <c r="X1" s="200"/>
      <c r="Y1" s="200"/>
      <c r="Z1" s="200"/>
      <c r="AA1" s="200"/>
      <c r="AB1" s="200"/>
    </row>
    <row r="2" spans="1:28" ht="19.2" customHeight="1" thickBot="1" x14ac:dyDescent="0.35">
      <c r="A2" s="674"/>
      <c r="B2" s="676"/>
      <c r="C2" s="678"/>
      <c r="D2" s="684">
        <v>42093</v>
      </c>
      <c r="E2" s="685"/>
      <c r="F2" s="686"/>
      <c r="G2" s="687">
        <f>D2+1</f>
        <v>42094</v>
      </c>
      <c r="H2" s="688"/>
      <c r="I2" s="689"/>
      <c r="J2" s="684">
        <f>G2+1</f>
        <v>42095</v>
      </c>
      <c r="K2" s="685"/>
      <c r="L2" s="686"/>
      <c r="M2" s="684">
        <f>J2+1</f>
        <v>42096</v>
      </c>
      <c r="N2" s="685"/>
      <c r="O2" s="686"/>
      <c r="P2" s="684">
        <f>M2+1</f>
        <v>42097</v>
      </c>
      <c r="Q2" s="685"/>
      <c r="R2" s="686"/>
      <c r="S2" s="663" t="s">
        <v>23</v>
      </c>
      <c r="T2" s="664"/>
      <c r="U2" s="665"/>
      <c r="V2" s="683"/>
      <c r="W2" s="666" t="s">
        <v>190</v>
      </c>
      <c r="X2" s="667"/>
      <c r="Y2" s="668"/>
      <c r="Z2" s="709" t="s">
        <v>192</v>
      </c>
      <c r="AA2" s="710"/>
      <c r="AB2" s="711"/>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36" t="s">
        <v>4</v>
      </c>
      <c r="X3" s="237" t="s">
        <v>13</v>
      </c>
      <c r="Y3" s="238" t="s">
        <v>53</v>
      </c>
      <c r="Z3" s="236" t="s">
        <v>4</v>
      </c>
      <c r="AA3" s="237" t="s">
        <v>13</v>
      </c>
      <c r="AB3" s="238" t="s">
        <v>53</v>
      </c>
    </row>
    <row r="4" spans="1:28" ht="42.6" customHeight="1" x14ac:dyDescent="0.3">
      <c r="A4" s="712" t="s">
        <v>17</v>
      </c>
      <c r="B4" s="347" t="s">
        <v>162</v>
      </c>
      <c r="C4" s="348">
        <f>'Week Ending 3-27-2015'!V4</f>
        <v>0</v>
      </c>
      <c r="D4" s="113"/>
      <c r="E4" s="68"/>
      <c r="F4" s="68"/>
      <c r="G4" s="113">
        <v>13</v>
      </c>
      <c r="H4" s="68">
        <v>13</v>
      </c>
      <c r="I4" s="68"/>
      <c r="J4" s="113"/>
      <c r="K4" s="68"/>
      <c r="L4" s="68"/>
      <c r="M4" s="113"/>
      <c r="N4" s="68"/>
      <c r="O4" s="113"/>
      <c r="P4" s="438"/>
      <c r="Q4" s="68"/>
      <c r="R4" s="68"/>
      <c r="S4" s="44">
        <f t="shared" ref="S4:U19" si="0">SUM(D4,G4,J4,M4,P4)</f>
        <v>13</v>
      </c>
      <c r="T4" s="44">
        <f t="shared" si="0"/>
        <v>13</v>
      </c>
      <c r="U4" s="44">
        <f t="shared" si="0"/>
        <v>0</v>
      </c>
      <c r="V4" s="349">
        <f t="shared" ref="V4:V19" si="1">C4+(S4-T4-U4)</f>
        <v>0</v>
      </c>
      <c r="W4" s="224">
        <f>'Week Ending 3-27-2015'!W4+13</f>
        <v>470</v>
      </c>
      <c r="X4" s="224">
        <f>'Week Ending 3-27-2015'!X4+13</f>
        <v>455</v>
      </c>
      <c r="Y4" s="224">
        <f>'Week Ending 3-27-2015'!Y4+0</f>
        <v>15</v>
      </c>
      <c r="Z4" s="419">
        <f>J4+M4+P4</f>
        <v>0</v>
      </c>
      <c r="AA4" s="419">
        <f>K4+N4+Q4</f>
        <v>0</v>
      </c>
      <c r="AB4" s="423">
        <f>L4+O4+R4</f>
        <v>0</v>
      </c>
    </row>
    <row r="5" spans="1:28" ht="42.6" customHeight="1" x14ac:dyDescent="0.3">
      <c r="A5" s="713"/>
      <c r="B5" s="342" t="s">
        <v>163</v>
      </c>
      <c r="C5" s="335">
        <f>'Week Ending 3-27-2015'!V5</f>
        <v>0</v>
      </c>
      <c r="D5" s="410"/>
      <c r="E5" s="411"/>
      <c r="F5" s="411"/>
      <c r="G5" s="410">
        <v>117</v>
      </c>
      <c r="H5" s="411">
        <v>95</v>
      </c>
      <c r="I5" s="411"/>
      <c r="J5" s="117"/>
      <c r="K5" s="116">
        <v>6</v>
      </c>
      <c r="L5" s="116"/>
      <c r="M5" s="117">
        <v>94</v>
      </c>
      <c r="N5" s="116">
        <v>110</v>
      </c>
      <c r="O5" s="117"/>
      <c r="P5" s="439">
        <v>1</v>
      </c>
      <c r="Q5" s="116"/>
      <c r="R5" s="116"/>
      <c r="S5" s="343">
        <f t="shared" si="0"/>
        <v>212</v>
      </c>
      <c r="T5" s="343">
        <f t="shared" si="0"/>
        <v>211</v>
      </c>
      <c r="U5" s="343">
        <f t="shared" si="0"/>
        <v>0</v>
      </c>
      <c r="V5" s="344">
        <f t="shared" si="1"/>
        <v>1</v>
      </c>
      <c r="W5" s="218">
        <f>'Week Ending 3-27-2015'!W5+117</f>
        <v>201</v>
      </c>
      <c r="X5" s="218">
        <f>'Week Ending 3-27-2015'!X5+95</f>
        <v>176</v>
      </c>
      <c r="Y5" s="218">
        <f>'Week Ending 3-27-2015'!Y5+0</f>
        <v>3</v>
      </c>
      <c r="Z5" s="420">
        <f t="shared" ref="Z5:Z19" si="2">J5+M5+P5</f>
        <v>95</v>
      </c>
      <c r="AA5" s="420">
        <f t="shared" ref="AA5:AA19" si="3">K5+N5+Q5</f>
        <v>116</v>
      </c>
      <c r="AB5" s="424">
        <f t="shared" ref="AB5:AB19" si="4">L5+O5+R5</f>
        <v>0</v>
      </c>
    </row>
    <row r="6" spans="1:28" ht="30" customHeight="1" x14ac:dyDescent="0.3">
      <c r="A6" s="149" t="s">
        <v>58</v>
      </c>
      <c r="B6" s="337" t="s">
        <v>161</v>
      </c>
      <c r="C6" s="335">
        <f>'Week Ending 3-27-2015'!V6</f>
        <v>0</v>
      </c>
      <c r="D6" s="117">
        <v>25</v>
      </c>
      <c r="E6" s="116">
        <v>25</v>
      </c>
      <c r="F6" s="116"/>
      <c r="G6" s="117">
        <v>30</v>
      </c>
      <c r="H6" s="116">
        <v>9</v>
      </c>
      <c r="I6" s="116"/>
      <c r="J6" s="117"/>
      <c r="K6" s="116">
        <v>15</v>
      </c>
      <c r="L6" s="116"/>
      <c r="M6" s="117">
        <v>4</v>
      </c>
      <c r="N6" s="116">
        <v>8</v>
      </c>
      <c r="O6" s="117"/>
      <c r="P6" s="439">
        <v>18</v>
      </c>
      <c r="Q6" s="116">
        <v>8</v>
      </c>
      <c r="R6" s="116"/>
      <c r="S6" s="98">
        <f t="shared" si="0"/>
        <v>77</v>
      </c>
      <c r="T6" s="98">
        <f t="shared" si="0"/>
        <v>65</v>
      </c>
      <c r="U6" s="98">
        <f t="shared" si="0"/>
        <v>0</v>
      </c>
      <c r="V6" s="336">
        <f t="shared" si="1"/>
        <v>12</v>
      </c>
      <c r="W6" s="218">
        <f>'Week Ending 3-27-2015'!W6+55</f>
        <v>900</v>
      </c>
      <c r="X6" s="218">
        <f>'Week Ending 3-27-2015'!X6+34</f>
        <v>905</v>
      </c>
      <c r="Y6" s="218">
        <f>'Week Ending 3-27-2015'!Y6+0</f>
        <v>4</v>
      </c>
      <c r="Z6" s="420">
        <f t="shared" si="2"/>
        <v>22</v>
      </c>
      <c r="AA6" s="420">
        <f t="shared" si="3"/>
        <v>31</v>
      </c>
      <c r="AB6" s="424">
        <f t="shared" si="4"/>
        <v>0</v>
      </c>
    </row>
    <row r="7" spans="1:28" ht="30" customHeight="1" x14ac:dyDescent="0.3">
      <c r="A7" s="149" t="s">
        <v>59</v>
      </c>
      <c r="B7" s="337" t="s">
        <v>65</v>
      </c>
      <c r="C7" s="335">
        <f>'Week Ending 3-27-2015'!V7</f>
        <v>17</v>
      </c>
      <c r="D7" s="117"/>
      <c r="E7" s="116">
        <v>10</v>
      </c>
      <c r="F7" s="116"/>
      <c r="G7" s="117">
        <v>22</v>
      </c>
      <c r="H7" s="116">
        <v>28</v>
      </c>
      <c r="I7" s="116"/>
      <c r="J7" s="117">
        <v>27</v>
      </c>
      <c r="K7" s="116">
        <v>23</v>
      </c>
      <c r="L7" s="116"/>
      <c r="M7" s="117"/>
      <c r="N7" s="116">
        <v>2</v>
      </c>
      <c r="O7" s="117">
        <v>1</v>
      </c>
      <c r="P7" s="439">
        <v>9</v>
      </c>
      <c r="Q7" s="116">
        <v>9</v>
      </c>
      <c r="R7" s="116"/>
      <c r="S7" s="98">
        <f t="shared" si="0"/>
        <v>58</v>
      </c>
      <c r="T7" s="98">
        <f t="shared" si="0"/>
        <v>72</v>
      </c>
      <c r="U7" s="98">
        <f t="shared" si="0"/>
        <v>1</v>
      </c>
      <c r="V7" s="336">
        <f t="shared" si="1"/>
        <v>2</v>
      </c>
      <c r="W7" s="218">
        <f>'Week Ending 3-27-2015'!W7+22</f>
        <v>481</v>
      </c>
      <c r="X7" s="218">
        <f>'Week Ending 3-27-2015'!X7+38</f>
        <v>480</v>
      </c>
      <c r="Y7" s="218">
        <f>'Week Ending 3-27-2015'!Y7+0</f>
        <v>0</v>
      </c>
      <c r="Z7" s="420">
        <f t="shared" si="2"/>
        <v>36</v>
      </c>
      <c r="AA7" s="420">
        <f t="shared" si="3"/>
        <v>34</v>
      </c>
      <c r="AB7" s="424">
        <f t="shared" si="4"/>
        <v>1</v>
      </c>
    </row>
    <row r="8" spans="1:28" ht="30" customHeight="1" thickBot="1" x14ac:dyDescent="0.35">
      <c r="A8" s="378" t="s">
        <v>167</v>
      </c>
      <c r="B8" s="350" t="s">
        <v>164</v>
      </c>
      <c r="C8" s="351">
        <f>'Week Ending 3-27-2015'!V8</f>
        <v>0</v>
      </c>
      <c r="D8" s="412"/>
      <c r="E8" s="413"/>
      <c r="F8" s="413"/>
      <c r="G8" s="412"/>
      <c r="H8" s="413"/>
      <c r="I8" s="413"/>
      <c r="J8" s="440"/>
      <c r="K8" s="72"/>
      <c r="L8" s="72"/>
      <c r="M8" s="440">
        <v>1</v>
      </c>
      <c r="N8" s="72"/>
      <c r="O8" s="440">
        <v>1</v>
      </c>
      <c r="P8" s="441"/>
      <c r="Q8" s="72"/>
      <c r="R8" s="72"/>
      <c r="S8" s="352">
        <f t="shared" si="0"/>
        <v>1</v>
      </c>
      <c r="T8" s="352">
        <f t="shared" si="0"/>
        <v>0</v>
      </c>
      <c r="U8" s="352">
        <f t="shared" si="0"/>
        <v>1</v>
      </c>
      <c r="V8" s="353">
        <f t="shared" si="1"/>
        <v>0</v>
      </c>
      <c r="W8" s="219">
        <v>0</v>
      </c>
      <c r="X8" s="219">
        <v>0</v>
      </c>
      <c r="Y8" s="219">
        <v>0</v>
      </c>
      <c r="Z8" s="427">
        <f t="shared" si="2"/>
        <v>1</v>
      </c>
      <c r="AA8" s="427">
        <f t="shared" si="3"/>
        <v>0</v>
      </c>
      <c r="AB8" s="428">
        <f t="shared" si="4"/>
        <v>1</v>
      </c>
    </row>
    <row r="9" spans="1:28" ht="51" customHeight="1" x14ac:dyDescent="0.3">
      <c r="A9" s="714" t="s">
        <v>16</v>
      </c>
      <c r="B9" s="354" t="s">
        <v>169</v>
      </c>
      <c r="C9" s="355">
        <f>'Week Ending 3-27-2015'!V9</f>
        <v>0</v>
      </c>
      <c r="D9" s="124"/>
      <c r="E9" s="76"/>
      <c r="F9" s="76"/>
      <c r="G9" s="124"/>
      <c r="H9" s="76"/>
      <c r="I9" s="76"/>
      <c r="J9" s="124"/>
      <c r="K9" s="76"/>
      <c r="L9" s="76"/>
      <c r="M9" s="124"/>
      <c r="N9" s="76"/>
      <c r="O9" s="124"/>
      <c r="P9" s="442"/>
      <c r="Q9" s="76"/>
      <c r="R9" s="76"/>
      <c r="S9" s="44">
        <f t="shared" si="0"/>
        <v>0</v>
      </c>
      <c r="T9" s="44">
        <f t="shared" si="0"/>
        <v>0</v>
      </c>
      <c r="U9" s="44">
        <f t="shared" si="0"/>
        <v>0</v>
      </c>
      <c r="V9" s="349">
        <f t="shared" si="1"/>
        <v>0</v>
      </c>
      <c r="W9" s="224">
        <v>0</v>
      </c>
      <c r="X9" s="224">
        <v>0</v>
      </c>
      <c r="Y9" s="224">
        <v>0</v>
      </c>
      <c r="Z9" s="419">
        <f t="shared" si="2"/>
        <v>0</v>
      </c>
      <c r="AA9" s="419">
        <f t="shared" si="3"/>
        <v>0</v>
      </c>
      <c r="AB9" s="423">
        <f t="shared" si="4"/>
        <v>0</v>
      </c>
    </row>
    <row r="10" spans="1:28" ht="51" customHeight="1" x14ac:dyDescent="0.3">
      <c r="A10" s="715"/>
      <c r="B10" s="345" t="s">
        <v>168</v>
      </c>
      <c r="C10" s="338">
        <f>'Week Ending 3-27-2015'!V10</f>
        <v>0</v>
      </c>
      <c r="D10" s="128"/>
      <c r="E10" s="127"/>
      <c r="F10" s="127"/>
      <c r="G10" s="128"/>
      <c r="H10" s="127"/>
      <c r="I10" s="127"/>
      <c r="J10" s="128"/>
      <c r="K10" s="127"/>
      <c r="L10" s="127"/>
      <c r="M10" s="128"/>
      <c r="N10" s="127"/>
      <c r="O10" s="128"/>
      <c r="P10" s="443"/>
      <c r="Q10" s="127"/>
      <c r="R10" s="127"/>
      <c r="S10" s="98">
        <f t="shared" si="0"/>
        <v>0</v>
      </c>
      <c r="T10" s="98">
        <f t="shared" si="0"/>
        <v>0</v>
      </c>
      <c r="U10" s="98">
        <f t="shared" si="0"/>
        <v>0</v>
      </c>
      <c r="V10" s="336">
        <f t="shared" si="1"/>
        <v>0</v>
      </c>
      <c r="W10" s="218">
        <v>0</v>
      </c>
      <c r="X10" s="218">
        <v>0</v>
      </c>
      <c r="Y10" s="218">
        <v>0</v>
      </c>
      <c r="Z10" s="420">
        <f t="shared" si="2"/>
        <v>0</v>
      </c>
      <c r="AA10" s="420">
        <f t="shared" si="3"/>
        <v>0</v>
      </c>
      <c r="AB10" s="424">
        <f t="shared" si="4"/>
        <v>0</v>
      </c>
    </row>
    <row r="11" spans="1:28" ht="37.950000000000003" customHeight="1" x14ac:dyDescent="0.3">
      <c r="A11" s="155" t="s">
        <v>60</v>
      </c>
      <c r="B11" s="339" t="s">
        <v>66</v>
      </c>
      <c r="C11" s="338">
        <f>'Week Ending 3-27-2015'!V11</f>
        <v>0</v>
      </c>
      <c r="D11" s="128">
        <v>5</v>
      </c>
      <c r="E11" s="127">
        <v>5</v>
      </c>
      <c r="F11" s="127"/>
      <c r="G11" s="128"/>
      <c r="H11" s="127"/>
      <c r="I11" s="127"/>
      <c r="J11" s="128"/>
      <c r="K11" s="127"/>
      <c r="L11" s="127"/>
      <c r="M11" s="128">
        <v>6</v>
      </c>
      <c r="N11" s="127">
        <v>6</v>
      </c>
      <c r="O11" s="128"/>
      <c r="P11" s="443">
        <v>1</v>
      </c>
      <c r="Q11" s="127">
        <v>1</v>
      </c>
      <c r="R11" s="127"/>
      <c r="S11" s="98">
        <f t="shared" si="0"/>
        <v>12</v>
      </c>
      <c r="T11" s="98">
        <f t="shared" si="0"/>
        <v>12</v>
      </c>
      <c r="U11" s="98">
        <f t="shared" si="0"/>
        <v>0</v>
      </c>
      <c r="V11" s="336">
        <f t="shared" si="1"/>
        <v>0</v>
      </c>
      <c r="W11" s="218">
        <f>'Week Ending 3-27-2015'!W11+5</f>
        <v>73</v>
      </c>
      <c r="X11" s="218">
        <f>'Week Ending 3-27-2015'!X11+5</f>
        <v>73</v>
      </c>
      <c r="Y11" s="218">
        <f>'Week Ending 3-27-2015'!Y11+0</f>
        <v>0</v>
      </c>
      <c r="Z11" s="420">
        <f t="shared" si="2"/>
        <v>7</v>
      </c>
      <c r="AA11" s="420">
        <f t="shared" si="3"/>
        <v>7</v>
      </c>
      <c r="AB11" s="424">
        <f t="shared" si="4"/>
        <v>0</v>
      </c>
    </row>
    <row r="12" spans="1:28" ht="30" customHeight="1" x14ac:dyDescent="0.3">
      <c r="A12" s="155" t="s">
        <v>61</v>
      </c>
      <c r="B12" s="339" t="s">
        <v>67</v>
      </c>
      <c r="C12" s="338">
        <f>'Week Ending 3-27-2015'!V12</f>
        <v>0</v>
      </c>
      <c r="D12" s="128">
        <v>6</v>
      </c>
      <c r="E12" s="127">
        <v>6</v>
      </c>
      <c r="F12" s="127"/>
      <c r="G12" s="128">
        <v>2</v>
      </c>
      <c r="H12" s="127">
        <v>2</v>
      </c>
      <c r="I12" s="127"/>
      <c r="J12" s="128">
        <v>2</v>
      </c>
      <c r="K12" s="127">
        <v>2</v>
      </c>
      <c r="L12" s="127"/>
      <c r="M12" s="128">
        <v>10</v>
      </c>
      <c r="N12" s="127">
        <v>10</v>
      </c>
      <c r="O12" s="128"/>
      <c r="P12" s="443">
        <v>1</v>
      </c>
      <c r="Q12" s="127">
        <v>1</v>
      </c>
      <c r="R12" s="127"/>
      <c r="S12" s="98">
        <f t="shared" si="0"/>
        <v>21</v>
      </c>
      <c r="T12" s="98">
        <f t="shared" si="0"/>
        <v>21</v>
      </c>
      <c r="U12" s="98">
        <f t="shared" si="0"/>
        <v>0</v>
      </c>
      <c r="V12" s="336">
        <f t="shared" si="1"/>
        <v>0</v>
      </c>
      <c r="W12" s="218">
        <f>'Week Ending 3-27-2015'!W12+8</f>
        <v>75</v>
      </c>
      <c r="X12" s="218">
        <f>'Week Ending 3-27-2015'!X12+8</f>
        <v>75</v>
      </c>
      <c r="Y12" s="218">
        <f>'Week Ending 3-27-2015'!Y12+0</f>
        <v>0</v>
      </c>
      <c r="Z12" s="420">
        <f t="shared" si="2"/>
        <v>13</v>
      </c>
      <c r="AA12" s="420">
        <f t="shared" si="3"/>
        <v>13</v>
      </c>
      <c r="AB12" s="424">
        <f t="shared" si="4"/>
        <v>0</v>
      </c>
    </row>
    <row r="13" spans="1:28" ht="30" customHeight="1" thickBot="1" x14ac:dyDescent="0.35">
      <c r="A13" s="379" t="s">
        <v>170</v>
      </c>
      <c r="B13" s="356" t="s">
        <v>165</v>
      </c>
      <c r="C13" s="357">
        <f>'Week Ending 3-27-2015'!V13</f>
        <v>0</v>
      </c>
      <c r="D13" s="414"/>
      <c r="E13" s="80"/>
      <c r="F13" s="80"/>
      <c r="G13" s="414"/>
      <c r="H13" s="80"/>
      <c r="I13" s="80"/>
      <c r="J13" s="414"/>
      <c r="K13" s="80"/>
      <c r="L13" s="80"/>
      <c r="M13" s="414"/>
      <c r="N13" s="80"/>
      <c r="O13" s="414"/>
      <c r="P13" s="444"/>
      <c r="Q13" s="80"/>
      <c r="R13" s="80"/>
      <c r="S13" s="48">
        <f t="shared" si="0"/>
        <v>0</v>
      </c>
      <c r="T13" s="48">
        <f t="shared" si="0"/>
        <v>0</v>
      </c>
      <c r="U13" s="48">
        <f t="shared" si="0"/>
        <v>0</v>
      </c>
      <c r="V13" s="358">
        <f t="shared" si="1"/>
        <v>0</v>
      </c>
      <c r="W13" s="219">
        <v>0</v>
      </c>
      <c r="X13" s="219">
        <v>0</v>
      </c>
      <c r="Y13" s="219">
        <v>0</v>
      </c>
      <c r="Z13" s="427">
        <f t="shared" si="2"/>
        <v>0</v>
      </c>
      <c r="AA13" s="427">
        <f t="shared" si="3"/>
        <v>0</v>
      </c>
      <c r="AB13" s="428">
        <f t="shared" si="4"/>
        <v>0</v>
      </c>
    </row>
    <row r="14" spans="1:28" ht="39.6" customHeight="1" x14ac:dyDescent="0.3">
      <c r="A14" s="716" t="s">
        <v>20</v>
      </c>
      <c r="B14" s="359" t="s">
        <v>171</v>
      </c>
      <c r="C14" s="360">
        <f>'Week Ending 3-27-2015'!V14</f>
        <v>0</v>
      </c>
      <c r="D14" s="135">
        <v>18</v>
      </c>
      <c r="E14" s="84">
        <v>17</v>
      </c>
      <c r="F14" s="84">
        <v>1</v>
      </c>
      <c r="G14" s="135">
        <v>16</v>
      </c>
      <c r="H14" s="84">
        <v>15</v>
      </c>
      <c r="I14" s="84">
        <v>1</v>
      </c>
      <c r="J14" s="135">
        <v>11</v>
      </c>
      <c r="K14" s="84">
        <v>9</v>
      </c>
      <c r="L14" s="84">
        <v>2</v>
      </c>
      <c r="M14" s="135"/>
      <c r="N14" s="84"/>
      <c r="O14" s="135"/>
      <c r="P14" s="445">
        <v>3</v>
      </c>
      <c r="Q14" s="84">
        <v>3</v>
      </c>
      <c r="R14" s="84"/>
      <c r="S14" s="44">
        <f t="shared" si="0"/>
        <v>48</v>
      </c>
      <c r="T14" s="44">
        <f t="shared" si="0"/>
        <v>44</v>
      </c>
      <c r="U14" s="44">
        <f t="shared" si="0"/>
        <v>4</v>
      </c>
      <c r="V14" s="349">
        <f t="shared" si="1"/>
        <v>0</v>
      </c>
      <c r="W14" s="224">
        <f>'Week Ending 3-27-2015'!W14+34</f>
        <v>183</v>
      </c>
      <c r="X14" s="224">
        <f>'Week Ending 3-27-2015'!X14+32</f>
        <v>135</v>
      </c>
      <c r="Y14" s="224">
        <f>'Week Ending 3-27-2015'!Y14+2</f>
        <v>48</v>
      </c>
      <c r="Z14" s="419">
        <f t="shared" si="2"/>
        <v>14</v>
      </c>
      <c r="AA14" s="419">
        <f t="shared" si="3"/>
        <v>12</v>
      </c>
      <c r="AB14" s="423">
        <f t="shared" si="4"/>
        <v>2</v>
      </c>
    </row>
    <row r="15" spans="1:28" ht="39.6" customHeight="1" x14ac:dyDescent="0.3">
      <c r="A15" s="717"/>
      <c r="B15" s="346" t="s">
        <v>172</v>
      </c>
      <c r="C15" s="340">
        <f>'Week Ending 3-27-2015'!V15</f>
        <v>0</v>
      </c>
      <c r="D15" s="139"/>
      <c r="E15" s="138"/>
      <c r="F15" s="138"/>
      <c r="G15" s="139"/>
      <c r="H15" s="138"/>
      <c r="I15" s="138"/>
      <c r="J15" s="139"/>
      <c r="K15" s="138"/>
      <c r="L15" s="138"/>
      <c r="M15" s="139"/>
      <c r="N15" s="138"/>
      <c r="O15" s="139"/>
      <c r="P15" s="446"/>
      <c r="Q15" s="138"/>
      <c r="R15" s="138"/>
      <c r="S15" s="98">
        <f t="shared" si="0"/>
        <v>0</v>
      </c>
      <c r="T15" s="98">
        <f t="shared" si="0"/>
        <v>0</v>
      </c>
      <c r="U15" s="98">
        <f t="shared" si="0"/>
        <v>0</v>
      </c>
      <c r="V15" s="336">
        <f t="shared" si="1"/>
        <v>0</v>
      </c>
      <c r="W15" s="218">
        <v>0</v>
      </c>
      <c r="X15" s="218">
        <v>0</v>
      </c>
      <c r="Y15" s="218">
        <v>0</v>
      </c>
      <c r="Z15" s="420">
        <f t="shared" si="2"/>
        <v>0</v>
      </c>
      <c r="AA15" s="420">
        <f t="shared" si="3"/>
        <v>0</v>
      </c>
      <c r="AB15" s="424">
        <f t="shared" si="4"/>
        <v>0</v>
      </c>
    </row>
    <row r="16" spans="1:28" ht="30" customHeight="1" x14ac:dyDescent="0.3">
      <c r="A16" s="159" t="s">
        <v>62</v>
      </c>
      <c r="B16" s="341" t="s">
        <v>68</v>
      </c>
      <c r="C16" s="340">
        <f>'Week Ending 3-27-2015'!V16</f>
        <v>0</v>
      </c>
      <c r="D16" s="139">
        <v>3</v>
      </c>
      <c r="E16" s="138">
        <v>3</v>
      </c>
      <c r="F16" s="138"/>
      <c r="G16" s="139">
        <v>9</v>
      </c>
      <c r="H16" s="138">
        <v>9</v>
      </c>
      <c r="I16" s="138"/>
      <c r="J16" s="139"/>
      <c r="K16" s="138"/>
      <c r="L16" s="138"/>
      <c r="M16" s="139">
        <v>2</v>
      </c>
      <c r="N16" s="138">
        <v>2</v>
      </c>
      <c r="O16" s="139"/>
      <c r="P16" s="446"/>
      <c r="Q16" s="138"/>
      <c r="R16" s="138"/>
      <c r="S16" s="98">
        <f t="shared" si="0"/>
        <v>14</v>
      </c>
      <c r="T16" s="98">
        <f t="shared" si="0"/>
        <v>14</v>
      </c>
      <c r="U16" s="98">
        <f t="shared" si="0"/>
        <v>0</v>
      </c>
      <c r="V16" s="336">
        <f t="shared" si="1"/>
        <v>0</v>
      </c>
      <c r="W16" s="218">
        <f>'Week Ending 3-27-2015'!W16+12</f>
        <v>121</v>
      </c>
      <c r="X16" s="218">
        <f>'Week Ending 3-27-2015'!X16+12</f>
        <v>121</v>
      </c>
      <c r="Y16" s="218">
        <f>'Week Ending 3-27-2015'!Y16+0</f>
        <v>0</v>
      </c>
      <c r="Z16" s="420">
        <f t="shared" si="2"/>
        <v>2</v>
      </c>
      <c r="AA16" s="420">
        <f t="shared" si="3"/>
        <v>2</v>
      </c>
      <c r="AB16" s="424">
        <f t="shared" si="4"/>
        <v>0</v>
      </c>
    </row>
    <row r="17" spans="1:28" ht="30" customHeight="1" x14ac:dyDescent="0.3">
      <c r="A17" s="159" t="s">
        <v>63</v>
      </c>
      <c r="B17" s="341" t="s">
        <v>69</v>
      </c>
      <c r="C17" s="340">
        <f>'Week Ending 3-27-2015'!V17</f>
        <v>0</v>
      </c>
      <c r="D17" s="139">
        <v>7</v>
      </c>
      <c r="E17" s="138">
        <v>7</v>
      </c>
      <c r="F17" s="138"/>
      <c r="G17" s="139">
        <v>3</v>
      </c>
      <c r="H17" s="138">
        <v>3</v>
      </c>
      <c r="I17" s="138"/>
      <c r="J17" s="139">
        <v>1</v>
      </c>
      <c r="K17" s="138">
        <v>1</v>
      </c>
      <c r="L17" s="138"/>
      <c r="M17" s="139">
        <v>1</v>
      </c>
      <c r="N17" s="138">
        <v>1</v>
      </c>
      <c r="O17" s="139"/>
      <c r="P17" s="446">
        <v>3</v>
      </c>
      <c r="Q17" s="138">
        <v>3</v>
      </c>
      <c r="R17" s="138"/>
      <c r="S17" s="98">
        <f t="shared" si="0"/>
        <v>15</v>
      </c>
      <c r="T17" s="98">
        <f t="shared" si="0"/>
        <v>15</v>
      </c>
      <c r="U17" s="98">
        <f t="shared" si="0"/>
        <v>0</v>
      </c>
      <c r="V17" s="336">
        <f t="shared" si="1"/>
        <v>0</v>
      </c>
      <c r="W17" s="218">
        <f>'Week Ending 3-27-2015'!W17+10</f>
        <v>32</v>
      </c>
      <c r="X17" s="218">
        <f>'Week Ending 3-27-2015'!X17+10</f>
        <v>32</v>
      </c>
      <c r="Y17" s="218">
        <f>'Week Ending 3-27-2015'!Y17+0</f>
        <v>0</v>
      </c>
      <c r="Z17" s="420">
        <f t="shared" si="2"/>
        <v>5</v>
      </c>
      <c r="AA17" s="420">
        <f t="shared" si="3"/>
        <v>5</v>
      </c>
      <c r="AB17" s="424">
        <f t="shared" si="4"/>
        <v>0</v>
      </c>
    </row>
    <row r="18" spans="1:28" ht="30" customHeight="1" thickBot="1" x14ac:dyDescent="0.35">
      <c r="A18" s="429"/>
      <c r="B18" s="430" t="s">
        <v>166</v>
      </c>
      <c r="C18" s="431">
        <f>'Week Ending 3-27-2015'!V18</f>
        <v>0</v>
      </c>
      <c r="D18" s="437"/>
      <c r="E18" s="88"/>
      <c r="F18" s="88"/>
      <c r="G18" s="437"/>
      <c r="H18" s="88"/>
      <c r="I18" s="88"/>
      <c r="J18" s="437"/>
      <c r="K18" s="88"/>
      <c r="L18" s="88"/>
      <c r="M18" s="437"/>
      <c r="N18" s="88"/>
      <c r="O18" s="437"/>
      <c r="P18" s="447"/>
      <c r="Q18" s="88"/>
      <c r="R18" s="88"/>
      <c r="S18" s="48">
        <f t="shared" si="0"/>
        <v>0</v>
      </c>
      <c r="T18" s="48">
        <f t="shared" si="0"/>
        <v>0</v>
      </c>
      <c r="U18" s="48">
        <f t="shared" si="0"/>
        <v>0</v>
      </c>
      <c r="V18" s="358">
        <f t="shared" si="1"/>
        <v>0</v>
      </c>
      <c r="W18" s="219">
        <v>0</v>
      </c>
      <c r="X18" s="219">
        <v>0</v>
      </c>
      <c r="Y18" s="219">
        <v>0</v>
      </c>
      <c r="Z18" s="427">
        <f t="shared" si="2"/>
        <v>0</v>
      </c>
      <c r="AA18" s="427">
        <f t="shared" si="3"/>
        <v>0</v>
      </c>
      <c r="AB18" s="428">
        <f t="shared" si="4"/>
        <v>0</v>
      </c>
    </row>
    <row r="19" spans="1:28" ht="21.6" customHeight="1" thickBot="1" x14ac:dyDescent="0.35">
      <c r="A19" s="381" t="s">
        <v>153</v>
      </c>
      <c r="B19" s="365" t="s">
        <v>154</v>
      </c>
      <c r="C19" s="366">
        <f>'Week Ending 3-27-2015'!V19</f>
        <v>0</v>
      </c>
      <c r="D19" s="417"/>
      <c r="E19" s="418"/>
      <c r="F19" s="418"/>
      <c r="G19" s="417">
        <v>26</v>
      </c>
      <c r="H19" s="418">
        <v>3</v>
      </c>
      <c r="I19" s="418">
        <v>1</v>
      </c>
      <c r="J19" s="417"/>
      <c r="K19" s="418"/>
      <c r="L19" s="418"/>
      <c r="M19" s="417">
        <v>6</v>
      </c>
      <c r="N19" s="418">
        <v>6</v>
      </c>
      <c r="O19" s="417"/>
      <c r="P19" s="448">
        <v>4</v>
      </c>
      <c r="Q19" s="418">
        <v>26</v>
      </c>
      <c r="R19" s="418"/>
      <c r="S19" s="316">
        <f t="shared" si="0"/>
        <v>36</v>
      </c>
      <c r="T19" s="316">
        <f t="shared" si="0"/>
        <v>35</v>
      </c>
      <c r="U19" s="316">
        <f t="shared" si="0"/>
        <v>1</v>
      </c>
      <c r="V19" s="367">
        <f t="shared" si="1"/>
        <v>0</v>
      </c>
      <c r="W19" s="368">
        <f>'Week Ending 3-27-2015'!W19+26</f>
        <v>738</v>
      </c>
      <c r="X19" s="368">
        <f>'Week Ending 3-27-2015'!X19+3</f>
        <v>715</v>
      </c>
      <c r="Y19" s="368">
        <f>'Week Ending 3-27-2015'!Y19+1</f>
        <v>1</v>
      </c>
      <c r="Z19" s="421">
        <f t="shared" si="2"/>
        <v>10</v>
      </c>
      <c r="AA19" s="421">
        <f t="shared" si="3"/>
        <v>32</v>
      </c>
      <c r="AB19" s="422">
        <f t="shared" si="4"/>
        <v>0</v>
      </c>
    </row>
    <row r="20" spans="1:28" ht="15.6" customHeight="1" thickBot="1" x14ac:dyDescent="0.35">
      <c r="A20" s="432" t="s">
        <v>2</v>
      </c>
      <c r="B20" s="433"/>
      <c r="C20" s="434">
        <f t="shared" ref="C20:Y20" si="5">SUM(C4:C19)</f>
        <v>17</v>
      </c>
      <c r="D20" s="435">
        <f t="shared" si="5"/>
        <v>64</v>
      </c>
      <c r="E20" s="36">
        <f t="shared" si="5"/>
        <v>73</v>
      </c>
      <c r="F20" s="37">
        <f t="shared" si="5"/>
        <v>1</v>
      </c>
      <c r="G20" s="37">
        <f t="shared" si="5"/>
        <v>238</v>
      </c>
      <c r="H20" s="38">
        <f t="shared" si="5"/>
        <v>177</v>
      </c>
      <c r="I20" s="39">
        <f t="shared" si="5"/>
        <v>2</v>
      </c>
      <c r="J20" s="39">
        <f t="shared" si="5"/>
        <v>41</v>
      </c>
      <c r="K20" s="36">
        <f t="shared" si="5"/>
        <v>56</v>
      </c>
      <c r="L20" s="37">
        <f t="shared" si="5"/>
        <v>2</v>
      </c>
      <c r="M20" s="37">
        <f t="shared" si="5"/>
        <v>124</v>
      </c>
      <c r="N20" s="36">
        <f t="shared" si="5"/>
        <v>145</v>
      </c>
      <c r="O20" s="37">
        <f t="shared" si="5"/>
        <v>2</v>
      </c>
      <c r="P20" s="37">
        <f t="shared" si="5"/>
        <v>40</v>
      </c>
      <c r="Q20" s="36">
        <f t="shared" si="5"/>
        <v>51</v>
      </c>
      <c r="R20" s="37">
        <f t="shared" si="5"/>
        <v>0</v>
      </c>
      <c r="S20" s="313">
        <f t="shared" si="5"/>
        <v>507</v>
      </c>
      <c r="T20" s="313">
        <f t="shared" si="5"/>
        <v>502</v>
      </c>
      <c r="U20" s="313">
        <f t="shared" si="5"/>
        <v>7</v>
      </c>
      <c r="V20" s="436">
        <f t="shared" si="5"/>
        <v>15</v>
      </c>
      <c r="W20" s="222">
        <f t="shared" si="5"/>
        <v>3274</v>
      </c>
      <c r="X20" s="222">
        <f t="shared" si="5"/>
        <v>3167</v>
      </c>
      <c r="Y20" s="222">
        <f t="shared" si="5"/>
        <v>71</v>
      </c>
      <c r="Z20" s="425">
        <f t="shared" ref="Z20:AB20" si="6">SUM(Z4:Z19)</f>
        <v>205</v>
      </c>
      <c r="AA20" s="425">
        <f t="shared" si="6"/>
        <v>252</v>
      </c>
      <c r="AB20" s="426">
        <f t="shared" si="6"/>
        <v>4</v>
      </c>
    </row>
    <row r="21" spans="1:28" x14ac:dyDescent="0.3">
      <c r="A21" s="8"/>
      <c r="P21" s="9"/>
      <c r="Q21" s="9"/>
      <c r="R21" s="9"/>
      <c r="S21" s="30"/>
      <c r="T21" s="9"/>
      <c r="U21" s="9"/>
      <c r="W21" s="9"/>
      <c r="X21" s="9"/>
      <c r="Y21" s="9"/>
      <c r="Z21" s="9"/>
      <c r="AA21" s="9"/>
      <c r="AB21" s="9"/>
    </row>
    <row r="22" spans="1:28" x14ac:dyDescent="0.3">
      <c r="A22" s="8"/>
      <c r="C22" s="14"/>
      <c r="E22" s="4"/>
      <c r="F22" s="4"/>
      <c r="G22" s="4"/>
      <c r="H22" s="10"/>
      <c r="I22" s="10"/>
      <c r="J22" s="10"/>
      <c r="K22" s="4"/>
      <c r="L22" s="4"/>
      <c r="M22" s="4"/>
      <c r="N22" s="4"/>
      <c r="O22" s="4"/>
      <c r="P22" s="4"/>
      <c r="Q22" s="4"/>
      <c r="R22" s="4"/>
      <c r="S22" s="4"/>
      <c r="T22" s="4"/>
      <c r="U22" s="4"/>
      <c r="V22" s="4"/>
      <c r="W22" s="4"/>
      <c r="X22" s="4"/>
      <c r="Y22" s="4"/>
      <c r="Z22" s="4"/>
      <c r="AA22" s="4"/>
      <c r="AB22" s="4"/>
    </row>
    <row r="23" spans="1:28" x14ac:dyDescent="0.3">
      <c r="A23" s="8"/>
      <c r="C23" s="4"/>
      <c r="E23" s="4"/>
      <c r="F23" s="4"/>
      <c r="G23" s="4"/>
      <c r="H23" s="10"/>
      <c r="I23" s="10"/>
      <c r="J23" s="10"/>
      <c r="K23" s="4"/>
      <c r="L23" s="4"/>
      <c r="M23" s="4"/>
      <c r="N23" s="4"/>
      <c r="O23" s="4"/>
      <c r="P23" s="4"/>
      <c r="Q23" s="4"/>
      <c r="R23" s="4"/>
      <c r="S23" s="4"/>
      <c r="T23" s="4"/>
      <c r="U23" s="4"/>
      <c r="V23" s="4"/>
      <c r="W23" s="4"/>
      <c r="X23" s="4"/>
      <c r="Y23" s="4"/>
      <c r="Z23" s="4"/>
      <c r="AA23" s="4"/>
      <c r="AB23" s="4"/>
    </row>
    <row r="24" spans="1:28" x14ac:dyDescent="0.3">
      <c r="A24" s="8"/>
      <c r="Q24" s="2" t="s">
        <v>158</v>
      </c>
      <c r="W24" s="4"/>
      <c r="X24" s="4"/>
      <c r="Y24" s="4"/>
      <c r="Z24" s="4"/>
      <c r="AA24" s="4"/>
      <c r="AB24" s="4"/>
    </row>
    <row r="25" spans="1:28" x14ac:dyDescent="0.3">
      <c r="A25" s="8"/>
      <c r="W25" s="4"/>
      <c r="X25" s="4"/>
      <c r="Y25" s="4"/>
      <c r="Z25" s="4"/>
      <c r="AA25" s="4"/>
      <c r="AB25" s="4"/>
    </row>
    <row r="26" spans="1:28" x14ac:dyDescent="0.3">
      <c r="A26" s="8"/>
      <c r="W26" s="4"/>
      <c r="X26" s="4"/>
      <c r="Y26" s="4"/>
      <c r="Z26" s="4"/>
      <c r="AA26" s="4"/>
      <c r="AB26" s="4"/>
    </row>
    <row r="27" spans="1:28" x14ac:dyDescent="0.3">
      <c r="A27" s="8"/>
    </row>
    <row r="28" spans="1:28" x14ac:dyDescent="0.3">
      <c r="A28" s="8"/>
    </row>
    <row r="29" spans="1:28" x14ac:dyDescent="0.3">
      <c r="A29" s="8"/>
    </row>
    <row r="30" spans="1:28" x14ac:dyDescent="0.3">
      <c r="A30" s="8"/>
    </row>
    <row r="31" spans="1:28" x14ac:dyDescent="0.3">
      <c r="A31" s="8"/>
    </row>
    <row r="32" spans="1:28" x14ac:dyDescent="0.3">
      <c r="A32" s="8"/>
    </row>
  </sheetData>
  <sheetProtection password="E2A2" sheet="1" objects="1" scenarios="1"/>
  <mergeCells count="16">
    <mergeCell ref="A14:A15"/>
    <mergeCell ref="A1:A3"/>
    <mergeCell ref="B1:B3"/>
    <mergeCell ref="C1:C3"/>
    <mergeCell ref="D1:R1"/>
    <mergeCell ref="D2:F2"/>
    <mergeCell ref="G2:I2"/>
    <mergeCell ref="J2:L2"/>
    <mergeCell ref="M2:O2"/>
    <mergeCell ref="P2:R2"/>
    <mergeCell ref="Z2:AB2"/>
    <mergeCell ref="S2:U2"/>
    <mergeCell ref="W2:Y2"/>
    <mergeCell ref="A4:A5"/>
    <mergeCell ref="A9:A10"/>
    <mergeCell ref="V1:V3"/>
  </mergeCells>
  <conditionalFormatting sqref="V4:V5 V9:V10 V14:V15 V19:V20">
    <cfRule type="cellIs" dxfId="44" priority="5" operator="equal">
      <formula>0</formula>
    </cfRule>
  </conditionalFormatting>
  <conditionalFormatting sqref="V6:V8">
    <cfRule type="cellIs" dxfId="43" priority="4" operator="equal">
      <formula>0</formula>
    </cfRule>
  </conditionalFormatting>
  <conditionalFormatting sqref="V11:V13">
    <cfRule type="cellIs" dxfId="42" priority="3" operator="equal">
      <formula>0</formula>
    </cfRule>
  </conditionalFormatting>
  <conditionalFormatting sqref="V16:V18">
    <cfRule type="cellIs" dxfId="41" priority="2" operator="equal">
      <formula>0</formula>
    </cfRule>
  </conditionalFormatting>
  <conditionalFormatting sqref="V1:V20">
    <cfRule type="cellIs" dxfId="40" priority="1" operator="equal">
      <formula>0</formula>
    </cfRule>
  </conditionalFormatting>
  <pageMargins left="0.7" right="0.7" top="0.75" bottom="0.75" header="0.3" footer="0.3"/>
  <pageSetup scale="55"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2"/>
  <sheetViews>
    <sheetView zoomScale="90" zoomScaleNormal="90" workbookViewId="0">
      <selection activeCell="C7" sqref="C7"/>
    </sheetView>
  </sheetViews>
  <sheetFormatPr defaultColWidth="8.88671875" defaultRowHeight="14.4" x14ac:dyDescent="0.3"/>
  <cols>
    <col min="1" max="1" width="29.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26" width="8.88671875" style="2"/>
    <col min="27" max="27" width="8.88671875" style="2" customWidth="1"/>
    <col min="28" max="16384" width="8.88671875" style="2"/>
  </cols>
  <sheetData>
    <row r="1" spans="1:25" s="1" customFormat="1" ht="14.4" customHeight="1" thickBot="1" x14ac:dyDescent="0.35">
      <c r="A1" s="673" t="s">
        <v>21</v>
      </c>
      <c r="B1" s="675" t="s">
        <v>14</v>
      </c>
      <c r="C1" s="677" t="s">
        <v>160</v>
      </c>
      <c r="D1" s="679" t="s">
        <v>8</v>
      </c>
      <c r="E1" s="680"/>
      <c r="F1" s="680"/>
      <c r="G1" s="680"/>
      <c r="H1" s="680"/>
      <c r="I1" s="680"/>
      <c r="J1" s="680"/>
      <c r="K1" s="680"/>
      <c r="L1" s="680"/>
      <c r="M1" s="680"/>
      <c r="N1" s="680"/>
      <c r="O1" s="680"/>
      <c r="P1" s="680"/>
      <c r="Q1" s="680"/>
      <c r="R1" s="681"/>
      <c r="S1" s="200"/>
      <c r="T1" s="200"/>
      <c r="U1" s="200"/>
      <c r="V1" s="682" t="s">
        <v>3</v>
      </c>
      <c r="W1" s="200"/>
      <c r="X1" s="200"/>
      <c r="Y1" s="200"/>
    </row>
    <row r="2" spans="1:25" ht="19.2" customHeight="1" thickBot="1" x14ac:dyDescent="0.35">
      <c r="A2" s="674"/>
      <c r="B2" s="676"/>
      <c r="C2" s="678"/>
      <c r="D2" s="684">
        <v>42086</v>
      </c>
      <c r="E2" s="685"/>
      <c r="F2" s="686"/>
      <c r="G2" s="687">
        <f>D2+1</f>
        <v>42087</v>
      </c>
      <c r="H2" s="688"/>
      <c r="I2" s="689"/>
      <c r="J2" s="684">
        <f>G2+1</f>
        <v>42088</v>
      </c>
      <c r="K2" s="685"/>
      <c r="L2" s="686"/>
      <c r="M2" s="684">
        <f>J2+1</f>
        <v>42089</v>
      </c>
      <c r="N2" s="685"/>
      <c r="O2" s="686"/>
      <c r="P2" s="684">
        <f>M2+1</f>
        <v>42090</v>
      </c>
      <c r="Q2" s="685"/>
      <c r="R2" s="686"/>
      <c r="S2" s="663" t="s">
        <v>23</v>
      </c>
      <c r="T2" s="664"/>
      <c r="U2" s="665"/>
      <c r="V2" s="683"/>
      <c r="W2" s="666" t="s">
        <v>190</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36" t="s">
        <v>4</v>
      </c>
      <c r="X3" s="237" t="s">
        <v>13</v>
      </c>
      <c r="Y3" s="238" t="s">
        <v>53</v>
      </c>
    </row>
    <row r="4" spans="1:25" ht="42.6" customHeight="1" x14ac:dyDescent="0.3">
      <c r="A4" s="712" t="s">
        <v>17</v>
      </c>
      <c r="B4" s="347" t="s">
        <v>162</v>
      </c>
      <c r="C4" s="348">
        <f>'Week Ending 3-20-2015'!V4</f>
        <v>53</v>
      </c>
      <c r="D4" s="113"/>
      <c r="E4" s="68">
        <v>22</v>
      </c>
      <c r="F4" s="68">
        <v>10</v>
      </c>
      <c r="G4" s="113"/>
      <c r="H4" s="68"/>
      <c r="I4" s="68"/>
      <c r="J4" s="113"/>
      <c r="K4" s="68"/>
      <c r="L4" s="68"/>
      <c r="M4" s="113">
        <v>99</v>
      </c>
      <c r="N4" s="68">
        <v>115</v>
      </c>
      <c r="O4" s="113">
        <v>5</v>
      </c>
      <c r="P4" s="68"/>
      <c r="Q4" s="68"/>
      <c r="R4" s="68"/>
      <c r="S4" s="44">
        <f t="shared" ref="S4:U19" si="0">SUM(D4,G4,J4,M4,P4)</f>
        <v>99</v>
      </c>
      <c r="T4" s="44">
        <f t="shared" si="0"/>
        <v>137</v>
      </c>
      <c r="U4" s="44">
        <f t="shared" si="0"/>
        <v>15</v>
      </c>
      <c r="V4" s="349">
        <f t="shared" ref="V4:V19" si="1">C4+(S4-T4-U4)</f>
        <v>0</v>
      </c>
      <c r="W4" s="224">
        <f>'Week Ending 3-06-2015'!S4+'Week Ending 3-13-2015'!S4+'Week Ending 3-20-2015'!S4+S4</f>
        <v>457</v>
      </c>
      <c r="X4" s="224">
        <f>'Week Ending 3-06-2015'!T4+'Week Ending 3-13-2015'!T4+'Week Ending 3-20-2015'!T4+T4</f>
        <v>442</v>
      </c>
      <c r="Y4" s="224">
        <f>'Week Ending 3-06-2015'!U4+'Week Ending 3-13-2015'!U4+'Week Ending 3-20-2015'!U4+U4</f>
        <v>15</v>
      </c>
    </row>
    <row r="5" spans="1:25" ht="42.6" customHeight="1" x14ac:dyDescent="0.3">
      <c r="A5" s="713"/>
      <c r="B5" s="342" t="s">
        <v>163</v>
      </c>
      <c r="C5" s="335">
        <v>0</v>
      </c>
      <c r="D5" s="410"/>
      <c r="E5" s="411"/>
      <c r="F5" s="411"/>
      <c r="G5" s="410"/>
      <c r="H5" s="411"/>
      <c r="I5" s="411"/>
      <c r="J5" s="410"/>
      <c r="K5" s="411"/>
      <c r="L5" s="411"/>
      <c r="M5" s="410">
        <v>84</v>
      </c>
      <c r="N5" s="411">
        <v>81</v>
      </c>
      <c r="O5" s="410">
        <v>3</v>
      </c>
      <c r="P5" s="411"/>
      <c r="Q5" s="411"/>
      <c r="R5" s="411"/>
      <c r="S5" s="343">
        <f t="shared" si="0"/>
        <v>84</v>
      </c>
      <c r="T5" s="343">
        <f t="shared" si="0"/>
        <v>81</v>
      </c>
      <c r="U5" s="343">
        <f t="shared" si="0"/>
        <v>3</v>
      </c>
      <c r="V5" s="344">
        <f t="shared" si="1"/>
        <v>0</v>
      </c>
      <c r="W5" s="218">
        <f>S5</f>
        <v>84</v>
      </c>
      <c r="X5" s="218">
        <f>T5</f>
        <v>81</v>
      </c>
      <c r="Y5" s="218">
        <f>U5</f>
        <v>3</v>
      </c>
    </row>
    <row r="6" spans="1:25" ht="30" customHeight="1" x14ac:dyDescent="0.3">
      <c r="A6" s="149" t="s">
        <v>58</v>
      </c>
      <c r="B6" s="337" t="s">
        <v>161</v>
      </c>
      <c r="C6" s="335">
        <f>'Week Ending 3-20-2015'!V5</f>
        <v>59</v>
      </c>
      <c r="D6" s="117"/>
      <c r="E6" s="116">
        <v>48</v>
      </c>
      <c r="F6" s="116"/>
      <c r="G6" s="117">
        <v>34</v>
      </c>
      <c r="H6" s="116">
        <v>28</v>
      </c>
      <c r="I6" s="116"/>
      <c r="J6" s="117">
        <v>4</v>
      </c>
      <c r="K6" s="116">
        <v>13</v>
      </c>
      <c r="L6" s="116"/>
      <c r="M6" s="117">
        <v>14</v>
      </c>
      <c r="N6" s="116">
        <v>13</v>
      </c>
      <c r="O6" s="117"/>
      <c r="P6" s="116">
        <v>9</v>
      </c>
      <c r="Q6" s="116">
        <v>18</v>
      </c>
      <c r="R6" s="116"/>
      <c r="S6" s="98">
        <f t="shared" si="0"/>
        <v>61</v>
      </c>
      <c r="T6" s="98">
        <f t="shared" si="0"/>
        <v>120</v>
      </c>
      <c r="U6" s="98">
        <f t="shared" si="0"/>
        <v>0</v>
      </c>
      <c r="V6" s="336">
        <f t="shared" si="1"/>
        <v>0</v>
      </c>
      <c r="W6" s="218">
        <f>'Week Ending 3-06-2015'!S5+'Week Ending 3-13-2015'!S5+'Week Ending 3-20-2015'!S5+S6</f>
        <v>845</v>
      </c>
      <c r="X6" s="218">
        <f>'Week Ending 3-06-2015'!T5+'Week Ending 3-13-2015'!T5+'Week Ending 3-20-2015'!T5+T6</f>
        <v>871</v>
      </c>
      <c r="Y6" s="218">
        <f>'Week Ending 3-06-2015'!U5+'Week Ending 3-13-2015'!U5+'Week Ending 3-20-2015'!U5+U6</f>
        <v>4</v>
      </c>
    </row>
    <row r="7" spans="1:25" ht="30" customHeight="1" x14ac:dyDescent="0.3">
      <c r="A7" s="149" t="s">
        <v>59</v>
      </c>
      <c r="B7" s="337" t="s">
        <v>65</v>
      </c>
      <c r="C7" s="335">
        <f>'Week Ending 3-20-2015'!V6</f>
        <v>123</v>
      </c>
      <c r="D7" s="117"/>
      <c r="E7" s="116"/>
      <c r="F7" s="116"/>
      <c r="G7" s="117"/>
      <c r="H7" s="116">
        <v>78</v>
      </c>
      <c r="I7" s="116"/>
      <c r="J7" s="117"/>
      <c r="K7" s="116"/>
      <c r="L7" s="116"/>
      <c r="M7" s="117">
        <v>108</v>
      </c>
      <c r="N7" s="116">
        <v>34</v>
      </c>
      <c r="O7" s="117"/>
      <c r="P7" s="116"/>
      <c r="Q7" s="116">
        <v>102</v>
      </c>
      <c r="R7" s="116"/>
      <c r="S7" s="98">
        <f t="shared" si="0"/>
        <v>108</v>
      </c>
      <c r="T7" s="98">
        <f t="shared" si="0"/>
        <v>214</v>
      </c>
      <c r="U7" s="98">
        <f t="shared" si="0"/>
        <v>0</v>
      </c>
      <c r="V7" s="336">
        <f t="shared" si="1"/>
        <v>17</v>
      </c>
      <c r="W7" s="218">
        <f>'Week Ending 3-06-2015'!S6+'Week Ending 3-13-2015'!S6+'Week Ending 3-20-2015'!S6+S7</f>
        <v>459</v>
      </c>
      <c r="X7" s="218">
        <f>'Week Ending 3-06-2015'!T6+'Week Ending 3-13-2015'!T6+'Week Ending 3-20-2015'!T6+T7</f>
        <v>442</v>
      </c>
      <c r="Y7" s="218">
        <f>'Week Ending 3-06-2015'!U6+'Week Ending 3-13-2015'!U6+'Week Ending 3-20-2015'!U6+U7</f>
        <v>0</v>
      </c>
    </row>
    <row r="8" spans="1:25" ht="30" customHeight="1" thickBot="1" x14ac:dyDescent="0.35">
      <c r="A8" s="378" t="s">
        <v>167</v>
      </c>
      <c r="B8" s="350" t="s">
        <v>164</v>
      </c>
      <c r="C8" s="351">
        <v>0</v>
      </c>
      <c r="D8" s="412"/>
      <c r="E8" s="413"/>
      <c r="F8" s="413"/>
      <c r="G8" s="412"/>
      <c r="H8" s="413"/>
      <c r="I8" s="413"/>
      <c r="J8" s="412"/>
      <c r="K8" s="413"/>
      <c r="L8" s="413"/>
      <c r="M8" s="412"/>
      <c r="N8" s="413"/>
      <c r="O8" s="412"/>
      <c r="P8" s="413"/>
      <c r="Q8" s="413"/>
      <c r="R8" s="413"/>
      <c r="S8" s="352">
        <f t="shared" si="0"/>
        <v>0</v>
      </c>
      <c r="T8" s="352">
        <f t="shared" si="0"/>
        <v>0</v>
      </c>
      <c r="U8" s="352">
        <f t="shared" si="0"/>
        <v>0</v>
      </c>
      <c r="V8" s="353">
        <f t="shared" si="1"/>
        <v>0</v>
      </c>
      <c r="W8" s="219">
        <f>S8</f>
        <v>0</v>
      </c>
      <c r="X8" s="219">
        <f>T8</f>
        <v>0</v>
      </c>
      <c r="Y8" s="219">
        <f>U8</f>
        <v>0</v>
      </c>
    </row>
    <row r="9" spans="1:25" ht="51" customHeight="1" x14ac:dyDescent="0.3">
      <c r="A9" s="714" t="s">
        <v>16</v>
      </c>
      <c r="B9" s="354" t="s">
        <v>169</v>
      </c>
      <c r="C9" s="355">
        <f>'Week Ending 3-20-2015'!V7</f>
        <v>0</v>
      </c>
      <c r="D9" s="124"/>
      <c r="E9" s="76"/>
      <c r="F9" s="76"/>
      <c r="G9" s="124"/>
      <c r="H9" s="76"/>
      <c r="I9" s="76"/>
      <c r="J9" s="124"/>
      <c r="K9" s="76"/>
      <c r="L9" s="76"/>
      <c r="M9" s="124"/>
      <c r="N9" s="76"/>
      <c r="O9" s="124"/>
      <c r="P9" s="76"/>
      <c r="Q9" s="76"/>
      <c r="R9" s="76"/>
      <c r="S9" s="44">
        <f t="shared" si="0"/>
        <v>0</v>
      </c>
      <c r="T9" s="44">
        <f t="shared" si="0"/>
        <v>0</v>
      </c>
      <c r="U9" s="44">
        <f t="shared" si="0"/>
        <v>0</v>
      </c>
      <c r="V9" s="349">
        <f t="shared" si="1"/>
        <v>0</v>
      </c>
      <c r="W9" s="224">
        <f>'Week Ending 3-06-2015'!S7+'Week Ending 3-13-2015'!S7+'Week Ending 3-20-2015'!S7+S9</f>
        <v>0</v>
      </c>
      <c r="X9" s="224">
        <f>'Week Ending 3-06-2015'!T7+'Week Ending 3-13-2015'!T7+'Week Ending 3-20-2015'!T7+T9</f>
        <v>0</v>
      </c>
      <c r="Y9" s="224">
        <f>'Week Ending 3-06-2015'!U7+'Week Ending 3-13-2015'!U7+'Week Ending 3-20-2015'!U7+U9</f>
        <v>0</v>
      </c>
    </row>
    <row r="10" spans="1:25" ht="51" customHeight="1" x14ac:dyDescent="0.3">
      <c r="A10" s="715"/>
      <c r="B10" s="345" t="s">
        <v>168</v>
      </c>
      <c r="C10" s="338">
        <v>0</v>
      </c>
      <c r="D10" s="128"/>
      <c r="E10" s="127"/>
      <c r="F10" s="127"/>
      <c r="G10" s="128"/>
      <c r="H10" s="127"/>
      <c r="I10" s="127"/>
      <c r="J10" s="128"/>
      <c r="K10" s="127"/>
      <c r="L10" s="127"/>
      <c r="M10" s="128"/>
      <c r="N10" s="127"/>
      <c r="O10" s="128"/>
      <c r="P10" s="127"/>
      <c r="Q10" s="127"/>
      <c r="R10" s="127"/>
      <c r="S10" s="98">
        <f t="shared" si="0"/>
        <v>0</v>
      </c>
      <c r="T10" s="98">
        <f t="shared" si="0"/>
        <v>0</v>
      </c>
      <c r="U10" s="98">
        <f t="shared" si="0"/>
        <v>0</v>
      </c>
      <c r="V10" s="336">
        <f t="shared" si="1"/>
        <v>0</v>
      </c>
      <c r="W10" s="218">
        <f>S10</f>
        <v>0</v>
      </c>
      <c r="X10" s="218">
        <f>T10</f>
        <v>0</v>
      </c>
      <c r="Y10" s="218">
        <f>U10</f>
        <v>0</v>
      </c>
    </row>
    <row r="11" spans="1:25" ht="37.950000000000003" customHeight="1" x14ac:dyDescent="0.3">
      <c r="A11" s="155" t="s">
        <v>60</v>
      </c>
      <c r="B11" s="339" t="s">
        <v>66</v>
      </c>
      <c r="C11" s="338">
        <f>'Week Ending 3-20-2015'!V8</f>
        <v>0</v>
      </c>
      <c r="D11" s="128"/>
      <c r="E11" s="127"/>
      <c r="F11" s="127"/>
      <c r="G11" s="128"/>
      <c r="H11" s="127"/>
      <c r="I11" s="127"/>
      <c r="J11" s="128">
        <v>3</v>
      </c>
      <c r="K11" s="127">
        <v>3</v>
      </c>
      <c r="L11" s="127"/>
      <c r="M11" s="128"/>
      <c r="N11" s="127"/>
      <c r="O11" s="128"/>
      <c r="P11" s="127"/>
      <c r="Q11" s="127"/>
      <c r="R11" s="127"/>
      <c r="S11" s="98">
        <f t="shared" si="0"/>
        <v>3</v>
      </c>
      <c r="T11" s="98">
        <f t="shared" si="0"/>
        <v>3</v>
      </c>
      <c r="U11" s="98">
        <f t="shared" si="0"/>
        <v>0</v>
      </c>
      <c r="V11" s="336">
        <f t="shared" si="1"/>
        <v>0</v>
      </c>
      <c r="W11" s="218">
        <f>'Week Ending 3-06-2015'!S8+'Week Ending 3-13-2015'!S8+'Week Ending 3-20-2015'!S8+S11</f>
        <v>68</v>
      </c>
      <c r="X11" s="218">
        <f>'Week Ending 3-06-2015'!T8+'Week Ending 3-13-2015'!T8+'Week Ending 3-20-2015'!T8+T11</f>
        <v>68</v>
      </c>
      <c r="Y11" s="218">
        <f>'Week Ending 3-06-2015'!U8+'Week Ending 3-13-2015'!U8+'Week Ending 3-20-2015'!U8+U11</f>
        <v>0</v>
      </c>
    </row>
    <row r="12" spans="1:25" ht="30" customHeight="1" x14ac:dyDescent="0.3">
      <c r="A12" s="155" t="s">
        <v>61</v>
      </c>
      <c r="B12" s="339" t="s">
        <v>67</v>
      </c>
      <c r="C12" s="338">
        <f>'Week Ending 3-20-2015'!V9</f>
        <v>0</v>
      </c>
      <c r="D12" s="128">
        <v>3</v>
      </c>
      <c r="E12" s="127">
        <v>3</v>
      </c>
      <c r="F12" s="127"/>
      <c r="G12" s="128"/>
      <c r="H12" s="127"/>
      <c r="I12" s="127"/>
      <c r="J12" s="128"/>
      <c r="K12" s="127"/>
      <c r="L12" s="127"/>
      <c r="M12" s="128"/>
      <c r="N12" s="127"/>
      <c r="O12" s="128"/>
      <c r="P12" s="127"/>
      <c r="Q12" s="127"/>
      <c r="R12" s="127"/>
      <c r="S12" s="98">
        <f t="shared" si="0"/>
        <v>3</v>
      </c>
      <c r="T12" s="98">
        <f t="shared" si="0"/>
        <v>3</v>
      </c>
      <c r="U12" s="98">
        <f t="shared" si="0"/>
        <v>0</v>
      </c>
      <c r="V12" s="336">
        <f t="shared" si="1"/>
        <v>0</v>
      </c>
      <c r="W12" s="218">
        <f>'Week Ending 3-06-2015'!S9+'Week Ending 3-13-2015'!S9+'Week Ending 3-20-2015'!S9+S12</f>
        <v>67</v>
      </c>
      <c r="X12" s="218">
        <f>'Week Ending 3-06-2015'!T9+'Week Ending 3-13-2015'!T9+'Week Ending 3-20-2015'!T9+T12</f>
        <v>67</v>
      </c>
      <c r="Y12" s="218">
        <f>'Week Ending 3-06-2015'!U9+'Week Ending 3-13-2015'!U9+'Week Ending 3-20-2015'!U9+U12</f>
        <v>0</v>
      </c>
    </row>
    <row r="13" spans="1:25" ht="30" customHeight="1" thickBot="1" x14ac:dyDescent="0.35">
      <c r="A13" s="379" t="s">
        <v>170</v>
      </c>
      <c r="B13" s="356" t="s">
        <v>165</v>
      </c>
      <c r="C13" s="357">
        <v>0</v>
      </c>
      <c r="D13" s="414"/>
      <c r="E13" s="80"/>
      <c r="F13" s="80"/>
      <c r="G13" s="414"/>
      <c r="H13" s="80"/>
      <c r="I13" s="80"/>
      <c r="J13" s="414"/>
      <c r="K13" s="80"/>
      <c r="L13" s="80"/>
      <c r="M13" s="414"/>
      <c r="N13" s="80"/>
      <c r="O13" s="414"/>
      <c r="P13" s="80"/>
      <c r="Q13" s="80"/>
      <c r="R13" s="80"/>
      <c r="S13" s="48">
        <f t="shared" si="0"/>
        <v>0</v>
      </c>
      <c r="T13" s="48">
        <f t="shared" si="0"/>
        <v>0</v>
      </c>
      <c r="U13" s="48">
        <f t="shared" si="0"/>
        <v>0</v>
      </c>
      <c r="V13" s="358">
        <f t="shared" si="1"/>
        <v>0</v>
      </c>
      <c r="W13" s="219"/>
      <c r="X13" s="219"/>
      <c r="Y13" s="219"/>
    </row>
    <row r="14" spans="1:25" ht="39.6" customHeight="1" x14ac:dyDescent="0.3">
      <c r="A14" s="716" t="s">
        <v>20</v>
      </c>
      <c r="B14" s="359" t="s">
        <v>171</v>
      </c>
      <c r="C14" s="360">
        <f>'Week Ending 3-20-2015'!V10</f>
        <v>0</v>
      </c>
      <c r="D14" s="135">
        <v>4</v>
      </c>
      <c r="E14" s="84">
        <v>4</v>
      </c>
      <c r="F14" s="84">
        <v>0</v>
      </c>
      <c r="G14" s="135">
        <v>5</v>
      </c>
      <c r="H14" s="84">
        <v>3</v>
      </c>
      <c r="I14" s="84"/>
      <c r="J14" s="135">
        <v>5</v>
      </c>
      <c r="K14" s="84">
        <v>3</v>
      </c>
      <c r="L14" s="84">
        <v>4</v>
      </c>
      <c r="M14" s="135">
        <v>7</v>
      </c>
      <c r="N14" s="84">
        <v>5</v>
      </c>
      <c r="O14" s="135">
        <v>2</v>
      </c>
      <c r="P14" s="84">
        <v>2</v>
      </c>
      <c r="Q14" s="84"/>
      <c r="R14" s="84">
        <v>2</v>
      </c>
      <c r="S14" s="44">
        <f t="shared" si="0"/>
        <v>23</v>
      </c>
      <c r="T14" s="44">
        <f t="shared" si="0"/>
        <v>15</v>
      </c>
      <c r="U14" s="44">
        <f t="shared" si="0"/>
        <v>8</v>
      </c>
      <c r="V14" s="349">
        <f t="shared" si="1"/>
        <v>0</v>
      </c>
      <c r="W14" s="224">
        <f>'Week Ending 3-06-2015'!S10+'Week Ending 3-13-2015'!S10+'Week Ending 3-20-2015'!S10+S14</f>
        <v>149</v>
      </c>
      <c r="X14" s="224">
        <f>'Week Ending 3-06-2015'!T10+'Week Ending 3-13-2015'!T10+'Week Ending 3-20-2015'!T10+T14</f>
        <v>103</v>
      </c>
      <c r="Y14" s="224">
        <f>'Week Ending 3-06-2015'!U10+'Week Ending 3-13-2015'!U10+'Week Ending 3-20-2015'!U10+U14</f>
        <v>46</v>
      </c>
    </row>
    <row r="15" spans="1:25" ht="39.6" customHeight="1" x14ac:dyDescent="0.3">
      <c r="A15" s="717"/>
      <c r="B15" s="346" t="s">
        <v>172</v>
      </c>
      <c r="C15" s="340">
        <v>0</v>
      </c>
      <c r="D15" s="139"/>
      <c r="E15" s="138"/>
      <c r="F15" s="138"/>
      <c r="G15" s="139"/>
      <c r="H15" s="138"/>
      <c r="I15" s="138"/>
      <c r="J15" s="139"/>
      <c r="K15" s="138"/>
      <c r="L15" s="138"/>
      <c r="M15" s="139"/>
      <c r="N15" s="138"/>
      <c r="O15" s="139"/>
      <c r="P15" s="138"/>
      <c r="Q15" s="138"/>
      <c r="R15" s="138"/>
      <c r="S15" s="98">
        <f t="shared" si="0"/>
        <v>0</v>
      </c>
      <c r="T15" s="98">
        <f t="shared" si="0"/>
        <v>0</v>
      </c>
      <c r="U15" s="98">
        <f t="shared" si="0"/>
        <v>0</v>
      </c>
      <c r="V15" s="336">
        <f t="shared" si="1"/>
        <v>0</v>
      </c>
      <c r="W15" s="218">
        <f>S15</f>
        <v>0</v>
      </c>
      <c r="X15" s="218">
        <f>T15</f>
        <v>0</v>
      </c>
      <c r="Y15" s="218">
        <f>U15</f>
        <v>0</v>
      </c>
    </row>
    <row r="16" spans="1:25" ht="30" customHeight="1" x14ac:dyDescent="0.3">
      <c r="A16" s="159" t="s">
        <v>62</v>
      </c>
      <c r="B16" s="341" t="s">
        <v>68</v>
      </c>
      <c r="C16" s="340">
        <f>'Week Ending 3-20-2015'!V11</f>
        <v>0</v>
      </c>
      <c r="D16" s="139"/>
      <c r="E16" s="138"/>
      <c r="F16" s="138"/>
      <c r="G16" s="139">
        <v>8</v>
      </c>
      <c r="H16" s="138">
        <v>8</v>
      </c>
      <c r="I16" s="138"/>
      <c r="J16" s="139"/>
      <c r="K16" s="138"/>
      <c r="L16" s="138"/>
      <c r="M16" s="139"/>
      <c r="N16" s="138"/>
      <c r="O16" s="139"/>
      <c r="P16" s="138">
        <v>4</v>
      </c>
      <c r="Q16" s="138">
        <v>4</v>
      </c>
      <c r="R16" s="138"/>
      <c r="S16" s="98">
        <f t="shared" si="0"/>
        <v>12</v>
      </c>
      <c r="T16" s="98">
        <f t="shared" si="0"/>
        <v>12</v>
      </c>
      <c r="U16" s="98">
        <f t="shared" si="0"/>
        <v>0</v>
      </c>
      <c r="V16" s="336">
        <f t="shared" si="1"/>
        <v>0</v>
      </c>
      <c r="W16" s="218">
        <f>'Week Ending 3-06-2015'!S11+'Week Ending 3-13-2015'!S11+'Week Ending 3-20-2015'!S11+S16</f>
        <v>109</v>
      </c>
      <c r="X16" s="218">
        <f>'Week Ending 3-06-2015'!T11+'Week Ending 3-13-2015'!T11+'Week Ending 3-20-2015'!T11+T16</f>
        <v>109</v>
      </c>
      <c r="Y16" s="218">
        <f>'Week Ending 3-06-2015'!U11+'Week Ending 3-13-2015'!U11+'Week Ending 3-20-2015'!U11+U16</f>
        <v>0</v>
      </c>
    </row>
    <row r="17" spans="1:25" ht="30" customHeight="1" x14ac:dyDescent="0.3">
      <c r="A17" s="159" t="s">
        <v>63</v>
      </c>
      <c r="B17" s="341" t="s">
        <v>69</v>
      </c>
      <c r="C17" s="340">
        <f>'Week Ending 3-20-2015'!V12</f>
        <v>0</v>
      </c>
      <c r="D17" s="139">
        <v>2</v>
      </c>
      <c r="E17" s="138">
        <v>2</v>
      </c>
      <c r="F17" s="138"/>
      <c r="G17" s="139"/>
      <c r="H17" s="138"/>
      <c r="I17" s="138"/>
      <c r="J17" s="139">
        <v>7</v>
      </c>
      <c r="K17" s="138">
        <v>7</v>
      </c>
      <c r="L17" s="138"/>
      <c r="M17" s="139"/>
      <c r="N17" s="138"/>
      <c r="O17" s="139"/>
      <c r="P17" s="138"/>
      <c r="Q17" s="138"/>
      <c r="R17" s="138"/>
      <c r="S17" s="98">
        <f t="shared" si="0"/>
        <v>9</v>
      </c>
      <c r="T17" s="98">
        <f t="shared" si="0"/>
        <v>9</v>
      </c>
      <c r="U17" s="98">
        <f t="shared" si="0"/>
        <v>0</v>
      </c>
      <c r="V17" s="336">
        <f t="shared" si="1"/>
        <v>0</v>
      </c>
      <c r="W17" s="218">
        <f>'Week Ending 3-06-2015'!S12+'Week Ending 3-13-2015'!S12+'Week Ending 3-20-2015'!S12+S17</f>
        <v>22</v>
      </c>
      <c r="X17" s="218">
        <f>'Week Ending 3-06-2015'!T12+'Week Ending 3-13-2015'!T12+'Week Ending 3-20-2015'!T12+T17</f>
        <v>22</v>
      </c>
      <c r="Y17" s="218">
        <f>'Week Ending 3-06-2015'!U12+'Week Ending 3-13-2015'!U12+'Week Ending 3-20-2015'!U12+U17</f>
        <v>0</v>
      </c>
    </row>
    <row r="18" spans="1:25" ht="30" customHeight="1" thickBot="1" x14ac:dyDescent="0.35">
      <c r="A18" s="380"/>
      <c r="B18" s="361" t="s">
        <v>166</v>
      </c>
      <c r="C18" s="362">
        <v>0</v>
      </c>
      <c r="D18" s="415"/>
      <c r="E18" s="416"/>
      <c r="F18" s="416"/>
      <c r="G18" s="415"/>
      <c r="H18" s="416"/>
      <c r="I18" s="416"/>
      <c r="J18" s="415"/>
      <c r="K18" s="416"/>
      <c r="L18" s="416"/>
      <c r="M18" s="415"/>
      <c r="N18" s="416"/>
      <c r="O18" s="415"/>
      <c r="P18" s="416"/>
      <c r="Q18" s="416"/>
      <c r="R18" s="416"/>
      <c r="S18" s="96">
        <f t="shared" si="0"/>
        <v>0</v>
      </c>
      <c r="T18" s="96">
        <f t="shared" si="0"/>
        <v>0</v>
      </c>
      <c r="U18" s="96">
        <f t="shared" si="0"/>
        <v>0</v>
      </c>
      <c r="V18" s="363">
        <f t="shared" si="1"/>
        <v>0</v>
      </c>
      <c r="W18" s="364">
        <f>S18</f>
        <v>0</v>
      </c>
      <c r="X18" s="364">
        <f>T18</f>
        <v>0</v>
      </c>
      <c r="Y18" s="364">
        <f>U18</f>
        <v>0</v>
      </c>
    </row>
    <row r="19" spans="1:25" ht="21.6" customHeight="1" thickBot="1" x14ac:dyDescent="0.35">
      <c r="A19" s="381" t="s">
        <v>153</v>
      </c>
      <c r="B19" s="365" t="s">
        <v>154</v>
      </c>
      <c r="C19" s="366">
        <f>'Week Ending 3-20-2015'!V13</f>
        <v>48</v>
      </c>
      <c r="D19" s="417"/>
      <c r="E19" s="418"/>
      <c r="F19" s="418"/>
      <c r="G19" s="417"/>
      <c r="H19" s="418">
        <v>48</v>
      </c>
      <c r="I19" s="418"/>
      <c r="J19" s="417"/>
      <c r="K19" s="418"/>
      <c r="L19" s="418"/>
      <c r="M19" s="417">
        <v>4</v>
      </c>
      <c r="N19" s="418">
        <v>4</v>
      </c>
      <c r="O19" s="417"/>
      <c r="P19" s="418"/>
      <c r="Q19" s="418"/>
      <c r="R19" s="418"/>
      <c r="S19" s="316">
        <f t="shared" si="0"/>
        <v>4</v>
      </c>
      <c r="T19" s="316">
        <f t="shared" si="0"/>
        <v>52</v>
      </c>
      <c r="U19" s="316">
        <f t="shared" si="0"/>
        <v>0</v>
      </c>
      <c r="V19" s="367">
        <f t="shared" si="1"/>
        <v>0</v>
      </c>
      <c r="W19" s="368">
        <f>'Week Ending 3-06-2015'!S13+'Week Ending 3-13-2015'!S13+'Week Ending 3-20-2015'!S13+S19</f>
        <v>712</v>
      </c>
      <c r="X19" s="368">
        <f>'Week Ending 3-06-2015'!T13+'Week Ending 3-13-2015'!T13+'Week Ending 3-20-2015'!T13+T19</f>
        <v>712</v>
      </c>
      <c r="Y19" s="368">
        <f>'Week Ending 3-06-2015'!U13+'Week Ending 3-13-2015'!U13+'Week Ending 3-20-2015'!U13+U19</f>
        <v>0</v>
      </c>
    </row>
    <row r="20" spans="1:25" ht="15.6" customHeight="1" thickBot="1" x14ac:dyDescent="0.35">
      <c r="A20" s="164" t="s">
        <v>2</v>
      </c>
      <c r="B20" s="165"/>
      <c r="C20" s="369">
        <f t="shared" ref="C20:V20" si="2">SUM(C4:C19)</f>
        <v>283</v>
      </c>
      <c r="D20" s="370">
        <f t="shared" si="2"/>
        <v>9</v>
      </c>
      <c r="E20" s="371">
        <f t="shared" si="2"/>
        <v>79</v>
      </c>
      <c r="F20" s="372">
        <f t="shared" si="2"/>
        <v>10</v>
      </c>
      <c r="G20" s="372">
        <f t="shared" si="2"/>
        <v>47</v>
      </c>
      <c r="H20" s="373">
        <f t="shared" si="2"/>
        <v>165</v>
      </c>
      <c r="I20" s="374">
        <f t="shared" si="2"/>
        <v>0</v>
      </c>
      <c r="J20" s="374">
        <f t="shared" si="2"/>
        <v>19</v>
      </c>
      <c r="K20" s="371">
        <f t="shared" si="2"/>
        <v>26</v>
      </c>
      <c r="L20" s="372">
        <f t="shared" si="2"/>
        <v>4</v>
      </c>
      <c r="M20" s="372">
        <f t="shared" si="2"/>
        <v>316</v>
      </c>
      <c r="N20" s="371">
        <f t="shared" si="2"/>
        <v>252</v>
      </c>
      <c r="O20" s="372">
        <f t="shared" si="2"/>
        <v>10</v>
      </c>
      <c r="P20" s="372">
        <f t="shared" si="2"/>
        <v>15</v>
      </c>
      <c r="Q20" s="371">
        <f t="shared" si="2"/>
        <v>124</v>
      </c>
      <c r="R20" s="372">
        <f t="shared" si="2"/>
        <v>2</v>
      </c>
      <c r="S20" s="375">
        <f t="shared" si="2"/>
        <v>406</v>
      </c>
      <c r="T20" s="375">
        <f t="shared" si="2"/>
        <v>646</v>
      </c>
      <c r="U20" s="375">
        <f t="shared" si="2"/>
        <v>26</v>
      </c>
      <c r="V20" s="376">
        <f t="shared" si="2"/>
        <v>17</v>
      </c>
      <c r="W20" s="377">
        <f t="shared" ref="W20:Y20" si="3">SUM(W4:W19)</f>
        <v>2972</v>
      </c>
      <c r="X20" s="377">
        <f t="shared" si="3"/>
        <v>2917</v>
      </c>
      <c r="Y20" s="377">
        <f t="shared" si="3"/>
        <v>68</v>
      </c>
    </row>
    <row r="21" spans="1:25" x14ac:dyDescent="0.3">
      <c r="A21" s="8"/>
      <c r="P21" s="9"/>
      <c r="Q21" s="9"/>
      <c r="R21" s="9"/>
      <c r="S21" s="30"/>
      <c r="T21" s="9"/>
      <c r="U21" s="9"/>
      <c r="W21" s="9"/>
      <c r="X21" s="9"/>
      <c r="Y21" s="9"/>
    </row>
    <row r="22" spans="1:25" x14ac:dyDescent="0.3">
      <c r="A22" s="8"/>
      <c r="C22" s="14"/>
      <c r="E22" s="4"/>
      <c r="F22" s="4"/>
      <c r="G22" s="4"/>
      <c r="H22" s="10"/>
      <c r="I22" s="10"/>
      <c r="J22" s="10"/>
      <c r="K22" s="4"/>
      <c r="L22" s="4"/>
      <c r="M22" s="4"/>
      <c r="N22" s="4"/>
      <c r="O22" s="4"/>
      <c r="P22" s="4"/>
      <c r="Q22" s="4"/>
      <c r="R22" s="4"/>
      <c r="S22" s="4"/>
      <c r="T22" s="4"/>
      <c r="U22" s="4"/>
      <c r="V22" s="4"/>
      <c r="W22" s="4"/>
      <c r="X22" s="4"/>
      <c r="Y22" s="4"/>
    </row>
    <row r="23" spans="1:25" x14ac:dyDescent="0.3">
      <c r="A23" s="8"/>
      <c r="C23" s="4"/>
      <c r="E23" s="4"/>
      <c r="F23" s="4"/>
      <c r="G23" s="4"/>
      <c r="H23" s="10"/>
      <c r="I23" s="10"/>
      <c r="J23" s="10"/>
      <c r="K23" s="4"/>
      <c r="L23" s="4"/>
      <c r="M23" s="4"/>
      <c r="N23" s="4"/>
      <c r="O23" s="4"/>
      <c r="P23" s="4"/>
      <c r="Q23" s="4"/>
      <c r="R23" s="4"/>
      <c r="S23" s="4"/>
      <c r="T23" s="4"/>
      <c r="U23" s="4"/>
      <c r="V23" s="4"/>
      <c r="W23" s="4"/>
      <c r="X23" s="4"/>
      <c r="Y23" s="4"/>
    </row>
    <row r="24" spans="1:25" x14ac:dyDescent="0.3">
      <c r="A24" s="8"/>
      <c r="Q24" s="2" t="s">
        <v>158</v>
      </c>
      <c r="W24" s="4"/>
      <c r="X24" s="4"/>
      <c r="Y24" s="4"/>
    </row>
    <row r="25" spans="1:25" x14ac:dyDescent="0.3">
      <c r="A25" s="8"/>
      <c r="W25" s="4"/>
      <c r="X25" s="4"/>
      <c r="Y25" s="4"/>
    </row>
    <row r="26" spans="1:25" x14ac:dyDescent="0.3">
      <c r="A26" s="8"/>
      <c r="W26" s="4"/>
      <c r="X26" s="4"/>
      <c r="Y26" s="4"/>
    </row>
    <row r="27" spans="1:25" x14ac:dyDescent="0.3">
      <c r="A27" s="8"/>
    </row>
    <row r="28" spans="1:25" x14ac:dyDescent="0.3">
      <c r="A28" s="8"/>
    </row>
    <row r="29" spans="1:25" x14ac:dyDescent="0.3">
      <c r="A29" s="8"/>
    </row>
    <row r="30" spans="1:25" x14ac:dyDescent="0.3">
      <c r="A30" s="8"/>
    </row>
    <row r="31" spans="1:25" x14ac:dyDescent="0.3">
      <c r="A31" s="8"/>
    </row>
    <row r="32" spans="1:25" x14ac:dyDescent="0.3">
      <c r="A32" s="8"/>
    </row>
  </sheetData>
  <sheetProtection password="E2A2" sheet="1" objects="1" scenarios="1"/>
  <mergeCells count="15">
    <mergeCell ref="A4:A5"/>
    <mergeCell ref="A9:A10"/>
    <mergeCell ref="A14:A15"/>
    <mergeCell ref="S2:U2"/>
    <mergeCell ref="W2:Y2"/>
    <mergeCell ref="A1:A3"/>
    <mergeCell ref="B1:B3"/>
    <mergeCell ref="C1:C3"/>
    <mergeCell ref="D1:R1"/>
    <mergeCell ref="V1:V3"/>
    <mergeCell ref="D2:F2"/>
    <mergeCell ref="G2:I2"/>
    <mergeCell ref="J2:L2"/>
    <mergeCell ref="M2:O2"/>
    <mergeCell ref="P2:R2"/>
  </mergeCells>
  <conditionalFormatting sqref="V4:V5 V9:V10 V14:V15 V19:V20">
    <cfRule type="cellIs" dxfId="39" priority="5" operator="equal">
      <formula>0</formula>
    </cfRule>
  </conditionalFormatting>
  <conditionalFormatting sqref="V6:V8">
    <cfRule type="cellIs" dxfId="38" priority="4" operator="equal">
      <formula>0</formula>
    </cfRule>
  </conditionalFormatting>
  <conditionalFormatting sqref="V11:V13">
    <cfRule type="cellIs" dxfId="37" priority="3" operator="equal">
      <formula>0</formula>
    </cfRule>
  </conditionalFormatting>
  <conditionalFormatting sqref="V16:V18">
    <cfRule type="cellIs" dxfId="36" priority="2" operator="equal">
      <formula>0</formula>
    </cfRule>
  </conditionalFormatting>
  <conditionalFormatting sqref="V1:V20">
    <cfRule type="cellIs" dxfId="35" priority="1" operator="equal">
      <formula>0</formula>
    </cfRule>
  </conditionalFormatting>
  <pageMargins left="0.7" right="0.7" top="0.75" bottom="0.75" header="0.3" footer="0.3"/>
  <pageSetup scale="55" orientation="landscape" r:id="rId1"/>
  <ignoredErrors>
    <ignoredError sqref="W9:Y9" formula="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6"/>
  <sheetViews>
    <sheetView zoomScale="90" zoomScaleNormal="90" workbookViewId="0">
      <selection activeCell="B1" sqref="B1:B3"/>
    </sheetView>
  </sheetViews>
  <sheetFormatPr defaultColWidth="8.88671875" defaultRowHeight="14.4" x14ac:dyDescent="0.3"/>
  <cols>
    <col min="1" max="1" width="28.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7" s="1" customFormat="1" ht="14.4" customHeight="1" thickBot="1" x14ac:dyDescent="0.35">
      <c r="A1" s="700" t="s">
        <v>21</v>
      </c>
      <c r="B1" s="675" t="s">
        <v>14</v>
      </c>
      <c r="C1" s="677" t="s">
        <v>159</v>
      </c>
      <c r="D1" s="679" t="s">
        <v>8</v>
      </c>
      <c r="E1" s="680"/>
      <c r="F1" s="680"/>
      <c r="G1" s="680"/>
      <c r="H1" s="680"/>
      <c r="I1" s="680"/>
      <c r="J1" s="680"/>
      <c r="K1" s="680"/>
      <c r="L1" s="680"/>
      <c r="M1" s="680"/>
      <c r="N1" s="680"/>
      <c r="O1" s="680"/>
      <c r="P1" s="680"/>
      <c r="Q1" s="680"/>
      <c r="R1" s="681"/>
      <c r="S1" s="200"/>
      <c r="T1" s="200"/>
      <c r="U1" s="200"/>
      <c r="V1" s="682" t="s">
        <v>3</v>
      </c>
      <c r="W1" s="200"/>
      <c r="X1" s="200"/>
      <c r="Y1" s="200"/>
    </row>
    <row r="2" spans="1:27" ht="19.2" customHeight="1" thickBot="1" x14ac:dyDescent="0.35">
      <c r="A2" s="701"/>
      <c r="B2" s="676"/>
      <c r="C2" s="678"/>
      <c r="D2" s="684">
        <v>42079</v>
      </c>
      <c r="E2" s="685"/>
      <c r="F2" s="686"/>
      <c r="G2" s="687">
        <f>D2+1</f>
        <v>42080</v>
      </c>
      <c r="H2" s="688"/>
      <c r="I2" s="689"/>
      <c r="J2" s="684">
        <f>G2+1</f>
        <v>42081</v>
      </c>
      <c r="K2" s="685"/>
      <c r="L2" s="686"/>
      <c r="M2" s="684">
        <f>J2+1</f>
        <v>42082</v>
      </c>
      <c r="N2" s="685"/>
      <c r="O2" s="686"/>
      <c r="P2" s="684">
        <f>M2+1</f>
        <v>42083</v>
      </c>
      <c r="Q2" s="685"/>
      <c r="R2" s="686"/>
      <c r="S2" s="663" t="s">
        <v>23</v>
      </c>
      <c r="T2" s="664"/>
      <c r="U2" s="665"/>
      <c r="V2" s="683"/>
      <c r="W2" s="718" t="s">
        <v>156</v>
      </c>
      <c r="X2" s="719"/>
      <c r="Y2" s="720"/>
    </row>
    <row r="3" spans="1:27" ht="27.6" customHeight="1" thickBot="1" x14ac:dyDescent="0.35">
      <c r="A3" s="701"/>
      <c r="B3" s="676"/>
      <c r="C3" s="721"/>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04" t="s">
        <v>4</v>
      </c>
      <c r="T3" s="205" t="s">
        <v>13</v>
      </c>
      <c r="U3" s="206" t="s">
        <v>53</v>
      </c>
      <c r="V3" s="683"/>
      <c r="W3" s="236" t="s">
        <v>4</v>
      </c>
      <c r="X3" s="237" t="s">
        <v>13</v>
      </c>
      <c r="Y3" s="238" t="s">
        <v>53</v>
      </c>
    </row>
    <row r="4" spans="1:27" ht="42.6" customHeight="1" x14ac:dyDescent="0.3">
      <c r="A4" s="319" t="s">
        <v>17</v>
      </c>
      <c r="B4" s="148" t="s">
        <v>25</v>
      </c>
      <c r="C4" s="60">
        <f>'Week Ending 3-13-2015'!V4</f>
        <v>0</v>
      </c>
      <c r="D4" s="112"/>
      <c r="E4" s="68"/>
      <c r="F4" s="68"/>
      <c r="G4" s="113">
        <v>358</v>
      </c>
      <c r="H4" s="68">
        <v>46</v>
      </c>
      <c r="I4" s="68"/>
      <c r="J4" s="113"/>
      <c r="K4" s="68"/>
      <c r="L4" s="68"/>
      <c r="M4" s="113"/>
      <c r="N4" s="68"/>
      <c r="O4" s="113"/>
      <c r="P4" s="68"/>
      <c r="Q4" s="68">
        <v>259</v>
      </c>
      <c r="R4" s="114"/>
      <c r="S4" s="43">
        <f t="shared" ref="S4:U13" si="0">SUM(D4,G4,J4,M4,P4)</f>
        <v>358</v>
      </c>
      <c r="T4" s="44">
        <f t="shared" si="0"/>
        <v>305</v>
      </c>
      <c r="U4" s="208">
        <f t="shared" si="0"/>
        <v>0</v>
      </c>
      <c r="V4" s="215">
        <f t="shared" ref="V4:V13" si="1">C4+(S4-T4-U4)</f>
        <v>53</v>
      </c>
      <c r="W4" s="223">
        <f>'Week Ending 3-06-2015'!S4+'Week Ending 3-13-2015'!S4+S4</f>
        <v>358</v>
      </c>
      <c r="X4" s="224">
        <f>'Week Ending 3-06-2015'!T4+'Week Ending 3-13-2015'!T4+T4</f>
        <v>305</v>
      </c>
      <c r="Y4" s="225">
        <f>'Week Ending 3-06-2015'!U4+'Week Ending 3-13-2015'!U4+U4</f>
        <v>0</v>
      </c>
    </row>
    <row r="5" spans="1:27" ht="30" customHeight="1" x14ac:dyDescent="0.3">
      <c r="A5" s="320" t="s">
        <v>58</v>
      </c>
      <c r="B5" s="150" t="s">
        <v>64</v>
      </c>
      <c r="C5" s="99">
        <f>'Week Ending 3-13-2015'!V5</f>
        <v>106</v>
      </c>
      <c r="D5" s="115">
        <v>12</v>
      </c>
      <c r="E5" s="116">
        <v>16</v>
      </c>
      <c r="F5" s="116"/>
      <c r="G5" s="117">
        <v>4</v>
      </c>
      <c r="H5" s="116">
        <v>7</v>
      </c>
      <c r="I5" s="116"/>
      <c r="J5" s="117">
        <v>242</v>
      </c>
      <c r="K5" s="116">
        <v>223</v>
      </c>
      <c r="L5" s="116"/>
      <c r="M5" s="117">
        <v>10</v>
      </c>
      <c r="N5" s="116">
        <v>11</v>
      </c>
      <c r="O5" s="117"/>
      <c r="P5" s="116">
        <v>9</v>
      </c>
      <c r="Q5" s="116">
        <v>67</v>
      </c>
      <c r="R5" s="118"/>
      <c r="S5" s="100">
        <f t="shared" si="0"/>
        <v>277</v>
      </c>
      <c r="T5" s="96">
        <f t="shared" si="0"/>
        <v>324</v>
      </c>
      <c r="U5" s="209">
        <f t="shared" si="0"/>
        <v>0</v>
      </c>
      <c r="V5" s="107">
        <f t="shared" si="1"/>
        <v>59</v>
      </c>
      <c r="W5" s="226">
        <f>'Week Ending 3-06-2015'!S5+'Week Ending 3-13-2015'!S5+S5</f>
        <v>784</v>
      </c>
      <c r="X5" s="218">
        <f>'Week Ending 3-06-2015'!T5+'Week Ending 3-13-2015'!T5+T5</f>
        <v>751</v>
      </c>
      <c r="Y5" s="227">
        <f>'Week Ending 3-06-2015'!U5+'Week Ending 3-13-2015'!U5+U5</f>
        <v>4</v>
      </c>
      <c r="AA5" s="4"/>
    </row>
    <row r="6" spans="1:27" ht="30" customHeight="1" thickBot="1" x14ac:dyDescent="0.35">
      <c r="A6" s="321" t="s">
        <v>59</v>
      </c>
      <c r="B6" s="152" t="s">
        <v>65</v>
      </c>
      <c r="C6" s="103">
        <f>'Week Ending 3-13-2015'!V6</f>
        <v>350</v>
      </c>
      <c r="D6" s="119"/>
      <c r="E6" s="120">
        <v>3</v>
      </c>
      <c r="F6" s="120"/>
      <c r="G6" s="121"/>
      <c r="H6" s="120">
        <v>222</v>
      </c>
      <c r="I6" s="120"/>
      <c r="J6" s="121"/>
      <c r="K6" s="120"/>
      <c r="L6" s="120"/>
      <c r="M6" s="121"/>
      <c r="N6" s="120"/>
      <c r="O6" s="121"/>
      <c r="P6" s="120"/>
      <c r="Q6" s="120">
        <v>2</v>
      </c>
      <c r="R6" s="122"/>
      <c r="S6" s="56">
        <f t="shared" si="0"/>
        <v>0</v>
      </c>
      <c r="T6" s="48">
        <f t="shared" si="0"/>
        <v>227</v>
      </c>
      <c r="U6" s="210">
        <f t="shared" si="0"/>
        <v>0</v>
      </c>
      <c r="V6" s="216">
        <f t="shared" si="1"/>
        <v>123</v>
      </c>
      <c r="W6" s="228">
        <f>'Week Ending 3-06-2015'!S6+'Week Ending 3-13-2015'!S6+S6</f>
        <v>351</v>
      </c>
      <c r="X6" s="219">
        <f>'Week Ending 3-06-2015'!T6+'Week Ending 3-13-2015'!T6+T6</f>
        <v>228</v>
      </c>
      <c r="Y6" s="229">
        <f>'Week Ending 3-06-2015'!U6+'Week Ending 3-13-2015'!U6+U6</f>
        <v>0</v>
      </c>
      <c r="AA6" s="4"/>
    </row>
    <row r="7" spans="1:27" ht="51" customHeight="1" x14ac:dyDescent="0.3">
      <c r="A7" s="322" t="s">
        <v>16</v>
      </c>
      <c r="B7" s="154" t="s">
        <v>38</v>
      </c>
      <c r="C7" s="62">
        <f>'Week Ending 3-13-2015'!V7</f>
        <v>0</v>
      </c>
      <c r="D7" s="123"/>
      <c r="E7" s="76"/>
      <c r="F7" s="76"/>
      <c r="G7" s="124"/>
      <c r="H7" s="76"/>
      <c r="I7" s="76"/>
      <c r="J7" s="124"/>
      <c r="K7" s="76"/>
      <c r="L7" s="76"/>
      <c r="M7" s="124"/>
      <c r="N7" s="76"/>
      <c r="O7" s="124"/>
      <c r="P7" s="76"/>
      <c r="Q7" s="76"/>
      <c r="R7" s="125"/>
      <c r="S7" s="101">
        <f t="shared" si="0"/>
        <v>0</v>
      </c>
      <c r="T7" s="44">
        <f t="shared" si="0"/>
        <v>0</v>
      </c>
      <c r="U7" s="208">
        <f t="shared" si="0"/>
        <v>0</v>
      </c>
      <c r="V7" s="217">
        <f t="shared" si="1"/>
        <v>0</v>
      </c>
      <c r="W7" s="230">
        <f>'Week Ending 3-06-2015'!S7+'Week Ending 3-13-2015'!S7+S7</f>
        <v>0</v>
      </c>
      <c r="X7" s="220">
        <f>'Week Ending 3-06-2015'!T7+'Week Ending 3-13-2015'!T7+T7</f>
        <v>0</v>
      </c>
      <c r="Y7" s="231">
        <f>'Week Ending 3-06-2015'!U7+'Week Ending 3-13-2015'!U7+U7</f>
        <v>0</v>
      </c>
    </row>
    <row r="8" spans="1:27" ht="37.950000000000003" customHeight="1" x14ac:dyDescent="0.3">
      <c r="A8" s="323" t="s">
        <v>60</v>
      </c>
      <c r="B8" s="156" t="s">
        <v>66</v>
      </c>
      <c r="C8" s="104">
        <f>'Week Ending 3-13-2015'!V8</f>
        <v>9</v>
      </c>
      <c r="D8" s="126">
        <v>9</v>
      </c>
      <c r="E8" s="127">
        <v>9</v>
      </c>
      <c r="F8" s="127"/>
      <c r="G8" s="128"/>
      <c r="H8" s="127"/>
      <c r="I8" s="127"/>
      <c r="J8" s="128">
        <v>9</v>
      </c>
      <c r="K8" s="127">
        <v>15</v>
      </c>
      <c r="L8" s="127"/>
      <c r="M8" s="128">
        <v>3</v>
      </c>
      <c r="N8" s="127"/>
      <c r="O8" s="128"/>
      <c r="P8" s="127">
        <v>7</v>
      </c>
      <c r="Q8" s="127">
        <v>13</v>
      </c>
      <c r="R8" s="129"/>
      <c r="S8" s="102">
        <f t="shared" si="0"/>
        <v>28</v>
      </c>
      <c r="T8" s="98">
        <f t="shared" si="0"/>
        <v>37</v>
      </c>
      <c r="U8" s="211">
        <f t="shared" si="0"/>
        <v>0</v>
      </c>
      <c r="V8" s="107">
        <f t="shared" si="1"/>
        <v>0</v>
      </c>
      <c r="W8" s="226">
        <f>'Week Ending 3-06-2015'!S8+'Week Ending 3-13-2015'!S8+S8</f>
        <v>65</v>
      </c>
      <c r="X8" s="218">
        <f>'Week Ending 3-06-2015'!T8+'Week Ending 3-13-2015'!T8+T8</f>
        <v>65</v>
      </c>
      <c r="Y8" s="227">
        <f>'Week Ending 3-06-2015'!U8+'Week Ending 3-13-2015'!U8+U8</f>
        <v>0</v>
      </c>
    </row>
    <row r="9" spans="1:27" ht="30" customHeight="1" thickBot="1" x14ac:dyDescent="0.35">
      <c r="A9" s="323" t="s">
        <v>61</v>
      </c>
      <c r="B9" s="156" t="s">
        <v>67</v>
      </c>
      <c r="C9" s="108">
        <f>'Week Ending 3-13-2015'!V9</f>
        <v>0</v>
      </c>
      <c r="D9" s="130">
        <v>2</v>
      </c>
      <c r="E9" s="131">
        <v>2</v>
      </c>
      <c r="F9" s="131"/>
      <c r="G9" s="132"/>
      <c r="H9" s="131"/>
      <c r="I9" s="131"/>
      <c r="J9" s="132">
        <v>4</v>
      </c>
      <c r="K9" s="131">
        <v>2</v>
      </c>
      <c r="L9" s="131"/>
      <c r="M9" s="132">
        <v>1</v>
      </c>
      <c r="N9" s="131"/>
      <c r="O9" s="132"/>
      <c r="P9" s="131">
        <v>50</v>
      </c>
      <c r="Q9" s="131">
        <v>53</v>
      </c>
      <c r="R9" s="133"/>
      <c r="S9" s="109">
        <f t="shared" si="0"/>
        <v>57</v>
      </c>
      <c r="T9" s="57">
        <f t="shared" si="0"/>
        <v>57</v>
      </c>
      <c r="U9" s="212">
        <f t="shared" si="0"/>
        <v>0</v>
      </c>
      <c r="V9" s="216">
        <f t="shared" si="1"/>
        <v>0</v>
      </c>
      <c r="W9" s="228">
        <f>'Week Ending 3-06-2015'!S9+'Week Ending 3-13-2015'!S9+S9</f>
        <v>64</v>
      </c>
      <c r="X9" s="219">
        <f>'Week Ending 3-06-2015'!T9+'Week Ending 3-13-2015'!T9+T9</f>
        <v>64</v>
      </c>
      <c r="Y9" s="229">
        <f>'Week Ending 3-06-2015'!U9+'Week Ending 3-13-2015'!U9+U9</f>
        <v>0</v>
      </c>
    </row>
    <row r="10" spans="1:27" ht="39.6" customHeight="1" x14ac:dyDescent="0.3">
      <c r="A10" s="324" t="s">
        <v>20</v>
      </c>
      <c r="B10" s="158" t="s">
        <v>11</v>
      </c>
      <c r="C10" s="64">
        <f>'Week Ending 3-13-2015'!V10</f>
        <v>0</v>
      </c>
      <c r="D10" s="134">
        <v>10</v>
      </c>
      <c r="E10" s="84">
        <v>9</v>
      </c>
      <c r="F10" s="84"/>
      <c r="G10" s="135"/>
      <c r="H10" s="84"/>
      <c r="I10" s="84"/>
      <c r="J10" s="135">
        <v>9</v>
      </c>
      <c r="K10" s="84">
        <v>6</v>
      </c>
      <c r="L10" s="84">
        <v>3</v>
      </c>
      <c r="M10" s="135">
        <v>2</v>
      </c>
      <c r="N10" s="84"/>
      <c r="O10" s="135">
        <v>2</v>
      </c>
      <c r="P10" s="84">
        <v>8</v>
      </c>
      <c r="Q10" s="84">
        <v>8</v>
      </c>
      <c r="R10" s="136">
        <v>1</v>
      </c>
      <c r="S10" s="43">
        <f t="shared" si="0"/>
        <v>29</v>
      </c>
      <c r="T10" s="44">
        <f t="shared" si="0"/>
        <v>23</v>
      </c>
      <c r="U10" s="207">
        <f t="shared" si="0"/>
        <v>6</v>
      </c>
      <c r="V10" s="217">
        <f t="shared" si="1"/>
        <v>0</v>
      </c>
      <c r="W10" s="230">
        <f>'Week Ending 3-06-2015'!S10+'Week Ending 3-13-2015'!S10+S10</f>
        <v>126</v>
      </c>
      <c r="X10" s="220">
        <f>'Week Ending 3-06-2015'!T10+'Week Ending 3-13-2015'!T10+T10</f>
        <v>88</v>
      </c>
      <c r="Y10" s="231">
        <f>'Week Ending 3-06-2015'!U10+'Week Ending 3-13-2015'!U10+U10</f>
        <v>38</v>
      </c>
    </row>
    <row r="11" spans="1:27" ht="30" customHeight="1" x14ac:dyDescent="0.3">
      <c r="A11" s="325" t="s">
        <v>62</v>
      </c>
      <c r="B11" s="160" t="s">
        <v>68</v>
      </c>
      <c r="C11" s="111">
        <f>'Week Ending 3-13-2015'!V11</f>
        <v>0</v>
      </c>
      <c r="D11" s="137">
        <v>11</v>
      </c>
      <c r="E11" s="138">
        <v>11</v>
      </c>
      <c r="F11" s="138"/>
      <c r="G11" s="139">
        <v>1</v>
      </c>
      <c r="H11" s="138">
        <v>1</v>
      </c>
      <c r="I11" s="138"/>
      <c r="J11" s="139">
        <v>2</v>
      </c>
      <c r="K11" s="138">
        <v>2</v>
      </c>
      <c r="L11" s="138"/>
      <c r="M11" s="139">
        <v>3</v>
      </c>
      <c r="N11" s="138"/>
      <c r="O11" s="139"/>
      <c r="P11" s="138">
        <v>3</v>
      </c>
      <c r="Q11" s="138">
        <v>6</v>
      </c>
      <c r="R11" s="140"/>
      <c r="S11" s="100">
        <f t="shared" si="0"/>
        <v>20</v>
      </c>
      <c r="T11" s="98">
        <f t="shared" si="0"/>
        <v>20</v>
      </c>
      <c r="U11" s="211">
        <f t="shared" si="0"/>
        <v>0</v>
      </c>
      <c r="V11" s="107">
        <f t="shared" si="1"/>
        <v>0</v>
      </c>
      <c r="W11" s="226">
        <f>'Week Ending 3-06-2015'!S11+'Week Ending 3-13-2015'!S11+S11</f>
        <v>97</v>
      </c>
      <c r="X11" s="218">
        <f>'Week Ending 3-06-2015'!T11+'Week Ending 3-13-2015'!T11+T11</f>
        <v>97</v>
      </c>
      <c r="Y11" s="227">
        <f>'Week Ending 3-06-2015'!U11+'Week Ending 3-13-2015'!U11+U11</f>
        <v>0</v>
      </c>
    </row>
    <row r="12" spans="1:27" ht="30" customHeight="1" thickBot="1" x14ac:dyDescent="0.35">
      <c r="A12" s="325" t="s">
        <v>63</v>
      </c>
      <c r="B12" s="161" t="s">
        <v>69</v>
      </c>
      <c r="C12" s="110">
        <f>'Week Ending 3-13-2015'!V12</f>
        <v>0</v>
      </c>
      <c r="D12" s="141"/>
      <c r="E12" s="142"/>
      <c r="F12" s="142"/>
      <c r="G12" s="143">
        <v>1</v>
      </c>
      <c r="H12" s="142">
        <v>1</v>
      </c>
      <c r="I12" s="142"/>
      <c r="J12" s="143">
        <v>2</v>
      </c>
      <c r="K12" s="142">
        <v>2</v>
      </c>
      <c r="L12" s="142"/>
      <c r="M12" s="143"/>
      <c r="N12" s="142"/>
      <c r="O12" s="143"/>
      <c r="P12" s="142">
        <v>2</v>
      </c>
      <c r="Q12" s="142">
        <v>2</v>
      </c>
      <c r="R12" s="144"/>
      <c r="S12" s="308">
        <f t="shared" si="0"/>
        <v>5</v>
      </c>
      <c r="T12" s="309">
        <f t="shared" si="0"/>
        <v>5</v>
      </c>
      <c r="U12" s="310">
        <f t="shared" si="0"/>
        <v>0</v>
      </c>
      <c r="V12" s="311">
        <f t="shared" si="1"/>
        <v>0</v>
      </c>
      <c r="W12" s="228">
        <f>'Week Ending 3-06-2015'!S12+'Week Ending 3-13-2015'!S12+S12</f>
        <v>13</v>
      </c>
      <c r="X12" s="219">
        <f>'Week Ending 3-06-2015'!T12+'Week Ending 3-13-2015'!T12+T12</f>
        <v>13</v>
      </c>
      <c r="Y12" s="229">
        <f>'Week Ending 3-06-2015'!U12+'Week Ending 3-13-2015'!U12+U12</f>
        <v>0</v>
      </c>
    </row>
    <row r="13" spans="1:27" ht="21.6" customHeight="1" thickBot="1" x14ac:dyDescent="0.35">
      <c r="A13" s="326" t="s">
        <v>153</v>
      </c>
      <c r="B13" s="305" t="s">
        <v>154</v>
      </c>
      <c r="C13" s="306">
        <f>'Week Ending 3-13-2015'!V13</f>
        <v>0</v>
      </c>
      <c r="D13" s="327"/>
      <c r="E13" s="328"/>
      <c r="F13" s="328"/>
      <c r="G13" s="329"/>
      <c r="H13" s="328"/>
      <c r="I13" s="328"/>
      <c r="J13" s="329"/>
      <c r="K13" s="328"/>
      <c r="L13" s="328"/>
      <c r="M13" s="329"/>
      <c r="N13" s="328"/>
      <c r="O13" s="329"/>
      <c r="P13" s="328">
        <v>48</v>
      </c>
      <c r="Q13" s="328"/>
      <c r="R13" s="330"/>
      <c r="S13" s="315">
        <f t="shared" si="0"/>
        <v>48</v>
      </c>
      <c r="T13" s="316">
        <f t="shared" si="0"/>
        <v>0</v>
      </c>
      <c r="U13" s="316">
        <f t="shared" si="0"/>
        <v>0</v>
      </c>
      <c r="V13" s="317">
        <f t="shared" si="1"/>
        <v>48</v>
      </c>
      <c r="W13" s="331">
        <f>'Week Ending 3-06-2015'!S13+'Week Ending 3-13-2015'!S13+S13</f>
        <v>708</v>
      </c>
      <c r="X13" s="221">
        <f>'Week Ending 3-06-2015'!T13+'Week Ending 3-13-2015'!T13+T13</f>
        <v>660</v>
      </c>
      <c r="Y13" s="233">
        <f>'Week Ending 3-06-2015'!U13+'Week Ending 3-13-2015'!U13+U13</f>
        <v>0</v>
      </c>
    </row>
    <row r="14" spans="1:27" ht="15.6" customHeight="1" thickBot="1" x14ac:dyDescent="0.35">
      <c r="A14" s="6" t="s">
        <v>2</v>
      </c>
      <c r="B14" s="165"/>
      <c r="C14" s="34">
        <f t="shared" ref="C14:V14" si="2">SUM(C4:C13)</f>
        <v>465</v>
      </c>
      <c r="D14" s="35">
        <f t="shared" si="2"/>
        <v>44</v>
      </c>
      <c r="E14" s="36">
        <f t="shared" si="2"/>
        <v>50</v>
      </c>
      <c r="F14" s="37">
        <f t="shared" si="2"/>
        <v>0</v>
      </c>
      <c r="G14" s="37">
        <f t="shared" si="2"/>
        <v>364</v>
      </c>
      <c r="H14" s="38">
        <f t="shared" si="2"/>
        <v>277</v>
      </c>
      <c r="I14" s="39">
        <f t="shared" si="2"/>
        <v>0</v>
      </c>
      <c r="J14" s="39">
        <f t="shared" si="2"/>
        <v>268</v>
      </c>
      <c r="K14" s="36">
        <f t="shared" si="2"/>
        <v>250</v>
      </c>
      <c r="L14" s="37">
        <f t="shared" si="2"/>
        <v>3</v>
      </c>
      <c r="M14" s="37">
        <f t="shared" si="2"/>
        <v>19</v>
      </c>
      <c r="N14" s="36">
        <f t="shared" si="2"/>
        <v>11</v>
      </c>
      <c r="O14" s="37">
        <f t="shared" si="2"/>
        <v>2</v>
      </c>
      <c r="P14" s="37">
        <f t="shared" si="2"/>
        <v>127</v>
      </c>
      <c r="Q14" s="36">
        <f t="shared" si="2"/>
        <v>410</v>
      </c>
      <c r="R14" s="307">
        <f t="shared" si="2"/>
        <v>1</v>
      </c>
      <c r="S14" s="312">
        <f t="shared" si="2"/>
        <v>822</v>
      </c>
      <c r="T14" s="313">
        <f t="shared" si="2"/>
        <v>998</v>
      </c>
      <c r="U14" s="313">
        <f t="shared" si="2"/>
        <v>6</v>
      </c>
      <c r="V14" s="314">
        <f t="shared" si="2"/>
        <v>283</v>
      </c>
      <c r="W14" s="332">
        <f>SUM(W4:W13)</f>
        <v>2566</v>
      </c>
      <c r="X14" s="222">
        <f>SUM(X4:X13)</f>
        <v>2271</v>
      </c>
      <c r="Y14" s="235">
        <f>SUM(Y4:Y13)</f>
        <v>42</v>
      </c>
    </row>
    <row r="15" spans="1:27" x14ac:dyDescent="0.3">
      <c r="A15" s="8"/>
      <c r="P15" s="9"/>
      <c r="Q15" s="9"/>
      <c r="R15" s="9"/>
      <c r="S15" s="30"/>
      <c r="T15" s="9"/>
      <c r="U15" s="9"/>
      <c r="W15" s="9"/>
      <c r="X15" s="9"/>
      <c r="Y15" s="9"/>
    </row>
    <row r="16" spans="1:27" x14ac:dyDescent="0.3">
      <c r="A16" s="8"/>
      <c r="C16" s="14"/>
      <c r="E16" s="4"/>
      <c r="F16" s="4"/>
      <c r="G16" s="4"/>
      <c r="H16" s="10"/>
      <c r="I16" s="10"/>
      <c r="J16" s="10"/>
      <c r="K16" s="4"/>
      <c r="L16" s="4"/>
      <c r="M16" s="4"/>
      <c r="N16" s="4"/>
      <c r="O16" s="4"/>
      <c r="P16" s="4"/>
      <c r="Q16" s="4"/>
      <c r="R16" s="4"/>
      <c r="S16" s="4"/>
      <c r="T16" s="4"/>
      <c r="U16" s="4"/>
      <c r="V16" s="4"/>
      <c r="W16" s="4"/>
      <c r="X16" s="4"/>
      <c r="Y16" s="4"/>
    </row>
    <row r="17" spans="1:25" x14ac:dyDescent="0.3">
      <c r="A17" s="8"/>
      <c r="C17" s="4"/>
      <c r="E17" s="4"/>
      <c r="F17" s="4"/>
      <c r="G17" s="4"/>
      <c r="H17" s="10"/>
      <c r="I17" s="10"/>
      <c r="J17" s="10"/>
      <c r="K17" s="4"/>
      <c r="L17" s="4"/>
      <c r="M17" s="4"/>
      <c r="N17" s="4"/>
      <c r="O17" s="4"/>
      <c r="P17" s="4"/>
      <c r="Q17" s="4"/>
      <c r="R17" s="4"/>
      <c r="S17" s="4"/>
      <c r="T17" s="4"/>
      <c r="U17" s="4"/>
      <c r="V17" s="4"/>
      <c r="W17" s="4"/>
      <c r="X17" s="4"/>
      <c r="Y17" s="4"/>
    </row>
    <row r="18" spans="1:25" x14ac:dyDescent="0.3">
      <c r="A18" s="8"/>
      <c r="Q18" s="2" t="s">
        <v>158</v>
      </c>
      <c r="W18" s="4"/>
      <c r="X18" s="4"/>
      <c r="Y18" s="4"/>
    </row>
    <row r="19" spans="1:25" x14ac:dyDescent="0.3">
      <c r="A19" s="8"/>
      <c r="W19" s="4"/>
      <c r="X19" s="4"/>
      <c r="Y19" s="4"/>
    </row>
    <row r="20" spans="1:25" x14ac:dyDescent="0.3">
      <c r="A20" s="8"/>
      <c r="W20" s="4"/>
      <c r="X20" s="4"/>
      <c r="Y20" s="4"/>
    </row>
    <row r="21" spans="1:25" x14ac:dyDescent="0.3">
      <c r="A21" s="8"/>
    </row>
    <row r="22" spans="1:25" x14ac:dyDescent="0.3">
      <c r="A22" s="8"/>
    </row>
    <row r="23" spans="1:25" x14ac:dyDescent="0.3">
      <c r="A23" s="8"/>
    </row>
    <row r="24" spans="1:25" x14ac:dyDescent="0.3">
      <c r="A24" s="8"/>
    </row>
    <row r="25" spans="1:25" x14ac:dyDescent="0.3">
      <c r="A25" s="8"/>
    </row>
    <row r="26" spans="1:25" x14ac:dyDescent="0.3">
      <c r="A26" s="8"/>
    </row>
  </sheetData>
  <sheetProtection password="E2A2" sheet="1" objects="1" scenarios="1"/>
  <mergeCells count="12">
    <mergeCell ref="S2:U2"/>
    <mergeCell ref="W2:Y2"/>
    <mergeCell ref="A1:A3"/>
    <mergeCell ref="B1:B3"/>
    <mergeCell ref="C1:C3"/>
    <mergeCell ref="D1:R1"/>
    <mergeCell ref="V1:V3"/>
    <mergeCell ref="D2:F2"/>
    <mergeCell ref="G2:I2"/>
    <mergeCell ref="J2:L2"/>
    <mergeCell ref="M2:O2"/>
    <mergeCell ref="P2:R2"/>
  </mergeCells>
  <conditionalFormatting sqref="V4 V7 V10 V13:V14">
    <cfRule type="cellIs" dxfId="34" priority="5" operator="equal">
      <formula>0</formula>
    </cfRule>
  </conditionalFormatting>
  <conditionalFormatting sqref="V5:V6">
    <cfRule type="cellIs" dxfId="33" priority="4" operator="equal">
      <formula>0</formula>
    </cfRule>
  </conditionalFormatting>
  <conditionalFormatting sqref="V8:V9">
    <cfRule type="cellIs" dxfId="32" priority="3" operator="equal">
      <formula>0</formula>
    </cfRule>
  </conditionalFormatting>
  <conditionalFormatting sqref="V11:V12">
    <cfRule type="cellIs" dxfId="31" priority="2" operator="equal">
      <formula>0</formula>
    </cfRule>
  </conditionalFormatting>
  <conditionalFormatting sqref="V1:V14">
    <cfRule type="cellIs" dxfId="30" priority="1" operator="equal">
      <formula>0</formula>
    </cfRule>
  </conditionalFormatting>
  <pageMargins left="0.7" right="0.7" top="0.75" bottom="0.75" header="0.3" footer="0.3"/>
  <pageSetup scale="55"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6"/>
  <sheetViews>
    <sheetView topLeftCell="B1" zoomScale="90" zoomScaleNormal="90" workbookViewId="0">
      <selection activeCell="Q13" sqref="Q13"/>
    </sheetView>
  </sheetViews>
  <sheetFormatPr defaultColWidth="8.88671875" defaultRowHeight="14.4" x14ac:dyDescent="0.3"/>
  <cols>
    <col min="1" max="1" width="28.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7" s="1" customFormat="1" ht="14.4" customHeight="1" thickBot="1" x14ac:dyDescent="0.35">
      <c r="A1" s="700" t="s">
        <v>21</v>
      </c>
      <c r="B1" s="675" t="s">
        <v>14</v>
      </c>
      <c r="C1" s="677" t="s">
        <v>157</v>
      </c>
      <c r="D1" s="679" t="s">
        <v>8</v>
      </c>
      <c r="E1" s="680"/>
      <c r="F1" s="680"/>
      <c r="G1" s="680"/>
      <c r="H1" s="680"/>
      <c r="I1" s="680"/>
      <c r="J1" s="680"/>
      <c r="K1" s="680"/>
      <c r="L1" s="680"/>
      <c r="M1" s="680"/>
      <c r="N1" s="680"/>
      <c r="O1" s="680"/>
      <c r="P1" s="680"/>
      <c r="Q1" s="680"/>
      <c r="R1" s="681"/>
      <c r="S1" s="200"/>
      <c r="T1" s="200"/>
      <c r="U1" s="200"/>
      <c r="V1" s="682" t="s">
        <v>3</v>
      </c>
      <c r="W1" s="200"/>
      <c r="X1" s="200"/>
      <c r="Y1" s="200"/>
    </row>
    <row r="2" spans="1:27" ht="19.2" customHeight="1" thickBot="1" x14ac:dyDescent="0.35">
      <c r="A2" s="701"/>
      <c r="B2" s="676"/>
      <c r="C2" s="678"/>
      <c r="D2" s="684">
        <v>42072</v>
      </c>
      <c r="E2" s="685"/>
      <c r="F2" s="686"/>
      <c r="G2" s="687">
        <f>D2+1</f>
        <v>42073</v>
      </c>
      <c r="H2" s="688"/>
      <c r="I2" s="689"/>
      <c r="J2" s="684">
        <f>G2+1</f>
        <v>42074</v>
      </c>
      <c r="K2" s="685"/>
      <c r="L2" s="686"/>
      <c r="M2" s="684">
        <f>J2+1</f>
        <v>42075</v>
      </c>
      <c r="N2" s="685"/>
      <c r="O2" s="686"/>
      <c r="P2" s="684">
        <f>M2+1</f>
        <v>42076</v>
      </c>
      <c r="Q2" s="685"/>
      <c r="R2" s="686"/>
      <c r="S2" s="663" t="s">
        <v>23</v>
      </c>
      <c r="T2" s="664"/>
      <c r="U2" s="665"/>
      <c r="V2" s="683"/>
      <c r="W2" s="718" t="s">
        <v>156</v>
      </c>
      <c r="X2" s="719"/>
      <c r="Y2" s="720"/>
    </row>
    <row r="3" spans="1:27" ht="27.6" customHeight="1" thickBot="1" x14ac:dyDescent="0.35">
      <c r="A3" s="701"/>
      <c r="B3" s="676"/>
      <c r="C3" s="721"/>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04" t="s">
        <v>4</v>
      </c>
      <c r="T3" s="205" t="s">
        <v>13</v>
      </c>
      <c r="U3" s="206" t="s">
        <v>53</v>
      </c>
      <c r="V3" s="683"/>
      <c r="W3" s="236" t="s">
        <v>4</v>
      </c>
      <c r="X3" s="237" t="s">
        <v>13</v>
      </c>
      <c r="Y3" s="238" t="s">
        <v>53</v>
      </c>
    </row>
    <row r="4" spans="1:27" ht="42.6" customHeight="1" x14ac:dyDescent="0.3">
      <c r="A4" s="319" t="s">
        <v>17</v>
      </c>
      <c r="B4" s="148" t="s">
        <v>25</v>
      </c>
      <c r="C4" s="60">
        <f>'Week Ending 3-06-2015'!V4</f>
        <v>0</v>
      </c>
      <c r="D4" s="112"/>
      <c r="E4" s="68"/>
      <c r="F4" s="68"/>
      <c r="G4" s="113"/>
      <c r="H4" s="68"/>
      <c r="I4" s="68"/>
      <c r="J4" s="113"/>
      <c r="K4" s="68"/>
      <c r="L4" s="68"/>
      <c r="M4" s="113"/>
      <c r="N4" s="68"/>
      <c r="O4" s="113"/>
      <c r="P4" s="68"/>
      <c r="Q4" s="68"/>
      <c r="R4" s="114"/>
      <c r="S4" s="43">
        <f t="shared" ref="S4:U13" si="0">SUM(D4,G4,J4,M4,P4)</f>
        <v>0</v>
      </c>
      <c r="T4" s="44">
        <f t="shared" si="0"/>
        <v>0</v>
      </c>
      <c r="U4" s="208">
        <f t="shared" si="0"/>
        <v>0</v>
      </c>
      <c r="V4" s="215">
        <f t="shared" ref="V4:V13" si="1">C4+(S4-T4-U4)</f>
        <v>0</v>
      </c>
      <c r="W4" s="223">
        <f>'Week Ending 3-06-2015'!S4+'Week Ending 3-13-2015'!S4</f>
        <v>0</v>
      </c>
      <c r="X4" s="224">
        <f>'Week Ending 3-06-2015'!T4+'Week Ending 3-13-2015'!T4</f>
        <v>0</v>
      </c>
      <c r="Y4" s="225">
        <f>'Week Ending 3-06-2015'!U4+'Week Ending 3-13-2015'!U4</f>
        <v>0</v>
      </c>
    </row>
    <row r="5" spans="1:27" ht="30" customHeight="1" x14ac:dyDescent="0.3">
      <c r="A5" s="320" t="s">
        <v>58</v>
      </c>
      <c r="B5" s="150" t="s">
        <v>64</v>
      </c>
      <c r="C5" s="99">
        <f>'Week Ending 3-06-2015'!V5</f>
        <v>31</v>
      </c>
      <c r="D5" s="115"/>
      <c r="E5" s="116">
        <v>11</v>
      </c>
      <c r="F5" s="116"/>
      <c r="G5" s="117">
        <v>30</v>
      </c>
      <c r="H5" s="116">
        <v>8</v>
      </c>
      <c r="I5" s="116"/>
      <c r="J5" s="117">
        <v>84</v>
      </c>
      <c r="K5" s="116">
        <v>38</v>
      </c>
      <c r="L5" s="116"/>
      <c r="M5" s="117"/>
      <c r="N5" s="116">
        <v>27</v>
      </c>
      <c r="O5" s="117"/>
      <c r="P5" s="116">
        <v>49</v>
      </c>
      <c r="Q5" s="116">
        <v>4</v>
      </c>
      <c r="R5" s="118"/>
      <c r="S5" s="100">
        <f t="shared" si="0"/>
        <v>163</v>
      </c>
      <c r="T5" s="96">
        <f t="shared" si="0"/>
        <v>88</v>
      </c>
      <c r="U5" s="209">
        <f t="shared" si="0"/>
        <v>0</v>
      </c>
      <c r="V5" s="107">
        <f t="shared" si="1"/>
        <v>106</v>
      </c>
      <c r="W5" s="226">
        <f>'Week Ending 3-06-2015'!S5+'Week Ending 3-13-2015'!S5</f>
        <v>507</v>
      </c>
      <c r="X5" s="218">
        <f>'Week Ending 3-06-2015'!T5+'Week Ending 3-13-2015'!T5</f>
        <v>427</v>
      </c>
      <c r="Y5" s="227">
        <f>'Week Ending 3-06-2015'!U5+'Week Ending 3-13-2015'!U5</f>
        <v>4</v>
      </c>
      <c r="AA5" s="4"/>
    </row>
    <row r="6" spans="1:27" ht="30" customHeight="1" thickBot="1" x14ac:dyDescent="0.35">
      <c r="A6" s="321" t="s">
        <v>59</v>
      </c>
      <c r="B6" s="152" t="s">
        <v>65</v>
      </c>
      <c r="C6" s="103">
        <f>'Week Ending 3-06-2015'!V6</f>
        <v>0</v>
      </c>
      <c r="D6" s="119"/>
      <c r="E6" s="120"/>
      <c r="F6" s="120"/>
      <c r="G6" s="121"/>
      <c r="H6" s="120"/>
      <c r="I6" s="120"/>
      <c r="J6" s="121">
        <v>222</v>
      </c>
      <c r="K6" s="120"/>
      <c r="L6" s="120"/>
      <c r="M6" s="121">
        <v>128</v>
      </c>
      <c r="N6" s="120"/>
      <c r="O6" s="121"/>
      <c r="P6" s="120"/>
      <c r="Q6" s="120"/>
      <c r="R6" s="122"/>
      <c r="S6" s="56">
        <f t="shared" si="0"/>
        <v>350</v>
      </c>
      <c r="T6" s="48">
        <f t="shared" si="0"/>
        <v>0</v>
      </c>
      <c r="U6" s="210">
        <f t="shared" si="0"/>
        <v>0</v>
      </c>
      <c r="V6" s="216">
        <f t="shared" si="1"/>
        <v>350</v>
      </c>
      <c r="W6" s="228">
        <f>'Week Ending 3-06-2015'!S6+'Week Ending 3-13-2015'!S6</f>
        <v>351</v>
      </c>
      <c r="X6" s="219">
        <f>'Week Ending 3-06-2015'!T6+'Week Ending 3-13-2015'!T6</f>
        <v>1</v>
      </c>
      <c r="Y6" s="229">
        <f>'Week Ending 3-06-2015'!U6+'Week Ending 3-13-2015'!U6</f>
        <v>0</v>
      </c>
      <c r="AA6" s="4"/>
    </row>
    <row r="7" spans="1:27" ht="51" customHeight="1" x14ac:dyDescent="0.3">
      <c r="A7" s="322" t="s">
        <v>16</v>
      </c>
      <c r="B7" s="154" t="s">
        <v>38</v>
      </c>
      <c r="C7" s="62">
        <f>'Week Ending 3-06-2015'!V7</f>
        <v>0</v>
      </c>
      <c r="D7" s="123"/>
      <c r="E7" s="76"/>
      <c r="F7" s="76"/>
      <c r="G7" s="124"/>
      <c r="H7" s="76"/>
      <c r="I7" s="76"/>
      <c r="J7" s="124"/>
      <c r="K7" s="76"/>
      <c r="L7" s="76"/>
      <c r="M7" s="124"/>
      <c r="N7" s="76"/>
      <c r="O7" s="124"/>
      <c r="P7" s="76"/>
      <c r="Q7" s="76"/>
      <c r="R7" s="125"/>
      <c r="S7" s="101">
        <f t="shared" si="0"/>
        <v>0</v>
      </c>
      <c r="T7" s="44">
        <f t="shared" si="0"/>
        <v>0</v>
      </c>
      <c r="U7" s="208">
        <f t="shared" si="0"/>
        <v>0</v>
      </c>
      <c r="V7" s="217">
        <f t="shared" si="1"/>
        <v>0</v>
      </c>
      <c r="W7" s="230">
        <f>'Week Ending 3-06-2015'!S7+'Week Ending 3-13-2015'!S7</f>
        <v>0</v>
      </c>
      <c r="X7" s="220">
        <f>'Week Ending 3-06-2015'!T7+'Week Ending 3-13-2015'!T7</f>
        <v>0</v>
      </c>
      <c r="Y7" s="231">
        <f>'Week Ending 3-06-2015'!U7+'Week Ending 3-13-2015'!U7</f>
        <v>0</v>
      </c>
    </row>
    <row r="8" spans="1:27" ht="37.950000000000003" customHeight="1" x14ac:dyDescent="0.3">
      <c r="A8" s="323" t="s">
        <v>60</v>
      </c>
      <c r="B8" s="156" t="s">
        <v>66</v>
      </c>
      <c r="C8" s="104">
        <f>'Week Ending 3-06-2015'!V8</f>
        <v>0</v>
      </c>
      <c r="D8" s="126">
        <v>17</v>
      </c>
      <c r="E8" s="127"/>
      <c r="F8" s="127"/>
      <c r="G8" s="128">
        <v>8</v>
      </c>
      <c r="H8" s="127">
        <v>8</v>
      </c>
      <c r="I8" s="127"/>
      <c r="J8" s="128">
        <v>9</v>
      </c>
      <c r="K8" s="127"/>
      <c r="L8" s="127"/>
      <c r="M8" s="128">
        <v>3</v>
      </c>
      <c r="N8" s="127">
        <v>20</v>
      </c>
      <c r="O8" s="128"/>
      <c r="P8" s="127"/>
      <c r="Q8" s="127"/>
      <c r="R8" s="129"/>
      <c r="S8" s="102">
        <f t="shared" si="0"/>
        <v>37</v>
      </c>
      <c r="T8" s="98">
        <f t="shared" si="0"/>
        <v>28</v>
      </c>
      <c r="U8" s="211">
        <f t="shared" si="0"/>
        <v>0</v>
      </c>
      <c r="V8" s="107">
        <f t="shared" si="1"/>
        <v>9</v>
      </c>
      <c r="W8" s="226">
        <f>'Week Ending 3-06-2015'!S8+'Week Ending 3-13-2015'!S8</f>
        <v>37</v>
      </c>
      <c r="X8" s="218">
        <f>'Week Ending 3-06-2015'!T8+'Week Ending 3-13-2015'!T8</f>
        <v>28</v>
      </c>
      <c r="Y8" s="227">
        <f>'Week Ending 3-06-2015'!U8+'Week Ending 3-13-2015'!U8</f>
        <v>0</v>
      </c>
    </row>
    <row r="9" spans="1:27" ht="30" customHeight="1" thickBot="1" x14ac:dyDescent="0.35">
      <c r="A9" s="323" t="s">
        <v>61</v>
      </c>
      <c r="B9" s="156" t="s">
        <v>67</v>
      </c>
      <c r="C9" s="108">
        <f>'Week Ending 3-06-2015'!V9</f>
        <v>0</v>
      </c>
      <c r="D9" s="130">
        <v>3</v>
      </c>
      <c r="E9" s="131">
        <v>3</v>
      </c>
      <c r="F9" s="131"/>
      <c r="G9" s="132">
        <v>3</v>
      </c>
      <c r="H9" s="131">
        <v>3</v>
      </c>
      <c r="I9" s="131"/>
      <c r="J9" s="132"/>
      <c r="K9" s="131"/>
      <c r="L9" s="131"/>
      <c r="M9" s="132"/>
      <c r="N9" s="131"/>
      <c r="O9" s="132"/>
      <c r="P9" s="131"/>
      <c r="Q9" s="131"/>
      <c r="R9" s="133"/>
      <c r="S9" s="109">
        <f t="shared" si="0"/>
        <v>6</v>
      </c>
      <c r="T9" s="57">
        <f t="shared" si="0"/>
        <v>6</v>
      </c>
      <c r="U9" s="212">
        <f t="shared" si="0"/>
        <v>0</v>
      </c>
      <c r="V9" s="216">
        <f t="shared" si="1"/>
        <v>0</v>
      </c>
      <c r="W9" s="228">
        <f>'Week Ending 3-06-2015'!S9+'Week Ending 3-13-2015'!S9</f>
        <v>7</v>
      </c>
      <c r="X9" s="219">
        <f>'Week Ending 3-06-2015'!T9+'Week Ending 3-13-2015'!T9</f>
        <v>7</v>
      </c>
      <c r="Y9" s="229">
        <f>'Week Ending 3-06-2015'!U9+'Week Ending 3-13-2015'!U9</f>
        <v>0</v>
      </c>
    </row>
    <row r="10" spans="1:27" ht="39.6" customHeight="1" x14ac:dyDescent="0.3">
      <c r="A10" s="324" t="s">
        <v>20</v>
      </c>
      <c r="B10" s="158" t="s">
        <v>11</v>
      </c>
      <c r="C10" s="64">
        <f>'Week Ending 3-06-2015'!V10</f>
        <v>10</v>
      </c>
      <c r="D10" s="134"/>
      <c r="E10" s="84"/>
      <c r="F10" s="84"/>
      <c r="G10" s="135">
        <v>15</v>
      </c>
      <c r="H10" s="84"/>
      <c r="I10" s="84">
        <v>6</v>
      </c>
      <c r="J10" s="135">
        <v>21</v>
      </c>
      <c r="K10" s="84">
        <v>11</v>
      </c>
      <c r="L10" s="84">
        <v>10</v>
      </c>
      <c r="M10" s="135">
        <v>16</v>
      </c>
      <c r="N10" s="84">
        <v>28</v>
      </c>
      <c r="O10" s="135">
        <v>7</v>
      </c>
      <c r="P10" s="84"/>
      <c r="Q10" s="84"/>
      <c r="R10" s="136"/>
      <c r="S10" s="43">
        <f t="shared" si="0"/>
        <v>52</v>
      </c>
      <c r="T10" s="44">
        <f t="shared" si="0"/>
        <v>39</v>
      </c>
      <c r="U10" s="207">
        <f t="shared" si="0"/>
        <v>23</v>
      </c>
      <c r="V10" s="217">
        <f t="shared" si="1"/>
        <v>0</v>
      </c>
      <c r="W10" s="230">
        <f>'Week Ending 3-06-2015'!S10+'Week Ending 3-13-2015'!S10</f>
        <v>97</v>
      </c>
      <c r="X10" s="220">
        <f>'Week Ending 3-06-2015'!T10+'Week Ending 3-13-2015'!T10</f>
        <v>65</v>
      </c>
      <c r="Y10" s="231">
        <f>'Week Ending 3-06-2015'!U10+'Week Ending 3-13-2015'!U10</f>
        <v>32</v>
      </c>
    </row>
    <row r="11" spans="1:27" ht="30" customHeight="1" x14ac:dyDescent="0.3">
      <c r="A11" s="325" t="s">
        <v>62</v>
      </c>
      <c r="B11" s="160" t="s">
        <v>68</v>
      </c>
      <c r="C11" s="111">
        <f>'Week Ending 3-06-2015'!V11</f>
        <v>0</v>
      </c>
      <c r="D11" s="137">
        <v>14</v>
      </c>
      <c r="E11" s="138">
        <v>14</v>
      </c>
      <c r="F11" s="138"/>
      <c r="G11" s="139"/>
      <c r="H11" s="138"/>
      <c r="I11" s="138"/>
      <c r="J11" s="139">
        <v>33</v>
      </c>
      <c r="K11" s="138"/>
      <c r="L11" s="138"/>
      <c r="M11" s="139"/>
      <c r="N11" s="138">
        <v>33</v>
      </c>
      <c r="O11" s="139"/>
      <c r="P11" s="138">
        <v>3</v>
      </c>
      <c r="Q11" s="138">
        <v>3</v>
      </c>
      <c r="R11" s="140"/>
      <c r="S11" s="100">
        <f t="shared" si="0"/>
        <v>50</v>
      </c>
      <c r="T11" s="98">
        <f t="shared" si="0"/>
        <v>50</v>
      </c>
      <c r="U11" s="211">
        <f t="shared" si="0"/>
        <v>0</v>
      </c>
      <c r="V11" s="107">
        <f t="shared" si="1"/>
        <v>0</v>
      </c>
      <c r="W11" s="226">
        <f>'Week Ending 3-06-2015'!S11+'Week Ending 3-13-2015'!S11</f>
        <v>77</v>
      </c>
      <c r="X11" s="218">
        <f>'Week Ending 3-06-2015'!T11+'Week Ending 3-13-2015'!T11</f>
        <v>77</v>
      </c>
      <c r="Y11" s="227">
        <f>'Week Ending 3-06-2015'!U11+'Week Ending 3-13-2015'!U11</f>
        <v>0</v>
      </c>
    </row>
    <row r="12" spans="1:27" ht="30" customHeight="1" thickBot="1" x14ac:dyDescent="0.35">
      <c r="A12" s="325" t="s">
        <v>63</v>
      </c>
      <c r="B12" s="161" t="s">
        <v>69</v>
      </c>
      <c r="C12" s="110">
        <f>'Week Ending 3-06-2015'!V12</f>
        <v>0</v>
      </c>
      <c r="D12" s="141"/>
      <c r="E12" s="142"/>
      <c r="F12" s="142"/>
      <c r="G12" s="143"/>
      <c r="H12" s="142"/>
      <c r="I12" s="142"/>
      <c r="J12" s="143">
        <v>3</v>
      </c>
      <c r="K12" s="142"/>
      <c r="L12" s="142"/>
      <c r="M12" s="143">
        <v>5</v>
      </c>
      <c r="N12" s="142">
        <v>8</v>
      </c>
      <c r="O12" s="143"/>
      <c r="P12" s="142"/>
      <c r="Q12" s="142"/>
      <c r="R12" s="144"/>
      <c r="S12" s="308">
        <f t="shared" si="0"/>
        <v>8</v>
      </c>
      <c r="T12" s="309">
        <f t="shared" si="0"/>
        <v>8</v>
      </c>
      <c r="U12" s="310">
        <f t="shared" si="0"/>
        <v>0</v>
      </c>
      <c r="V12" s="311">
        <f t="shared" si="1"/>
        <v>0</v>
      </c>
      <c r="W12" s="228">
        <f>'Week Ending 3-06-2015'!S12+'Week Ending 3-13-2015'!S12</f>
        <v>8</v>
      </c>
      <c r="X12" s="219">
        <f>'Week Ending 3-06-2015'!T12+'Week Ending 3-13-2015'!T12</f>
        <v>8</v>
      </c>
      <c r="Y12" s="229">
        <f>'Week Ending 3-06-2015'!U12+'Week Ending 3-13-2015'!U12</f>
        <v>0</v>
      </c>
    </row>
    <row r="13" spans="1:27" ht="21.6" customHeight="1" thickBot="1" x14ac:dyDescent="0.35">
      <c r="A13" s="326" t="s">
        <v>153</v>
      </c>
      <c r="B13" s="305" t="s">
        <v>154</v>
      </c>
      <c r="C13" s="306">
        <f>'Week Ending 3-06-2015'!V13</f>
        <v>172</v>
      </c>
      <c r="D13" s="327"/>
      <c r="E13" s="328"/>
      <c r="F13" s="328"/>
      <c r="G13" s="329">
        <v>1</v>
      </c>
      <c r="H13" s="328">
        <v>147</v>
      </c>
      <c r="I13" s="328"/>
      <c r="J13" s="329">
        <v>8</v>
      </c>
      <c r="K13" s="328"/>
      <c r="L13" s="328"/>
      <c r="M13" s="329"/>
      <c r="N13" s="328">
        <v>34</v>
      </c>
      <c r="O13" s="329"/>
      <c r="P13" s="328">
        <v>3</v>
      </c>
      <c r="Q13" s="328">
        <v>3</v>
      </c>
      <c r="R13" s="330"/>
      <c r="S13" s="315">
        <f t="shared" si="0"/>
        <v>12</v>
      </c>
      <c r="T13" s="316">
        <f t="shared" si="0"/>
        <v>184</v>
      </c>
      <c r="U13" s="316">
        <f t="shared" si="0"/>
        <v>0</v>
      </c>
      <c r="V13" s="317">
        <f t="shared" si="1"/>
        <v>0</v>
      </c>
      <c r="W13" s="331">
        <f>'Week Ending 3-06-2015'!S13+'Week Ending 3-13-2015'!S13</f>
        <v>660</v>
      </c>
      <c r="X13" s="221">
        <f>'Week Ending 3-06-2015'!T13+'Week Ending 3-13-2015'!T13</f>
        <v>660</v>
      </c>
      <c r="Y13" s="233">
        <f>'Week Ending 3-06-2015'!U13+'Week Ending 3-13-2015'!U13</f>
        <v>0</v>
      </c>
    </row>
    <row r="14" spans="1:27" ht="15.6" customHeight="1" thickBot="1" x14ac:dyDescent="0.35">
      <c r="A14" s="6" t="s">
        <v>2</v>
      </c>
      <c r="B14" s="165"/>
      <c r="C14" s="34">
        <f t="shared" ref="C14:V14" si="2">SUM(C4:C13)</f>
        <v>213</v>
      </c>
      <c r="D14" s="35">
        <f t="shared" si="2"/>
        <v>34</v>
      </c>
      <c r="E14" s="36">
        <f t="shared" si="2"/>
        <v>28</v>
      </c>
      <c r="F14" s="37">
        <f t="shared" si="2"/>
        <v>0</v>
      </c>
      <c r="G14" s="37">
        <f t="shared" si="2"/>
        <v>57</v>
      </c>
      <c r="H14" s="38">
        <f t="shared" si="2"/>
        <v>166</v>
      </c>
      <c r="I14" s="39">
        <f t="shared" si="2"/>
        <v>6</v>
      </c>
      <c r="J14" s="39">
        <f t="shared" si="2"/>
        <v>380</v>
      </c>
      <c r="K14" s="36">
        <f t="shared" si="2"/>
        <v>49</v>
      </c>
      <c r="L14" s="37">
        <f t="shared" si="2"/>
        <v>10</v>
      </c>
      <c r="M14" s="37">
        <f t="shared" si="2"/>
        <v>152</v>
      </c>
      <c r="N14" s="36">
        <f t="shared" si="2"/>
        <v>150</v>
      </c>
      <c r="O14" s="37">
        <f t="shared" si="2"/>
        <v>7</v>
      </c>
      <c r="P14" s="37">
        <f t="shared" si="2"/>
        <v>55</v>
      </c>
      <c r="Q14" s="36">
        <f t="shared" si="2"/>
        <v>10</v>
      </c>
      <c r="R14" s="307">
        <f t="shared" si="2"/>
        <v>0</v>
      </c>
      <c r="S14" s="312">
        <f t="shared" si="2"/>
        <v>678</v>
      </c>
      <c r="T14" s="313">
        <f t="shared" si="2"/>
        <v>403</v>
      </c>
      <c r="U14" s="313">
        <f t="shared" si="2"/>
        <v>23</v>
      </c>
      <c r="V14" s="314">
        <f t="shared" si="2"/>
        <v>465</v>
      </c>
      <c r="W14" s="332">
        <f>SUM(W4:W13)</f>
        <v>1744</v>
      </c>
      <c r="X14" s="222">
        <f>SUM(X4:X13)</f>
        <v>1273</v>
      </c>
      <c r="Y14" s="235">
        <f>SUM(Y4:Y13)</f>
        <v>36</v>
      </c>
    </row>
    <row r="15" spans="1:27" x14ac:dyDescent="0.3">
      <c r="A15" s="8"/>
      <c r="P15" s="9"/>
      <c r="Q15" s="9"/>
      <c r="R15" s="9"/>
      <c r="S15" s="30"/>
      <c r="T15" s="9"/>
      <c r="U15" s="9"/>
      <c r="W15" s="9"/>
      <c r="X15" s="9"/>
      <c r="Y15" s="9"/>
    </row>
    <row r="16" spans="1:27" x14ac:dyDescent="0.3">
      <c r="A16" s="8"/>
      <c r="C16" s="14"/>
      <c r="E16" s="4"/>
      <c r="F16" s="4"/>
      <c r="G16" s="4"/>
      <c r="H16" s="10"/>
      <c r="I16" s="10"/>
      <c r="J16" s="10"/>
      <c r="K16" s="4"/>
      <c r="L16" s="4"/>
      <c r="M16" s="4"/>
      <c r="N16" s="4"/>
      <c r="O16" s="4"/>
      <c r="P16" s="4"/>
      <c r="Q16" s="4"/>
      <c r="R16" s="4"/>
      <c r="S16" s="4"/>
      <c r="T16" s="4"/>
      <c r="U16" s="4"/>
      <c r="V16" s="4"/>
      <c r="W16" s="4"/>
      <c r="X16" s="4"/>
      <c r="Y16" s="4"/>
    </row>
    <row r="17" spans="1:22" x14ac:dyDescent="0.3">
      <c r="A17" s="8"/>
      <c r="C17" s="4"/>
      <c r="E17" s="4"/>
      <c r="F17" s="4"/>
      <c r="G17" s="4"/>
      <c r="H17" s="10"/>
      <c r="I17" s="10"/>
      <c r="J17" s="10"/>
      <c r="K17" s="4"/>
      <c r="L17" s="4"/>
      <c r="M17" s="4"/>
      <c r="N17" s="4"/>
      <c r="O17" s="4"/>
      <c r="P17" s="4"/>
      <c r="Q17" s="4"/>
      <c r="R17" s="4"/>
      <c r="S17" s="4"/>
      <c r="T17" s="4"/>
      <c r="U17" s="4"/>
      <c r="V17" s="4"/>
    </row>
    <row r="18" spans="1:22" x14ac:dyDescent="0.3">
      <c r="A18" s="8"/>
      <c r="Q18" s="2" t="s">
        <v>158</v>
      </c>
    </row>
    <row r="19" spans="1:22" x14ac:dyDescent="0.3">
      <c r="A19" s="8"/>
    </row>
    <row r="20" spans="1:22" x14ac:dyDescent="0.3">
      <c r="A20" s="8"/>
    </row>
    <row r="21" spans="1:22" x14ac:dyDescent="0.3">
      <c r="A21" s="8"/>
    </row>
    <row r="22" spans="1:22" x14ac:dyDescent="0.3">
      <c r="A22" s="8"/>
    </row>
    <row r="23" spans="1:22" x14ac:dyDescent="0.3">
      <c r="A23" s="8"/>
    </row>
    <row r="24" spans="1:22" x14ac:dyDescent="0.3">
      <c r="A24" s="8"/>
    </row>
    <row r="25" spans="1:22" x14ac:dyDescent="0.3">
      <c r="A25" s="8"/>
    </row>
    <row r="26" spans="1:22" x14ac:dyDescent="0.3">
      <c r="A26" s="8"/>
    </row>
  </sheetData>
  <sheetProtection password="E2A2" sheet="1" objects="1" scenarios="1"/>
  <mergeCells count="12">
    <mergeCell ref="S2:U2"/>
    <mergeCell ref="W2:Y2"/>
    <mergeCell ref="A1:A3"/>
    <mergeCell ref="B1:B3"/>
    <mergeCell ref="C1:C3"/>
    <mergeCell ref="D1:R1"/>
    <mergeCell ref="V1:V3"/>
    <mergeCell ref="D2:F2"/>
    <mergeCell ref="G2:I2"/>
    <mergeCell ref="J2:L2"/>
    <mergeCell ref="M2:O2"/>
    <mergeCell ref="P2:R2"/>
  </mergeCells>
  <conditionalFormatting sqref="V4 V7 V10 V13:V14">
    <cfRule type="cellIs" dxfId="29" priority="5" operator="equal">
      <formula>0</formula>
    </cfRule>
  </conditionalFormatting>
  <conditionalFormatting sqref="V5:V6">
    <cfRule type="cellIs" dxfId="28" priority="4" operator="equal">
      <formula>0</formula>
    </cfRule>
  </conditionalFormatting>
  <conditionalFormatting sqref="V8:V9">
    <cfRule type="cellIs" dxfId="27" priority="3" operator="equal">
      <formula>0</formula>
    </cfRule>
  </conditionalFormatting>
  <conditionalFormatting sqref="V11:V12">
    <cfRule type="cellIs" dxfId="26" priority="2" operator="equal">
      <formula>0</formula>
    </cfRule>
  </conditionalFormatting>
  <conditionalFormatting sqref="V1:V14">
    <cfRule type="cellIs" dxfId="25" priority="1" operator="equal">
      <formula>0</formula>
    </cfRule>
  </conditionalFormatting>
  <pageMargins left="0.7" right="0.7" top="0.75" bottom="0.75" header="0.3" footer="0.3"/>
  <pageSetup scale="55"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6"/>
  <sheetViews>
    <sheetView topLeftCell="B1" zoomScale="90" zoomScaleNormal="90" workbookViewId="0">
      <selection activeCell="C5" sqref="C5"/>
    </sheetView>
  </sheetViews>
  <sheetFormatPr defaultColWidth="8.88671875" defaultRowHeight="14.4" x14ac:dyDescent="0.3"/>
  <cols>
    <col min="1" max="1" width="28.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7" s="1" customFormat="1" ht="14.4" customHeight="1" thickBot="1" x14ac:dyDescent="0.35">
      <c r="A1" s="700" t="s">
        <v>21</v>
      </c>
      <c r="B1" s="675" t="s">
        <v>14</v>
      </c>
      <c r="C1" s="677" t="s">
        <v>57</v>
      </c>
      <c r="D1" s="679" t="s">
        <v>8</v>
      </c>
      <c r="E1" s="680"/>
      <c r="F1" s="680"/>
      <c r="G1" s="680"/>
      <c r="H1" s="680"/>
      <c r="I1" s="680"/>
      <c r="J1" s="680"/>
      <c r="K1" s="680"/>
      <c r="L1" s="680"/>
      <c r="M1" s="680"/>
      <c r="N1" s="680"/>
      <c r="O1" s="680"/>
      <c r="P1" s="680"/>
      <c r="Q1" s="680"/>
      <c r="R1" s="681"/>
      <c r="S1" s="200"/>
      <c r="T1" s="200"/>
      <c r="U1" s="200"/>
      <c r="V1" s="682" t="s">
        <v>3</v>
      </c>
      <c r="W1" s="200"/>
      <c r="X1" s="200"/>
      <c r="Y1" s="200"/>
    </row>
    <row r="2" spans="1:27" ht="19.2" customHeight="1" thickBot="1" x14ac:dyDescent="0.35">
      <c r="A2" s="701"/>
      <c r="B2" s="676"/>
      <c r="C2" s="678"/>
      <c r="D2" s="684">
        <v>42065</v>
      </c>
      <c r="E2" s="685"/>
      <c r="F2" s="686"/>
      <c r="G2" s="687">
        <f>D2+1</f>
        <v>42066</v>
      </c>
      <c r="H2" s="688"/>
      <c r="I2" s="689"/>
      <c r="J2" s="684">
        <f>G2+1</f>
        <v>42067</v>
      </c>
      <c r="K2" s="685"/>
      <c r="L2" s="686"/>
      <c r="M2" s="684">
        <f>J2+1</f>
        <v>42068</v>
      </c>
      <c r="N2" s="685"/>
      <c r="O2" s="686"/>
      <c r="P2" s="684">
        <f>M2+1</f>
        <v>42069</v>
      </c>
      <c r="Q2" s="685"/>
      <c r="R2" s="686"/>
      <c r="S2" s="663" t="s">
        <v>23</v>
      </c>
      <c r="T2" s="664"/>
      <c r="U2" s="665"/>
      <c r="V2" s="683"/>
      <c r="W2" s="718" t="s">
        <v>156</v>
      </c>
      <c r="X2" s="719"/>
      <c r="Y2" s="720"/>
    </row>
    <row r="3" spans="1:27" ht="27.6" customHeight="1" thickBot="1" x14ac:dyDescent="0.35">
      <c r="A3" s="701"/>
      <c r="B3" s="676"/>
      <c r="C3" s="721"/>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04" t="s">
        <v>4</v>
      </c>
      <c r="T3" s="205" t="s">
        <v>13</v>
      </c>
      <c r="U3" s="206" t="s">
        <v>53</v>
      </c>
      <c r="V3" s="683"/>
      <c r="W3" s="236" t="s">
        <v>4</v>
      </c>
      <c r="X3" s="237" t="s">
        <v>13</v>
      </c>
      <c r="Y3" s="238" t="s">
        <v>53</v>
      </c>
    </row>
    <row r="4" spans="1:27" ht="42.6" customHeight="1" x14ac:dyDescent="0.3">
      <c r="A4" s="319" t="s">
        <v>17</v>
      </c>
      <c r="B4" s="148" t="s">
        <v>25</v>
      </c>
      <c r="C4" s="60">
        <f>'Week Ending 2-27-2015'!V4</f>
        <v>0</v>
      </c>
      <c r="D4" s="112"/>
      <c r="E4" s="68"/>
      <c r="F4" s="68"/>
      <c r="G4" s="113"/>
      <c r="H4" s="68"/>
      <c r="I4" s="68"/>
      <c r="J4" s="113"/>
      <c r="K4" s="68"/>
      <c r="L4" s="68"/>
      <c r="M4" s="113"/>
      <c r="N4" s="68"/>
      <c r="O4" s="113"/>
      <c r="P4" s="68"/>
      <c r="Q4" s="68"/>
      <c r="R4" s="114"/>
      <c r="S4" s="43">
        <f t="shared" ref="S4:U13" si="0">SUM(D4,G4,J4,M4,P4)</f>
        <v>0</v>
      </c>
      <c r="T4" s="44">
        <f t="shared" si="0"/>
        <v>0</v>
      </c>
      <c r="U4" s="208">
        <f t="shared" si="0"/>
        <v>0</v>
      </c>
      <c r="V4" s="215">
        <f t="shared" ref="V4:V13" si="1">C4+(S4-T4-U4)</f>
        <v>0</v>
      </c>
      <c r="W4" s="223">
        <f>S4</f>
        <v>0</v>
      </c>
      <c r="X4" s="224">
        <f>T4</f>
        <v>0</v>
      </c>
      <c r="Y4" s="225">
        <f>U4</f>
        <v>0</v>
      </c>
    </row>
    <row r="5" spans="1:27" ht="30" customHeight="1" x14ac:dyDescent="0.3">
      <c r="A5" s="320" t="s">
        <v>58</v>
      </c>
      <c r="B5" s="150" t="s">
        <v>64</v>
      </c>
      <c r="C5" s="99">
        <f>'Week Ending 2-27-2015'!V5+'Week Ending 2-27-2015'!V6</f>
        <v>30</v>
      </c>
      <c r="D5" s="115">
        <v>20</v>
      </c>
      <c r="E5" s="116">
        <v>21</v>
      </c>
      <c r="F5" s="116"/>
      <c r="G5" s="117">
        <v>282</v>
      </c>
      <c r="H5" s="116">
        <v>224</v>
      </c>
      <c r="I5" s="116"/>
      <c r="J5" s="117">
        <v>8</v>
      </c>
      <c r="K5" s="116">
        <v>42</v>
      </c>
      <c r="L5" s="116"/>
      <c r="M5" s="117">
        <v>28</v>
      </c>
      <c r="N5" s="116">
        <v>37</v>
      </c>
      <c r="O5" s="117">
        <v>4</v>
      </c>
      <c r="P5" s="116">
        <v>6</v>
      </c>
      <c r="Q5" s="116">
        <v>15</v>
      </c>
      <c r="R5" s="118"/>
      <c r="S5" s="100">
        <f t="shared" si="0"/>
        <v>344</v>
      </c>
      <c r="T5" s="96">
        <f t="shared" si="0"/>
        <v>339</v>
      </c>
      <c r="U5" s="209">
        <f t="shared" si="0"/>
        <v>4</v>
      </c>
      <c r="V5" s="107">
        <f t="shared" si="1"/>
        <v>31</v>
      </c>
      <c r="W5" s="226">
        <f t="shared" ref="W5:W13" si="2">S5</f>
        <v>344</v>
      </c>
      <c r="X5" s="218">
        <f t="shared" ref="X5:X13" si="3">T5</f>
        <v>339</v>
      </c>
      <c r="Y5" s="227">
        <f t="shared" ref="Y5:Y13" si="4">U5</f>
        <v>4</v>
      </c>
      <c r="AA5" s="4"/>
    </row>
    <row r="6" spans="1:27" ht="30" customHeight="1" thickBot="1" x14ac:dyDescent="0.35">
      <c r="A6" s="321" t="s">
        <v>59</v>
      </c>
      <c r="B6" s="152" t="s">
        <v>65</v>
      </c>
      <c r="C6" s="103">
        <v>0</v>
      </c>
      <c r="D6" s="119"/>
      <c r="E6" s="120"/>
      <c r="F6" s="120"/>
      <c r="G6" s="121"/>
      <c r="H6" s="120"/>
      <c r="I6" s="120"/>
      <c r="J6" s="121"/>
      <c r="K6" s="120"/>
      <c r="L6" s="120"/>
      <c r="M6" s="121"/>
      <c r="N6" s="120"/>
      <c r="O6" s="121"/>
      <c r="P6" s="120">
        <v>1</v>
      </c>
      <c r="Q6" s="120">
        <v>1</v>
      </c>
      <c r="R6" s="122"/>
      <c r="S6" s="56">
        <f t="shared" si="0"/>
        <v>1</v>
      </c>
      <c r="T6" s="48">
        <f t="shared" si="0"/>
        <v>1</v>
      </c>
      <c r="U6" s="210">
        <f t="shared" si="0"/>
        <v>0</v>
      </c>
      <c r="V6" s="216">
        <f t="shared" si="1"/>
        <v>0</v>
      </c>
      <c r="W6" s="228">
        <f t="shared" si="2"/>
        <v>1</v>
      </c>
      <c r="X6" s="219">
        <f t="shared" si="3"/>
        <v>1</v>
      </c>
      <c r="Y6" s="229">
        <f t="shared" si="4"/>
        <v>0</v>
      </c>
      <c r="AA6" s="4"/>
    </row>
    <row r="7" spans="1:27" ht="51" customHeight="1" x14ac:dyDescent="0.3">
      <c r="A7" s="322" t="s">
        <v>16</v>
      </c>
      <c r="B7" s="154" t="s">
        <v>38</v>
      </c>
      <c r="C7" s="62">
        <f>'Week Ending 2-27-2015'!V7</f>
        <v>0</v>
      </c>
      <c r="D7" s="123"/>
      <c r="E7" s="76"/>
      <c r="F7" s="76"/>
      <c r="G7" s="124"/>
      <c r="H7" s="76"/>
      <c r="I7" s="76"/>
      <c r="J7" s="124"/>
      <c r="K7" s="76"/>
      <c r="L7" s="76"/>
      <c r="M7" s="124"/>
      <c r="N7" s="76"/>
      <c r="O7" s="124"/>
      <c r="P7" s="76"/>
      <c r="Q7" s="76"/>
      <c r="R7" s="125"/>
      <c r="S7" s="101">
        <f t="shared" si="0"/>
        <v>0</v>
      </c>
      <c r="T7" s="44">
        <f t="shared" si="0"/>
        <v>0</v>
      </c>
      <c r="U7" s="208">
        <f t="shared" si="0"/>
        <v>0</v>
      </c>
      <c r="V7" s="217">
        <f t="shared" si="1"/>
        <v>0</v>
      </c>
      <c r="W7" s="230">
        <f t="shared" si="2"/>
        <v>0</v>
      </c>
      <c r="X7" s="220">
        <f t="shared" si="3"/>
        <v>0</v>
      </c>
      <c r="Y7" s="231">
        <f t="shared" si="4"/>
        <v>0</v>
      </c>
    </row>
    <row r="8" spans="1:27" ht="37.950000000000003" customHeight="1" x14ac:dyDescent="0.3">
      <c r="A8" s="323" t="s">
        <v>60</v>
      </c>
      <c r="B8" s="156" t="s">
        <v>66</v>
      </c>
      <c r="C8" s="104">
        <f>'Week Ending 2-27-2015'!V8</f>
        <v>0</v>
      </c>
      <c r="D8" s="126"/>
      <c r="E8" s="127"/>
      <c r="F8" s="127"/>
      <c r="G8" s="128"/>
      <c r="H8" s="127"/>
      <c r="I8" s="127"/>
      <c r="J8" s="128"/>
      <c r="K8" s="127"/>
      <c r="L8" s="127"/>
      <c r="M8" s="128"/>
      <c r="N8" s="127"/>
      <c r="O8" s="128"/>
      <c r="P8" s="127"/>
      <c r="Q8" s="127"/>
      <c r="R8" s="129"/>
      <c r="S8" s="102">
        <f t="shared" si="0"/>
        <v>0</v>
      </c>
      <c r="T8" s="98">
        <f t="shared" si="0"/>
        <v>0</v>
      </c>
      <c r="U8" s="211">
        <f t="shared" si="0"/>
        <v>0</v>
      </c>
      <c r="V8" s="107">
        <f t="shared" si="1"/>
        <v>0</v>
      </c>
      <c r="W8" s="226">
        <f t="shared" si="2"/>
        <v>0</v>
      </c>
      <c r="X8" s="218">
        <f t="shared" si="3"/>
        <v>0</v>
      </c>
      <c r="Y8" s="227">
        <f t="shared" si="4"/>
        <v>0</v>
      </c>
    </row>
    <row r="9" spans="1:27" ht="30" customHeight="1" thickBot="1" x14ac:dyDescent="0.35">
      <c r="A9" s="323" t="s">
        <v>61</v>
      </c>
      <c r="B9" s="156" t="s">
        <v>67</v>
      </c>
      <c r="C9" s="108">
        <f>'Week Ending 2-27-2015'!V9</f>
        <v>0</v>
      </c>
      <c r="D9" s="130"/>
      <c r="E9" s="131"/>
      <c r="F9" s="131"/>
      <c r="G9" s="132">
        <v>1</v>
      </c>
      <c r="H9" s="131">
        <v>1</v>
      </c>
      <c r="I9" s="131"/>
      <c r="J9" s="132"/>
      <c r="K9" s="131"/>
      <c r="L9" s="131"/>
      <c r="M9" s="132"/>
      <c r="N9" s="131"/>
      <c r="O9" s="132"/>
      <c r="P9" s="131"/>
      <c r="Q9" s="131"/>
      <c r="R9" s="133"/>
      <c r="S9" s="109">
        <f t="shared" si="0"/>
        <v>1</v>
      </c>
      <c r="T9" s="57">
        <f t="shared" si="0"/>
        <v>1</v>
      </c>
      <c r="U9" s="212">
        <f t="shared" si="0"/>
        <v>0</v>
      </c>
      <c r="V9" s="216">
        <f t="shared" si="1"/>
        <v>0</v>
      </c>
      <c r="W9" s="228">
        <f t="shared" si="2"/>
        <v>1</v>
      </c>
      <c r="X9" s="219">
        <f t="shared" si="3"/>
        <v>1</v>
      </c>
      <c r="Y9" s="229">
        <f t="shared" si="4"/>
        <v>0</v>
      </c>
    </row>
    <row r="10" spans="1:27" ht="39.6" customHeight="1" x14ac:dyDescent="0.3">
      <c r="A10" s="324" t="s">
        <v>20</v>
      </c>
      <c r="B10" s="158" t="s">
        <v>11</v>
      </c>
      <c r="C10" s="64">
        <f>'Week Ending 2-27-2015'!V10</f>
        <v>0</v>
      </c>
      <c r="D10" s="134">
        <v>15</v>
      </c>
      <c r="E10" s="84">
        <v>12</v>
      </c>
      <c r="F10" s="84">
        <v>3</v>
      </c>
      <c r="G10" s="135">
        <v>1</v>
      </c>
      <c r="H10" s="84">
        <v>1</v>
      </c>
      <c r="I10" s="84"/>
      <c r="J10" s="135">
        <v>15</v>
      </c>
      <c r="K10" s="84">
        <v>13</v>
      </c>
      <c r="L10" s="84">
        <v>1</v>
      </c>
      <c r="M10" s="135"/>
      <c r="N10" s="84"/>
      <c r="O10" s="135"/>
      <c r="P10" s="84">
        <v>14</v>
      </c>
      <c r="Q10" s="84"/>
      <c r="R10" s="136">
        <v>5</v>
      </c>
      <c r="S10" s="43">
        <f t="shared" si="0"/>
        <v>45</v>
      </c>
      <c r="T10" s="44">
        <f t="shared" si="0"/>
        <v>26</v>
      </c>
      <c r="U10" s="207">
        <f t="shared" si="0"/>
        <v>9</v>
      </c>
      <c r="V10" s="217">
        <f t="shared" si="1"/>
        <v>10</v>
      </c>
      <c r="W10" s="230">
        <f t="shared" si="2"/>
        <v>45</v>
      </c>
      <c r="X10" s="220">
        <f t="shared" si="3"/>
        <v>26</v>
      </c>
      <c r="Y10" s="231">
        <f t="shared" si="4"/>
        <v>9</v>
      </c>
    </row>
    <row r="11" spans="1:27" ht="30" customHeight="1" x14ac:dyDescent="0.3">
      <c r="A11" s="325" t="s">
        <v>62</v>
      </c>
      <c r="B11" s="160" t="s">
        <v>68</v>
      </c>
      <c r="C11" s="111">
        <f>'Week Ending 2-27-2015'!V11</f>
        <v>0</v>
      </c>
      <c r="D11" s="137">
        <v>18</v>
      </c>
      <c r="E11" s="138">
        <v>13</v>
      </c>
      <c r="F11" s="138"/>
      <c r="G11" s="139">
        <v>1</v>
      </c>
      <c r="H11" s="138">
        <v>6</v>
      </c>
      <c r="I11" s="138"/>
      <c r="J11" s="139"/>
      <c r="K11" s="138"/>
      <c r="L11" s="138"/>
      <c r="M11" s="139"/>
      <c r="N11" s="138"/>
      <c r="O11" s="139"/>
      <c r="P11" s="138">
        <v>8</v>
      </c>
      <c r="Q11" s="138">
        <v>8</v>
      </c>
      <c r="R11" s="140"/>
      <c r="S11" s="100">
        <f t="shared" si="0"/>
        <v>27</v>
      </c>
      <c r="T11" s="98">
        <f t="shared" si="0"/>
        <v>27</v>
      </c>
      <c r="U11" s="211">
        <f t="shared" si="0"/>
        <v>0</v>
      </c>
      <c r="V11" s="107">
        <f t="shared" si="1"/>
        <v>0</v>
      </c>
      <c r="W11" s="226">
        <f t="shared" si="2"/>
        <v>27</v>
      </c>
      <c r="X11" s="218">
        <f t="shared" si="3"/>
        <v>27</v>
      </c>
      <c r="Y11" s="227">
        <f t="shared" si="4"/>
        <v>0</v>
      </c>
    </row>
    <row r="12" spans="1:27" ht="30" customHeight="1" thickBot="1" x14ac:dyDescent="0.35">
      <c r="A12" s="325" t="s">
        <v>63</v>
      </c>
      <c r="B12" s="161" t="s">
        <v>69</v>
      </c>
      <c r="C12" s="110">
        <f>'Week Ending 2-27-2015'!V12</f>
        <v>0</v>
      </c>
      <c r="D12" s="141"/>
      <c r="E12" s="142"/>
      <c r="F12" s="142"/>
      <c r="G12" s="143"/>
      <c r="H12" s="142"/>
      <c r="I12" s="142"/>
      <c r="J12" s="143"/>
      <c r="K12" s="142"/>
      <c r="L12" s="142"/>
      <c r="M12" s="143"/>
      <c r="N12" s="142"/>
      <c r="O12" s="143"/>
      <c r="P12" s="142"/>
      <c r="Q12" s="142"/>
      <c r="R12" s="144"/>
      <c r="S12" s="308">
        <f t="shared" si="0"/>
        <v>0</v>
      </c>
      <c r="T12" s="309">
        <f t="shared" si="0"/>
        <v>0</v>
      </c>
      <c r="U12" s="310">
        <f t="shared" si="0"/>
        <v>0</v>
      </c>
      <c r="V12" s="311">
        <f t="shared" si="1"/>
        <v>0</v>
      </c>
      <c r="W12" s="228">
        <f t="shared" si="2"/>
        <v>0</v>
      </c>
      <c r="X12" s="219">
        <f t="shared" si="3"/>
        <v>0</v>
      </c>
      <c r="Y12" s="229">
        <f t="shared" si="4"/>
        <v>0</v>
      </c>
    </row>
    <row r="13" spans="1:27" ht="21.6" customHeight="1" thickBot="1" x14ac:dyDescent="0.35">
      <c r="A13" s="326" t="s">
        <v>153</v>
      </c>
      <c r="B13" s="305" t="s">
        <v>154</v>
      </c>
      <c r="C13" s="306">
        <f>'Week Ending 2-27-2015'!V13</f>
        <v>0</v>
      </c>
      <c r="D13" s="327">
        <v>502</v>
      </c>
      <c r="E13" s="328"/>
      <c r="F13" s="328"/>
      <c r="G13" s="329"/>
      <c r="H13" s="328"/>
      <c r="I13" s="328"/>
      <c r="J13" s="329"/>
      <c r="K13" s="328">
        <v>476</v>
      </c>
      <c r="L13" s="328"/>
      <c r="M13" s="329">
        <v>146</v>
      </c>
      <c r="N13" s="328"/>
      <c r="O13" s="329"/>
      <c r="P13" s="328"/>
      <c r="Q13" s="328"/>
      <c r="R13" s="330"/>
      <c r="S13" s="315">
        <f t="shared" si="0"/>
        <v>648</v>
      </c>
      <c r="T13" s="316">
        <f t="shared" si="0"/>
        <v>476</v>
      </c>
      <c r="U13" s="316">
        <f t="shared" si="0"/>
        <v>0</v>
      </c>
      <c r="V13" s="317">
        <f t="shared" si="1"/>
        <v>172</v>
      </c>
      <c r="W13" s="331">
        <f t="shared" si="2"/>
        <v>648</v>
      </c>
      <c r="X13" s="221">
        <f t="shared" si="3"/>
        <v>476</v>
      </c>
      <c r="Y13" s="233">
        <f t="shared" si="4"/>
        <v>0</v>
      </c>
    </row>
    <row r="14" spans="1:27" ht="15.6" customHeight="1" thickBot="1" x14ac:dyDescent="0.35">
      <c r="A14" s="6" t="s">
        <v>2</v>
      </c>
      <c r="B14" s="165"/>
      <c r="C14" s="34">
        <f t="shared" ref="C14:V14" si="5">SUM(C4:C13)</f>
        <v>30</v>
      </c>
      <c r="D14" s="35">
        <f t="shared" si="5"/>
        <v>555</v>
      </c>
      <c r="E14" s="36">
        <f t="shared" si="5"/>
        <v>46</v>
      </c>
      <c r="F14" s="37">
        <f t="shared" si="5"/>
        <v>3</v>
      </c>
      <c r="G14" s="37">
        <f t="shared" si="5"/>
        <v>285</v>
      </c>
      <c r="H14" s="38">
        <f t="shared" si="5"/>
        <v>232</v>
      </c>
      <c r="I14" s="39">
        <f t="shared" si="5"/>
        <v>0</v>
      </c>
      <c r="J14" s="39">
        <f t="shared" si="5"/>
        <v>23</v>
      </c>
      <c r="K14" s="36">
        <f t="shared" si="5"/>
        <v>531</v>
      </c>
      <c r="L14" s="37">
        <f t="shared" si="5"/>
        <v>1</v>
      </c>
      <c r="M14" s="37">
        <f t="shared" si="5"/>
        <v>174</v>
      </c>
      <c r="N14" s="36">
        <f t="shared" si="5"/>
        <v>37</v>
      </c>
      <c r="O14" s="37">
        <f t="shared" si="5"/>
        <v>4</v>
      </c>
      <c r="P14" s="37">
        <f t="shared" si="5"/>
        <v>29</v>
      </c>
      <c r="Q14" s="36">
        <f t="shared" si="5"/>
        <v>24</v>
      </c>
      <c r="R14" s="307">
        <f t="shared" si="5"/>
        <v>5</v>
      </c>
      <c r="S14" s="312">
        <f t="shared" si="5"/>
        <v>1066</v>
      </c>
      <c r="T14" s="313">
        <f t="shared" si="5"/>
        <v>870</v>
      </c>
      <c r="U14" s="313">
        <f t="shared" si="5"/>
        <v>13</v>
      </c>
      <c r="V14" s="314">
        <f t="shared" si="5"/>
        <v>213</v>
      </c>
      <c r="W14" s="332">
        <f>SUM(W4:W13)</f>
        <v>1066</v>
      </c>
      <c r="X14" s="222">
        <f>SUM(X4:X13)</f>
        <v>870</v>
      </c>
      <c r="Y14" s="235">
        <f>SUM(Y4:Y13)</f>
        <v>13</v>
      </c>
    </row>
    <row r="15" spans="1:27" x14ac:dyDescent="0.3">
      <c r="A15" s="8"/>
      <c r="P15" s="9"/>
      <c r="Q15" s="9"/>
      <c r="R15" s="9"/>
      <c r="S15" s="30"/>
      <c r="T15" s="9"/>
      <c r="U15" s="9"/>
      <c r="W15" s="9"/>
      <c r="X15" s="9"/>
      <c r="Y15" s="9"/>
    </row>
    <row r="16" spans="1:27" x14ac:dyDescent="0.3">
      <c r="A16" s="8"/>
      <c r="C16" s="14"/>
      <c r="E16" s="4"/>
      <c r="F16" s="4"/>
      <c r="G16" s="4"/>
      <c r="H16" s="10"/>
      <c r="I16" s="10"/>
      <c r="J16" s="10"/>
      <c r="K16" s="4"/>
      <c r="L16" s="4"/>
      <c r="M16" s="4"/>
      <c r="N16" s="4"/>
      <c r="O16" s="4"/>
      <c r="P16" s="4"/>
      <c r="Q16" s="4"/>
      <c r="R16" s="4"/>
      <c r="S16" s="4"/>
      <c r="T16" s="4"/>
      <c r="U16" s="4"/>
      <c r="V16" s="4"/>
      <c r="W16" s="4"/>
      <c r="X16" s="4"/>
      <c r="Y16" s="4"/>
    </row>
    <row r="17" spans="1:22" x14ac:dyDescent="0.3">
      <c r="A17" s="8"/>
      <c r="C17" s="4"/>
      <c r="E17" s="4"/>
      <c r="F17" s="4"/>
      <c r="G17" s="4"/>
      <c r="H17" s="10"/>
      <c r="I17" s="10"/>
      <c r="J17" s="10"/>
      <c r="K17" s="4"/>
      <c r="L17" s="4"/>
      <c r="M17" s="4"/>
      <c r="N17" s="4"/>
      <c r="O17" s="4"/>
      <c r="P17" s="4"/>
      <c r="Q17" s="4"/>
      <c r="R17" s="4"/>
      <c r="S17" s="4"/>
      <c r="T17" s="4"/>
      <c r="U17" s="4"/>
      <c r="V17" s="4"/>
    </row>
    <row r="18" spans="1:22" x14ac:dyDescent="0.3">
      <c r="A18" s="8"/>
    </row>
    <row r="19" spans="1:22" x14ac:dyDescent="0.3">
      <c r="A19" s="8"/>
    </row>
    <row r="20" spans="1:22" x14ac:dyDescent="0.3">
      <c r="A20" s="8"/>
    </row>
    <row r="21" spans="1:22" x14ac:dyDescent="0.3">
      <c r="A21" s="8"/>
    </row>
    <row r="22" spans="1:22" x14ac:dyDescent="0.3">
      <c r="A22" s="8"/>
    </row>
    <row r="23" spans="1:22" x14ac:dyDescent="0.3">
      <c r="A23" s="8"/>
    </row>
    <row r="24" spans="1:22" x14ac:dyDescent="0.3">
      <c r="A24" s="8"/>
    </row>
    <row r="25" spans="1:22" x14ac:dyDescent="0.3">
      <c r="A25" s="8"/>
    </row>
    <row r="26" spans="1:22" x14ac:dyDescent="0.3">
      <c r="A26" s="8"/>
    </row>
  </sheetData>
  <sheetProtection password="E2A2" sheet="1" objects="1" scenarios="1"/>
  <mergeCells count="12">
    <mergeCell ref="S2:U2"/>
    <mergeCell ref="W2:Y2"/>
    <mergeCell ref="A1:A3"/>
    <mergeCell ref="B1:B3"/>
    <mergeCell ref="C1:C3"/>
    <mergeCell ref="D1:R1"/>
    <mergeCell ref="V1:V3"/>
    <mergeCell ref="D2:F2"/>
    <mergeCell ref="G2:I2"/>
    <mergeCell ref="J2:L2"/>
    <mergeCell ref="M2:O2"/>
    <mergeCell ref="P2:R2"/>
  </mergeCells>
  <conditionalFormatting sqref="V4 V7 V10 V13:V14">
    <cfRule type="cellIs" dxfId="24" priority="5" operator="equal">
      <formula>0</formula>
    </cfRule>
  </conditionalFormatting>
  <conditionalFormatting sqref="V5:V6">
    <cfRule type="cellIs" dxfId="23" priority="4" operator="equal">
      <formula>0</formula>
    </cfRule>
  </conditionalFormatting>
  <conditionalFormatting sqref="V8:V9">
    <cfRule type="cellIs" dxfId="22" priority="3" operator="equal">
      <formula>0</formula>
    </cfRule>
  </conditionalFormatting>
  <conditionalFormatting sqref="V11:V12">
    <cfRule type="cellIs" dxfId="21" priority="2" operator="equal">
      <formula>0</formula>
    </cfRule>
  </conditionalFormatting>
  <conditionalFormatting sqref="V1:V14">
    <cfRule type="cellIs" dxfId="20" priority="1" operator="equal">
      <formula>0</formula>
    </cfRule>
  </conditionalFormatting>
  <pageMargins left="0.7" right="0.7" top="0.75" bottom="0.75" header="0.3" footer="0.3"/>
  <pageSetup scale="55"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22" sqref="D22"/>
    </sheetView>
  </sheetViews>
  <sheetFormatPr defaultColWidth="8.88671875" defaultRowHeight="14.4" x14ac:dyDescent="0.3"/>
  <cols>
    <col min="1" max="1" width="9.33203125" style="384" customWidth="1"/>
    <col min="2" max="2" width="8.88671875" style="384"/>
    <col min="3" max="3" width="9.5546875" style="384" customWidth="1"/>
    <col min="4" max="4" width="10.33203125" style="384" customWidth="1"/>
    <col min="5" max="5" width="9.5546875" style="384" customWidth="1"/>
    <col min="6" max="6" width="11.109375" style="384" customWidth="1"/>
    <col min="7" max="16384" width="8.88671875" style="384"/>
  </cols>
  <sheetData>
    <row r="1" spans="1:6" ht="15" thickBot="1" x14ac:dyDescent="0.35"/>
    <row r="2" spans="1:6" x14ac:dyDescent="0.3">
      <c r="A2" s="385" t="s">
        <v>178</v>
      </c>
      <c r="B2" s="386"/>
      <c r="C2" s="386"/>
      <c r="D2" s="386"/>
      <c r="E2" s="387"/>
      <c r="F2" s="388"/>
    </row>
    <row r="3" spans="1:6" ht="15" thickBot="1" x14ac:dyDescent="0.35">
      <c r="A3" s="389"/>
      <c r="B3" s="390" t="s">
        <v>179</v>
      </c>
      <c r="C3" s="390" t="s">
        <v>180</v>
      </c>
      <c r="D3" s="390" t="s">
        <v>181</v>
      </c>
      <c r="E3" s="391" t="s">
        <v>182</v>
      </c>
      <c r="F3" s="392" t="s">
        <v>183</v>
      </c>
    </row>
    <row r="4" spans="1:6" x14ac:dyDescent="0.3">
      <c r="A4" s="385" t="s">
        <v>184</v>
      </c>
      <c r="B4" s="386">
        <v>2</v>
      </c>
      <c r="C4" s="386">
        <v>7</v>
      </c>
      <c r="D4" s="386">
        <v>1</v>
      </c>
      <c r="E4" s="387">
        <v>0</v>
      </c>
      <c r="F4" s="393">
        <v>10</v>
      </c>
    </row>
    <row r="5" spans="1:6" x14ac:dyDescent="0.3">
      <c r="A5" s="394" t="s">
        <v>185</v>
      </c>
      <c r="B5" s="395">
        <v>2</v>
      </c>
      <c r="C5" s="395">
        <v>6</v>
      </c>
      <c r="D5" s="395">
        <v>2</v>
      </c>
      <c r="E5" s="396">
        <v>0</v>
      </c>
      <c r="F5" s="397">
        <v>10</v>
      </c>
    </row>
    <row r="6" spans="1:6" x14ac:dyDescent="0.3">
      <c r="A6" s="394" t="s">
        <v>186</v>
      </c>
      <c r="B6" s="395">
        <v>45</v>
      </c>
      <c r="C6" s="395">
        <v>40</v>
      </c>
      <c r="D6" s="395">
        <v>12</v>
      </c>
      <c r="E6" s="396">
        <v>24</v>
      </c>
      <c r="F6" s="397">
        <v>121</v>
      </c>
    </row>
    <row r="7" spans="1:6" ht="15" thickBot="1" x14ac:dyDescent="0.35">
      <c r="A7" s="398" t="s">
        <v>187</v>
      </c>
      <c r="B7" s="399"/>
      <c r="C7" s="399"/>
      <c r="D7" s="399"/>
      <c r="E7" s="400"/>
      <c r="F7" s="401"/>
    </row>
    <row r="8" spans="1:6" x14ac:dyDescent="0.3">
      <c r="A8" s="402" t="s">
        <v>188</v>
      </c>
      <c r="B8" s="403">
        <v>49</v>
      </c>
      <c r="C8" s="403">
        <v>53</v>
      </c>
      <c r="D8" s="403">
        <v>15</v>
      </c>
      <c r="E8" s="404">
        <v>24</v>
      </c>
      <c r="F8" s="405">
        <v>141</v>
      </c>
    </row>
    <row r="9" spans="1:6" ht="15" thickBot="1" x14ac:dyDescent="0.35">
      <c r="A9" s="406" t="s">
        <v>189</v>
      </c>
      <c r="B9" s="407">
        <v>3.335756802721316</v>
      </c>
      <c r="C9" s="407">
        <v>9.5201650943395943</v>
      </c>
      <c r="D9" s="407">
        <v>16.627037037037372</v>
      </c>
      <c r="E9" s="408">
        <v>30.940190972222506</v>
      </c>
      <c r="F9" s="409">
        <v>11.772985618597474</v>
      </c>
    </row>
  </sheetData>
  <sheetProtection password="E2A2" sheet="1" objects="1" scenarios="1"/>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6"/>
  <sheetViews>
    <sheetView topLeftCell="A3" workbookViewId="0">
      <selection activeCell="J3" sqref="J3"/>
    </sheetView>
  </sheetViews>
  <sheetFormatPr defaultColWidth="8.88671875" defaultRowHeight="14.4" x14ac:dyDescent="0.3"/>
  <cols>
    <col min="1" max="1" width="11.33203125" style="189" customWidth="1"/>
    <col min="2" max="2" width="12.88671875" style="2" customWidth="1"/>
    <col min="3" max="3" width="16.5546875" style="2" customWidth="1"/>
    <col min="4" max="4" width="16.33203125" style="189" bestFit="1" customWidth="1"/>
    <col min="5" max="7" width="17.5546875" style="2" customWidth="1"/>
    <col min="8" max="8" width="10.33203125" style="190" customWidth="1"/>
    <col min="9" max="9" width="13.6640625" style="2" customWidth="1"/>
    <col min="10" max="10" width="52.5546875" style="2" customWidth="1"/>
    <col min="11" max="11" width="17.33203125" style="2" customWidth="1"/>
    <col min="12" max="12" width="20.44140625" style="592" customWidth="1"/>
    <col min="13" max="13" width="28.6640625" style="610" customWidth="1"/>
    <col min="14" max="14" width="10.44140625" style="190" customWidth="1"/>
    <col min="15" max="15" width="14.109375" style="2" customWidth="1"/>
    <col min="16" max="16384" width="8.88671875" style="2"/>
  </cols>
  <sheetData>
    <row r="1" spans="1:885" s="169" customFormat="1" ht="30" customHeight="1" x14ac:dyDescent="0.35">
      <c r="A1" s="284" t="s">
        <v>70</v>
      </c>
      <c r="B1" s="285"/>
      <c r="C1" s="286"/>
      <c r="D1" s="286"/>
      <c r="E1" s="286"/>
      <c r="F1" s="286"/>
      <c r="G1" s="286"/>
      <c r="H1" s="286"/>
      <c r="I1" s="286"/>
      <c r="J1" s="287"/>
      <c r="K1" s="285"/>
      <c r="L1" s="590"/>
      <c r="M1" s="602"/>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3" t="s">
        <v>71</v>
      </c>
      <c r="B2" s="593" t="s">
        <v>51</v>
      </c>
      <c r="C2" s="593" t="s">
        <v>47</v>
      </c>
      <c r="D2" s="593" t="s">
        <v>41</v>
      </c>
      <c r="E2" s="593" t="s">
        <v>46</v>
      </c>
      <c r="F2" s="593" t="s">
        <v>72</v>
      </c>
      <c r="G2" s="593" t="s">
        <v>73</v>
      </c>
      <c r="H2" s="593" t="s">
        <v>74</v>
      </c>
      <c r="I2" s="593" t="s">
        <v>75</v>
      </c>
      <c r="J2" s="593" t="s">
        <v>42</v>
      </c>
      <c r="K2" s="593" t="s">
        <v>76</v>
      </c>
      <c r="L2" s="593" t="s">
        <v>77</v>
      </c>
      <c r="M2" s="603" t="s">
        <v>55</v>
      </c>
      <c r="N2" s="594"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142.94999999999999" customHeight="1" x14ac:dyDescent="0.3">
      <c r="A3" s="621">
        <v>42208</v>
      </c>
      <c r="B3" s="622">
        <v>498658</v>
      </c>
      <c r="C3" s="623">
        <v>18827484</v>
      </c>
      <c r="D3" s="625" t="s">
        <v>82</v>
      </c>
      <c r="E3" s="625" t="s">
        <v>82</v>
      </c>
      <c r="F3" s="625" t="s">
        <v>303</v>
      </c>
      <c r="G3" s="625" t="s">
        <v>304</v>
      </c>
      <c r="H3" s="625"/>
      <c r="I3" s="625"/>
      <c r="J3" s="637" t="s">
        <v>305</v>
      </c>
      <c r="K3" s="628" t="s">
        <v>306</v>
      </c>
      <c r="L3" s="627" t="s">
        <v>307</v>
      </c>
      <c r="M3" s="627" t="s">
        <v>308</v>
      </c>
      <c r="N3" s="629"/>
      <c r="O3" s="624"/>
      <c r="P3" s="626"/>
      <c r="Q3" s="626"/>
      <c r="R3" s="626"/>
      <c r="S3" s="626"/>
      <c r="T3" s="626"/>
      <c r="U3" s="626"/>
      <c r="V3" s="626"/>
      <c r="W3" s="626"/>
      <c r="X3" s="626"/>
      <c r="Y3" s="626"/>
      <c r="Z3" s="626"/>
      <c r="AA3" s="626"/>
      <c r="AB3" s="626"/>
      <c r="AC3" s="626"/>
      <c r="AD3" s="626"/>
      <c r="AE3" s="626"/>
      <c r="AF3" s="626"/>
      <c r="AG3" s="626"/>
      <c r="AH3" s="626"/>
      <c r="AI3" s="626"/>
      <c r="AJ3" s="626"/>
      <c r="AK3" s="626"/>
      <c r="AL3" s="626"/>
      <c r="AM3" s="626"/>
      <c r="AN3" s="626"/>
      <c r="AO3" s="626"/>
      <c r="AP3" s="626"/>
      <c r="AQ3" s="626"/>
      <c r="AR3" s="626"/>
      <c r="AS3" s="626"/>
      <c r="AT3" s="626"/>
      <c r="AU3" s="626"/>
      <c r="AV3" s="626"/>
      <c r="AW3" s="626"/>
      <c r="AX3" s="626"/>
      <c r="AY3" s="626"/>
      <c r="AZ3" s="626"/>
      <c r="BA3" s="626"/>
      <c r="BB3" s="626"/>
      <c r="BC3" s="626"/>
      <c r="BD3" s="626"/>
      <c r="BE3" s="626"/>
      <c r="BF3" s="626"/>
      <c r="BG3" s="626"/>
      <c r="BH3" s="626"/>
      <c r="BI3" s="626"/>
      <c r="BJ3" s="626"/>
      <c r="BK3" s="626"/>
      <c r="BL3" s="626"/>
      <c r="BM3" s="626"/>
      <c r="BN3" s="626"/>
      <c r="BO3" s="626"/>
      <c r="BP3" s="626"/>
      <c r="BQ3" s="626"/>
      <c r="BR3" s="626"/>
      <c r="BS3" s="626"/>
      <c r="BT3" s="626"/>
      <c r="BU3" s="626"/>
      <c r="BV3" s="626"/>
      <c r="BW3" s="626"/>
      <c r="BX3" s="626"/>
      <c r="BY3" s="626"/>
      <c r="BZ3" s="626"/>
      <c r="CA3" s="626"/>
      <c r="CB3" s="626"/>
      <c r="CC3" s="626"/>
      <c r="CD3" s="626"/>
      <c r="CE3" s="626"/>
      <c r="CF3" s="626"/>
      <c r="CG3" s="626"/>
      <c r="CH3" s="626"/>
      <c r="CI3" s="626"/>
      <c r="CJ3" s="626"/>
      <c r="CK3" s="626"/>
      <c r="CL3" s="626"/>
      <c r="CM3" s="626"/>
      <c r="CN3" s="626"/>
      <c r="CO3" s="626"/>
      <c r="CP3" s="626"/>
      <c r="CQ3" s="626"/>
      <c r="CR3" s="626"/>
      <c r="CS3" s="626"/>
      <c r="CT3" s="626"/>
      <c r="CU3" s="626"/>
      <c r="CV3" s="626"/>
      <c r="CW3" s="626"/>
      <c r="CX3" s="626"/>
      <c r="CY3" s="626"/>
      <c r="CZ3" s="626"/>
      <c r="DA3" s="626"/>
      <c r="DB3" s="626"/>
      <c r="DC3" s="626"/>
      <c r="DD3" s="626"/>
      <c r="DE3" s="626"/>
      <c r="DF3" s="626"/>
      <c r="DG3" s="626"/>
      <c r="DH3" s="626"/>
      <c r="DI3" s="626"/>
      <c r="DJ3" s="626"/>
      <c r="DK3" s="626"/>
      <c r="DL3" s="626"/>
      <c r="DM3" s="626"/>
      <c r="DN3" s="626"/>
      <c r="DO3" s="626"/>
      <c r="DP3" s="626"/>
      <c r="DQ3" s="626"/>
      <c r="DR3" s="626"/>
      <c r="DS3" s="626"/>
      <c r="DT3" s="626"/>
      <c r="DU3" s="626"/>
      <c r="DV3" s="626"/>
      <c r="DW3" s="626"/>
      <c r="DX3" s="626"/>
      <c r="DY3" s="626"/>
      <c r="DZ3" s="626"/>
      <c r="EA3" s="626"/>
      <c r="EB3" s="626"/>
      <c r="EC3" s="626"/>
      <c r="ED3" s="626"/>
      <c r="EE3" s="626"/>
      <c r="EF3" s="626"/>
      <c r="EG3" s="626"/>
      <c r="EH3" s="626"/>
      <c r="EI3" s="626"/>
      <c r="EJ3" s="626"/>
      <c r="EK3" s="626"/>
      <c r="EL3" s="626"/>
      <c r="EM3" s="626"/>
      <c r="EN3" s="626"/>
      <c r="EO3" s="626"/>
      <c r="EP3" s="626"/>
      <c r="EQ3" s="626"/>
      <c r="ER3" s="626"/>
      <c r="ES3" s="626"/>
      <c r="ET3" s="626"/>
      <c r="EU3" s="626"/>
      <c r="EV3" s="626"/>
      <c r="EW3" s="626"/>
      <c r="EX3" s="626"/>
      <c r="EY3" s="626"/>
      <c r="EZ3" s="626"/>
      <c r="FA3" s="626"/>
      <c r="FB3" s="626"/>
      <c r="FC3" s="626"/>
      <c r="FD3" s="626"/>
      <c r="FE3" s="626"/>
      <c r="FF3" s="626"/>
      <c r="FG3" s="626"/>
      <c r="FH3" s="626"/>
      <c r="FI3" s="626"/>
      <c r="FJ3" s="626"/>
      <c r="FK3" s="626"/>
      <c r="FL3" s="626"/>
      <c r="FM3" s="626"/>
      <c r="FN3" s="626"/>
      <c r="FO3" s="626"/>
      <c r="FP3" s="626"/>
      <c r="FQ3" s="626"/>
      <c r="FR3" s="626"/>
      <c r="FS3" s="626"/>
      <c r="FT3" s="626"/>
      <c r="FU3" s="626"/>
      <c r="FV3" s="626"/>
      <c r="FW3" s="626"/>
      <c r="FX3" s="626"/>
      <c r="FY3" s="626"/>
      <c r="FZ3" s="626"/>
      <c r="GA3" s="626"/>
      <c r="GB3" s="626"/>
      <c r="GC3" s="626"/>
      <c r="GD3" s="626"/>
      <c r="GE3" s="626"/>
      <c r="GF3" s="626"/>
      <c r="GG3" s="626"/>
      <c r="GH3" s="626"/>
      <c r="GI3" s="626"/>
      <c r="GJ3" s="626"/>
      <c r="GK3" s="626"/>
      <c r="GL3" s="626"/>
      <c r="GM3" s="626"/>
      <c r="GN3" s="626"/>
      <c r="GO3" s="626"/>
      <c r="GP3" s="626"/>
      <c r="GQ3" s="626"/>
      <c r="GR3" s="626"/>
      <c r="GS3" s="626"/>
      <c r="GT3" s="626"/>
      <c r="GU3" s="626"/>
      <c r="GV3" s="626"/>
      <c r="GW3" s="626"/>
      <c r="GX3" s="626"/>
      <c r="GY3" s="626"/>
      <c r="GZ3" s="626"/>
      <c r="HA3" s="626"/>
      <c r="HB3" s="626"/>
      <c r="HC3" s="626"/>
      <c r="HD3" s="626"/>
      <c r="HE3" s="626"/>
      <c r="HF3" s="626"/>
      <c r="HG3" s="626"/>
      <c r="HH3" s="626"/>
      <c r="HI3" s="626"/>
      <c r="HJ3" s="626"/>
      <c r="HK3" s="626"/>
      <c r="HL3" s="626"/>
      <c r="HM3" s="626"/>
      <c r="HN3" s="626"/>
      <c r="HO3" s="626"/>
      <c r="HP3" s="626"/>
      <c r="HQ3" s="626"/>
      <c r="HR3" s="626"/>
      <c r="HS3" s="626"/>
      <c r="HT3" s="626"/>
      <c r="HU3" s="626"/>
      <c r="HV3" s="626"/>
      <c r="HW3" s="626"/>
      <c r="HX3" s="626"/>
      <c r="HY3" s="626"/>
      <c r="HZ3" s="626"/>
      <c r="IA3" s="626"/>
      <c r="IB3" s="626"/>
      <c r="IC3" s="626"/>
      <c r="ID3" s="626"/>
      <c r="IE3" s="626"/>
      <c r="IF3" s="626"/>
      <c r="IG3" s="626"/>
      <c r="IH3" s="626"/>
      <c r="II3" s="626"/>
      <c r="IJ3" s="626"/>
      <c r="IK3" s="626"/>
      <c r="IL3" s="626"/>
      <c r="IM3" s="626"/>
      <c r="IN3" s="626"/>
      <c r="IO3" s="626"/>
      <c r="IP3" s="626"/>
      <c r="IQ3" s="626"/>
      <c r="IR3" s="626"/>
      <c r="IS3" s="626"/>
      <c r="IT3" s="626"/>
      <c r="IU3" s="626"/>
      <c r="IV3" s="626"/>
      <c r="IW3" s="626"/>
      <c r="IX3" s="626"/>
      <c r="IY3" s="626"/>
      <c r="IZ3" s="626"/>
      <c r="JA3" s="626"/>
      <c r="JB3" s="626"/>
      <c r="JC3" s="626"/>
      <c r="JD3" s="626"/>
      <c r="JE3" s="626"/>
      <c r="JF3" s="626"/>
      <c r="JG3" s="626"/>
      <c r="JH3" s="626"/>
      <c r="JI3" s="626"/>
      <c r="JJ3" s="626"/>
      <c r="JK3" s="626"/>
      <c r="JL3" s="626"/>
      <c r="JM3" s="626"/>
      <c r="JN3" s="626"/>
      <c r="JO3" s="626"/>
      <c r="JP3" s="626"/>
      <c r="JQ3" s="626"/>
      <c r="JR3" s="626"/>
      <c r="JS3" s="626"/>
      <c r="JT3" s="626"/>
      <c r="JU3" s="626"/>
      <c r="JV3" s="626"/>
      <c r="JW3" s="626"/>
      <c r="JX3" s="626"/>
      <c r="JY3" s="626"/>
      <c r="JZ3" s="626"/>
      <c r="KA3" s="626"/>
      <c r="KB3" s="626"/>
      <c r="KC3" s="626"/>
      <c r="KD3" s="626"/>
      <c r="KE3" s="626"/>
      <c r="KF3" s="626"/>
      <c r="KG3" s="626"/>
      <c r="KH3" s="626"/>
      <c r="KI3" s="626"/>
      <c r="KJ3" s="626"/>
      <c r="KK3" s="626"/>
      <c r="KL3" s="626"/>
      <c r="KM3" s="626"/>
      <c r="KN3" s="626"/>
      <c r="KO3" s="626"/>
      <c r="KP3" s="626"/>
      <c r="KQ3" s="626"/>
      <c r="KR3" s="626"/>
      <c r="KS3" s="626"/>
      <c r="KT3" s="626"/>
      <c r="KU3" s="626"/>
      <c r="KV3" s="626"/>
      <c r="KW3" s="626"/>
      <c r="KX3" s="626"/>
      <c r="KY3" s="626"/>
      <c r="KZ3" s="626"/>
      <c r="LA3" s="626"/>
      <c r="LB3" s="626"/>
      <c r="LC3" s="626"/>
      <c r="LD3" s="626"/>
      <c r="LE3" s="626"/>
      <c r="LF3" s="626"/>
      <c r="LG3" s="626"/>
      <c r="LH3" s="626"/>
      <c r="LI3" s="626"/>
      <c r="LJ3" s="626"/>
      <c r="LK3" s="626"/>
      <c r="LL3" s="626"/>
      <c r="LM3" s="626"/>
      <c r="LN3" s="626"/>
      <c r="LO3" s="626"/>
      <c r="LP3" s="626"/>
      <c r="LQ3" s="626"/>
      <c r="LR3" s="626"/>
      <c r="LS3" s="626"/>
      <c r="LT3" s="626"/>
      <c r="LU3" s="626"/>
      <c r="LV3" s="626"/>
      <c r="LW3" s="626"/>
      <c r="LX3" s="626"/>
      <c r="LY3" s="626"/>
      <c r="LZ3" s="626"/>
      <c r="MA3" s="626"/>
      <c r="MB3" s="626"/>
      <c r="MC3" s="626"/>
      <c r="MD3" s="626"/>
      <c r="ME3" s="626"/>
      <c r="MF3" s="626"/>
      <c r="MG3" s="626"/>
      <c r="MH3" s="626"/>
      <c r="MI3" s="626"/>
      <c r="MJ3" s="626"/>
      <c r="MK3" s="626"/>
      <c r="ML3" s="626"/>
      <c r="MM3" s="626"/>
      <c r="MN3" s="626"/>
      <c r="MO3" s="626"/>
      <c r="MP3" s="626"/>
      <c r="MQ3" s="626"/>
      <c r="MR3" s="626"/>
      <c r="MS3" s="626"/>
      <c r="MT3" s="626"/>
      <c r="MU3" s="626"/>
      <c r="MV3" s="626"/>
      <c r="MW3" s="626"/>
      <c r="MX3" s="626"/>
      <c r="MY3" s="626"/>
      <c r="MZ3" s="626"/>
      <c r="NA3" s="626"/>
      <c r="NB3" s="626"/>
      <c r="NC3" s="626"/>
      <c r="ND3" s="626"/>
      <c r="NE3" s="626"/>
      <c r="NF3" s="626"/>
      <c r="NG3" s="626"/>
      <c r="NH3" s="626"/>
      <c r="NI3" s="626"/>
      <c r="NJ3" s="626"/>
      <c r="NK3" s="626"/>
      <c r="NL3" s="626"/>
      <c r="NM3" s="626"/>
      <c r="NN3" s="626"/>
      <c r="NO3" s="626"/>
      <c r="NP3" s="626"/>
      <c r="NQ3" s="626"/>
      <c r="NR3" s="626"/>
      <c r="NS3" s="626"/>
      <c r="NT3" s="626"/>
      <c r="NU3" s="626"/>
      <c r="NV3" s="626"/>
      <c r="NW3" s="626"/>
      <c r="NX3" s="626"/>
      <c r="NY3" s="626"/>
      <c r="NZ3" s="626"/>
      <c r="OA3" s="626"/>
      <c r="OB3" s="626"/>
      <c r="OC3" s="626"/>
      <c r="OD3" s="626"/>
      <c r="OE3" s="626"/>
      <c r="OF3" s="626"/>
      <c r="OG3" s="626"/>
      <c r="OH3" s="626"/>
      <c r="OI3" s="626"/>
      <c r="OJ3" s="626"/>
      <c r="OK3" s="626"/>
      <c r="OL3" s="626"/>
      <c r="OM3" s="626"/>
      <c r="ON3" s="626"/>
      <c r="OO3" s="626"/>
      <c r="OP3" s="626"/>
      <c r="OQ3" s="626"/>
      <c r="OR3" s="626"/>
      <c r="OS3" s="626"/>
      <c r="OT3" s="626"/>
      <c r="OU3" s="626"/>
      <c r="OV3" s="626"/>
      <c r="OW3" s="626"/>
      <c r="OX3" s="626"/>
      <c r="OY3" s="626"/>
      <c r="OZ3" s="626"/>
      <c r="PA3" s="626"/>
      <c r="PB3" s="626"/>
      <c r="PC3" s="626"/>
      <c r="PD3" s="626"/>
      <c r="PE3" s="626"/>
      <c r="PF3" s="626"/>
      <c r="PG3" s="626"/>
      <c r="PH3" s="626"/>
      <c r="PI3" s="626"/>
      <c r="PJ3" s="626"/>
      <c r="PK3" s="626"/>
      <c r="PL3" s="626"/>
      <c r="PM3" s="626"/>
      <c r="PN3" s="626"/>
      <c r="PO3" s="626"/>
      <c r="PP3" s="626"/>
      <c r="PQ3" s="626"/>
      <c r="PR3" s="626"/>
      <c r="PS3" s="626"/>
      <c r="PT3" s="626"/>
      <c r="PU3" s="626"/>
      <c r="PV3" s="626"/>
      <c r="PW3" s="626"/>
      <c r="PX3" s="626"/>
      <c r="PY3" s="626"/>
      <c r="PZ3" s="626"/>
      <c r="QA3" s="626"/>
      <c r="QB3" s="626"/>
      <c r="QC3" s="626"/>
      <c r="QD3" s="626"/>
      <c r="QE3" s="626"/>
      <c r="QF3" s="626"/>
      <c r="QG3" s="626"/>
      <c r="QH3" s="626"/>
      <c r="QI3" s="626"/>
      <c r="QJ3" s="626"/>
      <c r="QK3" s="626"/>
      <c r="QL3" s="626"/>
      <c r="QM3" s="626"/>
      <c r="QN3" s="626"/>
      <c r="QO3" s="626"/>
      <c r="QP3" s="626"/>
      <c r="QQ3" s="626"/>
      <c r="QR3" s="626"/>
      <c r="QS3" s="626"/>
      <c r="QT3" s="626"/>
      <c r="QU3" s="626"/>
      <c r="QV3" s="626"/>
      <c r="QW3" s="626"/>
      <c r="QX3" s="626"/>
      <c r="QY3" s="626"/>
      <c r="QZ3" s="626"/>
      <c r="RA3" s="626"/>
      <c r="RB3" s="626"/>
      <c r="RC3" s="626"/>
      <c r="RD3" s="626"/>
      <c r="RE3" s="626"/>
      <c r="RF3" s="626"/>
      <c r="RG3" s="626"/>
      <c r="RH3" s="626"/>
      <c r="RI3" s="626"/>
      <c r="RJ3" s="626"/>
      <c r="RK3" s="626"/>
      <c r="RL3" s="626"/>
      <c r="RM3" s="626"/>
      <c r="RN3" s="626"/>
      <c r="RO3" s="626"/>
      <c r="RP3" s="626"/>
      <c r="RQ3" s="626"/>
      <c r="RR3" s="626"/>
      <c r="RS3" s="626"/>
      <c r="RT3" s="626"/>
      <c r="RU3" s="626"/>
      <c r="RV3" s="626"/>
      <c r="RW3" s="626"/>
      <c r="RX3" s="626"/>
      <c r="RY3" s="626"/>
      <c r="RZ3" s="626"/>
      <c r="SA3" s="626"/>
      <c r="SB3" s="626"/>
      <c r="SC3" s="626"/>
      <c r="SD3" s="626"/>
      <c r="SE3" s="626"/>
      <c r="SF3" s="626"/>
      <c r="SG3" s="626"/>
      <c r="SH3" s="626"/>
      <c r="SI3" s="626"/>
      <c r="SJ3" s="626"/>
      <c r="SK3" s="626"/>
      <c r="SL3" s="626"/>
      <c r="SM3" s="626"/>
      <c r="SN3" s="626"/>
      <c r="SO3" s="626"/>
      <c r="SP3" s="626"/>
      <c r="SQ3" s="626"/>
      <c r="SR3" s="626"/>
      <c r="SS3" s="626"/>
      <c r="ST3" s="626"/>
      <c r="SU3" s="626"/>
      <c r="SV3" s="626"/>
      <c r="SW3" s="626"/>
      <c r="SX3" s="626"/>
      <c r="SY3" s="626"/>
      <c r="SZ3" s="626"/>
      <c r="TA3" s="626"/>
      <c r="TB3" s="626"/>
      <c r="TC3" s="626"/>
      <c r="TD3" s="626"/>
      <c r="TE3" s="626"/>
      <c r="TF3" s="626"/>
      <c r="TG3" s="626"/>
      <c r="TH3" s="626"/>
      <c r="TI3" s="626"/>
      <c r="TJ3" s="626"/>
      <c r="TK3" s="626"/>
      <c r="TL3" s="626"/>
      <c r="TM3" s="626"/>
      <c r="TN3" s="626"/>
      <c r="TO3" s="626"/>
      <c r="TP3" s="626"/>
      <c r="TQ3" s="626"/>
      <c r="TR3" s="626"/>
      <c r="TS3" s="626"/>
      <c r="TT3" s="626"/>
      <c r="TU3" s="626"/>
      <c r="TV3" s="626"/>
      <c r="TW3" s="626"/>
      <c r="TX3" s="626"/>
      <c r="TY3" s="626"/>
      <c r="TZ3" s="626"/>
      <c r="UA3" s="626"/>
      <c r="UB3" s="626"/>
      <c r="UC3" s="626"/>
      <c r="UD3" s="626"/>
      <c r="UE3" s="626"/>
      <c r="UF3" s="626"/>
      <c r="UG3" s="626"/>
      <c r="UH3" s="626"/>
      <c r="UI3" s="626"/>
      <c r="UJ3" s="626"/>
      <c r="UK3" s="626"/>
      <c r="UL3" s="626"/>
      <c r="UM3" s="626"/>
      <c r="UN3" s="626"/>
      <c r="UO3" s="626"/>
      <c r="UP3" s="626"/>
      <c r="UQ3" s="626"/>
      <c r="UR3" s="626"/>
      <c r="US3" s="626"/>
      <c r="UT3" s="626"/>
      <c r="UU3" s="626"/>
      <c r="UV3" s="626"/>
      <c r="UW3" s="626"/>
      <c r="UX3" s="626"/>
      <c r="UY3" s="626"/>
      <c r="UZ3" s="626"/>
      <c r="VA3" s="626"/>
      <c r="VB3" s="626"/>
      <c r="VC3" s="626"/>
      <c r="VD3" s="626"/>
      <c r="VE3" s="626"/>
      <c r="VF3" s="626"/>
      <c r="VG3" s="626"/>
      <c r="VH3" s="626"/>
      <c r="VI3" s="626"/>
      <c r="VJ3" s="626"/>
      <c r="VK3" s="626"/>
      <c r="VL3" s="626"/>
      <c r="VM3" s="626"/>
      <c r="VN3" s="626"/>
      <c r="VO3" s="626"/>
      <c r="VP3" s="626"/>
      <c r="VQ3" s="626"/>
      <c r="VR3" s="626"/>
      <c r="VS3" s="626"/>
      <c r="VT3" s="626"/>
      <c r="VU3" s="626"/>
      <c r="VV3" s="626"/>
      <c r="VW3" s="626"/>
      <c r="VX3" s="626"/>
      <c r="VY3" s="626"/>
      <c r="VZ3" s="626"/>
      <c r="WA3" s="626"/>
      <c r="WB3" s="626"/>
      <c r="WC3" s="626"/>
      <c r="WD3" s="626"/>
      <c r="WE3" s="626"/>
      <c r="WF3" s="626"/>
      <c r="WG3" s="626"/>
      <c r="WH3" s="626"/>
      <c r="WI3" s="626"/>
      <c r="WJ3" s="626"/>
      <c r="WK3" s="626"/>
      <c r="WL3" s="626"/>
      <c r="WM3" s="626"/>
      <c r="WN3" s="626"/>
      <c r="WO3" s="626"/>
      <c r="WP3" s="626"/>
      <c r="WQ3" s="626"/>
      <c r="WR3" s="626"/>
      <c r="WS3" s="626"/>
      <c r="WT3" s="626"/>
      <c r="WU3" s="626"/>
      <c r="WV3" s="626"/>
      <c r="WW3" s="626"/>
      <c r="WX3" s="626"/>
      <c r="WY3" s="626"/>
      <c r="WZ3" s="626"/>
      <c r="XA3" s="626"/>
      <c r="XB3" s="626"/>
      <c r="XC3" s="626"/>
      <c r="XD3" s="626"/>
      <c r="XE3" s="626"/>
      <c r="XF3" s="626"/>
      <c r="XG3" s="626"/>
      <c r="XH3" s="626"/>
      <c r="XI3" s="626"/>
      <c r="XJ3" s="626"/>
      <c r="XK3" s="626"/>
      <c r="XL3" s="626"/>
      <c r="XM3" s="626"/>
      <c r="XN3" s="626"/>
      <c r="XO3" s="626"/>
      <c r="XP3" s="626"/>
      <c r="XQ3" s="626"/>
      <c r="XR3" s="626"/>
      <c r="XS3" s="626"/>
      <c r="XT3" s="626"/>
      <c r="XU3" s="626"/>
      <c r="XV3" s="626"/>
      <c r="XW3" s="626"/>
      <c r="XX3" s="626"/>
      <c r="XY3" s="626"/>
      <c r="XZ3" s="626"/>
      <c r="YA3" s="626"/>
      <c r="YB3" s="626"/>
      <c r="YC3" s="626"/>
      <c r="YD3" s="626"/>
      <c r="YE3" s="626"/>
      <c r="YF3" s="626"/>
      <c r="YG3" s="626"/>
      <c r="YH3" s="626"/>
      <c r="YI3" s="626"/>
      <c r="YJ3" s="626"/>
      <c r="YK3" s="626"/>
      <c r="YL3" s="626"/>
      <c r="YM3" s="626"/>
      <c r="YN3" s="626"/>
      <c r="YO3" s="626"/>
      <c r="YP3" s="626"/>
      <c r="YQ3" s="626"/>
      <c r="YR3" s="626"/>
      <c r="YS3" s="626"/>
      <c r="YT3" s="626"/>
      <c r="YU3" s="626"/>
      <c r="YV3" s="626"/>
      <c r="YW3" s="626"/>
      <c r="YX3" s="626"/>
      <c r="YY3" s="626"/>
      <c r="YZ3" s="626"/>
      <c r="ZA3" s="626"/>
      <c r="ZB3" s="626"/>
      <c r="ZC3" s="626"/>
      <c r="ZD3" s="626"/>
      <c r="ZE3" s="626"/>
      <c r="ZF3" s="626"/>
      <c r="ZG3" s="626"/>
      <c r="ZH3" s="626"/>
      <c r="ZI3" s="626"/>
      <c r="ZJ3" s="626"/>
      <c r="ZK3" s="626"/>
      <c r="ZL3" s="626"/>
      <c r="ZM3" s="626"/>
      <c r="ZN3" s="626"/>
      <c r="ZO3" s="626"/>
      <c r="ZP3" s="626"/>
      <c r="ZQ3" s="626"/>
      <c r="ZR3" s="626"/>
      <c r="ZS3" s="626"/>
      <c r="ZT3" s="626"/>
      <c r="ZU3" s="626"/>
      <c r="ZV3" s="626"/>
      <c r="ZW3" s="626"/>
      <c r="ZX3" s="626"/>
      <c r="ZY3" s="626"/>
      <c r="ZZ3" s="626"/>
      <c r="AAA3" s="626"/>
      <c r="AAB3" s="626"/>
      <c r="AAC3" s="626"/>
      <c r="AAD3" s="626"/>
      <c r="AAE3" s="626"/>
      <c r="AAF3" s="626"/>
      <c r="AAG3" s="626"/>
      <c r="AAH3" s="626"/>
      <c r="AAI3" s="626"/>
      <c r="AAJ3" s="626"/>
      <c r="AAK3" s="626"/>
      <c r="AAL3" s="626"/>
      <c r="AAM3" s="626"/>
      <c r="AAN3" s="626"/>
      <c r="AAO3" s="626"/>
      <c r="AAP3" s="626"/>
      <c r="AAQ3" s="626"/>
      <c r="AAR3" s="626"/>
      <c r="AAS3" s="626"/>
      <c r="AAT3" s="626"/>
      <c r="AAU3" s="626"/>
      <c r="AAV3" s="626"/>
      <c r="AAW3" s="626"/>
      <c r="AAX3" s="626"/>
      <c r="AAY3" s="626"/>
      <c r="AAZ3" s="626"/>
      <c r="ABA3" s="626"/>
      <c r="ABB3" s="626"/>
      <c r="ABC3" s="626"/>
      <c r="ABD3" s="626"/>
      <c r="ABE3" s="626"/>
      <c r="ABF3" s="626"/>
      <c r="ABG3" s="626"/>
      <c r="ABH3" s="626"/>
      <c r="ABI3" s="626"/>
      <c r="ABJ3" s="626"/>
      <c r="ABK3" s="626"/>
      <c r="ABL3" s="626"/>
      <c r="ABM3" s="626"/>
      <c r="ABN3" s="626"/>
      <c r="ABO3" s="626"/>
      <c r="ABP3" s="626"/>
      <c r="ABQ3" s="626"/>
      <c r="ABR3" s="626"/>
      <c r="ABS3" s="626"/>
      <c r="ABT3" s="626"/>
      <c r="ABU3" s="626"/>
      <c r="ABV3" s="626"/>
      <c r="ABW3" s="626"/>
      <c r="ABX3" s="626"/>
      <c r="ABY3" s="626"/>
      <c r="ABZ3" s="626"/>
      <c r="ACA3" s="626"/>
      <c r="ACB3" s="626"/>
      <c r="ACC3" s="626"/>
      <c r="ACD3" s="626"/>
      <c r="ACE3" s="626"/>
      <c r="ACF3" s="626"/>
      <c r="ACG3" s="626"/>
      <c r="ACH3" s="626"/>
      <c r="ACI3" s="626"/>
      <c r="ACJ3" s="626"/>
      <c r="ACK3" s="626"/>
      <c r="ACL3" s="626"/>
      <c r="ACM3" s="626"/>
      <c r="ACN3" s="626"/>
      <c r="ACO3" s="626"/>
      <c r="ACP3" s="626"/>
      <c r="ACQ3" s="626"/>
      <c r="ACR3" s="626"/>
      <c r="ACS3" s="626"/>
      <c r="ACT3" s="626"/>
      <c r="ACU3" s="626"/>
      <c r="ACV3" s="626"/>
      <c r="ACW3" s="626"/>
      <c r="ACX3" s="626"/>
      <c r="ACY3" s="626"/>
      <c r="ACZ3" s="626"/>
      <c r="ADA3" s="626"/>
      <c r="ADB3" s="626"/>
      <c r="ADC3" s="626"/>
      <c r="ADD3" s="626"/>
      <c r="ADE3" s="626"/>
      <c r="ADF3" s="626"/>
      <c r="ADG3" s="626"/>
      <c r="ADH3" s="626"/>
      <c r="ADI3" s="626"/>
      <c r="ADJ3" s="626"/>
      <c r="ADK3" s="626"/>
      <c r="ADL3" s="626"/>
      <c r="ADM3" s="626"/>
      <c r="ADN3" s="626"/>
      <c r="ADO3" s="626"/>
      <c r="ADP3" s="626"/>
      <c r="ADQ3" s="626"/>
      <c r="ADR3" s="626"/>
      <c r="ADS3" s="626"/>
      <c r="ADT3" s="626"/>
      <c r="ADU3" s="626"/>
      <c r="ADV3" s="626"/>
      <c r="ADW3" s="626"/>
      <c r="ADX3" s="626"/>
      <c r="ADY3" s="626"/>
      <c r="ADZ3" s="626"/>
      <c r="AEA3" s="626"/>
      <c r="AEB3" s="626"/>
      <c r="AEC3" s="626"/>
      <c r="AED3" s="626"/>
      <c r="AEE3" s="626"/>
      <c r="AEF3" s="626"/>
      <c r="AEG3" s="626"/>
      <c r="AEH3" s="626"/>
      <c r="AEI3" s="626"/>
      <c r="AEJ3" s="626"/>
      <c r="AEK3" s="626"/>
      <c r="AEL3" s="626"/>
      <c r="AEM3" s="626"/>
      <c r="AEN3" s="626"/>
      <c r="AEO3" s="626"/>
      <c r="AEP3" s="626"/>
      <c r="AEQ3" s="626"/>
      <c r="AER3" s="626"/>
      <c r="AES3" s="626"/>
      <c r="AET3" s="626"/>
      <c r="AEU3" s="626"/>
      <c r="AEV3" s="626"/>
      <c r="AEW3" s="626"/>
      <c r="AEX3" s="626"/>
      <c r="AEY3" s="626"/>
      <c r="AEZ3" s="626"/>
      <c r="AFA3" s="626"/>
      <c r="AFB3" s="626"/>
      <c r="AFC3" s="626"/>
      <c r="AFD3" s="626"/>
      <c r="AFE3" s="626"/>
      <c r="AFF3" s="626"/>
      <c r="AFG3" s="626"/>
      <c r="AFH3" s="626"/>
      <c r="AFI3" s="626"/>
      <c r="AFJ3" s="626"/>
      <c r="AFK3" s="626"/>
      <c r="AFL3" s="626"/>
      <c r="AFM3" s="626"/>
      <c r="AFN3" s="626"/>
      <c r="AFO3" s="626"/>
      <c r="AFP3" s="626"/>
      <c r="AFQ3" s="626"/>
      <c r="AFR3" s="626"/>
      <c r="AFS3" s="626"/>
      <c r="AFT3" s="626"/>
      <c r="AFU3" s="626"/>
      <c r="AFV3" s="626"/>
      <c r="AFW3" s="626"/>
      <c r="AFX3" s="626"/>
      <c r="AFY3" s="626"/>
      <c r="AFZ3" s="626"/>
      <c r="AGA3" s="626"/>
      <c r="AGB3" s="626"/>
      <c r="AGC3" s="626"/>
      <c r="AGD3" s="626"/>
      <c r="AGE3" s="626"/>
      <c r="AGF3" s="626"/>
      <c r="AGG3" s="626"/>
      <c r="AGH3" s="626"/>
      <c r="AGI3" s="626"/>
      <c r="AGJ3" s="626"/>
      <c r="AGK3" s="626"/>
      <c r="AGL3" s="626"/>
      <c r="AGM3" s="626"/>
      <c r="AGN3" s="626"/>
      <c r="AGO3" s="626"/>
      <c r="AGP3" s="626"/>
      <c r="AGQ3" s="626"/>
      <c r="AGR3" s="626"/>
      <c r="AGS3" s="626"/>
      <c r="AGT3" s="626"/>
      <c r="AGU3" s="626"/>
      <c r="AGV3" s="626"/>
      <c r="AGW3" s="626"/>
      <c r="AGX3" s="626"/>
      <c r="AGY3" s="626"/>
      <c r="AGZ3" s="626"/>
      <c r="AHA3" s="626"/>
    </row>
    <row r="4" spans="1:885" ht="127.95" customHeight="1" x14ac:dyDescent="0.3">
      <c r="A4" s="621">
        <v>42222</v>
      </c>
      <c r="B4" s="633">
        <v>514358</v>
      </c>
      <c r="C4" s="631">
        <v>18835686</v>
      </c>
      <c r="D4" s="254" t="s">
        <v>329</v>
      </c>
      <c r="E4" s="254" t="s">
        <v>132</v>
      </c>
      <c r="F4" s="254" t="s">
        <v>332</v>
      </c>
      <c r="G4" s="254" t="s">
        <v>331</v>
      </c>
      <c r="H4" s="254" t="s">
        <v>330</v>
      </c>
      <c r="I4" s="254" t="s">
        <v>333</v>
      </c>
      <c r="J4" s="601" t="s">
        <v>334</v>
      </c>
      <c r="K4" s="264" t="s">
        <v>335</v>
      </c>
      <c r="L4" s="259"/>
      <c r="M4" s="259" t="s">
        <v>342</v>
      </c>
      <c r="N4" s="299">
        <v>42230</v>
      </c>
      <c r="O4" s="243"/>
      <c r="P4" s="258"/>
      <c r="Q4" s="258"/>
      <c r="R4" s="258"/>
      <c r="S4" s="258"/>
      <c r="T4" s="258"/>
      <c r="U4" s="258"/>
      <c r="V4" s="258"/>
      <c r="W4" s="258"/>
      <c r="X4" s="258"/>
      <c r="Y4" s="258"/>
      <c r="Z4" s="258"/>
      <c r="AA4" s="258"/>
      <c r="AB4" s="258"/>
      <c r="AC4" s="258"/>
      <c r="AD4" s="258"/>
      <c r="AE4" s="258"/>
      <c r="AF4" s="258"/>
      <c r="AG4" s="258"/>
      <c r="AH4" s="258"/>
      <c r="AI4" s="258"/>
      <c r="AJ4" s="258"/>
      <c r="AK4" s="258"/>
      <c r="AL4" s="258"/>
      <c r="AM4" s="258"/>
      <c r="AN4" s="258"/>
      <c r="AO4" s="258"/>
      <c r="AP4" s="258"/>
      <c r="AQ4" s="258"/>
      <c r="AR4" s="258"/>
      <c r="AS4" s="258"/>
      <c r="AT4" s="258"/>
      <c r="AU4" s="258"/>
      <c r="AV4" s="258"/>
      <c r="AW4" s="258"/>
      <c r="AX4" s="258"/>
      <c r="AY4" s="258"/>
      <c r="AZ4" s="258"/>
      <c r="BA4" s="258"/>
      <c r="BB4" s="258"/>
      <c r="BC4" s="258"/>
      <c r="BD4" s="258"/>
      <c r="BE4" s="258"/>
      <c r="BF4" s="258"/>
      <c r="BG4" s="258"/>
      <c r="BH4" s="258"/>
      <c r="BI4" s="258"/>
      <c r="BJ4" s="258"/>
      <c r="BK4" s="258"/>
      <c r="BL4" s="258"/>
      <c r="BM4" s="258"/>
      <c r="BN4" s="258"/>
      <c r="BO4" s="258"/>
      <c r="BP4" s="258"/>
      <c r="BQ4" s="258"/>
      <c r="BR4" s="258"/>
      <c r="BS4" s="258"/>
      <c r="BT4" s="258"/>
      <c r="BU4" s="258"/>
      <c r="BV4" s="258"/>
      <c r="BW4" s="258"/>
      <c r="BX4" s="258"/>
      <c r="BY4" s="258"/>
      <c r="BZ4" s="258"/>
      <c r="CA4" s="258"/>
      <c r="CB4" s="258"/>
      <c r="CC4" s="258"/>
      <c r="CD4" s="258"/>
      <c r="CE4" s="258"/>
      <c r="CF4" s="258"/>
      <c r="CG4" s="258"/>
      <c r="CH4" s="258"/>
      <c r="CI4" s="258"/>
      <c r="CJ4" s="258"/>
      <c r="CK4" s="258"/>
      <c r="CL4" s="258"/>
      <c r="CM4" s="258"/>
      <c r="CN4" s="258"/>
      <c r="CO4" s="258"/>
      <c r="CP4" s="258"/>
      <c r="CQ4" s="258"/>
      <c r="CR4" s="258"/>
      <c r="CS4" s="258"/>
      <c r="CT4" s="258"/>
      <c r="CU4" s="258"/>
      <c r="CV4" s="258"/>
      <c r="CW4" s="258"/>
      <c r="CX4" s="258"/>
      <c r="CY4" s="258"/>
      <c r="CZ4" s="258"/>
      <c r="DA4" s="258"/>
      <c r="DB4" s="258"/>
      <c r="DC4" s="258"/>
      <c r="DD4" s="258"/>
      <c r="DE4" s="258"/>
      <c r="DF4" s="258"/>
      <c r="DG4" s="258"/>
      <c r="DH4" s="258"/>
      <c r="DI4" s="258"/>
      <c r="DJ4" s="258"/>
      <c r="DK4" s="258"/>
      <c r="DL4" s="258"/>
      <c r="DM4" s="258"/>
      <c r="DN4" s="258"/>
      <c r="DO4" s="258"/>
      <c r="DP4" s="258"/>
      <c r="DQ4" s="258"/>
      <c r="DR4" s="258"/>
      <c r="DS4" s="258"/>
      <c r="DT4" s="258"/>
      <c r="DU4" s="258"/>
      <c r="DV4" s="258"/>
      <c r="DW4" s="258"/>
      <c r="DX4" s="258"/>
      <c r="DY4" s="258"/>
      <c r="DZ4" s="258"/>
      <c r="EA4" s="258"/>
      <c r="EB4" s="258"/>
      <c r="EC4" s="258"/>
      <c r="ED4" s="258"/>
      <c r="EE4" s="258"/>
      <c r="EF4" s="258"/>
      <c r="EG4" s="258"/>
      <c r="EH4" s="258"/>
      <c r="EI4" s="258"/>
      <c r="EJ4" s="258"/>
      <c r="EK4" s="258"/>
      <c r="EL4" s="258"/>
      <c r="EM4" s="258"/>
      <c r="EN4" s="258"/>
      <c r="EO4" s="258"/>
      <c r="EP4" s="258"/>
      <c r="EQ4" s="258"/>
      <c r="ER4" s="258"/>
      <c r="ES4" s="258"/>
      <c r="ET4" s="258"/>
      <c r="EU4" s="258"/>
      <c r="EV4" s="258"/>
      <c r="EW4" s="258"/>
      <c r="EX4" s="258"/>
      <c r="EY4" s="258"/>
      <c r="EZ4" s="258"/>
      <c r="FA4" s="258"/>
      <c r="FB4" s="258"/>
      <c r="FC4" s="258"/>
      <c r="FD4" s="258"/>
      <c r="FE4" s="258"/>
      <c r="FF4" s="258"/>
      <c r="FG4" s="258"/>
      <c r="FH4" s="258"/>
      <c r="FI4" s="258"/>
      <c r="FJ4" s="258"/>
      <c r="FK4" s="258"/>
      <c r="FL4" s="258"/>
      <c r="FM4" s="258"/>
      <c r="FN4" s="258"/>
      <c r="FO4" s="258"/>
      <c r="FP4" s="258"/>
      <c r="FQ4" s="258"/>
      <c r="FR4" s="258"/>
      <c r="FS4" s="258"/>
      <c r="FT4" s="258"/>
      <c r="FU4" s="258"/>
      <c r="FV4" s="258"/>
      <c r="FW4" s="258"/>
      <c r="FX4" s="258"/>
      <c r="FY4" s="258"/>
      <c r="FZ4" s="258"/>
      <c r="GA4" s="258"/>
      <c r="GB4" s="258"/>
      <c r="GC4" s="258"/>
      <c r="GD4" s="258"/>
      <c r="GE4" s="258"/>
      <c r="GF4" s="258"/>
      <c r="GG4" s="258"/>
      <c r="GH4" s="258"/>
      <c r="GI4" s="258"/>
      <c r="GJ4" s="258"/>
      <c r="GK4" s="258"/>
      <c r="GL4" s="258"/>
      <c r="GM4" s="258"/>
      <c r="GN4" s="258"/>
      <c r="GO4" s="258"/>
      <c r="GP4" s="258"/>
      <c r="GQ4" s="258"/>
      <c r="GR4" s="258"/>
      <c r="GS4" s="258"/>
      <c r="GT4" s="258"/>
      <c r="GU4" s="258"/>
      <c r="GV4" s="258"/>
      <c r="GW4" s="258"/>
      <c r="GX4" s="258"/>
      <c r="GY4" s="258"/>
      <c r="GZ4" s="258"/>
      <c r="HA4" s="258"/>
      <c r="HB4" s="258"/>
      <c r="HC4" s="258"/>
      <c r="HD4" s="258"/>
      <c r="HE4" s="258"/>
      <c r="HF4" s="258"/>
      <c r="HG4" s="258"/>
      <c r="HH4" s="258"/>
      <c r="HI4" s="258"/>
      <c r="HJ4" s="258"/>
      <c r="HK4" s="258"/>
      <c r="HL4" s="258"/>
      <c r="HM4" s="258"/>
      <c r="HN4" s="258"/>
      <c r="HO4" s="258"/>
      <c r="HP4" s="258"/>
      <c r="HQ4" s="258"/>
      <c r="HR4" s="258"/>
      <c r="HS4" s="258"/>
      <c r="HT4" s="258"/>
      <c r="HU4" s="258"/>
      <c r="HV4" s="258"/>
      <c r="HW4" s="258"/>
      <c r="HX4" s="258"/>
      <c r="HY4" s="258"/>
      <c r="HZ4" s="258"/>
      <c r="IA4" s="258"/>
      <c r="IB4" s="258"/>
      <c r="IC4" s="258"/>
      <c r="ID4" s="258"/>
      <c r="IE4" s="258"/>
      <c r="IF4" s="258"/>
      <c r="IG4" s="258"/>
      <c r="IH4" s="258"/>
      <c r="II4" s="258"/>
      <c r="IJ4" s="258"/>
      <c r="IK4" s="258"/>
      <c r="IL4" s="258"/>
      <c r="IM4" s="258"/>
      <c r="IN4" s="258"/>
      <c r="IO4" s="258"/>
      <c r="IP4" s="258"/>
      <c r="IQ4" s="258"/>
      <c r="IR4" s="258"/>
      <c r="IS4" s="258"/>
      <c r="IT4" s="258"/>
      <c r="IU4" s="258"/>
      <c r="IV4" s="258"/>
      <c r="IW4" s="258"/>
      <c r="IX4" s="258"/>
      <c r="IY4" s="258"/>
      <c r="IZ4" s="258"/>
      <c r="JA4" s="258"/>
      <c r="JB4" s="258"/>
      <c r="JC4" s="258"/>
      <c r="JD4" s="258"/>
      <c r="JE4" s="258"/>
      <c r="JF4" s="258"/>
      <c r="JG4" s="258"/>
      <c r="JH4" s="258"/>
      <c r="JI4" s="258"/>
      <c r="JJ4" s="258"/>
      <c r="JK4" s="258"/>
      <c r="JL4" s="258"/>
      <c r="JM4" s="258"/>
      <c r="JN4" s="258"/>
      <c r="JO4" s="258"/>
      <c r="JP4" s="258"/>
      <c r="JQ4" s="258"/>
      <c r="JR4" s="258"/>
      <c r="JS4" s="258"/>
      <c r="JT4" s="258"/>
      <c r="JU4" s="258"/>
      <c r="JV4" s="258"/>
      <c r="JW4" s="258"/>
      <c r="JX4" s="258"/>
      <c r="JY4" s="258"/>
      <c r="JZ4" s="258"/>
      <c r="KA4" s="258"/>
      <c r="KB4" s="258"/>
      <c r="KC4" s="258"/>
      <c r="KD4" s="258"/>
      <c r="KE4" s="258"/>
      <c r="KF4" s="258"/>
      <c r="KG4" s="258"/>
      <c r="KH4" s="258"/>
      <c r="KI4" s="258"/>
      <c r="KJ4" s="258"/>
      <c r="KK4" s="258"/>
      <c r="KL4" s="258"/>
      <c r="KM4" s="258"/>
      <c r="KN4" s="258"/>
      <c r="KO4" s="258"/>
      <c r="KP4" s="258"/>
      <c r="KQ4" s="258"/>
      <c r="KR4" s="258"/>
      <c r="KS4" s="258"/>
      <c r="KT4" s="258"/>
      <c r="KU4" s="258"/>
      <c r="KV4" s="258"/>
      <c r="KW4" s="258"/>
      <c r="KX4" s="258"/>
      <c r="KY4" s="258"/>
      <c r="KZ4" s="258"/>
      <c r="LA4" s="258"/>
      <c r="LB4" s="258"/>
      <c r="LC4" s="258"/>
      <c r="LD4" s="258"/>
      <c r="LE4" s="258"/>
      <c r="LF4" s="258"/>
      <c r="LG4" s="258"/>
      <c r="LH4" s="258"/>
      <c r="LI4" s="258"/>
      <c r="LJ4" s="258"/>
      <c r="LK4" s="258"/>
      <c r="LL4" s="258"/>
      <c r="LM4" s="258"/>
      <c r="LN4" s="258"/>
      <c r="LO4" s="258"/>
      <c r="LP4" s="258"/>
      <c r="LQ4" s="258"/>
      <c r="LR4" s="258"/>
      <c r="LS4" s="258"/>
      <c r="LT4" s="258"/>
      <c r="LU4" s="258"/>
      <c r="LV4" s="258"/>
      <c r="LW4" s="258"/>
      <c r="LX4" s="258"/>
      <c r="LY4" s="258"/>
      <c r="LZ4" s="258"/>
      <c r="MA4" s="258"/>
      <c r="MB4" s="258"/>
      <c r="MC4" s="258"/>
      <c r="MD4" s="258"/>
      <c r="ME4" s="258"/>
      <c r="MF4" s="258"/>
      <c r="MG4" s="258"/>
      <c r="MH4" s="258"/>
      <c r="MI4" s="258"/>
      <c r="MJ4" s="258"/>
      <c r="MK4" s="258"/>
      <c r="ML4" s="258"/>
      <c r="MM4" s="258"/>
      <c r="MN4" s="258"/>
      <c r="MO4" s="258"/>
      <c r="MP4" s="258"/>
      <c r="MQ4" s="258"/>
      <c r="MR4" s="258"/>
      <c r="MS4" s="258"/>
      <c r="MT4" s="258"/>
      <c r="MU4" s="258"/>
      <c r="MV4" s="258"/>
      <c r="MW4" s="258"/>
      <c r="MX4" s="258"/>
      <c r="MY4" s="258"/>
      <c r="MZ4" s="258"/>
      <c r="NA4" s="258"/>
      <c r="NB4" s="258"/>
      <c r="NC4" s="258"/>
      <c r="ND4" s="258"/>
      <c r="NE4" s="258"/>
      <c r="NF4" s="258"/>
      <c r="NG4" s="258"/>
      <c r="NH4" s="258"/>
      <c r="NI4" s="258"/>
      <c r="NJ4" s="258"/>
      <c r="NK4" s="258"/>
      <c r="NL4" s="258"/>
      <c r="NM4" s="258"/>
      <c r="NN4" s="258"/>
      <c r="NO4" s="258"/>
      <c r="NP4" s="258"/>
      <c r="NQ4" s="258"/>
      <c r="NR4" s="258"/>
      <c r="NS4" s="258"/>
      <c r="NT4" s="258"/>
      <c r="NU4" s="258"/>
      <c r="NV4" s="258"/>
      <c r="NW4" s="258"/>
      <c r="NX4" s="258"/>
      <c r="NY4" s="258"/>
      <c r="NZ4" s="258"/>
      <c r="OA4" s="258"/>
      <c r="OB4" s="258"/>
      <c r="OC4" s="258"/>
      <c r="OD4" s="258"/>
      <c r="OE4" s="258"/>
      <c r="OF4" s="258"/>
      <c r="OG4" s="258"/>
      <c r="OH4" s="258"/>
      <c r="OI4" s="258"/>
      <c r="OJ4" s="258"/>
      <c r="OK4" s="258"/>
      <c r="OL4" s="258"/>
      <c r="OM4" s="258"/>
      <c r="ON4" s="258"/>
      <c r="OO4" s="258"/>
      <c r="OP4" s="258"/>
      <c r="OQ4" s="258"/>
      <c r="OR4" s="258"/>
      <c r="OS4" s="258"/>
      <c r="OT4" s="258"/>
      <c r="OU4" s="258"/>
      <c r="OV4" s="258"/>
      <c r="OW4" s="258"/>
      <c r="OX4" s="258"/>
      <c r="OY4" s="258"/>
      <c r="OZ4" s="258"/>
      <c r="PA4" s="258"/>
      <c r="PB4" s="258"/>
      <c r="PC4" s="258"/>
      <c r="PD4" s="258"/>
      <c r="PE4" s="258"/>
      <c r="PF4" s="258"/>
      <c r="PG4" s="258"/>
      <c r="PH4" s="258"/>
      <c r="PI4" s="258"/>
      <c r="PJ4" s="258"/>
      <c r="PK4" s="258"/>
      <c r="PL4" s="258"/>
      <c r="PM4" s="258"/>
      <c r="PN4" s="258"/>
      <c r="PO4" s="258"/>
      <c r="PP4" s="258"/>
      <c r="PQ4" s="258"/>
      <c r="PR4" s="258"/>
      <c r="PS4" s="258"/>
      <c r="PT4" s="258"/>
      <c r="PU4" s="258"/>
      <c r="PV4" s="258"/>
      <c r="PW4" s="258"/>
      <c r="PX4" s="258"/>
      <c r="PY4" s="258"/>
      <c r="PZ4" s="258"/>
      <c r="QA4" s="258"/>
      <c r="QB4" s="258"/>
      <c r="QC4" s="258"/>
      <c r="QD4" s="258"/>
      <c r="QE4" s="258"/>
      <c r="QF4" s="258"/>
      <c r="QG4" s="258"/>
      <c r="QH4" s="258"/>
      <c r="QI4" s="258"/>
      <c r="QJ4" s="258"/>
      <c r="QK4" s="258"/>
      <c r="QL4" s="258"/>
      <c r="QM4" s="258"/>
      <c r="QN4" s="258"/>
      <c r="QO4" s="258"/>
      <c r="QP4" s="258"/>
      <c r="QQ4" s="258"/>
      <c r="QR4" s="258"/>
      <c r="QS4" s="258"/>
      <c r="QT4" s="258"/>
      <c r="QU4" s="258"/>
      <c r="QV4" s="258"/>
      <c r="QW4" s="258"/>
      <c r="QX4" s="258"/>
      <c r="QY4" s="258"/>
      <c r="QZ4" s="258"/>
      <c r="RA4" s="258"/>
      <c r="RB4" s="258"/>
      <c r="RC4" s="258"/>
      <c r="RD4" s="258"/>
      <c r="RE4" s="258"/>
      <c r="RF4" s="258"/>
      <c r="RG4" s="258"/>
      <c r="RH4" s="258"/>
      <c r="RI4" s="258"/>
      <c r="RJ4" s="258"/>
      <c r="RK4" s="258"/>
      <c r="RL4" s="258"/>
      <c r="RM4" s="258"/>
      <c r="RN4" s="258"/>
      <c r="RO4" s="258"/>
      <c r="RP4" s="258"/>
      <c r="RQ4" s="258"/>
      <c r="RR4" s="258"/>
      <c r="RS4" s="258"/>
      <c r="RT4" s="258"/>
      <c r="RU4" s="258"/>
      <c r="RV4" s="258"/>
      <c r="RW4" s="258"/>
      <c r="RX4" s="258"/>
      <c r="RY4" s="258"/>
      <c r="RZ4" s="258"/>
      <c r="SA4" s="258"/>
      <c r="SB4" s="258"/>
      <c r="SC4" s="258"/>
      <c r="SD4" s="258"/>
      <c r="SE4" s="258"/>
      <c r="SF4" s="258"/>
      <c r="SG4" s="258"/>
      <c r="SH4" s="258"/>
      <c r="SI4" s="258"/>
      <c r="SJ4" s="258"/>
      <c r="SK4" s="258"/>
      <c r="SL4" s="258"/>
      <c r="SM4" s="258"/>
      <c r="SN4" s="258"/>
      <c r="SO4" s="258"/>
      <c r="SP4" s="258"/>
      <c r="SQ4" s="258"/>
      <c r="SR4" s="258"/>
      <c r="SS4" s="258"/>
      <c r="ST4" s="258"/>
      <c r="SU4" s="258"/>
      <c r="SV4" s="258"/>
      <c r="SW4" s="258"/>
      <c r="SX4" s="258"/>
      <c r="SY4" s="258"/>
      <c r="SZ4" s="258"/>
      <c r="TA4" s="258"/>
      <c r="TB4" s="258"/>
      <c r="TC4" s="258"/>
      <c r="TD4" s="258"/>
      <c r="TE4" s="258"/>
      <c r="TF4" s="258"/>
      <c r="TG4" s="258"/>
      <c r="TH4" s="258"/>
      <c r="TI4" s="258"/>
      <c r="TJ4" s="258"/>
      <c r="TK4" s="258"/>
      <c r="TL4" s="258"/>
      <c r="TM4" s="258"/>
      <c r="TN4" s="258"/>
      <c r="TO4" s="258"/>
      <c r="TP4" s="258"/>
      <c r="TQ4" s="258"/>
      <c r="TR4" s="258"/>
      <c r="TS4" s="258"/>
      <c r="TT4" s="258"/>
      <c r="TU4" s="258"/>
      <c r="TV4" s="258"/>
      <c r="TW4" s="258"/>
      <c r="TX4" s="258"/>
      <c r="TY4" s="258"/>
      <c r="TZ4" s="258"/>
      <c r="UA4" s="258"/>
      <c r="UB4" s="258"/>
      <c r="UC4" s="258"/>
      <c r="UD4" s="258"/>
      <c r="UE4" s="258"/>
      <c r="UF4" s="258"/>
      <c r="UG4" s="258"/>
      <c r="UH4" s="258"/>
      <c r="UI4" s="258"/>
      <c r="UJ4" s="258"/>
      <c r="UK4" s="258"/>
      <c r="UL4" s="258"/>
      <c r="UM4" s="258"/>
      <c r="UN4" s="258"/>
      <c r="UO4" s="258"/>
      <c r="UP4" s="258"/>
      <c r="UQ4" s="258"/>
      <c r="UR4" s="258"/>
      <c r="US4" s="258"/>
      <c r="UT4" s="258"/>
      <c r="UU4" s="258"/>
      <c r="UV4" s="258"/>
      <c r="UW4" s="258"/>
      <c r="UX4" s="258"/>
      <c r="UY4" s="258"/>
      <c r="UZ4" s="258"/>
      <c r="VA4" s="258"/>
      <c r="VB4" s="258"/>
      <c r="VC4" s="258"/>
      <c r="VD4" s="258"/>
      <c r="VE4" s="258"/>
      <c r="VF4" s="258"/>
      <c r="VG4" s="258"/>
      <c r="VH4" s="258"/>
      <c r="VI4" s="258"/>
      <c r="VJ4" s="258"/>
      <c r="VK4" s="258"/>
      <c r="VL4" s="258"/>
      <c r="VM4" s="258"/>
      <c r="VN4" s="258"/>
      <c r="VO4" s="258"/>
      <c r="VP4" s="258"/>
      <c r="VQ4" s="258"/>
      <c r="VR4" s="258"/>
      <c r="VS4" s="258"/>
      <c r="VT4" s="258"/>
      <c r="VU4" s="258"/>
      <c r="VV4" s="258"/>
      <c r="VW4" s="258"/>
      <c r="VX4" s="258"/>
      <c r="VY4" s="258"/>
      <c r="VZ4" s="258"/>
      <c r="WA4" s="258"/>
      <c r="WB4" s="258"/>
      <c r="WC4" s="258"/>
      <c r="WD4" s="258"/>
      <c r="WE4" s="258"/>
      <c r="WF4" s="258"/>
      <c r="WG4" s="258"/>
      <c r="WH4" s="258"/>
      <c r="WI4" s="258"/>
      <c r="WJ4" s="258"/>
      <c r="WK4" s="258"/>
      <c r="WL4" s="258"/>
      <c r="WM4" s="258"/>
      <c r="WN4" s="258"/>
      <c r="WO4" s="258"/>
      <c r="WP4" s="258"/>
      <c r="WQ4" s="258"/>
      <c r="WR4" s="258"/>
      <c r="WS4" s="258"/>
      <c r="WT4" s="258"/>
      <c r="WU4" s="258"/>
      <c r="WV4" s="258"/>
      <c r="WW4" s="258"/>
      <c r="WX4" s="258"/>
      <c r="WY4" s="258"/>
      <c r="WZ4" s="258"/>
      <c r="XA4" s="258"/>
      <c r="XB4" s="258"/>
      <c r="XC4" s="258"/>
      <c r="XD4" s="258"/>
      <c r="XE4" s="258"/>
      <c r="XF4" s="258"/>
      <c r="XG4" s="258"/>
      <c r="XH4" s="258"/>
      <c r="XI4" s="258"/>
      <c r="XJ4" s="258"/>
      <c r="XK4" s="258"/>
      <c r="XL4" s="258"/>
      <c r="XM4" s="258"/>
      <c r="XN4" s="258"/>
      <c r="XO4" s="258"/>
      <c r="XP4" s="258"/>
      <c r="XQ4" s="258"/>
      <c r="XR4" s="258"/>
      <c r="XS4" s="258"/>
      <c r="XT4" s="258"/>
      <c r="XU4" s="258"/>
      <c r="XV4" s="258"/>
      <c r="XW4" s="258"/>
      <c r="XX4" s="258"/>
      <c r="XY4" s="258"/>
      <c r="XZ4" s="258"/>
      <c r="YA4" s="258"/>
      <c r="YB4" s="258"/>
      <c r="YC4" s="258"/>
      <c r="YD4" s="258"/>
      <c r="YE4" s="258"/>
      <c r="YF4" s="258"/>
      <c r="YG4" s="258"/>
      <c r="YH4" s="258"/>
      <c r="YI4" s="258"/>
      <c r="YJ4" s="258"/>
      <c r="YK4" s="258"/>
      <c r="YL4" s="258"/>
      <c r="YM4" s="258"/>
      <c r="YN4" s="258"/>
      <c r="YO4" s="258"/>
      <c r="YP4" s="258"/>
      <c r="YQ4" s="258"/>
      <c r="YR4" s="258"/>
      <c r="YS4" s="258"/>
      <c r="YT4" s="258"/>
      <c r="YU4" s="258"/>
      <c r="YV4" s="258"/>
      <c r="YW4" s="258"/>
      <c r="YX4" s="258"/>
      <c r="YY4" s="258"/>
      <c r="YZ4" s="258"/>
      <c r="ZA4" s="258"/>
      <c r="ZB4" s="258"/>
      <c r="ZC4" s="258"/>
      <c r="ZD4" s="258"/>
      <c r="ZE4" s="258"/>
      <c r="ZF4" s="258"/>
      <c r="ZG4" s="258"/>
      <c r="ZH4" s="258"/>
      <c r="ZI4" s="258"/>
      <c r="ZJ4" s="258"/>
      <c r="ZK4" s="258"/>
      <c r="ZL4" s="258"/>
      <c r="ZM4" s="258"/>
      <c r="ZN4" s="258"/>
      <c r="ZO4" s="258"/>
      <c r="ZP4" s="258"/>
      <c r="ZQ4" s="258"/>
      <c r="ZR4" s="258"/>
      <c r="ZS4" s="258"/>
      <c r="ZT4" s="258"/>
      <c r="ZU4" s="258"/>
      <c r="ZV4" s="258"/>
      <c r="ZW4" s="258"/>
      <c r="ZX4" s="258"/>
      <c r="ZY4" s="258"/>
      <c r="ZZ4" s="258"/>
      <c r="AAA4" s="258"/>
      <c r="AAB4" s="258"/>
      <c r="AAC4" s="258"/>
      <c r="AAD4" s="258"/>
      <c r="AAE4" s="258"/>
      <c r="AAF4" s="258"/>
      <c r="AAG4" s="258"/>
      <c r="AAH4" s="258"/>
      <c r="AAI4" s="258"/>
      <c r="AAJ4" s="258"/>
      <c r="AAK4" s="258"/>
      <c r="AAL4" s="258"/>
      <c r="AAM4" s="258"/>
      <c r="AAN4" s="258"/>
      <c r="AAO4" s="258"/>
      <c r="AAP4" s="258"/>
      <c r="AAQ4" s="258"/>
      <c r="AAR4" s="258"/>
      <c r="AAS4" s="258"/>
      <c r="AAT4" s="258"/>
      <c r="AAU4" s="258"/>
      <c r="AAV4" s="258"/>
      <c r="AAW4" s="258"/>
      <c r="AAX4" s="258"/>
      <c r="AAY4" s="258"/>
      <c r="AAZ4" s="258"/>
      <c r="ABA4" s="258"/>
      <c r="ABB4" s="258"/>
      <c r="ABC4" s="258"/>
      <c r="ABD4" s="258"/>
      <c r="ABE4" s="258"/>
      <c r="ABF4" s="258"/>
      <c r="ABG4" s="258"/>
      <c r="ABH4" s="258"/>
      <c r="ABI4" s="258"/>
      <c r="ABJ4" s="258"/>
      <c r="ABK4" s="258"/>
      <c r="ABL4" s="258"/>
      <c r="ABM4" s="258"/>
      <c r="ABN4" s="258"/>
      <c r="ABO4" s="258"/>
      <c r="ABP4" s="258"/>
      <c r="ABQ4" s="258"/>
      <c r="ABR4" s="258"/>
      <c r="ABS4" s="258"/>
      <c r="ABT4" s="258"/>
      <c r="ABU4" s="258"/>
      <c r="ABV4" s="258"/>
      <c r="ABW4" s="258"/>
      <c r="ABX4" s="258"/>
      <c r="ABY4" s="258"/>
      <c r="ABZ4" s="258"/>
      <c r="ACA4" s="258"/>
      <c r="ACB4" s="258"/>
      <c r="ACC4" s="258"/>
      <c r="ACD4" s="258"/>
      <c r="ACE4" s="258"/>
      <c r="ACF4" s="258"/>
      <c r="ACG4" s="258"/>
      <c r="ACH4" s="258"/>
      <c r="ACI4" s="258"/>
      <c r="ACJ4" s="258"/>
      <c r="ACK4" s="258"/>
      <c r="ACL4" s="258"/>
      <c r="ACM4" s="258"/>
      <c r="ACN4" s="258"/>
      <c r="ACO4" s="258"/>
      <c r="ACP4" s="258"/>
      <c r="ACQ4" s="258"/>
      <c r="ACR4" s="258"/>
      <c r="ACS4" s="258"/>
      <c r="ACT4" s="258"/>
      <c r="ACU4" s="258"/>
      <c r="ACV4" s="258"/>
      <c r="ACW4" s="258"/>
      <c r="ACX4" s="258"/>
      <c r="ACY4" s="258"/>
      <c r="ACZ4" s="258"/>
      <c r="ADA4" s="258"/>
      <c r="ADB4" s="258"/>
      <c r="ADC4" s="258"/>
      <c r="ADD4" s="258"/>
      <c r="ADE4" s="258"/>
      <c r="ADF4" s="258"/>
      <c r="ADG4" s="258"/>
      <c r="ADH4" s="258"/>
      <c r="ADI4" s="258"/>
      <c r="ADJ4" s="258"/>
      <c r="ADK4" s="258"/>
      <c r="ADL4" s="258"/>
      <c r="ADM4" s="258"/>
      <c r="ADN4" s="258"/>
      <c r="ADO4" s="258"/>
      <c r="ADP4" s="258"/>
      <c r="ADQ4" s="258"/>
      <c r="ADR4" s="258"/>
      <c r="ADS4" s="258"/>
      <c r="ADT4" s="258"/>
      <c r="ADU4" s="258"/>
      <c r="ADV4" s="258"/>
      <c r="ADW4" s="258"/>
      <c r="ADX4" s="258"/>
      <c r="ADY4" s="258"/>
      <c r="ADZ4" s="258"/>
      <c r="AEA4" s="258"/>
      <c r="AEB4" s="258"/>
      <c r="AEC4" s="258"/>
      <c r="AED4" s="258"/>
      <c r="AEE4" s="258"/>
      <c r="AEF4" s="258"/>
      <c r="AEG4" s="258"/>
      <c r="AEH4" s="258"/>
      <c r="AEI4" s="258"/>
      <c r="AEJ4" s="258"/>
      <c r="AEK4" s="258"/>
      <c r="AEL4" s="258"/>
      <c r="AEM4" s="258"/>
      <c r="AEN4" s="258"/>
      <c r="AEO4" s="258"/>
      <c r="AEP4" s="258"/>
      <c r="AEQ4" s="258"/>
      <c r="AER4" s="258"/>
      <c r="AES4" s="258"/>
      <c r="AET4" s="258"/>
      <c r="AEU4" s="258"/>
      <c r="AEV4" s="258"/>
      <c r="AEW4" s="258"/>
      <c r="AEX4" s="258"/>
      <c r="AEY4" s="258"/>
      <c r="AEZ4" s="258"/>
      <c r="AFA4" s="258"/>
      <c r="AFB4" s="258"/>
      <c r="AFC4" s="258"/>
      <c r="AFD4" s="258"/>
      <c r="AFE4" s="258"/>
      <c r="AFF4" s="258"/>
      <c r="AFG4" s="258"/>
      <c r="AFH4" s="258"/>
      <c r="AFI4" s="258"/>
      <c r="AFJ4" s="258"/>
      <c r="AFK4" s="258"/>
      <c r="AFL4" s="258"/>
      <c r="AFM4" s="258"/>
      <c r="AFN4" s="258"/>
      <c r="AFO4" s="258"/>
      <c r="AFP4" s="258"/>
      <c r="AFQ4" s="258"/>
      <c r="AFR4" s="258"/>
      <c r="AFS4" s="258"/>
      <c r="AFT4" s="258"/>
      <c r="AFU4" s="258"/>
      <c r="AFV4" s="258"/>
      <c r="AFW4" s="258"/>
      <c r="AFX4" s="258"/>
      <c r="AFY4" s="258"/>
      <c r="AFZ4" s="258"/>
      <c r="AGA4" s="258"/>
      <c r="AGB4" s="258"/>
      <c r="AGC4" s="258"/>
      <c r="AGD4" s="258"/>
      <c r="AGE4" s="258"/>
      <c r="AGF4" s="258"/>
      <c r="AGG4" s="258"/>
      <c r="AGH4" s="258"/>
      <c r="AGI4" s="258"/>
      <c r="AGJ4" s="258"/>
      <c r="AGK4" s="258"/>
      <c r="AGL4" s="258"/>
      <c r="AGM4" s="258"/>
      <c r="AGN4" s="258"/>
      <c r="AGO4" s="258"/>
      <c r="AGP4" s="258"/>
      <c r="AGQ4" s="258"/>
      <c r="AGR4" s="258"/>
      <c r="AGS4" s="258"/>
      <c r="AGT4" s="258"/>
      <c r="AGU4" s="258"/>
      <c r="AGV4" s="258"/>
      <c r="AGW4" s="258"/>
      <c r="AGX4" s="258"/>
      <c r="AGY4" s="258"/>
      <c r="AGZ4" s="258"/>
      <c r="AHA4" s="258"/>
    </row>
    <row r="5" spans="1:885" ht="28.8" x14ac:dyDescent="0.3">
      <c r="A5" s="621">
        <v>42219</v>
      </c>
      <c r="B5" s="303">
        <v>485186</v>
      </c>
      <c r="C5" s="269"/>
      <c r="D5" s="272" t="s">
        <v>337</v>
      </c>
      <c r="E5" s="269" t="s">
        <v>132</v>
      </c>
      <c r="F5" s="273" t="s">
        <v>338</v>
      </c>
      <c r="G5" s="269" t="s">
        <v>339</v>
      </c>
      <c r="H5" s="269"/>
      <c r="I5" s="269"/>
      <c r="J5" s="274" t="s">
        <v>340</v>
      </c>
      <c r="K5" s="628" t="s">
        <v>335</v>
      </c>
      <c r="L5" s="274" t="s">
        <v>341</v>
      </c>
      <c r="M5" s="605"/>
      <c r="N5" s="298">
        <v>42227</v>
      </c>
      <c r="O5" s="271"/>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247"/>
      <c r="AX5" s="247"/>
      <c r="AY5" s="247"/>
      <c r="AZ5" s="247"/>
      <c r="BA5" s="247"/>
      <c r="BB5" s="247"/>
      <c r="BC5" s="247"/>
      <c r="BD5" s="247"/>
      <c r="BE5" s="247"/>
      <c r="BF5" s="247"/>
      <c r="BG5" s="247"/>
      <c r="BH5" s="247"/>
      <c r="BI5" s="247"/>
      <c r="BJ5" s="247"/>
      <c r="BK5" s="247"/>
      <c r="BL5" s="247"/>
      <c r="BM5" s="247"/>
      <c r="BN5" s="247"/>
      <c r="BO5" s="247"/>
      <c r="BP5" s="247"/>
      <c r="BQ5" s="247"/>
      <c r="BR5" s="247"/>
      <c r="BS5" s="247"/>
      <c r="BT5" s="247"/>
      <c r="BU5" s="247"/>
      <c r="BV5" s="247"/>
      <c r="BW5" s="247"/>
      <c r="BX5" s="247"/>
      <c r="BY5" s="247"/>
      <c r="BZ5" s="247"/>
      <c r="CA5" s="247"/>
      <c r="CB5" s="247"/>
      <c r="CC5" s="247"/>
      <c r="CD5" s="247"/>
      <c r="CE5" s="247"/>
      <c r="CF5" s="247"/>
      <c r="CG5" s="247"/>
      <c r="CH5" s="247"/>
      <c r="CI5" s="247"/>
      <c r="CJ5" s="247"/>
      <c r="CK5" s="247"/>
      <c r="CL5" s="247"/>
      <c r="CM5" s="247"/>
      <c r="CN5" s="247"/>
      <c r="CO5" s="247"/>
      <c r="CP5" s="247"/>
      <c r="CQ5" s="247"/>
      <c r="CR5" s="247"/>
      <c r="CS5" s="247"/>
      <c r="CT5" s="247"/>
      <c r="CU5" s="247"/>
      <c r="CV5" s="247"/>
      <c r="CW5" s="247"/>
      <c r="CX5" s="247"/>
      <c r="CY5" s="247"/>
      <c r="CZ5" s="247"/>
      <c r="DA5" s="247"/>
      <c r="DB5" s="247"/>
      <c r="DC5" s="247"/>
      <c r="DD5" s="247"/>
      <c r="DE5" s="247"/>
      <c r="DF5" s="247"/>
      <c r="DG5" s="247"/>
      <c r="DH5" s="247"/>
      <c r="DI5" s="247"/>
      <c r="DJ5" s="247"/>
      <c r="DK5" s="247"/>
      <c r="DL5" s="247"/>
      <c r="DM5" s="247"/>
      <c r="DN5" s="247"/>
      <c r="DO5" s="247"/>
      <c r="DP5" s="247"/>
      <c r="DQ5" s="247"/>
      <c r="DR5" s="247"/>
      <c r="DS5" s="247"/>
      <c r="DT5" s="247"/>
      <c r="DU5" s="247"/>
      <c r="DV5" s="247"/>
      <c r="DW5" s="247"/>
      <c r="DX5" s="247"/>
      <c r="DY5" s="247"/>
      <c r="DZ5" s="247"/>
      <c r="EA5" s="247"/>
      <c r="EB5" s="247"/>
      <c r="EC5" s="247"/>
      <c r="ED5" s="247"/>
      <c r="EE5" s="247"/>
      <c r="EF5" s="247"/>
      <c r="EG5" s="247"/>
      <c r="EH5" s="247"/>
      <c r="EI5" s="247"/>
      <c r="EJ5" s="247"/>
      <c r="EK5" s="247"/>
      <c r="EL5" s="247"/>
      <c r="EM5" s="247"/>
      <c r="EN5" s="247"/>
      <c r="EO5" s="247"/>
      <c r="EP5" s="247"/>
      <c r="EQ5" s="247"/>
      <c r="ER5" s="247"/>
      <c r="ES5" s="247"/>
      <c r="ET5" s="247"/>
      <c r="EU5" s="247"/>
      <c r="EV5" s="247"/>
      <c r="EW5" s="247"/>
      <c r="EX5" s="247"/>
      <c r="EY5" s="247"/>
      <c r="EZ5" s="247"/>
      <c r="FA5" s="247"/>
      <c r="FB5" s="247"/>
      <c r="FC5" s="247"/>
      <c r="FD5" s="247"/>
      <c r="FE5" s="247"/>
      <c r="FF5" s="247"/>
      <c r="FG5" s="247"/>
      <c r="FH5" s="247"/>
      <c r="FI5" s="247"/>
      <c r="FJ5" s="247"/>
      <c r="FK5" s="247"/>
      <c r="FL5" s="247"/>
      <c r="FM5" s="247"/>
      <c r="FN5" s="247"/>
      <c r="FO5" s="247"/>
      <c r="FP5" s="247"/>
      <c r="FQ5" s="247"/>
      <c r="FR5" s="247"/>
      <c r="FS5" s="247"/>
      <c r="FT5" s="247"/>
      <c r="FU5" s="247"/>
      <c r="FV5" s="247"/>
      <c r="FW5" s="247"/>
      <c r="FX5" s="247"/>
      <c r="FY5" s="247"/>
      <c r="FZ5" s="247"/>
      <c r="GA5" s="247"/>
      <c r="GB5" s="247"/>
      <c r="GC5" s="247"/>
      <c r="GD5" s="247"/>
      <c r="GE5" s="247"/>
      <c r="GF5" s="247"/>
      <c r="GG5" s="247"/>
      <c r="GH5" s="247"/>
      <c r="GI5" s="247"/>
      <c r="GJ5" s="247"/>
      <c r="GK5" s="247"/>
      <c r="GL5" s="247"/>
      <c r="GM5" s="247"/>
      <c r="GN5" s="247"/>
      <c r="GO5" s="247"/>
      <c r="GP5" s="247"/>
      <c r="GQ5" s="247"/>
      <c r="GR5" s="247"/>
      <c r="GS5" s="247"/>
      <c r="GT5" s="247"/>
      <c r="GU5" s="247"/>
      <c r="GV5" s="247"/>
      <c r="GW5" s="247"/>
      <c r="GX5" s="247"/>
      <c r="GY5" s="247"/>
      <c r="GZ5" s="247"/>
      <c r="HA5" s="247"/>
      <c r="HB5" s="247"/>
      <c r="HC5" s="247"/>
      <c r="HD5" s="247"/>
      <c r="HE5" s="247"/>
      <c r="HF5" s="247"/>
      <c r="HG5" s="247"/>
      <c r="HH5" s="247"/>
      <c r="HI5" s="247"/>
      <c r="HJ5" s="247"/>
      <c r="HK5" s="247"/>
      <c r="HL5" s="247"/>
      <c r="HM5" s="247"/>
      <c r="HN5" s="247"/>
      <c r="HO5" s="247"/>
      <c r="HP5" s="247"/>
      <c r="HQ5" s="247"/>
      <c r="HR5" s="247"/>
      <c r="HS5" s="247"/>
      <c r="HT5" s="247"/>
      <c r="HU5" s="247"/>
      <c r="HV5" s="247"/>
      <c r="HW5" s="247"/>
      <c r="HX5" s="247"/>
      <c r="HY5" s="247"/>
      <c r="HZ5" s="247"/>
      <c r="IA5" s="247"/>
      <c r="IB5" s="247"/>
      <c r="IC5" s="247"/>
      <c r="ID5" s="247"/>
      <c r="IE5" s="247"/>
      <c r="IF5" s="247"/>
      <c r="IG5" s="247"/>
      <c r="IH5" s="247"/>
      <c r="II5" s="247"/>
      <c r="IJ5" s="247"/>
      <c r="IK5" s="247"/>
      <c r="IL5" s="247"/>
      <c r="IM5" s="247"/>
      <c r="IN5" s="247"/>
      <c r="IO5" s="247"/>
      <c r="IP5" s="247"/>
      <c r="IQ5" s="247"/>
      <c r="IR5" s="247"/>
      <c r="IS5" s="247"/>
      <c r="IT5" s="247"/>
      <c r="IU5" s="247"/>
      <c r="IV5" s="247"/>
      <c r="IW5" s="247"/>
      <c r="IX5" s="247"/>
      <c r="IY5" s="247"/>
      <c r="IZ5" s="247"/>
      <c r="JA5" s="247"/>
      <c r="JB5" s="247"/>
      <c r="JC5" s="247"/>
      <c r="JD5" s="247"/>
      <c r="JE5" s="247"/>
      <c r="JF5" s="247"/>
      <c r="JG5" s="247"/>
      <c r="JH5" s="247"/>
      <c r="JI5" s="247"/>
      <c r="JJ5" s="247"/>
      <c r="JK5" s="247"/>
      <c r="JL5" s="247"/>
      <c r="JM5" s="247"/>
      <c r="JN5" s="247"/>
      <c r="JO5" s="247"/>
      <c r="JP5" s="247"/>
      <c r="JQ5" s="247"/>
      <c r="JR5" s="247"/>
      <c r="JS5" s="247"/>
      <c r="JT5" s="247"/>
      <c r="JU5" s="247"/>
      <c r="JV5" s="247"/>
      <c r="JW5" s="247"/>
      <c r="JX5" s="247"/>
      <c r="JY5" s="247"/>
      <c r="JZ5" s="247"/>
      <c r="KA5" s="247"/>
      <c r="KB5" s="247"/>
      <c r="KC5" s="247"/>
      <c r="KD5" s="247"/>
      <c r="KE5" s="247"/>
      <c r="KF5" s="247"/>
      <c r="KG5" s="247"/>
      <c r="KH5" s="247"/>
      <c r="KI5" s="247"/>
      <c r="KJ5" s="247"/>
      <c r="KK5" s="247"/>
      <c r="KL5" s="247"/>
      <c r="KM5" s="247"/>
      <c r="KN5" s="247"/>
      <c r="KO5" s="247"/>
      <c r="KP5" s="247"/>
      <c r="KQ5" s="247"/>
      <c r="KR5" s="247"/>
      <c r="KS5" s="247"/>
      <c r="KT5" s="247"/>
      <c r="KU5" s="247"/>
      <c r="KV5" s="247"/>
      <c r="KW5" s="247"/>
      <c r="KX5" s="247"/>
      <c r="KY5" s="247"/>
      <c r="KZ5" s="247"/>
      <c r="LA5" s="247"/>
      <c r="LB5" s="247"/>
      <c r="LC5" s="247"/>
      <c r="LD5" s="247"/>
      <c r="LE5" s="247"/>
      <c r="LF5" s="247"/>
      <c r="LG5" s="247"/>
      <c r="LH5" s="247"/>
      <c r="LI5" s="247"/>
      <c r="LJ5" s="247"/>
      <c r="LK5" s="247"/>
      <c r="LL5" s="247"/>
      <c r="LM5" s="247"/>
      <c r="LN5" s="247"/>
      <c r="LO5" s="247"/>
      <c r="LP5" s="247"/>
      <c r="LQ5" s="247"/>
      <c r="LR5" s="247"/>
      <c r="LS5" s="247"/>
      <c r="LT5" s="247"/>
      <c r="LU5" s="247"/>
      <c r="LV5" s="247"/>
      <c r="LW5" s="247"/>
      <c r="LX5" s="247"/>
      <c r="LY5" s="247"/>
      <c r="LZ5" s="247"/>
      <c r="MA5" s="247"/>
      <c r="MB5" s="247"/>
      <c r="MC5" s="247"/>
      <c r="MD5" s="247"/>
      <c r="ME5" s="247"/>
      <c r="MF5" s="247"/>
      <c r="MG5" s="247"/>
      <c r="MH5" s="247"/>
      <c r="MI5" s="247"/>
      <c r="MJ5" s="247"/>
      <c r="MK5" s="247"/>
      <c r="ML5" s="247"/>
      <c r="MM5" s="247"/>
      <c r="MN5" s="247"/>
      <c r="MO5" s="247"/>
      <c r="MP5" s="247"/>
      <c r="MQ5" s="247"/>
      <c r="MR5" s="247"/>
      <c r="MS5" s="247"/>
      <c r="MT5" s="247"/>
      <c r="MU5" s="247"/>
      <c r="MV5" s="247"/>
      <c r="MW5" s="247"/>
      <c r="MX5" s="247"/>
      <c r="MY5" s="247"/>
      <c r="MZ5" s="247"/>
      <c r="NA5" s="247"/>
      <c r="NB5" s="247"/>
      <c r="NC5" s="247"/>
      <c r="ND5" s="247"/>
      <c r="NE5" s="247"/>
      <c r="NF5" s="247"/>
      <c r="NG5" s="247"/>
      <c r="NH5" s="247"/>
      <c r="NI5" s="247"/>
      <c r="NJ5" s="247"/>
      <c r="NK5" s="247"/>
      <c r="NL5" s="247"/>
      <c r="NM5" s="247"/>
      <c r="NN5" s="247"/>
      <c r="NO5" s="247"/>
      <c r="NP5" s="247"/>
      <c r="NQ5" s="247"/>
      <c r="NR5" s="247"/>
      <c r="NS5" s="247"/>
      <c r="NT5" s="247"/>
      <c r="NU5" s="247"/>
      <c r="NV5" s="247"/>
      <c r="NW5" s="247"/>
      <c r="NX5" s="247"/>
      <c r="NY5" s="247"/>
      <c r="NZ5" s="247"/>
      <c r="OA5" s="247"/>
      <c r="OB5" s="247"/>
      <c r="OC5" s="247"/>
      <c r="OD5" s="247"/>
      <c r="OE5" s="247"/>
      <c r="OF5" s="247"/>
      <c r="OG5" s="247"/>
      <c r="OH5" s="247"/>
      <c r="OI5" s="247"/>
      <c r="OJ5" s="247"/>
      <c r="OK5" s="247"/>
      <c r="OL5" s="247"/>
      <c r="OM5" s="247"/>
      <c r="ON5" s="247"/>
      <c r="OO5" s="247"/>
      <c r="OP5" s="247"/>
      <c r="OQ5" s="247"/>
      <c r="OR5" s="247"/>
      <c r="OS5" s="247"/>
      <c r="OT5" s="247"/>
      <c r="OU5" s="247"/>
      <c r="OV5" s="247"/>
      <c r="OW5" s="247"/>
      <c r="OX5" s="247"/>
      <c r="OY5" s="247"/>
      <c r="OZ5" s="247"/>
      <c r="PA5" s="247"/>
      <c r="PB5" s="247"/>
      <c r="PC5" s="247"/>
      <c r="PD5" s="247"/>
      <c r="PE5" s="247"/>
      <c r="PF5" s="247"/>
      <c r="PG5" s="247"/>
      <c r="PH5" s="247"/>
      <c r="PI5" s="247"/>
      <c r="PJ5" s="247"/>
      <c r="PK5" s="247"/>
      <c r="PL5" s="247"/>
      <c r="PM5" s="247"/>
      <c r="PN5" s="247"/>
      <c r="PO5" s="247"/>
      <c r="PP5" s="247"/>
      <c r="PQ5" s="247"/>
      <c r="PR5" s="247"/>
      <c r="PS5" s="247"/>
      <c r="PT5" s="247"/>
      <c r="PU5" s="247"/>
      <c r="PV5" s="247"/>
      <c r="PW5" s="247"/>
      <c r="PX5" s="247"/>
      <c r="PY5" s="247"/>
      <c r="PZ5" s="247"/>
      <c r="QA5" s="247"/>
      <c r="QB5" s="247"/>
      <c r="QC5" s="247"/>
      <c r="QD5" s="247"/>
      <c r="QE5" s="247"/>
      <c r="QF5" s="247"/>
      <c r="QG5" s="247"/>
      <c r="QH5" s="247"/>
      <c r="QI5" s="247"/>
      <c r="QJ5" s="247"/>
      <c r="QK5" s="247"/>
      <c r="QL5" s="247"/>
      <c r="QM5" s="247"/>
      <c r="QN5" s="247"/>
      <c r="QO5" s="247"/>
      <c r="QP5" s="247"/>
      <c r="QQ5" s="247"/>
      <c r="QR5" s="247"/>
      <c r="QS5" s="247"/>
      <c r="QT5" s="247"/>
      <c r="QU5" s="247"/>
      <c r="QV5" s="247"/>
      <c r="QW5" s="247"/>
      <c r="QX5" s="247"/>
      <c r="QY5" s="247"/>
      <c r="QZ5" s="247"/>
      <c r="RA5" s="247"/>
      <c r="RB5" s="247"/>
      <c r="RC5" s="247"/>
      <c r="RD5" s="247"/>
      <c r="RE5" s="247"/>
      <c r="RF5" s="247"/>
      <c r="RG5" s="247"/>
      <c r="RH5" s="247"/>
      <c r="RI5" s="247"/>
      <c r="RJ5" s="247"/>
      <c r="RK5" s="247"/>
      <c r="RL5" s="247"/>
      <c r="RM5" s="247"/>
      <c r="RN5" s="247"/>
      <c r="RO5" s="247"/>
      <c r="RP5" s="247"/>
      <c r="RQ5" s="247"/>
      <c r="RR5" s="247"/>
      <c r="RS5" s="247"/>
      <c r="RT5" s="247"/>
      <c r="RU5" s="247"/>
      <c r="RV5" s="247"/>
      <c r="RW5" s="247"/>
      <c r="RX5" s="247"/>
      <c r="RY5" s="247"/>
      <c r="RZ5" s="247"/>
      <c r="SA5" s="247"/>
      <c r="SB5" s="247"/>
      <c r="SC5" s="247"/>
      <c r="SD5" s="247"/>
      <c r="SE5" s="247"/>
      <c r="SF5" s="247"/>
      <c r="SG5" s="247"/>
      <c r="SH5" s="247"/>
      <c r="SI5" s="247"/>
      <c r="SJ5" s="247"/>
      <c r="SK5" s="247"/>
      <c r="SL5" s="247"/>
      <c r="SM5" s="247"/>
      <c r="SN5" s="247"/>
      <c r="SO5" s="247"/>
      <c r="SP5" s="247"/>
      <c r="SQ5" s="247"/>
      <c r="SR5" s="247"/>
      <c r="SS5" s="247"/>
      <c r="ST5" s="247"/>
      <c r="SU5" s="247"/>
      <c r="SV5" s="247"/>
      <c r="SW5" s="247"/>
      <c r="SX5" s="247"/>
      <c r="SY5" s="247"/>
      <c r="SZ5" s="247"/>
      <c r="TA5" s="247"/>
      <c r="TB5" s="247"/>
      <c r="TC5" s="247"/>
      <c r="TD5" s="247"/>
      <c r="TE5" s="247"/>
      <c r="TF5" s="247"/>
      <c r="TG5" s="247"/>
      <c r="TH5" s="247"/>
      <c r="TI5" s="247"/>
      <c r="TJ5" s="247"/>
      <c r="TK5" s="247"/>
      <c r="TL5" s="247"/>
      <c r="TM5" s="247"/>
      <c r="TN5" s="247"/>
      <c r="TO5" s="247"/>
      <c r="TP5" s="247"/>
      <c r="TQ5" s="247"/>
      <c r="TR5" s="247"/>
      <c r="TS5" s="247"/>
      <c r="TT5" s="247"/>
      <c r="TU5" s="247"/>
      <c r="TV5" s="247"/>
      <c r="TW5" s="247"/>
      <c r="TX5" s="247"/>
      <c r="TY5" s="247"/>
      <c r="TZ5" s="247"/>
      <c r="UA5" s="247"/>
      <c r="UB5" s="247"/>
      <c r="UC5" s="247"/>
      <c r="UD5" s="247"/>
      <c r="UE5" s="247"/>
      <c r="UF5" s="247"/>
      <c r="UG5" s="247"/>
      <c r="UH5" s="247"/>
      <c r="UI5" s="247"/>
      <c r="UJ5" s="247"/>
      <c r="UK5" s="247"/>
      <c r="UL5" s="247"/>
      <c r="UM5" s="247"/>
      <c r="UN5" s="247"/>
      <c r="UO5" s="247"/>
      <c r="UP5" s="247"/>
      <c r="UQ5" s="247"/>
      <c r="UR5" s="247"/>
      <c r="US5" s="247"/>
      <c r="UT5" s="247"/>
      <c r="UU5" s="247"/>
      <c r="UV5" s="247"/>
      <c r="UW5" s="247"/>
      <c r="UX5" s="247"/>
      <c r="UY5" s="247"/>
      <c r="UZ5" s="247"/>
      <c r="VA5" s="247"/>
      <c r="VB5" s="247"/>
      <c r="VC5" s="247"/>
      <c r="VD5" s="247"/>
      <c r="VE5" s="247"/>
      <c r="VF5" s="247"/>
      <c r="VG5" s="247"/>
      <c r="VH5" s="247"/>
      <c r="VI5" s="247"/>
      <c r="VJ5" s="247"/>
      <c r="VK5" s="247"/>
      <c r="VL5" s="247"/>
      <c r="VM5" s="247"/>
      <c r="VN5" s="247"/>
      <c r="VO5" s="247"/>
      <c r="VP5" s="247"/>
      <c r="VQ5" s="247"/>
      <c r="VR5" s="247"/>
      <c r="VS5" s="247"/>
      <c r="VT5" s="247"/>
      <c r="VU5" s="247"/>
      <c r="VV5" s="247"/>
      <c r="VW5" s="247"/>
      <c r="VX5" s="247"/>
      <c r="VY5" s="247"/>
      <c r="VZ5" s="247"/>
      <c r="WA5" s="247"/>
      <c r="WB5" s="247"/>
      <c r="WC5" s="247"/>
      <c r="WD5" s="247"/>
      <c r="WE5" s="247"/>
      <c r="WF5" s="247"/>
      <c r="WG5" s="247"/>
      <c r="WH5" s="247"/>
      <c r="WI5" s="247"/>
      <c r="WJ5" s="247"/>
      <c r="WK5" s="247"/>
      <c r="WL5" s="247"/>
      <c r="WM5" s="247"/>
      <c r="WN5" s="247"/>
      <c r="WO5" s="247"/>
      <c r="WP5" s="247"/>
      <c r="WQ5" s="247"/>
      <c r="WR5" s="247"/>
      <c r="WS5" s="247"/>
      <c r="WT5" s="247"/>
      <c r="WU5" s="247"/>
      <c r="WV5" s="247"/>
      <c r="WW5" s="247"/>
      <c r="WX5" s="247"/>
      <c r="WY5" s="247"/>
      <c r="WZ5" s="247"/>
      <c r="XA5" s="247"/>
      <c r="XB5" s="247"/>
      <c r="XC5" s="247"/>
      <c r="XD5" s="247"/>
      <c r="XE5" s="247"/>
      <c r="XF5" s="247"/>
      <c r="XG5" s="247"/>
      <c r="XH5" s="247"/>
      <c r="XI5" s="247"/>
      <c r="XJ5" s="247"/>
      <c r="XK5" s="247"/>
      <c r="XL5" s="247"/>
      <c r="XM5" s="247"/>
      <c r="XN5" s="247"/>
      <c r="XO5" s="247"/>
      <c r="XP5" s="247"/>
      <c r="XQ5" s="247"/>
      <c r="XR5" s="247"/>
      <c r="XS5" s="247"/>
      <c r="XT5" s="247"/>
      <c r="XU5" s="247"/>
      <c r="XV5" s="247"/>
      <c r="XW5" s="247"/>
      <c r="XX5" s="247"/>
      <c r="XY5" s="247"/>
      <c r="XZ5" s="247"/>
      <c r="YA5" s="247"/>
      <c r="YB5" s="247"/>
      <c r="YC5" s="247"/>
      <c r="YD5" s="247"/>
      <c r="YE5" s="247"/>
      <c r="YF5" s="247"/>
      <c r="YG5" s="247"/>
      <c r="YH5" s="247"/>
      <c r="YI5" s="247"/>
      <c r="YJ5" s="247"/>
      <c r="YK5" s="247"/>
      <c r="YL5" s="247"/>
      <c r="YM5" s="247"/>
      <c r="YN5" s="247"/>
      <c r="YO5" s="247"/>
      <c r="YP5" s="247"/>
      <c r="YQ5" s="247"/>
      <c r="YR5" s="247"/>
      <c r="YS5" s="247"/>
      <c r="YT5" s="247"/>
      <c r="YU5" s="247"/>
      <c r="YV5" s="247"/>
      <c r="YW5" s="247"/>
      <c r="YX5" s="247"/>
      <c r="YY5" s="247"/>
      <c r="YZ5" s="247"/>
      <c r="ZA5" s="247"/>
      <c r="ZB5" s="247"/>
      <c r="ZC5" s="247"/>
      <c r="ZD5" s="247"/>
      <c r="ZE5" s="247"/>
      <c r="ZF5" s="247"/>
      <c r="ZG5" s="247"/>
      <c r="ZH5" s="247"/>
      <c r="ZI5" s="247"/>
      <c r="ZJ5" s="247"/>
      <c r="ZK5" s="247"/>
      <c r="ZL5" s="247"/>
      <c r="ZM5" s="247"/>
      <c r="ZN5" s="247"/>
      <c r="ZO5" s="247"/>
      <c r="ZP5" s="247"/>
      <c r="ZQ5" s="247"/>
      <c r="ZR5" s="247"/>
      <c r="ZS5" s="247"/>
      <c r="ZT5" s="247"/>
      <c r="ZU5" s="247"/>
      <c r="ZV5" s="247"/>
      <c r="ZW5" s="247"/>
      <c r="ZX5" s="247"/>
      <c r="ZY5" s="247"/>
      <c r="ZZ5" s="247"/>
      <c r="AAA5" s="247"/>
      <c r="AAB5" s="247"/>
      <c r="AAC5" s="247"/>
      <c r="AAD5" s="247"/>
      <c r="AAE5" s="247"/>
      <c r="AAF5" s="247"/>
      <c r="AAG5" s="247"/>
      <c r="AAH5" s="247"/>
      <c r="AAI5" s="247"/>
      <c r="AAJ5" s="247"/>
      <c r="AAK5" s="247"/>
      <c r="AAL5" s="247"/>
      <c r="AAM5" s="247"/>
      <c r="AAN5" s="247"/>
      <c r="AAO5" s="247"/>
      <c r="AAP5" s="247"/>
      <c r="AAQ5" s="247"/>
      <c r="AAR5" s="247"/>
      <c r="AAS5" s="247"/>
      <c r="AAT5" s="247"/>
      <c r="AAU5" s="247"/>
      <c r="AAV5" s="247"/>
      <c r="AAW5" s="247"/>
      <c r="AAX5" s="247"/>
      <c r="AAY5" s="247"/>
      <c r="AAZ5" s="247"/>
      <c r="ABA5" s="247"/>
      <c r="ABB5" s="247"/>
      <c r="ABC5" s="247"/>
      <c r="ABD5" s="247"/>
      <c r="ABE5" s="247"/>
      <c r="ABF5" s="247"/>
      <c r="ABG5" s="247"/>
      <c r="ABH5" s="247"/>
      <c r="ABI5" s="247"/>
      <c r="ABJ5" s="247"/>
      <c r="ABK5" s="247"/>
      <c r="ABL5" s="247"/>
      <c r="ABM5" s="247"/>
      <c r="ABN5" s="247"/>
      <c r="ABO5" s="247"/>
      <c r="ABP5" s="247"/>
      <c r="ABQ5" s="247"/>
      <c r="ABR5" s="247"/>
      <c r="ABS5" s="247"/>
      <c r="ABT5" s="247"/>
      <c r="ABU5" s="247"/>
      <c r="ABV5" s="247"/>
      <c r="ABW5" s="247"/>
      <c r="ABX5" s="247"/>
      <c r="ABY5" s="247"/>
      <c r="ABZ5" s="247"/>
      <c r="ACA5" s="247"/>
      <c r="ACB5" s="247"/>
      <c r="ACC5" s="247"/>
      <c r="ACD5" s="247"/>
      <c r="ACE5" s="247"/>
      <c r="ACF5" s="247"/>
      <c r="ACG5" s="247"/>
      <c r="ACH5" s="247"/>
      <c r="ACI5" s="247"/>
      <c r="ACJ5" s="247"/>
      <c r="ACK5" s="247"/>
      <c r="ACL5" s="247"/>
      <c r="ACM5" s="247"/>
      <c r="ACN5" s="247"/>
      <c r="ACO5" s="247"/>
      <c r="ACP5" s="247"/>
      <c r="ACQ5" s="247"/>
      <c r="ACR5" s="247"/>
      <c r="ACS5" s="247"/>
      <c r="ACT5" s="247"/>
      <c r="ACU5" s="247"/>
      <c r="ACV5" s="247"/>
      <c r="ACW5" s="247"/>
      <c r="ACX5" s="247"/>
      <c r="ACY5" s="247"/>
      <c r="ACZ5" s="247"/>
      <c r="ADA5" s="247"/>
      <c r="ADB5" s="247"/>
      <c r="ADC5" s="247"/>
      <c r="ADD5" s="247"/>
      <c r="ADE5" s="247"/>
      <c r="ADF5" s="247"/>
      <c r="ADG5" s="247"/>
      <c r="ADH5" s="247"/>
      <c r="ADI5" s="247"/>
      <c r="ADJ5" s="247"/>
      <c r="ADK5" s="247"/>
      <c r="ADL5" s="247"/>
      <c r="ADM5" s="247"/>
      <c r="ADN5" s="247"/>
      <c r="ADO5" s="247"/>
      <c r="ADP5" s="247"/>
      <c r="ADQ5" s="247"/>
      <c r="ADR5" s="247"/>
      <c r="ADS5" s="247"/>
      <c r="ADT5" s="247"/>
      <c r="ADU5" s="247"/>
      <c r="ADV5" s="247"/>
      <c r="ADW5" s="247"/>
      <c r="ADX5" s="247"/>
      <c r="ADY5" s="247"/>
      <c r="ADZ5" s="247"/>
      <c r="AEA5" s="247"/>
      <c r="AEB5" s="247"/>
      <c r="AEC5" s="247"/>
      <c r="AED5" s="247"/>
      <c r="AEE5" s="247"/>
      <c r="AEF5" s="247"/>
      <c r="AEG5" s="247"/>
      <c r="AEH5" s="247"/>
      <c r="AEI5" s="247"/>
      <c r="AEJ5" s="247"/>
      <c r="AEK5" s="247"/>
      <c r="AEL5" s="247"/>
      <c r="AEM5" s="247"/>
      <c r="AEN5" s="247"/>
      <c r="AEO5" s="247"/>
      <c r="AEP5" s="247"/>
      <c r="AEQ5" s="247"/>
      <c r="AER5" s="247"/>
      <c r="AES5" s="247"/>
      <c r="AET5" s="247"/>
      <c r="AEU5" s="247"/>
      <c r="AEV5" s="247"/>
      <c r="AEW5" s="247"/>
      <c r="AEX5" s="247"/>
      <c r="AEY5" s="247"/>
      <c r="AEZ5" s="247"/>
      <c r="AFA5" s="247"/>
      <c r="AFB5" s="247"/>
      <c r="AFC5" s="247"/>
      <c r="AFD5" s="247"/>
      <c r="AFE5" s="247"/>
      <c r="AFF5" s="247"/>
      <c r="AFG5" s="247"/>
      <c r="AFH5" s="247"/>
      <c r="AFI5" s="247"/>
      <c r="AFJ5" s="247"/>
      <c r="AFK5" s="247"/>
      <c r="AFL5" s="247"/>
      <c r="AFM5" s="247"/>
      <c r="AFN5" s="247"/>
      <c r="AFO5" s="247"/>
      <c r="AFP5" s="247"/>
      <c r="AFQ5" s="247"/>
      <c r="AFR5" s="247"/>
      <c r="AFS5" s="247"/>
      <c r="AFT5" s="247"/>
      <c r="AFU5" s="247"/>
      <c r="AFV5" s="247"/>
      <c r="AFW5" s="247"/>
      <c r="AFX5" s="247"/>
      <c r="AFY5" s="247"/>
      <c r="AFZ5" s="247"/>
      <c r="AGA5" s="247"/>
      <c r="AGB5" s="247"/>
      <c r="AGC5" s="247"/>
      <c r="AGD5" s="247"/>
      <c r="AGE5" s="247"/>
      <c r="AGF5" s="247"/>
      <c r="AGG5" s="247"/>
      <c r="AGH5" s="247"/>
      <c r="AGI5" s="247"/>
      <c r="AGJ5" s="247"/>
      <c r="AGK5" s="247"/>
      <c r="AGL5" s="247"/>
      <c r="AGM5" s="247"/>
      <c r="AGN5" s="247"/>
      <c r="AGO5" s="247"/>
      <c r="AGP5" s="247"/>
      <c r="AGQ5" s="247"/>
      <c r="AGR5" s="247"/>
      <c r="AGS5" s="247"/>
      <c r="AGT5" s="247"/>
      <c r="AGU5" s="247"/>
      <c r="AGV5" s="247"/>
      <c r="AGW5" s="247"/>
      <c r="AGX5" s="247"/>
      <c r="AGY5" s="247"/>
      <c r="AGZ5" s="247"/>
      <c r="AHA5" s="247"/>
    </row>
    <row r="6" spans="1:885" ht="30" customHeight="1" x14ac:dyDescent="0.3">
      <c r="A6" s="242"/>
      <c r="B6" s="253"/>
      <c r="C6" s="253"/>
      <c r="D6" s="254"/>
      <c r="E6" s="249"/>
      <c r="F6" s="249"/>
      <c r="G6" s="249"/>
      <c r="H6" s="249"/>
      <c r="I6" s="249"/>
      <c r="J6" s="244"/>
      <c r="K6" s="253"/>
      <c r="L6" s="246"/>
      <c r="M6" s="604"/>
      <c r="N6" s="300"/>
      <c r="O6" s="243"/>
      <c r="P6" s="245"/>
      <c r="Q6" s="245"/>
      <c r="R6" s="245"/>
      <c r="S6" s="245"/>
      <c r="T6" s="245"/>
      <c r="U6" s="245"/>
      <c r="V6" s="245"/>
      <c r="W6" s="245"/>
      <c r="X6" s="245"/>
      <c r="Y6" s="245"/>
      <c r="Z6" s="245"/>
      <c r="AA6" s="245"/>
      <c r="AB6" s="245"/>
      <c r="AC6" s="245"/>
      <c r="AD6" s="245"/>
      <c r="AE6" s="245"/>
      <c r="AF6" s="245"/>
      <c r="AG6" s="245"/>
      <c r="AH6" s="245"/>
      <c r="AI6" s="245"/>
      <c r="AJ6" s="245"/>
      <c r="AK6" s="245"/>
      <c r="AL6" s="245"/>
      <c r="AM6" s="245"/>
      <c r="AN6" s="245"/>
      <c r="AO6" s="245"/>
      <c r="AP6" s="245"/>
      <c r="AQ6" s="245"/>
      <c r="AR6" s="245"/>
      <c r="AS6" s="245"/>
      <c r="AT6" s="245"/>
      <c r="AU6" s="245"/>
      <c r="AV6" s="245"/>
      <c r="AW6" s="245"/>
      <c r="AX6" s="245"/>
      <c r="AY6" s="245"/>
      <c r="AZ6" s="245"/>
      <c r="BA6" s="245"/>
      <c r="BB6" s="245"/>
      <c r="BC6" s="245"/>
      <c r="BD6" s="245"/>
      <c r="BE6" s="245"/>
      <c r="BF6" s="245"/>
      <c r="BG6" s="245"/>
      <c r="BH6" s="245"/>
      <c r="BI6" s="245"/>
      <c r="BJ6" s="245"/>
      <c r="BK6" s="245"/>
      <c r="BL6" s="245"/>
      <c r="BM6" s="245"/>
      <c r="BN6" s="245"/>
      <c r="BO6" s="245"/>
      <c r="BP6" s="245"/>
      <c r="BQ6" s="245"/>
      <c r="BR6" s="245"/>
      <c r="BS6" s="245"/>
      <c r="BT6" s="245"/>
      <c r="BU6" s="245"/>
      <c r="BV6" s="245"/>
      <c r="BW6" s="245"/>
      <c r="BX6" s="245"/>
      <c r="BY6" s="245"/>
      <c r="BZ6" s="245"/>
      <c r="CA6" s="245"/>
      <c r="CB6" s="245"/>
      <c r="CC6" s="245"/>
      <c r="CD6" s="245"/>
      <c r="CE6" s="245"/>
      <c r="CF6" s="245"/>
      <c r="CG6" s="245"/>
      <c r="CH6" s="245"/>
      <c r="CI6" s="245"/>
      <c r="CJ6" s="245"/>
      <c r="CK6" s="245"/>
      <c r="CL6" s="245"/>
      <c r="CM6" s="245"/>
      <c r="CN6" s="245"/>
      <c r="CO6" s="245"/>
      <c r="CP6" s="245"/>
      <c r="CQ6" s="245"/>
      <c r="CR6" s="245"/>
      <c r="CS6" s="245"/>
      <c r="CT6" s="245"/>
      <c r="CU6" s="245"/>
      <c r="CV6" s="245"/>
      <c r="CW6" s="245"/>
      <c r="CX6" s="245"/>
      <c r="CY6" s="245"/>
      <c r="CZ6" s="245"/>
      <c r="DA6" s="245"/>
      <c r="DB6" s="245"/>
      <c r="DC6" s="245"/>
      <c r="DD6" s="245"/>
      <c r="DE6" s="245"/>
      <c r="DF6" s="245"/>
      <c r="DG6" s="245"/>
      <c r="DH6" s="245"/>
      <c r="DI6" s="245"/>
      <c r="DJ6" s="245"/>
      <c r="DK6" s="245"/>
      <c r="DL6" s="245"/>
      <c r="DM6" s="245"/>
      <c r="DN6" s="245"/>
      <c r="DO6" s="245"/>
      <c r="DP6" s="245"/>
      <c r="DQ6" s="245"/>
      <c r="DR6" s="245"/>
      <c r="DS6" s="245"/>
      <c r="DT6" s="245"/>
      <c r="DU6" s="245"/>
      <c r="DV6" s="245"/>
      <c r="DW6" s="245"/>
      <c r="DX6" s="245"/>
      <c r="DY6" s="245"/>
      <c r="DZ6" s="245"/>
      <c r="EA6" s="245"/>
      <c r="EB6" s="245"/>
      <c r="EC6" s="245"/>
      <c r="ED6" s="245"/>
      <c r="EE6" s="245"/>
      <c r="EF6" s="245"/>
      <c r="EG6" s="245"/>
      <c r="EH6" s="245"/>
      <c r="EI6" s="245"/>
      <c r="EJ6" s="245"/>
      <c r="EK6" s="245"/>
      <c r="EL6" s="245"/>
      <c r="EM6" s="245"/>
      <c r="EN6" s="245"/>
      <c r="EO6" s="245"/>
      <c r="EP6" s="245"/>
      <c r="EQ6" s="245"/>
      <c r="ER6" s="245"/>
      <c r="ES6" s="245"/>
      <c r="ET6" s="245"/>
      <c r="EU6" s="245"/>
      <c r="EV6" s="245"/>
      <c r="EW6" s="245"/>
      <c r="EX6" s="245"/>
      <c r="EY6" s="245"/>
      <c r="EZ6" s="245"/>
      <c r="FA6" s="245"/>
      <c r="FB6" s="245"/>
      <c r="FC6" s="245"/>
      <c r="FD6" s="245"/>
      <c r="FE6" s="245"/>
      <c r="FF6" s="245"/>
      <c r="FG6" s="245"/>
      <c r="FH6" s="245"/>
      <c r="FI6" s="245"/>
      <c r="FJ6" s="245"/>
      <c r="FK6" s="245"/>
      <c r="FL6" s="245"/>
      <c r="FM6" s="245"/>
      <c r="FN6" s="245"/>
      <c r="FO6" s="245"/>
      <c r="FP6" s="245"/>
      <c r="FQ6" s="245"/>
      <c r="FR6" s="245"/>
      <c r="FS6" s="245"/>
      <c r="FT6" s="245"/>
      <c r="FU6" s="245"/>
      <c r="FV6" s="245"/>
      <c r="FW6" s="245"/>
      <c r="FX6" s="245"/>
      <c r="FY6" s="245"/>
      <c r="FZ6" s="245"/>
      <c r="GA6" s="245"/>
      <c r="GB6" s="245"/>
      <c r="GC6" s="245"/>
      <c r="GD6" s="245"/>
      <c r="GE6" s="245"/>
      <c r="GF6" s="245"/>
      <c r="GG6" s="245"/>
      <c r="GH6" s="245"/>
      <c r="GI6" s="245"/>
      <c r="GJ6" s="245"/>
      <c r="GK6" s="245"/>
      <c r="GL6" s="245"/>
      <c r="GM6" s="245"/>
      <c r="GN6" s="245"/>
      <c r="GO6" s="245"/>
      <c r="GP6" s="245"/>
      <c r="GQ6" s="245"/>
      <c r="GR6" s="245"/>
      <c r="GS6" s="245"/>
      <c r="GT6" s="245"/>
      <c r="GU6" s="245"/>
      <c r="GV6" s="245"/>
      <c r="GW6" s="245"/>
      <c r="GX6" s="245"/>
      <c r="GY6" s="245"/>
      <c r="GZ6" s="245"/>
      <c r="HA6" s="245"/>
      <c r="HB6" s="245"/>
      <c r="HC6" s="245"/>
      <c r="HD6" s="245"/>
      <c r="HE6" s="245"/>
      <c r="HF6" s="245"/>
      <c r="HG6" s="245"/>
      <c r="HH6" s="245"/>
      <c r="HI6" s="245"/>
      <c r="HJ6" s="245"/>
      <c r="HK6" s="245"/>
      <c r="HL6" s="245"/>
      <c r="HM6" s="245"/>
      <c r="HN6" s="245"/>
      <c r="HO6" s="245"/>
      <c r="HP6" s="245"/>
      <c r="HQ6" s="245"/>
      <c r="HR6" s="245"/>
      <c r="HS6" s="245"/>
      <c r="HT6" s="245"/>
      <c r="HU6" s="245"/>
      <c r="HV6" s="245"/>
      <c r="HW6" s="245"/>
      <c r="HX6" s="245"/>
      <c r="HY6" s="245"/>
      <c r="HZ6" s="245"/>
      <c r="IA6" s="245"/>
      <c r="IB6" s="245"/>
      <c r="IC6" s="245"/>
      <c r="ID6" s="245"/>
      <c r="IE6" s="245"/>
      <c r="IF6" s="245"/>
      <c r="IG6" s="245"/>
      <c r="IH6" s="245"/>
      <c r="II6" s="245"/>
      <c r="IJ6" s="245"/>
      <c r="IK6" s="245"/>
      <c r="IL6" s="245"/>
      <c r="IM6" s="245"/>
      <c r="IN6" s="245"/>
      <c r="IO6" s="245"/>
      <c r="IP6" s="245"/>
      <c r="IQ6" s="245"/>
      <c r="IR6" s="245"/>
      <c r="IS6" s="245"/>
      <c r="IT6" s="245"/>
      <c r="IU6" s="245"/>
      <c r="IV6" s="245"/>
      <c r="IW6" s="245"/>
      <c r="IX6" s="245"/>
      <c r="IY6" s="245"/>
      <c r="IZ6" s="245"/>
      <c r="JA6" s="245"/>
      <c r="JB6" s="245"/>
      <c r="JC6" s="245"/>
      <c r="JD6" s="245"/>
      <c r="JE6" s="245"/>
      <c r="JF6" s="245"/>
      <c r="JG6" s="245"/>
      <c r="JH6" s="245"/>
      <c r="JI6" s="245"/>
      <c r="JJ6" s="245"/>
      <c r="JK6" s="245"/>
      <c r="JL6" s="245"/>
      <c r="JM6" s="245"/>
      <c r="JN6" s="245"/>
      <c r="JO6" s="245"/>
      <c r="JP6" s="245"/>
      <c r="JQ6" s="245"/>
      <c r="JR6" s="245"/>
      <c r="JS6" s="245"/>
      <c r="JT6" s="245"/>
      <c r="JU6" s="245"/>
      <c r="JV6" s="245"/>
      <c r="JW6" s="245"/>
      <c r="JX6" s="245"/>
      <c r="JY6" s="245"/>
      <c r="JZ6" s="245"/>
      <c r="KA6" s="245"/>
      <c r="KB6" s="245"/>
      <c r="KC6" s="245"/>
      <c r="KD6" s="245"/>
      <c r="KE6" s="245"/>
      <c r="KF6" s="245"/>
      <c r="KG6" s="245"/>
      <c r="KH6" s="245"/>
      <c r="KI6" s="245"/>
      <c r="KJ6" s="245"/>
      <c r="KK6" s="245"/>
      <c r="KL6" s="245"/>
      <c r="KM6" s="245"/>
      <c r="KN6" s="245"/>
      <c r="KO6" s="245"/>
      <c r="KP6" s="245"/>
      <c r="KQ6" s="245"/>
      <c r="KR6" s="245"/>
      <c r="KS6" s="245"/>
      <c r="KT6" s="245"/>
      <c r="KU6" s="245"/>
      <c r="KV6" s="245"/>
      <c r="KW6" s="245"/>
      <c r="KX6" s="245"/>
      <c r="KY6" s="245"/>
      <c r="KZ6" s="245"/>
      <c r="LA6" s="245"/>
      <c r="LB6" s="245"/>
      <c r="LC6" s="245"/>
      <c r="LD6" s="245"/>
      <c r="LE6" s="245"/>
      <c r="LF6" s="245"/>
      <c r="LG6" s="245"/>
      <c r="LH6" s="245"/>
      <c r="LI6" s="245"/>
      <c r="LJ6" s="245"/>
      <c r="LK6" s="245"/>
      <c r="LL6" s="245"/>
      <c r="LM6" s="245"/>
      <c r="LN6" s="245"/>
      <c r="LO6" s="245"/>
      <c r="LP6" s="245"/>
      <c r="LQ6" s="245"/>
      <c r="LR6" s="245"/>
      <c r="LS6" s="245"/>
      <c r="LT6" s="245"/>
      <c r="LU6" s="245"/>
      <c r="LV6" s="245"/>
      <c r="LW6" s="245"/>
      <c r="LX6" s="245"/>
      <c r="LY6" s="245"/>
      <c r="LZ6" s="245"/>
      <c r="MA6" s="245"/>
      <c r="MB6" s="245"/>
      <c r="MC6" s="245"/>
      <c r="MD6" s="245"/>
      <c r="ME6" s="245"/>
      <c r="MF6" s="245"/>
      <c r="MG6" s="245"/>
      <c r="MH6" s="245"/>
      <c r="MI6" s="245"/>
      <c r="MJ6" s="245"/>
      <c r="MK6" s="245"/>
      <c r="ML6" s="245"/>
      <c r="MM6" s="245"/>
      <c r="MN6" s="245"/>
      <c r="MO6" s="245"/>
      <c r="MP6" s="245"/>
      <c r="MQ6" s="245"/>
      <c r="MR6" s="245"/>
      <c r="MS6" s="245"/>
      <c r="MT6" s="245"/>
      <c r="MU6" s="245"/>
      <c r="MV6" s="245"/>
      <c r="MW6" s="245"/>
      <c r="MX6" s="245"/>
      <c r="MY6" s="245"/>
      <c r="MZ6" s="245"/>
      <c r="NA6" s="245"/>
      <c r="NB6" s="245"/>
      <c r="NC6" s="245"/>
      <c r="ND6" s="245"/>
      <c r="NE6" s="245"/>
      <c r="NF6" s="245"/>
      <c r="NG6" s="245"/>
      <c r="NH6" s="245"/>
      <c r="NI6" s="245"/>
      <c r="NJ6" s="245"/>
      <c r="NK6" s="245"/>
      <c r="NL6" s="245"/>
      <c r="NM6" s="245"/>
      <c r="NN6" s="245"/>
      <c r="NO6" s="245"/>
      <c r="NP6" s="245"/>
      <c r="NQ6" s="245"/>
      <c r="NR6" s="245"/>
      <c r="NS6" s="245"/>
      <c r="NT6" s="245"/>
      <c r="NU6" s="245"/>
      <c r="NV6" s="245"/>
      <c r="NW6" s="245"/>
      <c r="NX6" s="245"/>
      <c r="NY6" s="245"/>
      <c r="NZ6" s="245"/>
      <c r="OA6" s="245"/>
      <c r="OB6" s="245"/>
      <c r="OC6" s="245"/>
      <c r="OD6" s="245"/>
      <c r="OE6" s="245"/>
      <c r="OF6" s="245"/>
      <c r="OG6" s="245"/>
      <c r="OH6" s="245"/>
      <c r="OI6" s="245"/>
      <c r="OJ6" s="245"/>
      <c r="OK6" s="245"/>
      <c r="OL6" s="245"/>
      <c r="OM6" s="245"/>
      <c r="ON6" s="245"/>
      <c r="OO6" s="245"/>
      <c r="OP6" s="245"/>
      <c r="OQ6" s="245"/>
      <c r="OR6" s="245"/>
      <c r="OS6" s="245"/>
      <c r="OT6" s="245"/>
      <c r="OU6" s="245"/>
      <c r="OV6" s="245"/>
      <c r="OW6" s="245"/>
      <c r="OX6" s="245"/>
      <c r="OY6" s="245"/>
      <c r="OZ6" s="245"/>
      <c r="PA6" s="245"/>
      <c r="PB6" s="245"/>
      <c r="PC6" s="245"/>
      <c r="PD6" s="245"/>
      <c r="PE6" s="245"/>
      <c r="PF6" s="245"/>
      <c r="PG6" s="245"/>
      <c r="PH6" s="245"/>
      <c r="PI6" s="245"/>
      <c r="PJ6" s="245"/>
      <c r="PK6" s="245"/>
      <c r="PL6" s="245"/>
      <c r="PM6" s="245"/>
      <c r="PN6" s="245"/>
      <c r="PO6" s="245"/>
      <c r="PP6" s="245"/>
      <c r="PQ6" s="245"/>
      <c r="PR6" s="245"/>
      <c r="PS6" s="245"/>
      <c r="PT6" s="245"/>
      <c r="PU6" s="245"/>
      <c r="PV6" s="245"/>
      <c r="PW6" s="245"/>
      <c r="PX6" s="245"/>
      <c r="PY6" s="245"/>
      <c r="PZ6" s="245"/>
      <c r="QA6" s="245"/>
      <c r="QB6" s="245"/>
      <c r="QC6" s="245"/>
      <c r="QD6" s="245"/>
      <c r="QE6" s="245"/>
      <c r="QF6" s="245"/>
      <c r="QG6" s="245"/>
      <c r="QH6" s="245"/>
      <c r="QI6" s="245"/>
      <c r="QJ6" s="245"/>
      <c r="QK6" s="245"/>
      <c r="QL6" s="245"/>
      <c r="QM6" s="245"/>
      <c r="QN6" s="245"/>
      <c r="QO6" s="245"/>
      <c r="QP6" s="245"/>
      <c r="QQ6" s="245"/>
      <c r="QR6" s="245"/>
      <c r="QS6" s="245"/>
      <c r="QT6" s="245"/>
      <c r="QU6" s="245"/>
      <c r="QV6" s="245"/>
      <c r="QW6" s="245"/>
      <c r="QX6" s="245"/>
      <c r="QY6" s="245"/>
      <c r="QZ6" s="245"/>
      <c r="RA6" s="245"/>
      <c r="RB6" s="245"/>
      <c r="RC6" s="245"/>
      <c r="RD6" s="245"/>
      <c r="RE6" s="245"/>
      <c r="RF6" s="245"/>
      <c r="RG6" s="245"/>
      <c r="RH6" s="245"/>
      <c r="RI6" s="245"/>
      <c r="RJ6" s="245"/>
      <c r="RK6" s="245"/>
      <c r="RL6" s="245"/>
      <c r="RM6" s="245"/>
      <c r="RN6" s="245"/>
      <c r="RO6" s="245"/>
      <c r="RP6" s="245"/>
      <c r="RQ6" s="245"/>
      <c r="RR6" s="245"/>
      <c r="RS6" s="245"/>
      <c r="RT6" s="245"/>
      <c r="RU6" s="245"/>
      <c r="RV6" s="245"/>
      <c r="RW6" s="245"/>
      <c r="RX6" s="245"/>
      <c r="RY6" s="245"/>
      <c r="RZ6" s="245"/>
      <c r="SA6" s="245"/>
      <c r="SB6" s="245"/>
      <c r="SC6" s="245"/>
      <c r="SD6" s="245"/>
      <c r="SE6" s="245"/>
      <c r="SF6" s="245"/>
      <c r="SG6" s="245"/>
      <c r="SH6" s="245"/>
      <c r="SI6" s="245"/>
      <c r="SJ6" s="245"/>
      <c r="SK6" s="245"/>
      <c r="SL6" s="245"/>
      <c r="SM6" s="245"/>
      <c r="SN6" s="245"/>
      <c r="SO6" s="245"/>
      <c r="SP6" s="245"/>
      <c r="SQ6" s="245"/>
      <c r="SR6" s="245"/>
      <c r="SS6" s="245"/>
      <c r="ST6" s="245"/>
      <c r="SU6" s="245"/>
      <c r="SV6" s="245"/>
      <c r="SW6" s="245"/>
      <c r="SX6" s="245"/>
      <c r="SY6" s="245"/>
      <c r="SZ6" s="245"/>
      <c r="TA6" s="245"/>
      <c r="TB6" s="245"/>
      <c r="TC6" s="245"/>
      <c r="TD6" s="245"/>
      <c r="TE6" s="245"/>
      <c r="TF6" s="245"/>
      <c r="TG6" s="245"/>
      <c r="TH6" s="245"/>
      <c r="TI6" s="245"/>
      <c r="TJ6" s="245"/>
      <c r="TK6" s="245"/>
      <c r="TL6" s="245"/>
      <c r="TM6" s="245"/>
      <c r="TN6" s="245"/>
      <c r="TO6" s="245"/>
      <c r="TP6" s="245"/>
      <c r="TQ6" s="245"/>
      <c r="TR6" s="245"/>
      <c r="TS6" s="245"/>
      <c r="TT6" s="245"/>
      <c r="TU6" s="245"/>
      <c r="TV6" s="245"/>
      <c r="TW6" s="245"/>
      <c r="TX6" s="245"/>
      <c r="TY6" s="245"/>
      <c r="TZ6" s="245"/>
      <c r="UA6" s="245"/>
      <c r="UB6" s="245"/>
      <c r="UC6" s="245"/>
      <c r="UD6" s="245"/>
      <c r="UE6" s="245"/>
      <c r="UF6" s="245"/>
      <c r="UG6" s="245"/>
      <c r="UH6" s="245"/>
      <c r="UI6" s="245"/>
      <c r="UJ6" s="245"/>
      <c r="UK6" s="245"/>
      <c r="UL6" s="245"/>
      <c r="UM6" s="245"/>
      <c r="UN6" s="245"/>
      <c r="UO6" s="245"/>
      <c r="UP6" s="245"/>
      <c r="UQ6" s="245"/>
      <c r="UR6" s="245"/>
      <c r="US6" s="245"/>
      <c r="UT6" s="245"/>
      <c r="UU6" s="245"/>
      <c r="UV6" s="245"/>
      <c r="UW6" s="245"/>
      <c r="UX6" s="245"/>
      <c r="UY6" s="245"/>
      <c r="UZ6" s="245"/>
      <c r="VA6" s="245"/>
      <c r="VB6" s="245"/>
      <c r="VC6" s="245"/>
      <c r="VD6" s="245"/>
      <c r="VE6" s="245"/>
      <c r="VF6" s="245"/>
      <c r="VG6" s="245"/>
      <c r="VH6" s="245"/>
      <c r="VI6" s="245"/>
      <c r="VJ6" s="245"/>
      <c r="VK6" s="245"/>
      <c r="VL6" s="245"/>
      <c r="VM6" s="245"/>
      <c r="VN6" s="245"/>
      <c r="VO6" s="245"/>
      <c r="VP6" s="245"/>
      <c r="VQ6" s="245"/>
      <c r="VR6" s="245"/>
      <c r="VS6" s="245"/>
      <c r="VT6" s="245"/>
      <c r="VU6" s="245"/>
      <c r="VV6" s="245"/>
      <c r="VW6" s="245"/>
      <c r="VX6" s="245"/>
      <c r="VY6" s="245"/>
      <c r="VZ6" s="245"/>
      <c r="WA6" s="245"/>
      <c r="WB6" s="245"/>
      <c r="WC6" s="245"/>
      <c r="WD6" s="245"/>
      <c r="WE6" s="245"/>
      <c r="WF6" s="245"/>
      <c r="WG6" s="245"/>
      <c r="WH6" s="245"/>
      <c r="WI6" s="245"/>
      <c r="WJ6" s="245"/>
      <c r="WK6" s="245"/>
      <c r="WL6" s="245"/>
      <c r="WM6" s="245"/>
      <c r="WN6" s="245"/>
      <c r="WO6" s="245"/>
      <c r="WP6" s="245"/>
      <c r="WQ6" s="245"/>
      <c r="WR6" s="245"/>
      <c r="WS6" s="245"/>
      <c r="WT6" s="245"/>
      <c r="WU6" s="245"/>
      <c r="WV6" s="245"/>
      <c r="WW6" s="245"/>
      <c r="WX6" s="245"/>
      <c r="WY6" s="245"/>
      <c r="WZ6" s="245"/>
      <c r="XA6" s="245"/>
      <c r="XB6" s="245"/>
      <c r="XC6" s="245"/>
      <c r="XD6" s="245"/>
      <c r="XE6" s="245"/>
      <c r="XF6" s="245"/>
      <c r="XG6" s="245"/>
      <c r="XH6" s="245"/>
      <c r="XI6" s="245"/>
      <c r="XJ6" s="245"/>
      <c r="XK6" s="245"/>
      <c r="XL6" s="245"/>
      <c r="XM6" s="245"/>
      <c r="XN6" s="245"/>
      <c r="XO6" s="245"/>
      <c r="XP6" s="245"/>
      <c r="XQ6" s="245"/>
      <c r="XR6" s="245"/>
      <c r="XS6" s="245"/>
      <c r="XT6" s="245"/>
      <c r="XU6" s="245"/>
      <c r="XV6" s="245"/>
      <c r="XW6" s="245"/>
      <c r="XX6" s="245"/>
      <c r="XY6" s="245"/>
      <c r="XZ6" s="245"/>
      <c r="YA6" s="245"/>
      <c r="YB6" s="245"/>
      <c r="YC6" s="245"/>
      <c r="YD6" s="245"/>
      <c r="YE6" s="245"/>
      <c r="YF6" s="245"/>
      <c r="YG6" s="245"/>
      <c r="YH6" s="245"/>
      <c r="YI6" s="245"/>
      <c r="YJ6" s="245"/>
      <c r="YK6" s="245"/>
      <c r="YL6" s="245"/>
      <c r="YM6" s="245"/>
      <c r="YN6" s="245"/>
      <c r="YO6" s="245"/>
      <c r="YP6" s="245"/>
      <c r="YQ6" s="245"/>
      <c r="YR6" s="245"/>
      <c r="YS6" s="245"/>
      <c r="YT6" s="245"/>
      <c r="YU6" s="245"/>
      <c r="YV6" s="245"/>
      <c r="YW6" s="245"/>
      <c r="YX6" s="245"/>
      <c r="YY6" s="245"/>
      <c r="YZ6" s="245"/>
      <c r="ZA6" s="245"/>
      <c r="ZB6" s="245"/>
      <c r="ZC6" s="245"/>
      <c r="ZD6" s="245"/>
      <c r="ZE6" s="245"/>
      <c r="ZF6" s="245"/>
      <c r="ZG6" s="245"/>
      <c r="ZH6" s="245"/>
      <c r="ZI6" s="245"/>
      <c r="ZJ6" s="245"/>
      <c r="ZK6" s="245"/>
      <c r="ZL6" s="245"/>
      <c r="ZM6" s="245"/>
      <c r="ZN6" s="245"/>
      <c r="ZO6" s="245"/>
      <c r="ZP6" s="245"/>
      <c r="ZQ6" s="245"/>
      <c r="ZR6" s="245"/>
      <c r="ZS6" s="245"/>
      <c r="ZT6" s="245"/>
      <c r="ZU6" s="245"/>
      <c r="ZV6" s="245"/>
      <c r="ZW6" s="245"/>
      <c r="ZX6" s="245"/>
      <c r="ZY6" s="245"/>
      <c r="ZZ6" s="245"/>
      <c r="AAA6" s="245"/>
      <c r="AAB6" s="245"/>
      <c r="AAC6" s="245"/>
      <c r="AAD6" s="245"/>
      <c r="AAE6" s="245"/>
      <c r="AAF6" s="245"/>
      <c r="AAG6" s="245"/>
      <c r="AAH6" s="245"/>
      <c r="AAI6" s="245"/>
      <c r="AAJ6" s="245"/>
      <c r="AAK6" s="245"/>
      <c r="AAL6" s="245"/>
      <c r="AAM6" s="245"/>
      <c r="AAN6" s="245"/>
      <c r="AAO6" s="245"/>
      <c r="AAP6" s="245"/>
      <c r="AAQ6" s="245"/>
      <c r="AAR6" s="245"/>
      <c r="AAS6" s="245"/>
      <c r="AAT6" s="245"/>
      <c r="AAU6" s="245"/>
      <c r="AAV6" s="245"/>
      <c r="AAW6" s="245"/>
      <c r="AAX6" s="245"/>
      <c r="AAY6" s="245"/>
      <c r="AAZ6" s="245"/>
      <c r="ABA6" s="245"/>
      <c r="ABB6" s="245"/>
      <c r="ABC6" s="245"/>
      <c r="ABD6" s="245"/>
      <c r="ABE6" s="245"/>
      <c r="ABF6" s="245"/>
      <c r="ABG6" s="245"/>
      <c r="ABH6" s="245"/>
      <c r="ABI6" s="245"/>
      <c r="ABJ6" s="245"/>
      <c r="ABK6" s="245"/>
      <c r="ABL6" s="245"/>
      <c r="ABM6" s="245"/>
      <c r="ABN6" s="245"/>
      <c r="ABO6" s="245"/>
      <c r="ABP6" s="245"/>
      <c r="ABQ6" s="245"/>
      <c r="ABR6" s="245"/>
      <c r="ABS6" s="245"/>
      <c r="ABT6" s="245"/>
      <c r="ABU6" s="245"/>
      <c r="ABV6" s="245"/>
      <c r="ABW6" s="245"/>
      <c r="ABX6" s="245"/>
      <c r="ABY6" s="245"/>
      <c r="ABZ6" s="245"/>
      <c r="ACA6" s="245"/>
      <c r="ACB6" s="245"/>
      <c r="ACC6" s="245"/>
      <c r="ACD6" s="245"/>
      <c r="ACE6" s="245"/>
      <c r="ACF6" s="245"/>
      <c r="ACG6" s="245"/>
      <c r="ACH6" s="245"/>
      <c r="ACI6" s="245"/>
      <c r="ACJ6" s="245"/>
      <c r="ACK6" s="245"/>
      <c r="ACL6" s="245"/>
      <c r="ACM6" s="245"/>
      <c r="ACN6" s="245"/>
      <c r="ACO6" s="245"/>
      <c r="ACP6" s="245"/>
      <c r="ACQ6" s="245"/>
      <c r="ACR6" s="245"/>
      <c r="ACS6" s="245"/>
      <c r="ACT6" s="245"/>
      <c r="ACU6" s="245"/>
      <c r="ACV6" s="245"/>
      <c r="ACW6" s="245"/>
      <c r="ACX6" s="245"/>
      <c r="ACY6" s="245"/>
      <c r="ACZ6" s="245"/>
      <c r="ADA6" s="245"/>
      <c r="ADB6" s="245"/>
      <c r="ADC6" s="245"/>
      <c r="ADD6" s="245"/>
      <c r="ADE6" s="245"/>
      <c r="ADF6" s="245"/>
      <c r="ADG6" s="245"/>
      <c r="ADH6" s="245"/>
      <c r="ADI6" s="245"/>
      <c r="ADJ6" s="245"/>
      <c r="ADK6" s="245"/>
      <c r="ADL6" s="245"/>
      <c r="ADM6" s="245"/>
      <c r="ADN6" s="245"/>
      <c r="ADO6" s="245"/>
      <c r="ADP6" s="245"/>
      <c r="ADQ6" s="245"/>
      <c r="ADR6" s="245"/>
      <c r="ADS6" s="245"/>
      <c r="ADT6" s="245"/>
      <c r="ADU6" s="245"/>
      <c r="ADV6" s="245"/>
      <c r="ADW6" s="245"/>
      <c r="ADX6" s="245"/>
      <c r="ADY6" s="245"/>
      <c r="ADZ6" s="245"/>
      <c r="AEA6" s="245"/>
      <c r="AEB6" s="245"/>
      <c r="AEC6" s="245"/>
      <c r="AED6" s="245"/>
      <c r="AEE6" s="245"/>
      <c r="AEF6" s="245"/>
      <c r="AEG6" s="245"/>
      <c r="AEH6" s="245"/>
      <c r="AEI6" s="245"/>
      <c r="AEJ6" s="245"/>
      <c r="AEK6" s="245"/>
      <c r="AEL6" s="245"/>
      <c r="AEM6" s="245"/>
      <c r="AEN6" s="245"/>
      <c r="AEO6" s="245"/>
      <c r="AEP6" s="245"/>
      <c r="AEQ6" s="245"/>
      <c r="AER6" s="245"/>
      <c r="AES6" s="245"/>
      <c r="AET6" s="245"/>
      <c r="AEU6" s="245"/>
      <c r="AEV6" s="245"/>
      <c r="AEW6" s="245"/>
      <c r="AEX6" s="245"/>
      <c r="AEY6" s="245"/>
      <c r="AEZ6" s="245"/>
      <c r="AFA6" s="245"/>
      <c r="AFB6" s="245"/>
      <c r="AFC6" s="245"/>
      <c r="AFD6" s="245"/>
      <c r="AFE6" s="245"/>
      <c r="AFF6" s="245"/>
      <c r="AFG6" s="245"/>
      <c r="AFH6" s="245"/>
      <c r="AFI6" s="245"/>
      <c r="AFJ6" s="245"/>
      <c r="AFK6" s="245"/>
      <c r="AFL6" s="245"/>
      <c r="AFM6" s="245"/>
      <c r="AFN6" s="245"/>
      <c r="AFO6" s="245"/>
      <c r="AFP6" s="245"/>
      <c r="AFQ6" s="245"/>
      <c r="AFR6" s="245"/>
      <c r="AFS6" s="245"/>
      <c r="AFT6" s="245"/>
      <c r="AFU6" s="245"/>
      <c r="AFV6" s="245"/>
      <c r="AFW6" s="245"/>
      <c r="AFX6" s="245"/>
      <c r="AFY6" s="245"/>
      <c r="AFZ6" s="245"/>
      <c r="AGA6" s="245"/>
      <c r="AGB6" s="245"/>
      <c r="AGC6" s="245"/>
      <c r="AGD6" s="245"/>
      <c r="AGE6" s="245"/>
      <c r="AGF6" s="245"/>
      <c r="AGG6" s="245"/>
      <c r="AGH6" s="245"/>
      <c r="AGI6" s="245"/>
      <c r="AGJ6" s="245"/>
      <c r="AGK6" s="245"/>
      <c r="AGL6" s="245"/>
      <c r="AGM6" s="245"/>
      <c r="AGN6" s="245"/>
      <c r="AGO6" s="245"/>
      <c r="AGP6" s="245"/>
      <c r="AGQ6" s="245"/>
      <c r="AGR6" s="245"/>
      <c r="AGS6" s="245"/>
      <c r="AGT6" s="245"/>
      <c r="AGU6" s="245"/>
      <c r="AGV6" s="245"/>
      <c r="AGW6" s="245"/>
      <c r="AGX6" s="245"/>
      <c r="AGY6" s="245"/>
      <c r="AGZ6" s="245"/>
      <c r="AHA6" s="245"/>
    </row>
    <row r="7" spans="1:885" ht="30" customHeight="1" x14ac:dyDescent="0.3">
      <c r="A7" s="267"/>
      <c r="B7" s="269"/>
      <c r="C7" s="269"/>
      <c r="D7" s="272"/>
      <c r="E7" s="269"/>
      <c r="F7" s="269"/>
      <c r="G7" s="269"/>
      <c r="H7" s="269"/>
      <c r="I7" s="269"/>
      <c r="J7" s="275"/>
      <c r="K7" s="276"/>
      <c r="L7" s="270"/>
      <c r="M7" s="605"/>
      <c r="N7" s="301"/>
      <c r="O7" s="271"/>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42"/>
      <c r="B8" s="256"/>
      <c r="C8" s="253"/>
      <c r="D8" s="254"/>
      <c r="E8" s="249"/>
      <c r="F8" s="249"/>
      <c r="G8" s="249"/>
      <c r="H8" s="249"/>
      <c r="I8" s="249"/>
      <c r="J8" s="246"/>
      <c r="K8" s="253"/>
      <c r="L8" s="244"/>
      <c r="M8" s="248"/>
      <c r="N8" s="297"/>
      <c r="O8" s="243"/>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72.599999999999994" customHeight="1" x14ac:dyDescent="0.3">
      <c r="A9" s="277"/>
      <c r="B9" s="269"/>
      <c r="C9" s="273"/>
      <c r="D9" s="273"/>
      <c r="E9" s="269"/>
      <c r="F9" s="273"/>
      <c r="G9" s="273"/>
      <c r="H9" s="273"/>
      <c r="I9" s="273"/>
      <c r="J9" s="278"/>
      <c r="K9" s="273"/>
      <c r="L9" s="278"/>
      <c r="M9" s="278"/>
      <c r="N9" s="318"/>
      <c r="O9" s="279"/>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30" customHeight="1" x14ac:dyDescent="0.35">
      <c r="A10" s="242"/>
      <c r="B10" s="265"/>
      <c r="C10" s="249"/>
      <c r="D10" s="249"/>
      <c r="E10" s="249"/>
      <c r="F10" s="249"/>
      <c r="G10" s="249"/>
      <c r="H10" s="249"/>
      <c r="I10" s="249"/>
      <c r="J10" s="250"/>
      <c r="K10" s="262"/>
      <c r="L10" s="244"/>
      <c r="M10" s="248"/>
      <c r="N10" s="302"/>
      <c r="O10" s="243"/>
      <c r="P10" s="245"/>
      <c r="Q10" s="245"/>
      <c r="R10" s="245"/>
      <c r="S10" s="245"/>
      <c r="T10" s="245"/>
      <c r="U10" s="245"/>
      <c r="V10" s="245"/>
      <c r="W10" s="245"/>
      <c r="X10" s="245"/>
      <c r="Y10" s="245"/>
      <c r="Z10" s="245"/>
      <c r="AA10" s="245"/>
      <c r="AB10" s="245"/>
      <c r="AC10" s="245"/>
      <c r="AD10" s="245"/>
      <c r="AE10" s="245"/>
      <c r="AF10" s="245"/>
      <c r="AG10" s="245"/>
      <c r="AH10" s="245"/>
      <c r="AI10" s="266"/>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62.4" customHeight="1" x14ac:dyDescent="0.3">
      <c r="A11" s="277"/>
      <c r="B11" s="268"/>
      <c r="C11" s="269"/>
      <c r="D11" s="269"/>
      <c r="E11" s="269"/>
      <c r="F11" s="269"/>
      <c r="G11" s="269"/>
      <c r="H11" s="269"/>
      <c r="I11" s="269"/>
      <c r="J11" s="274"/>
      <c r="K11" s="273"/>
      <c r="L11" s="273"/>
      <c r="M11" s="278"/>
      <c r="N11" s="298"/>
      <c r="O11" s="271"/>
      <c r="P11" s="251"/>
      <c r="Q11" s="251"/>
      <c r="R11" s="251"/>
      <c r="S11" s="251"/>
      <c r="T11" s="251"/>
      <c r="U11" s="251"/>
      <c r="V11" s="251"/>
      <c r="W11" s="251"/>
      <c r="X11" s="251"/>
      <c r="Y11" s="251"/>
      <c r="Z11" s="251"/>
      <c r="AA11" s="251"/>
      <c r="AB11" s="251"/>
      <c r="AC11" s="251"/>
      <c r="AD11" s="251"/>
      <c r="AE11" s="251"/>
      <c r="AF11" s="251"/>
      <c r="AG11" s="251"/>
      <c r="AH11" s="251"/>
      <c r="AI11" s="251"/>
      <c r="AJ11" s="251"/>
      <c r="AK11" s="251"/>
      <c r="AL11" s="251"/>
      <c r="AM11" s="251"/>
      <c r="AN11" s="251"/>
      <c r="AO11" s="251"/>
      <c r="AP11" s="251"/>
      <c r="AQ11" s="251"/>
      <c r="AR11" s="251"/>
      <c r="AS11" s="251"/>
      <c r="AT11" s="251"/>
      <c r="AU11" s="251"/>
      <c r="AV11" s="251"/>
      <c r="AW11" s="251"/>
      <c r="AX11" s="251"/>
      <c r="AY11" s="251"/>
      <c r="AZ11" s="251"/>
      <c r="BA11" s="251"/>
      <c r="BB11" s="251"/>
      <c r="BC11" s="251"/>
      <c r="BD11" s="251"/>
      <c r="BE11" s="251"/>
      <c r="BF11" s="251"/>
      <c r="BG11" s="251"/>
      <c r="BH11" s="251"/>
      <c r="BI11" s="251"/>
      <c r="BJ11" s="251"/>
      <c r="BK11" s="251"/>
      <c r="BL11" s="251"/>
      <c r="BM11" s="251"/>
      <c r="BN11" s="251"/>
      <c r="BO11" s="251"/>
      <c r="BP11" s="251"/>
      <c r="BQ11" s="251"/>
      <c r="BR11" s="251"/>
      <c r="BS11" s="251"/>
      <c r="BT11" s="251"/>
      <c r="BU11" s="251"/>
      <c r="BV11" s="251"/>
      <c r="BW11" s="251"/>
      <c r="BX11" s="251"/>
      <c r="BY11" s="251"/>
      <c r="BZ11" s="251"/>
      <c r="CA11" s="251"/>
      <c r="CB11" s="251"/>
      <c r="CC11" s="251"/>
      <c r="CD11" s="251"/>
      <c r="CE11" s="251"/>
      <c r="CF11" s="251"/>
      <c r="CG11" s="251"/>
      <c r="CH11" s="251"/>
      <c r="CI11" s="251"/>
      <c r="CJ11" s="251"/>
      <c r="CK11" s="251"/>
      <c r="CL11" s="251"/>
      <c r="CM11" s="251"/>
      <c r="CN11" s="251"/>
      <c r="CO11" s="251"/>
      <c r="CP11" s="251"/>
      <c r="CQ11" s="251"/>
      <c r="CR11" s="251"/>
      <c r="CS11" s="251"/>
      <c r="CT11" s="251"/>
      <c r="CU11" s="251"/>
      <c r="CV11" s="251"/>
      <c r="CW11" s="251"/>
      <c r="CX11" s="251"/>
      <c r="CY11" s="251"/>
      <c r="CZ11" s="251"/>
      <c r="DA11" s="251"/>
      <c r="DB11" s="251"/>
      <c r="DC11" s="251"/>
      <c r="DD11" s="251"/>
      <c r="DE11" s="251"/>
      <c r="DF11" s="251"/>
      <c r="DG11" s="251"/>
      <c r="DH11" s="251"/>
      <c r="DI11" s="251"/>
      <c r="DJ11" s="251"/>
      <c r="DK11" s="251"/>
      <c r="DL11" s="251"/>
      <c r="DM11" s="251"/>
      <c r="DN11" s="251"/>
      <c r="DO11" s="251"/>
      <c r="DP11" s="251"/>
      <c r="DQ11" s="251"/>
      <c r="DR11" s="251"/>
      <c r="DS11" s="251"/>
      <c r="DT11" s="251"/>
      <c r="DU11" s="251"/>
      <c r="DV11" s="251"/>
      <c r="DW11" s="251"/>
      <c r="DX11" s="251"/>
      <c r="DY11" s="251"/>
      <c r="DZ11" s="251"/>
      <c r="EA11" s="251"/>
      <c r="EB11" s="251"/>
      <c r="EC11" s="251"/>
      <c r="ED11" s="251"/>
      <c r="EE11" s="251"/>
      <c r="EF11" s="251"/>
      <c r="EG11" s="251"/>
      <c r="EH11" s="251"/>
      <c r="EI11" s="251"/>
      <c r="EJ11" s="251"/>
      <c r="EK11" s="251"/>
      <c r="EL11" s="251"/>
      <c r="EM11" s="251"/>
      <c r="EN11" s="251"/>
      <c r="EO11" s="251"/>
      <c r="EP11" s="251"/>
      <c r="EQ11" s="251"/>
      <c r="ER11" s="251"/>
      <c r="ES11" s="251"/>
      <c r="ET11" s="251"/>
      <c r="EU11" s="251"/>
      <c r="EV11" s="251"/>
      <c r="EW11" s="251"/>
      <c r="EX11" s="251"/>
      <c r="EY11" s="251"/>
      <c r="EZ11" s="251"/>
      <c r="FA11" s="251"/>
      <c r="FB11" s="251"/>
      <c r="FC11" s="251"/>
      <c r="FD11" s="251"/>
      <c r="FE11" s="251"/>
      <c r="FF11" s="251"/>
      <c r="FG11" s="251"/>
      <c r="FH11" s="251"/>
      <c r="FI11" s="251"/>
      <c r="FJ11" s="251"/>
      <c r="FK11" s="251"/>
      <c r="FL11" s="251"/>
      <c r="FM11" s="251"/>
      <c r="FN11" s="251"/>
      <c r="FO11" s="251"/>
      <c r="FP11" s="251"/>
      <c r="FQ11" s="251"/>
      <c r="FR11" s="251"/>
      <c r="FS11" s="251"/>
      <c r="FT11" s="251"/>
      <c r="FU11" s="251"/>
      <c r="FV11" s="251"/>
      <c r="FW11" s="251"/>
      <c r="FX11" s="251"/>
      <c r="FY11" s="251"/>
      <c r="FZ11" s="251"/>
      <c r="GA11" s="251"/>
      <c r="GB11" s="251"/>
      <c r="GC11" s="251"/>
      <c r="GD11" s="251"/>
      <c r="GE11" s="251"/>
      <c r="GF11" s="251"/>
      <c r="GG11" s="251"/>
      <c r="GH11" s="251"/>
      <c r="GI11" s="251"/>
      <c r="GJ11" s="251"/>
      <c r="GK11" s="251"/>
      <c r="GL11" s="251"/>
      <c r="GM11" s="251"/>
      <c r="GN11" s="251"/>
      <c r="GO11" s="251"/>
      <c r="GP11" s="251"/>
      <c r="GQ11" s="251"/>
      <c r="GR11" s="251"/>
      <c r="GS11" s="251"/>
      <c r="GT11" s="251"/>
      <c r="GU11" s="251"/>
      <c r="GV11" s="251"/>
      <c r="GW11" s="251"/>
      <c r="GX11" s="251"/>
      <c r="GY11" s="251"/>
      <c r="GZ11" s="251"/>
      <c r="HA11" s="251"/>
      <c r="HB11" s="251"/>
      <c r="HC11" s="251"/>
      <c r="HD11" s="251"/>
      <c r="HE11" s="251"/>
      <c r="HF11" s="251"/>
      <c r="HG11" s="251"/>
      <c r="HH11" s="251"/>
      <c r="HI11" s="251"/>
      <c r="HJ11" s="251"/>
      <c r="HK11" s="251"/>
      <c r="HL11" s="251"/>
      <c r="HM11" s="251"/>
      <c r="HN11" s="251"/>
      <c r="HO11" s="251"/>
      <c r="HP11" s="251"/>
      <c r="HQ11" s="251"/>
      <c r="HR11" s="251"/>
      <c r="HS11" s="251"/>
      <c r="HT11" s="251"/>
      <c r="HU11" s="251"/>
      <c r="HV11" s="251"/>
      <c r="HW11" s="251"/>
      <c r="HX11" s="251"/>
      <c r="HY11" s="251"/>
      <c r="HZ11" s="251"/>
      <c r="IA11" s="251"/>
      <c r="IB11" s="251"/>
      <c r="IC11" s="251"/>
      <c r="ID11" s="251"/>
      <c r="IE11" s="251"/>
      <c r="IF11" s="251"/>
      <c r="IG11" s="251"/>
      <c r="IH11" s="251"/>
      <c r="II11" s="251"/>
      <c r="IJ11" s="251"/>
      <c r="IK11" s="251"/>
      <c r="IL11" s="251"/>
      <c r="IM11" s="251"/>
      <c r="IN11" s="251"/>
      <c r="IO11" s="251"/>
      <c r="IP11" s="251"/>
      <c r="IQ11" s="251"/>
      <c r="IR11" s="251"/>
      <c r="IS11" s="251"/>
      <c r="IT11" s="251"/>
      <c r="IU11" s="251"/>
      <c r="IV11" s="251"/>
      <c r="IW11" s="251"/>
      <c r="IX11" s="251"/>
      <c r="IY11" s="251"/>
      <c r="IZ11" s="251"/>
      <c r="JA11" s="251"/>
      <c r="JB11" s="251"/>
      <c r="JC11" s="251"/>
      <c r="JD11" s="251"/>
      <c r="JE11" s="251"/>
      <c r="JF11" s="251"/>
      <c r="JG11" s="251"/>
      <c r="JH11" s="251"/>
      <c r="JI11" s="251"/>
      <c r="JJ11" s="251"/>
      <c r="JK11" s="251"/>
      <c r="JL11" s="251"/>
      <c r="JM11" s="251"/>
      <c r="JN11" s="251"/>
      <c r="JO11" s="251"/>
      <c r="JP11" s="251"/>
      <c r="JQ11" s="251"/>
      <c r="JR11" s="251"/>
      <c r="JS11" s="251"/>
      <c r="JT11" s="251"/>
      <c r="JU11" s="251"/>
      <c r="JV11" s="251"/>
      <c r="JW11" s="251"/>
      <c r="JX11" s="251"/>
      <c r="JY11" s="251"/>
      <c r="JZ11" s="251"/>
      <c r="KA11" s="251"/>
      <c r="KB11" s="251"/>
      <c r="KC11" s="251"/>
      <c r="KD11" s="251"/>
      <c r="KE11" s="251"/>
      <c r="KF11" s="251"/>
      <c r="KG11" s="251"/>
      <c r="KH11" s="251"/>
      <c r="KI11" s="251"/>
      <c r="KJ11" s="251"/>
      <c r="KK11" s="251"/>
      <c r="KL11" s="251"/>
      <c r="KM11" s="251"/>
      <c r="KN11" s="251"/>
      <c r="KO11" s="251"/>
      <c r="KP11" s="251"/>
      <c r="KQ11" s="251"/>
      <c r="KR11" s="251"/>
      <c r="KS11" s="251"/>
      <c r="KT11" s="251"/>
      <c r="KU11" s="251"/>
      <c r="KV11" s="251"/>
      <c r="KW11" s="251"/>
      <c r="KX11" s="251"/>
      <c r="KY11" s="251"/>
      <c r="KZ11" s="251"/>
      <c r="LA11" s="251"/>
      <c r="LB11" s="251"/>
      <c r="LC11" s="251"/>
      <c r="LD11" s="251"/>
      <c r="LE11" s="251"/>
      <c r="LF11" s="251"/>
      <c r="LG11" s="251"/>
      <c r="LH11" s="251"/>
      <c r="LI11" s="251"/>
      <c r="LJ11" s="251"/>
      <c r="LK11" s="251"/>
      <c r="LL11" s="251"/>
      <c r="LM11" s="251"/>
      <c r="LN11" s="251"/>
      <c r="LO11" s="251"/>
      <c r="LP11" s="251"/>
      <c r="LQ11" s="251"/>
      <c r="LR11" s="251"/>
      <c r="LS11" s="251"/>
      <c r="LT11" s="251"/>
      <c r="LU11" s="251"/>
      <c r="LV11" s="251"/>
      <c r="LW11" s="251"/>
      <c r="LX11" s="251"/>
      <c r="LY11" s="251"/>
      <c r="LZ11" s="251"/>
      <c r="MA11" s="251"/>
      <c r="MB11" s="251"/>
      <c r="MC11" s="251"/>
      <c r="MD11" s="251"/>
      <c r="ME11" s="251"/>
      <c r="MF11" s="251"/>
      <c r="MG11" s="251"/>
      <c r="MH11" s="251"/>
      <c r="MI11" s="251"/>
      <c r="MJ11" s="251"/>
      <c r="MK11" s="251"/>
      <c r="ML11" s="251"/>
      <c r="MM11" s="251"/>
      <c r="MN11" s="251"/>
      <c r="MO11" s="251"/>
      <c r="MP11" s="251"/>
      <c r="MQ11" s="251"/>
      <c r="MR11" s="251"/>
      <c r="MS11" s="251"/>
      <c r="MT11" s="251"/>
      <c r="MU11" s="251"/>
      <c r="MV11" s="251"/>
      <c r="MW11" s="251"/>
      <c r="MX11" s="251"/>
      <c r="MY11" s="251"/>
      <c r="MZ11" s="251"/>
      <c r="NA11" s="251"/>
      <c r="NB11" s="251"/>
      <c r="NC11" s="251"/>
      <c r="ND11" s="251"/>
      <c r="NE11" s="251"/>
      <c r="NF11" s="251"/>
      <c r="NG11" s="251"/>
      <c r="NH11" s="251"/>
      <c r="NI11" s="251"/>
      <c r="NJ11" s="251"/>
      <c r="NK11" s="251"/>
      <c r="NL11" s="251"/>
      <c r="NM11" s="251"/>
      <c r="NN11" s="251"/>
      <c r="NO11" s="251"/>
      <c r="NP11" s="251"/>
      <c r="NQ11" s="251"/>
      <c r="NR11" s="251"/>
      <c r="NS11" s="251"/>
      <c r="NT11" s="251"/>
      <c r="NU11" s="251"/>
      <c r="NV11" s="251"/>
      <c r="NW11" s="251"/>
      <c r="NX11" s="251"/>
      <c r="NY11" s="251"/>
      <c r="NZ11" s="251"/>
      <c r="OA11" s="251"/>
      <c r="OB11" s="251"/>
      <c r="OC11" s="251"/>
      <c r="OD11" s="251"/>
      <c r="OE11" s="251"/>
      <c r="OF11" s="251"/>
      <c r="OG11" s="251"/>
      <c r="OH11" s="251"/>
      <c r="OI11" s="251"/>
      <c r="OJ11" s="251"/>
      <c r="OK11" s="251"/>
      <c r="OL11" s="251"/>
      <c r="OM11" s="251"/>
      <c r="ON11" s="251"/>
      <c r="OO11" s="251"/>
      <c r="OP11" s="251"/>
      <c r="OQ11" s="251"/>
      <c r="OR11" s="251"/>
      <c r="OS11" s="251"/>
      <c r="OT11" s="251"/>
      <c r="OU11" s="251"/>
      <c r="OV11" s="251"/>
      <c r="OW11" s="251"/>
      <c r="OX11" s="251"/>
      <c r="OY11" s="251"/>
      <c r="OZ11" s="251"/>
      <c r="PA11" s="251"/>
      <c r="PB11" s="251"/>
      <c r="PC11" s="251"/>
      <c r="PD11" s="251"/>
      <c r="PE11" s="251"/>
      <c r="PF11" s="251"/>
      <c r="PG11" s="251"/>
      <c r="PH11" s="251"/>
      <c r="PI11" s="251"/>
      <c r="PJ11" s="251"/>
      <c r="PK11" s="251"/>
      <c r="PL11" s="251"/>
      <c r="PM11" s="251"/>
      <c r="PN11" s="251"/>
      <c r="PO11" s="251"/>
      <c r="PP11" s="251"/>
      <c r="PQ11" s="251"/>
      <c r="PR11" s="251"/>
      <c r="PS11" s="251"/>
      <c r="PT11" s="251"/>
      <c r="PU11" s="251"/>
      <c r="PV11" s="251"/>
      <c r="PW11" s="251"/>
      <c r="PX11" s="251"/>
      <c r="PY11" s="251"/>
      <c r="PZ11" s="251"/>
      <c r="QA11" s="251"/>
      <c r="QB11" s="251"/>
      <c r="QC11" s="251"/>
      <c r="QD11" s="251"/>
      <c r="QE11" s="251"/>
      <c r="QF11" s="251"/>
      <c r="QG11" s="251"/>
      <c r="QH11" s="251"/>
      <c r="QI11" s="251"/>
      <c r="QJ11" s="251"/>
      <c r="QK11" s="251"/>
      <c r="QL11" s="251"/>
      <c r="QM11" s="251"/>
      <c r="QN11" s="251"/>
      <c r="QO11" s="251"/>
      <c r="QP11" s="251"/>
      <c r="QQ11" s="251"/>
      <c r="QR11" s="251"/>
      <c r="QS11" s="251"/>
      <c r="QT11" s="251"/>
      <c r="QU11" s="251"/>
      <c r="QV11" s="251"/>
      <c r="QW11" s="251"/>
      <c r="QX11" s="251"/>
      <c r="QY11" s="251"/>
      <c r="QZ11" s="251"/>
      <c r="RA11" s="251"/>
      <c r="RB11" s="251"/>
      <c r="RC11" s="251"/>
      <c r="RD11" s="251"/>
      <c r="RE11" s="251"/>
      <c r="RF11" s="251"/>
      <c r="RG11" s="251"/>
      <c r="RH11" s="251"/>
      <c r="RI11" s="251"/>
      <c r="RJ11" s="251"/>
      <c r="RK11" s="251"/>
      <c r="RL11" s="251"/>
      <c r="RM11" s="251"/>
      <c r="RN11" s="251"/>
      <c r="RO11" s="251"/>
      <c r="RP11" s="251"/>
      <c r="RQ11" s="251"/>
      <c r="RR11" s="251"/>
      <c r="RS11" s="251"/>
      <c r="RT11" s="251"/>
      <c r="RU11" s="251"/>
      <c r="RV11" s="251"/>
      <c r="RW11" s="251"/>
      <c r="RX11" s="251"/>
      <c r="RY11" s="251"/>
      <c r="RZ11" s="251"/>
      <c r="SA11" s="251"/>
      <c r="SB11" s="251"/>
      <c r="SC11" s="251"/>
      <c r="SD11" s="251"/>
      <c r="SE11" s="251"/>
      <c r="SF11" s="251"/>
      <c r="SG11" s="251"/>
      <c r="SH11" s="251"/>
      <c r="SI11" s="251"/>
      <c r="SJ11" s="251"/>
      <c r="SK11" s="251"/>
      <c r="SL11" s="251"/>
      <c r="SM11" s="251"/>
      <c r="SN11" s="251"/>
      <c r="SO11" s="251"/>
      <c r="SP11" s="251"/>
      <c r="SQ11" s="251"/>
      <c r="SR11" s="251"/>
      <c r="SS11" s="251"/>
      <c r="ST11" s="251"/>
      <c r="SU11" s="251"/>
      <c r="SV11" s="251"/>
      <c r="SW11" s="251"/>
      <c r="SX11" s="251"/>
      <c r="SY11" s="251"/>
      <c r="SZ11" s="251"/>
      <c r="TA11" s="251"/>
      <c r="TB11" s="251"/>
      <c r="TC11" s="251"/>
      <c r="TD11" s="251"/>
      <c r="TE11" s="251"/>
      <c r="TF11" s="251"/>
      <c r="TG11" s="251"/>
      <c r="TH11" s="251"/>
      <c r="TI11" s="251"/>
      <c r="TJ11" s="251"/>
      <c r="TK11" s="251"/>
      <c r="TL11" s="251"/>
      <c r="TM11" s="251"/>
      <c r="TN11" s="251"/>
      <c r="TO11" s="251"/>
      <c r="TP11" s="251"/>
      <c r="TQ11" s="251"/>
      <c r="TR11" s="251"/>
      <c r="TS11" s="251"/>
      <c r="TT11" s="251"/>
      <c r="TU11" s="251"/>
      <c r="TV11" s="251"/>
      <c r="TW11" s="251"/>
      <c r="TX11" s="251"/>
      <c r="TY11" s="251"/>
      <c r="TZ11" s="251"/>
      <c r="UA11" s="251"/>
      <c r="UB11" s="251"/>
      <c r="UC11" s="251"/>
      <c r="UD11" s="251"/>
      <c r="UE11" s="251"/>
      <c r="UF11" s="251"/>
      <c r="UG11" s="251"/>
      <c r="UH11" s="251"/>
      <c r="UI11" s="251"/>
      <c r="UJ11" s="251"/>
      <c r="UK11" s="251"/>
      <c r="UL11" s="251"/>
      <c r="UM11" s="251"/>
      <c r="UN11" s="251"/>
      <c r="UO11" s="251"/>
      <c r="UP11" s="251"/>
      <c r="UQ11" s="251"/>
      <c r="UR11" s="251"/>
      <c r="US11" s="251"/>
      <c r="UT11" s="251"/>
      <c r="UU11" s="251"/>
      <c r="UV11" s="251"/>
      <c r="UW11" s="251"/>
      <c r="UX11" s="251"/>
      <c r="UY11" s="251"/>
      <c r="UZ11" s="251"/>
      <c r="VA11" s="251"/>
      <c r="VB11" s="251"/>
      <c r="VC11" s="251"/>
      <c r="VD11" s="251"/>
      <c r="VE11" s="251"/>
      <c r="VF11" s="251"/>
      <c r="VG11" s="251"/>
      <c r="VH11" s="251"/>
      <c r="VI11" s="251"/>
      <c r="VJ11" s="251"/>
      <c r="VK11" s="251"/>
      <c r="VL11" s="251"/>
      <c r="VM11" s="251"/>
      <c r="VN11" s="251"/>
      <c r="VO11" s="251"/>
      <c r="VP11" s="251"/>
      <c r="VQ11" s="251"/>
      <c r="VR11" s="251"/>
      <c r="VS11" s="251"/>
      <c r="VT11" s="251"/>
      <c r="VU11" s="251"/>
      <c r="VV11" s="251"/>
      <c r="VW11" s="251"/>
      <c r="VX11" s="251"/>
      <c r="VY11" s="251"/>
      <c r="VZ11" s="251"/>
      <c r="WA11" s="251"/>
      <c r="WB11" s="251"/>
      <c r="WC11" s="251"/>
      <c r="WD11" s="251"/>
      <c r="WE11" s="251"/>
      <c r="WF11" s="251"/>
      <c r="WG11" s="251"/>
      <c r="WH11" s="251"/>
      <c r="WI11" s="251"/>
      <c r="WJ11" s="251"/>
      <c r="WK11" s="251"/>
      <c r="WL11" s="251"/>
      <c r="WM11" s="251"/>
      <c r="WN11" s="251"/>
      <c r="WO11" s="251"/>
      <c r="WP11" s="251"/>
      <c r="WQ11" s="251"/>
      <c r="WR11" s="251"/>
      <c r="WS11" s="251"/>
      <c r="WT11" s="251"/>
      <c r="WU11" s="251"/>
      <c r="WV11" s="251"/>
      <c r="WW11" s="251"/>
      <c r="WX11" s="251"/>
      <c r="WY11" s="251"/>
      <c r="WZ11" s="251"/>
      <c r="XA11" s="251"/>
      <c r="XB11" s="251"/>
      <c r="XC11" s="251"/>
      <c r="XD11" s="251"/>
      <c r="XE11" s="251"/>
      <c r="XF11" s="251"/>
      <c r="XG11" s="251"/>
      <c r="XH11" s="251"/>
      <c r="XI11" s="251"/>
      <c r="XJ11" s="251"/>
      <c r="XK11" s="251"/>
      <c r="XL11" s="251"/>
      <c r="XM11" s="251"/>
      <c r="XN11" s="251"/>
      <c r="XO11" s="251"/>
      <c r="XP11" s="251"/>
      <c r="XQ11" s="251"/>
      <c r="XR11" s="251"/>
      <c r="XS11" s="251"/>
      <c r="XT11" s="251"/>
      <c r="XU11" s="251"/>
      <c r="XV11" s="251"/>
      <c r="XW11" s="251"/>
      <c r="XX11" s="251"/>
      <c r="XY11" s="251"/>
      <c r="XZ11" s="251"/>
      <c r="YA11" s="251"/>
      <c r="YB11" s="251"/>
      <c r="YC11" s="251"/>
      <c r="YD11" s="251"/>
      <c r="YE11" s="251"/>
      <c r="YF11" s="251"/>
      <c r="YG11" s="251"/>
      <c r="YH11" s="251"/>
      <c r="YI11" s="251"/>
      <c r="YJ11" s="251"/>
      <c r="YK11" s="251"/>
      <c r="YL11" s="251"/>
      <c r="YM11" s="251"/>
      <c r="YN11" s="251"/>
      <c r="YO11" s="251"/>
      <c r="YP11" s="251"/>
      <c r="YQ11" s="251"/>
      <c r="YR11" s="251"/>
      <c r="YS11" s="251"/>
      <c r="YT11" s="251"/>
      <c r="YU11" s="251"/>
      <c r="YV11" s="251"/>
      <c r="YW11" s="251"/>
      <c r="YX11" s="251"/>
      <c r="YY11" s="251"/>
      <c r="YZ11" s="251"/>
      <c r="ZA11" s="251"/>
      <c r="ZB11" s="251"/>
      <c r="ZC11" s="251"/>
      <c r="ZD11" s="251"/>
      <c r="ZE11" s="251"/>
      <c r="ZF11" s="251"/>
      <c r="ZG11" s="251"/>
      <c r="ZH11" s="251"/>
      <c r="ZI11" s="251"/>
      <c r="ZJ11" s="251"/>
      <c r="ZK11" s="251"/>
      <c r="ZL11" s="251"/>
      <c r="ZM11" s="251"/>
      <c r="ZN11" s="251"/>
      <c r="ZO11" s="251"/>
      <c r="ZP11" s="251"/>
      <c r="ZQ11" s="251"/>
      <c r="ZR11" s="251"/>
      <c r="ZS11" s="251"/>
      <c r="ZT11" s="251"/>
      <c r="ZU11" s="251"/>
      <c r="ZV11" s="251"/>
      <c r="ZW11" s="251"/>
      <c r="ZX11" s="251"/>
      <c r="ZY11" s="251"/>
      <c r="ZZ11" s="251"/>
      <c r="AAA11" s="251"/>
      <c r="AAB11" s="251"/>
      <c r="AAC11" s="251"/>
      <c r="AAD11" s="251"/>
      <c r="AAE11" s="251"/>
      <c r="AAF11" s="251"/>
      <c r="AAG11" s="251"/>
      <c r="AAH11" s="251"/>
      <c r="AAI11" s="251"/>
      <c r="AAJ11" s="251"/>
      <c r="AAK11" s="251"/>
      <c r="AAL11" s="251"/>
      <c r="AAM11" s="251"/>
      <c r="AAN11" s="251"/>
      <c r="AAO11" s="251"/>
      <c r="AAP11" s="251"/>
      <c r="AAQ11" s="251"/>
      <c r="AAR11" s="251"/>
      <c r="AAS11" s="251"/>
      <c r="AAT11" s="251"/>
      <c r="AAU11" s="251"/>
      <c r="AAV11" s="251"/>
      <c r="AAW11" s="251"/>
      <c r="AAX11" s="251"/>
      <c r="AAY11" s="251"/>
      <c r="AAZ11" s="251"/>
      <c r="ABA11" s="251"/>
      <c r="ABB11" s="251"/>
      <c r="ABC11" s="251"/>
      <c r="ABD11" s="251"/>
      <c r="ABE11" s="251"/>
      <c r="ABF11" s="251"/>
      <c r="ABG11" s="251"/>
      <c r="ABH11" s="251"/>
      <c r="ABI11" s="251"/>
      <c r="ABJ11" s="251"/>
      <c r="ABK11" s="251"/>
      <c r="ABL11" s="251"/>
      <c r="ABM11" s="251"/>
      <c r="ABN11" s="251"/>
      <c r="ABO11" s="251"/>
      <c r="ABP11" s="251"/>
      <c r="ABQ11" s="251"/>
      <c r="ABR11" s="251"/>
      <c r="ABS11" s="251"/>
      <c r="ABT11" s="251"/>
      <c r="ABU11" s="251"/>
      <c r="ABV11" s="251"/>
      <c r="ABW11" s="251"/>
      <c r="ABX11" s="251"/>
      <c r="ABY11" s="251"/>
      <c r="ABZ11" s="251"/>
      <c r="ACA11" s="251"/>
      <c r="ACB11" s="251"/>
      <c r="ACC11" s="251"/>
      <c r="ACD11" s="251"/>
      <c r="ACE11" s="251"/>
      <c r="ACF11" s="251"/>
      <c r="ACG11" s="251"/>
      <c r="ACH11" s="251"/>
      <c r="ACI11" s="251"/>
      <c r="ACJ11" s="251"/>
      <c r="ACK11" s="251"/>
      <c r="ACL11" s="251"/>
      <c r="ACM11" s="251"/>
      <c r="ACN11" s="251"/>
      <c r="ACO11" s="251"/>
      <c r="ACP11" s="251"/>
      <c r="ACQ11" s="251"/>
      <c r="ACR11" s="251"/>
      <c r="ACS11" s="251"/>
      <c r="ACT11" s="251"/>
      <c r="ACU11" s="251"/>
      <c r="ACV11" s="251"/>
      <c r="ACW11" s="251"/>
      <c r="ACX11" s="251"/>
      <c r="ACY11" s="251"/>
      <c r="ACZ11" s="251"/>
      <c r="ADA11" s="251"/>
      <c r="ADB11" s="251"/>
      <c r="ADC11" s="251"/>
      <c r="ADD11" s="251"/>
      <c r="ADE11" s="251"/>
      <c r="ADF11" s="251"/>
      <c r="ADG11" s="251"/>
      <c r="ADH11" s="251"/>
      <c r="ADI11" s="251"/>
      <c r="ADJ11" s="251"/>
      <c r="ADK11" s="251"/>
      <c r="ADL11" s="251"/>
      <c r="ADM11" s="251"/>
      <c r="ADN11" s="251"/>
      <c r="ADO11" s="251"/>
      <c r="ADP11" s="251"/>
      <c r="ADQ11" s="251"/>
      <c r="ADR11" s="251"/>
      <c r="ADS11" s="251"/>
      <c r="ADT11" s="251"/>
      <c r="ADU11" s="251"/>
      <c r="ADV11" s="251"/>
      <c r="ADW11" s="251"/>
      <c r="ADX11" s="251"/>
      <c r="ADY11" s="251"/>
      <c r="ADZ11" s="251"/>
      <c r="AEA11" s="251"/>
      <c r="AEB11" s="251"/>
      <c r="AEC11" s="251"/>
      <c r="AED11" s="251"/>
      <c r="AEE11" s="251"/>
      <c r="AEF11" s="251"/>
      <c r="AEG11" s="251"/>
      <c r="AEH11" s="251"/>
      <c r="AEI11" s="251"/>
      <c r="AEJ11" s="251"/>
      <c r="AEK11" s="251"/>
      <c r="AEL11" s="251"/>
      <c r="AEM11" s="251"/>
      <c r="AEN11" s="251"/>
      <c r="AEO11" s="251"/>
      <c r="AEP11" s="251"/>
      <c r="AEQ11" s="251"/>
      <c r="AER11" s="251"/>
      <c r="AES11" s="251"/>
      <c r="AET11" s="251"/>
      <c r="AEU11" s="251"/>
      <c r="AEV11" s="251"/>
      <c r="AEW11" s="251"/>
      <c r="AEX11" s="251"/>
      <c r="AEY11" s="251"/>
      <c r="AEZ11" s="251"/>
      <c r="AFA11" s="251"/>
      <c r="AFB11" s="251"/>
      <c r="AFC11" s="251"/>
      <c r="AFD11" s="251"/>
      <c r="AFE11" s="251"/>
      <c r="AFF11" s="251"/>
      <c r="AFG11" s="251"/>
      <c r="AFH11" s="251"/>
      <c r="AFI11" s="251"/>
      <c r="AFJ11" s="251"/>
      <c r="AFK11" s="251"/>
      <c r="AFL11" s="251"/>
      <c r="AFM11" s="251"/>
      <c r="AFN11" s="251"/>
      <c r="AFO11" s="251"/>
      <c r="AFP11" s="251"/>
      <c r="AFQ11" s="251"/>
      <c r="AFR11" s="251"/>
      <c r="AFS11" s="251"/>
      <c r="AFT11" s="251"/>
      <c r="AFU11" s="251"/>
      <c r="AFV11" s="251"/>
      <c r="AFW11" s="251"/>
      <c r="AFX11" s="251"/>
      <c r="AFY11" s="251"/>
      <c r="AFZ11" s="251"/>
      <c r="AGA11" s="251"/>
      <c r="AGB11" s="251"/>
      <c r="AGC11" s="251"/>
      <c r="AGD11" s="251"/>
      <c r="AGE11" s="251"/>
      <c r="AGF11" s="251"/>
      <c r="AGG11" s="251"/>
      <c r="AGH11" s="251"/>
      <c r="AGI11" s="251"/>
      <c r="AGJ11" s="251"/>
      <c r="AGK11" s="251"/>
      <c r="AGL11" s="251"/>
      <c r="AGM11" s="251"/>
      <c r="AGN11" s="251"/>
      <c r="AGO11" s="251"/>
      <c r="AGP11" s="251"/>
      <c r="AGQ11" s="251"/>
      <c r="AGR11" s="251"/>
      <c r="AGS11" s="251"/>
      <c r="AGT11" s="251"/>
      <c r="AGU11" s="251"/>
      <c r="AGV11" s="251"/>
      <c r="AGW11" s="251"/>
      <c r="AGX11" s="251"/>
      <c r="AGY11" s="251"/>
      <c r="AGZ11" s="251"/>
      <c r="AHA11" s="251"/>
    </row>
    <row r="12" spans="1:885" ht="30" customHeight="1" x14ac:dyDescent="0.3">
      <c r="A12" s="242"/>
      <c r="B12" s="256"/>
      <c r="C12" s="249"/>
      <c r="D12" s="249"/>
      <c r="E12" s="249"/>
      <c r="F12" s="249"/>
      <c r="G12" s="249"/>
      <c r="H12" s="249"/>
      <c r="I12" s="249"/>
      <c r="J12" s="244"/>
      <c r="K12" s="257"/>
      <c r="L12" s="244"/>
      <c r="M12" s="248"/>
      <c r="N12" s="297"/>
      <c r="O12" s="243"/>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245"/>
      <c r="BH12" s="245"/>
      <c r="BI12" s="245"/>
      <c r="BJ12" s="245"/>
      <c r="BK12" s="245"/>
      <c r="BL12" s="245"/>
      <c r="BM12" s="245"/>
      <c r="BN12" s="245"/>
      <c r="BO12" s="245"/>
      <c r="BP12" s="245"/>
      <c r="BQ12" s="245"/>
      <c r="BR12" s="245"/>
      <c r="BS12" s="245"/>
      <c r="BT12" s="245"/>
      <c r="BU12" s="245"/>
      <c r="BV12" s="245"/>
      <c r="BW12" s="245"/>
      <c r="BX12" s="245"/>
      <c r="BY12" s="245"/>
      <c r="BZ12" s="245"/>
      <c r="CA12" s="245"/>
      <c r="CB12" s="245"/>
      <c r="CC12" s="245"/>
      <c r="CD12" s="245"/>
      <c r="CE12" s="245"/>
      <c r="CF12" s="245"/>
      <c r="CG12" s="245"/>
      <c r="CH12" s="245"/>
      <c r="CI12" s="245"/>
      <c r="CJ12" s="245"/>
      <c r="CK12" s="245"/>
      <c r="CL12" s="245"/>
      <c r="CM12" s="245"/>
      <c r="CN12" s="245"/>
      <c r="CO12" s="245"/>
      <c r="CP12" s="245"/>
      <c r="CQ12" s="245"/>
      <c r="CR12" s="245"/>
      <c r="CS12" s="245"/>
      <c r="CT12" s="245"/>
      <c r="CU12" s="245"/>
      <c r="CV12" s="245"/>
      <c r="CW12" s="245"/>
      <c r="CX12" s="245"/>
      <c r="CY12" s="245"/>
      <c r="CZ12" s="245"/>
      <c r="DA12" s="245"/>
      <c r="DB12" s="245"/>
      <c r="DC12" s="245"/>
      <c r="DD12" s="245"/>
      <c r="DE12" s="245"/>
      <c r="DF12" s="245"/>
      <c r="DG12" s="245"/>
      <c r="DH12" s="245"/>
      <c r="DI12" s="245"/>
      <c r="DJ12" s="245"/>
      <c r="DK12" s="245"/>
      <c r="DL12" s="245"/>
      <c r="DM12" s="245"/>
      <c r="DN12" s="245"/>
      <c r="DO12" s="245"/>
      <c r="DP12" s="245"/>
      <c r="DQ12" s="245"/>
      <c r="DR12" s="245"/>
      <c r="DS12" s="245"/>
      <c r="DT12" s="245"/>
      <c r="DU12" s="245"/>
      <c r="DV12" s="245"/>
      <c r="DW12" s="245"/>
      <c r="DX12" s="245"/>
      <c r="DY12" s="245"/>
      <c r="DZ12" s="245"/>
      <c r="EA12" s="245"/>
      <c r="EB12" s="245"/>
      <c r="EC12" s="245"/>
      <c r="ED12" s="245"/>
      <c r="EE12" s="245"/>
      <c r="EF12" s="245"/>
      <c r="EG12" s="245"/>
      <c r="EH12" s="245"/>
      <c r="EI12" s="245"/>
      <c r="EJ12" s="245"/>
      <c r="EK12" s="245"/>
      <c r="EL12" s="245"/>
      <c r="EM12" s="245"/>
      <c r="EN12" s="245"/>
      <c r="EO12" s="245"/>
      <c r="EP12" s="245"/>
      <c r="EQ12" s="245"/>
      <c r="ER12" s="245"/>
      <c r="ES12" s="245"/>
      <c r="ET12" s="245"/>
      <c r="EU12" s="245"/>
      <c r="EV12" s="245"/>
      <c r="EW12" s="245"/>
      <c r="EX12" s="245"/>
      <c r="EY12" s="245"/>
      <c r="EZ12" s="245"/>
      <c r="FA12" s="245"/>
      <c r="FB12" s="245"/>
      <c r="FC12" s="245"/>
      <c r="FD12" s="245"/>
      <c r="FE12" s="245"/>
      <c r="FF12" s="245"/>
      <c r="FG12" s="245"/>
      <c r="FH12" s="245"/>
      <c r="FI12" s="245"/>
      <c r="FJ12" s="245"/>
      <c r="FK12" s="245"/>
      <c r="FL12" s="245"/>
      <c r="FM12" s="245"/>
      <c r="FN12" s="245"/>
      <c r="FO12" s="245"/>
      <c r="FP12" s="245"/>
      <c r="FQ12" s="245"/>
      <c r="FR12" s="245"/>
      <c r="FS12" s="245"/>
      <c r="FT12" s="245"/>
      <c r="FU12" s="245"/>
      <c r="FV12" s="245"/>
      <c r="FW12" s="245"/>
      <c r="FX12" s="245"/>
      <c r="FY12" s="245"/>
      <c r="FZ12" s="245"/>
      <c r="GA12" s="245"/>
      <c r="GB12" s="245"/>
      <c r="GC12" s="245"/>
      <c r="GD12" s="245"/>
      <c r="GE12" s="245"/>
      <c r="GF12" s="245"/>
      <c r="GG12" s="245"/>
      <c r="GH12" s="245"/>
      <c r="GI12" s="245"/>
      <c r="GJ12" s="245"/>
      <c r="GK12" s="245"/>
      <c r="GL12" s="245"/>
      <c r="GM12" s="245"/>
      <c r="GN12" s="245"/>
      <c r="GO12" s="245"/>
      <c r="GP12" s="245"/>
      <c r="GQ12" s="245"/>
      <c r="GR12" s="245"/>
      <c r="GS12" s="245"/>
      <c r="GT12" s="245"/>
      <c r="GU12" s="245"/>
      <c r="GV12" s="245"/>
      <c r="GW12" s="245"/>
      <c r="GX12" s="245"/>
      <c r="GY12" s="245"/>
      <c r="GZ12" s="245"/>
      <c r="HA12" s="245"/>
      <c r="HB12" s="245"/>
      <c r="HC12" s="245"/>
      <c r="HD12" s="245"/>
      <c r="HE12" s="245"/>
      <c r="HF12" s="245"/>
      <c r="HG12" s="245"/>
      <c r="HH12" s="245"/>
      <c r="HI12" s="245"/>
      <c r="HJ12" s="245"/>
      <c r="HK12" s="245"/>
      <c r="HL12" s="245"/>
      <c r="HM12" s="245"/>
      <c r="HN12" s="245"/>
      <c r="HO12" s="245"/>
      <c r="HP12" s="245"/>
      <c r="HQ12" s="245"/>
      <c r="HR12" s="245"/>
      <c r="HS12" s="245"/>
      <c r="HT12" s="245"/>
      <c r="HU12" s="245"/>
      <c r="HV12" s="245"/>
      <c r="HW12" s="245"/>
      <c r="HX12" s="245"/>
      <c r="HY12" s="245"/>
      <c r="HZ12" s="245"/>
      <c r="IA12" s="245"/>
      <c r="IB12" s="245"/>
      <c r="IC12" s="245"/>
      <c r="ID12" s="245"/>
      <c r="IE12" s="245"/>
      <c r="IF12" s="245"/>
      <c r="IG12" s="245"/>
      <c r="IH12" s="245"/>
      <c r="II12" s="245"/>
      <c r="IJ12" s="245"/>
      <c r="IK12" s="245"/>
      <c r="IL12" s="245"/>
      <c r="IM12" s="245"/>
      <c r="IN12" s="245"/>
      <c r="IO12" s="245"/>
      <c r="IP12" s="245"/>
      <c r="IQ12" s="245"/>
      <c r="IR12" s="245"/>
      <c r="IS12" s="245"/>
      <c r="IT12" s="245"/>
      <c r="IU12" s="245"/>
      <c r="IV12" s="245"/>
      <c r="IW12" s="245"/>
      <c r="IX12" s="245"/>
      <c r="IY12" s="245"/>
      <c r="IZ12" s="245"/>
      <c r="JA12" s="245"/>
      <c r="JB12" s="245"/>
      <c r="JC12" s="245"/>
      <c r="JD12" s="245"/>
      <c r="JE12" s="245"/>
      <c r="JF12" s="245"/>
      <c r="JG12" s="245"/>
      <c r="JH12" s="245"/>
      <c r="JI12" s="245"/>
      <c r="JJ12" s="245"/>
      <c r="JK12" s="245"/>
      <c r="JL12" s="245"/>
      <c r="JM12" s="245"/>
      <c r="JN12" s="245"/>
      <c r="JO12" s="245"/>
      <c r="JP12" s="245"/>
      <c r="JQ12" s="245"/>
      <c r="JR12" s="245"/>
      <c r="JS12" s="245"/>
      <c r="JT12" s="245"/>
      <c r="JU12" s="245"/>
      <c r="JV12" s="245"/>
      <c r="JW12" s="245"/>
      <c r="JX12" s="245"/>
      <c r="JY12" s="245"/>
      <c r="JZ12" s="245"/>
      <c r="KA12" s="245"/>
      <c r="KB12" s="245"/>
      <c r="KC12" s="245"/>
      <c r="KD12" s="245"/>
      <c r="KE12" s="245"/>
      <c r="KF12" s="245"/>
      <c r="KG12" s="245"/>
      <c r="KH12" s="245"/>
      <c r="KI12" s="245"/>
      <c r="KJ12" s="245"/>
      <c r="KK12" s="245"/>
      <c r="KL12" s="245"/>
      <c r="KM12" s="245"/>
      <c r="KN12" s="245"/>
      <c r="KO12" s="245"/>
      <c r="KP12" s="245"/>
      <c r="KQ12" s="245"/>
      <c r="KR12" s="245"/>
      <c r="KS12" s="245"/>
      <c r="KT12" s="245"/>
      <c r="KU12" s="245"/>
      <c r="KV12" s="245"/>
      <c r="KW12" s="245"/>
      <c r="KX12" s="245"/>
      <c r="KY12" s="245"/>
      <c r="KZ12" s="245"/>
      <c r="LA12" s="245"/>
      <c r="LB12" s="245"/>
      <c r="LC12" s="245"/>
      <c r="LD12" s="245"/>
      <c r="LE12" s="245"/>
      <c r="LF12" s="245"/>
      <c r="LG12" s="245"/>
      <c r="LH12" s="245"/>
      <c r="LI12" s="245"/>
      <c r="LJ12" s="245"/>
      <c r="LK12" s="245"/>
      <c r="LL12" s="245"/>
      <c r="LM12" s="245"/>
      <c r="LN12" s="245"/>
      <c r="LO12" s="245"/>
      <c r="LP12" s="245"/>
      <c r="LQ12" s="245"/>
      <c r="LR12" s="245"/>
      <c r="LS12" s="245"/>
      <c r="LT12" s="245"/>
      <c r="LU12" s="245"/>
      <c r="LV12" s="245"/>
      <c r="LW12" s="245"/>
      <c r="LX12" s="245"/>
      <c r="LY12" s="245"/>
      <c r="LZ12" s="245"/>
      <c r="MA12" s="245"/>
      <c r="MB12" s="245"/>
      <c r="MC12" s="245"/>
      <c r="MD12" s="245"/>
      <c r="ME12" s="245"/>
      <c r="MF12" s="245"/>
      <c r="MG12" s="245"/>
      <c r="MH12" s="245"/>
      <c r="MI12" s="245"/>
      <c r="MJ12" s="245"/>
      <c r="MK12" s="245"/>
      <c r="ML12" s="245"/>
      <c r="MM12" s="245"/>
      <c r="MN12" s="245"/>
      <c r="MO12" s="245"/>
      <c r="MP12" s="245"/>
      <c r="MQ12" s="245"/>
      <c r="MR12" s="245"/>
      <c r="MS12" s="245"/>
      <c r="MT12" s="245"/>
      <c r="MU12" s="245"/>
      <c r="MV12" s="245"/>
      <c r="MW12" s="245"/>
      <c r="MX12" s="245"/>
      <c r="MY12" s="245"/>
      <c r="MZ12" s="245"/>
      <c r="NA12" s="245"/>
      <c r="NB12" s="245"/>
      <c r="NC12" s="245"/>
      <c r="ND12" s="245"/>
      <c r="NE12" s="245"/>
      <c r="NF12" s="245"/>
      <c r="NG12" s="245"/>
      <c r="NH12" s="245"/>
      <c r="NI12" s="245"/>
      <c r="NJ12" s="245"/>
      <c r="NK12" s="245"/>
      <c r="NL12" s="245"/>
      <c r="NM12" s="245"/>
      <c r="NN12" s="245"/>
      <c r="NO12" s="245"/>
      <c r="NP12" s="245"/>
      <c r="NQ12" s="245"/>
      <c r="NR12" s="245"/>
      <c r="NS12" s="245"/>
      <c r="NT12" s="245"/>
      <c r="NU12" s="245"/>
      <c r="NV12" s="245"/>
      <c r="NW12" s="245"/>
      <c r="NX12" s="245"/>
      <c r="NY12" s="245"/>
      <c r="NZ12" s="245"/>
      <c r="OA12" s="245"/>
      <c r="OB12" s="245"/>
      <c r="OC12" s="245"/>
      <c r="OD12" s="245"/>
      <c r="OE12" s="245"/>
      <c r="OF12" s="245"/>
      <c r="OG12" s="245"/>
      <c r="OH12" s="245"/>
      <c r="OI12" s="245"/>
      <c r="OJ12" s="245"/>
      <c r="OK12" s="245"/>
      <c r="OL12" s="245"/>
      <c r="OM12" s="245"/>
      <c r="ON12" s="245"/>
      <c r="OO12" s="245"/>
      <c r="OP12" s="245"/>
      <c r="OQ12" s="245"/>
      <c r="OR12" s="245"/>
      <c r="OS12" s="245"/>
      <c r="OT12" s="245"/>
      <c r="OU12" s="245"/>
      <c r="OV12" s="245"/>
      <c r="OW12" s="245"/>
      <c r="OX12" s="245"/>
      <c r="OY12" s="245"/>
      <c r="OZ12" s="245"/>
      <c r="PA12" s="245"/>
      <c r="PB12" s="245"/>
      <c r="PC12" s="245"/>
      <c r="PD12" s="245"/>
      <c r="PE12" s="245"/>
      <c r="PF12" s="245"/>
      <c r="PG12" s="245"/>
      <c r="PH12" s="245"/>
      <c r="PI12" s="245"/>
      <c r="PJ12" s="245"/>
      <c r="PK12" s="245"/>
      <c r="PL12" s="245"/>
      <c r="PM12" s="245"/>
      <c r="PN12" s="245"/>
      <c r="PO12" s="245"/>
      <c r="PP12" s="245"/>
      <c r="PQ12" s="245"/>
      <c r="PR12" s="245"/>
      <c r="PS12" s="245"/>
      <c r="PT12" s="245"/>
      <c r="PU12" s="245"/>
      <c r="PV12" s="245"/>
      <c r="PW12" s="245"/>
      <c r="PX12" s="245"/>
      <c r="PY12" s="245"/>
      <c r="PZ12" s="245"/>
      <c r="QA12" s="245"/>
      <c r="QB12" s="245"/>
      <c r="QC12" s="245"/>
      <c r="QD12" s="245"/>
      <c r="QE12" s="245"/>
      <c r="QF12" s="245"/>
      <c r="QG12" s="245"/>
      <c r="QH12" s="245"/>
      <c r="QI12" s="245"/>
      <c r="QJ12" s="245"/>
      <c r="QK12" s="245"/>
      <c r="QL12" s="245"/>
      <c r="QM12" s="245"/>
      <c r="QN12" s="245"/>
      <c r="QO12" s="245"/>
      <c r="QP12" s="245"/>
      <c r="QQ12" s="245"/>
      <c r="QR12" s="245"/>
      <c r="QS12" s="245"/>
      <c r="QT12" s="245"/>
      <c r="QU12" s="245"/>
      <c r="QV12" s="245"/>
      <c r="QW12" s="245"/>
      <c r="QX12" s="245"/>
      <c r="QY12" s="245"/>
      <c r="QZ12" s="245"/>
      <c r="RA12" s="245"/>
      <c r="RB12" s="245"/>
      <c r="RC12" s="245"/>
      <c r="RD12" s="245"/>
      <c r="RE12" s="245"/>
      <c r="RF12" s="245"/>
      <c r="RG12" s="245"/>
      <c r="RH12" s="245"/>
      <c r="RI12" s="245"/>
      <c r="RJ12" s="245"/>
      <c r="RK12" s="245"/>
      <c r="RL12" s="245"/>
      <c r="RM12" s="245"/>
      <c r="RN12" s="245"/>
      <c r="RO12" s="245"/>
      <c r="RP12" s="245"/>
      <c r="RQ12" s="245"/>
      <c r="RR12" s="245"/>
      <c r="RS12" s="245"/>
      <c r="RT12" s="245"/>
      <c r="RU12" s="245"/>
      <c r="RV12" s="245"/>
      <c r="RW12" s="245"/>
      <c r="RX12" s="245"/>
      <c r="RY12" s="245"/>
      <c r="RZ12" s="245"/>
      <c r="SA12" s="245"/>
      <c r="SB12" s="245"/>
      <c r="SC12" s="245"/>
      <c r="SD12" s="245"/>
      <c r="SE12" s="245"/>
      <c r="SF12" s="245"/>
      <c r="SG12" s="245"/>
      <c r="SH12" s="245"/>
      <c r="SI12" s="245"/>
      <c r="SJ12" s="245"/>
      <c r="SK12" s="245"/>
      <c r="SL12" s="245"/>
      <c r="SM12" s="245"/>
      <c r="SN12" s="245"/>
      <c r="SO12" s="245"/>
      <c r="SP12" s="245"/>
      <c r="SQ12" s="245"/>
      <c r="SR12" s="245"/>
      <c r="SS12" s="245"/>
      <c r="ST12" s="245"/>
      <c r="SU12" s="245"/>
      <c r="SV12" s="245"/>
      <c r="SW12" s="245"/>
      <c r="SX12" s="245"/>
      <c r="SY12" s="245"/>
      <c r="SZ12" s="245"/>
      <c r="TA12" s="245"/>
      <c r="TB12" s="245"/>
      <c r="TC12" s="245"/>
      <c r="TD12" s="245"/>
      <c r="TE12" s="245"/>
      <c r="TF12" s="245"/>
      <c r="TG12" s="245"/>
      <c r="TH12" s="245"/>
      <c r="TI12" s="245"/>
      <c r="TJ12" s="245"/>
      <c r="TK12" s="245"/>
      <c r="TL12" s="245"/>
      <c r="TM12" s="245"/>
      <c r="TN12" s="245"/>
      <c r="TO12" s="245"/>
      <c r="TP12" s="245"/>
      <c r="TQ12" s="245"/>
      <c r="TR12" s="245"/>
      <c r="TS12" s="245"/>
      <c r="TT12" s="245"/>
      <c r="TU12" s="245"/>
      <c r="TV12" s="245"/>
      <c r="TW12" s="245"/>
      <c r="TX12" s="245"/>
      <c r="TY12" s="245"/>
      <c r="TZ12" s="245"/>
      <c r="UA12" s="245"/>
      <c r="UB12" s="245"/>
      <c r="UC12" s="245"/>
      <c r="UD12" s="245"/>
      <c r="UE12" s="245"/>
      <c r="UF12" s="245"/>
      <c r="UG12" s="245"/>
      <c r="UH12" s="245"/>
      <c r="UI12" s="245"/>
      <c r="UJ12" s="245"/>
      <c r="UK12" s="245"/>
      <c r="UL12" s="245"/>
      <c r="UM12" s="245"/>
      <c r="UN12" s="245"/>
      <c r="UO12" s="245"/>
      <c r="UP12" s="245"/>
      <c r="UQ12" s="245"/>
      <c r="UR12" s="245"/>
      <c r="US12" s="245"/>
      <c r="UT12" s="245"/>
      <c r="UU12" s="245"/>
      <c r="UV12" s="245"/>
      <c r="UW12" s="245"/>
      <c r="UX12" s="245"/>
      <c r="UY12" s="245"/>
      <c r="UZ12" s="245"/>
      <c r="VA12" s="245"/>
      <c r="VB12" s="245"/>
      <c r="VC12" s="245"/>
      <c r="VD12" s="245"/>
      <c r="VE12" s="245"/>
      <c r="VF12" s="245"/>
      <c r="VG12" s="245"/>
      <c r="VH12" s="245"/>
      <c r="VI12" s="245"/>
      <c r="VJ12" s="245"/>
      <c r="VK12" s="245"/>
      <c r="VL12" s="245"/>
      <c r="VM12" s="245"/>
      <c r="VN12" s="245"/>
      <c r="VO12" s="245"/>
      <c r="VP12" s="245"/>
      <c r="VQ12" s="245"/>
      <c r="VR12" s="245"/>
      <c r="VS12" s="245"/>
      <c r="VT12" s="245"/>
      <c r="VU12" s="245"/>
      <c r="VV12" s="245"/>
      <c r="VW12" s="245"/>
      <c r="VX12" s="245"/>
      <c r="VY12" s="245"/>
      <c r="VZ12" s="245"/>
      <c r="WA12" s="245"/>
      <c r="WB12" s="245"/>
      <c r="WC12" s="245"/>
      <c r="WD12" s="245"/>
      <c r="WE12" s="245"/>
      <c r="WF12" s="245"/>
      <c r="WG12" s="245"/>
      <c r="WH12" s="245"/>
      <c r="WI12" s="245"/>
      <c r="WJ12" s="245"/>
      <c r="WK12" s="245"/>
      <c r="WL12" s="245"/>
      <c r="WM12" s="245"/>
      <c r="WN12" s="245"/>
      <c r="WO12" s="245"/>
      <c r="WP12" s="245"/>
      <c r="WQ12" s="245"/>
      <c r="WR12" s="245"/>
      <c r="WS12" s="245"/>
      <c r="WT12" s="245"/>
      <c r="WU12" s="245"/>
      <c r="WV12" s="245"/>
      <c r="WW12" s="245"/>
      <c r="WX12" s="245"/>
      <c r="WY12" s="245"/>
      <c r="WZ12" s="245"/>
      <c r="XA12" s="245"/>
      <c r="XB12" s="245"/>
      <c r="XC12" s="245"/>
      <c r="XD12" s="245"/>
      <c r="XE12" s="245"/>
      <c r="XF12" s="245"/>
      <c r="XG12" s="245"/>
      <c r="XH12" s="245"/>
      <c r="XI12" s="245"/>
      <c r="XJ12" s="245"/>
      <c r="XK12" s="245"/>
      <c r="XL12" s="245"/>
      <c r="XM12" s="245"/>
      <c r="XN12" s="245"/>
      <c r="XO12" s="245"/>
      <c r="XP12" s="245"/>
      <c r="XQ12" s="245"/>
      <c r="XR12" s="245"/>
      <c r="XS12" s="245"/>
      <c r="XT12" s="245"/>
      <c r="XU12" s="245"/>
      <c r="XV12" s="245"/>
      <c r="XW12" s="245"/>
      <c r="XX12" s="245"/>
      <c r="XY12" s="245"/>
      <c r="XZ12" s="245"/>
      <c r="YA12" s="245"/>
      <c r="YB12" s="245"/>
      <c r="YC12" s="245"/>
      <c r="YD12" s="245"/>
      <c r="YE12" s="245"/>
      <c r="YF12" s="245"/>
      <c r="YG12" s="245"/>
      <c r="YH12" s="245"/>
      <c r="YI12" s="245"/>
      <c r="YJ12" s="245"/>
      <c r="YK12" s="245"/>
      <c r="YL12" s="245"/>
      <c r="YM12" s="245"/>
      <c r="YN12" s="245"/>
      <c r="YO12" s="245"/>
      <c r="YP12" s="245"/>
      <c r="YQ12" s="245"/>
      <c r="YR12" s="245"/>
      <c r="YS12" s="245"/>
      <c r="YT12" s="245"/>
      <c r="YU12" s="245"/>
      <c r="YV12" s="245"/>
      <c r="YW12" s="245"/>
      <c r="YX12" s="245"/>
      <c r="YY12" s="245"/>
      <c r="YZ12" s="245"/>
      <c r="ZA12" s="245"/>
      <c r="ZB12" s="245"/>
      <c r="ZC12" s="245"/>
      <c r="ZD12" s="245"/>
      <c r="ZE12" s="245"/>
      <c r="ZF12" s="245"/>
      <c r="ZG12" s="245"/>
      <c r="ZH12" s="245"/>
      <c r="ZI12" s="245"/>
      <c r="ZJ12" s="245"/>
      <c r="ZK12" s="245"/>
      <c r="ZL12" s="245"/>
      <c r="ZM12" s="245"/>
      <c r="ZN12" s="245"/>
      <c r="ZO12" s="245"/>
      <c r="ZP12" s="245"/>
      <c r="ZQ12" s="245"/>
      <c r="ZR12" s="245"/>
      <c r="ZS12" s="245"/>
      <c r="ZT12" s="245"/>
      <c r="ZU12" s="245"/>
      <c r="ZV12" s="245"/>
      <c r="ZW12" s="245"/>
      <c r="ZX12" s="245"/>
      <c r="ZY12" s="245"/>
      <c r="ZZ12" s="245"/>
      <c r="AAA12" s="245"/>
      <c r="AAB12" s="245"/>
      <c r="AAC12" s="245"/>
      <c r="AAD12" s="245"/>
      <c r="AAE12" s="245"/>
      <c r="AAF12" s="245"/>
      <c r="AAG12" s="245"/>
      <c r="AAH12" s="245"/>
      <c r="AAI12" s="245"/>
      <c r="AAJ12" s="245"/>
      <c r="AAK12" s="245"/>
      <c r="AAL12" s="245"/>
      <c r="AAM12" s="245"/>
      <c r="AAN12" s="245"/>
      <c r="AAO12" s="245"/>
      <c r="AAP12" s="245"/>
      <c r="AAQ12" s="245"/>
      <c r="AAR12" s="245"/>
      <c r="AAS12" s="245"/>
      <c r="AAT12" s="245"/>
      <c r="AAU12" s="245"/>
      <c r="AAV12" s="245"/>
      <c r="AAW12" s="245"/>
      <c r="AAX12" s="245"/>
      <c r="AAY12" s="245"/>
      <c r="AAZ12" s="245"/>
      <c r="ABA12" s="245"/>
      <c r="ABB12" s="245"/>
      <c r="ABC12" s="245"/>
      <c r="ABD12" s="245"/>
      <c r="ABE12" s="245"/>
      <c r="ABF12" s="245"/>
      <c r="ABG12" s="245"/>
      <c r="ABH12" s="245"/>
      <c r="ABI12" s="245"/>
      <c r="ABJ12" s="245"/>
      <c r="ABK12" s="245"/>
      <c r="ABL12" s="245"/>
      <c r="ABM12" s="245"/>
      <c r="ABN12" s="245"/>
      <c r="ABO12" s="245"/>
      <c r="ABP12" s="245"/>
      <c r="ABQ12" s="245"/>
      <c r="ABR12" s="245"/>
      <c r="ABS12" s="245"/>
      <c r="ABT12" s="245"/>
      <c r="ABU12" s="245"/>
      <c r="ABV12" s="245"/>
      <c r="ABW12" s="245"/>
      <c r="ABX12" s="245"/>
      <c r="ABY12" s="245"/>
      <c r="ABZ12" s="245"/>
      <c r="ACA12" s="245"/>
      <c r="ACB12" s="245"/>
      <c r="ACC12" s="245"/>
      <c r="ACD12" s="245"/>
      <c r="ACE12" s="245"/>
      <c r="ACF12" s="245"/>
      <c r="ACG12" s="245"/>
      <c r="ACH12" s="245"/>
      <c r="ACI12" s="245"/>
      <c r="ACJ12" s="245"/>
      <c r="ACK12" s="245"/>
      <c r="ACL12" s="245"/>
      <c r="ACM12" s="245"/>
      <c r="ACN12" s="245"/>
      <c r="ACO12" s="245"/>
      <c r="ACP12" s="245"/>
      <c r="ACQ12" s="245"/>
      <c r="ACR12" s="245"/>
      <c r="ACS12" s="245"/>
      <c r="ACT12" s="245"/>
      <c r="ACU12" s="245"/>
      <c r="ACV12" s="245"/>
      <c r="ACW12" s="245"/>
      <c r="ACX12" s="245"/>
      <c r="ACY12" s="245"/>
      <c r="ACZ12" s="245"/>
      <c r="ADA12" s="245"/>
      <c r="ADB12" s="245"/>
      <c r="ADC12" s="245"/>
      <c r="ADD12" s="245"/>
      <c r="ADE12" s="245"/>
      <c r="ADF12" s="245"/>
      <c r="ADG12" s="245"/>
      <c r="ADH12" s="245"/>
      <c r="ADI12" s="245"/>
      <c r="ADJ12" s="245"/>
      <c r="ADK12" s="245"/>
      <c r="ADL12" s="245"/>
      <c r="ADM12" s="245"/>
      <c r="ADN12" s="245"/>
      <c r="ADO12" s="245"/>
      <c r="ADP12" s="245"/>
      <c r="ADQ12" s="245"/>
      <c r="ADR12" s="245"/>
      <c r="ADS12" s="245"/>
      <c r="ADT12" s="245"/>
      <c r="ADU12" s="245"/>
      <c r="ADV12" s="245"/>
      <c r="ADW12" s="245"/>
      <c r="ADX12" s="245"/>
      <c r="ADY12" s="245"/>
      <c r="ADZ12" s="245"/>
      <c r="AEA12" s="245"/>
      <c r="AEB12" s="245"/>
      <c r="AEC12" s="245"/>
      <c r="AED12" s="245"/>
      <c r="AEE12" s="245"/>
      <c r="AEF12" s="245"/>
      <c r="AEG12" s="245"/>
      <c r="AEH12" s="245"/>
      <c r="AEI12" s="245"/>
      <c r="AEJ12" s="245"/>
      <c r="AEK12" s="245"/>
      <c r="AEL12" s="245"/>
      <c r="AEM12" s="245"/>
      <c r="AEN12" s="245"/>
      <c r="AEO12" s="245"/>
      <c r="AEP12" s="245"/>
      <c r="AEQ12" s="245"/>
      <c r="AER12" s="245"/>
      <c r="AES12" s="245"/>
      <c r="AET12" s="245"/>
      <c r="AEU12" s="245"/>
      <c r="AEV12" s="245"/>
      <c r="AEW12" s="245"/>
      <c r="AEX12" s="245"/>
      <c r="AEY12" s="245"/>
      <c r="AEZ12" s="245"/>
      <c r="AFA12" s="245"/>
      <c r="AFB12" s="245"/>
      <c r="AFC12" s="245"/>
      <c r="AFD12" s="245"/>
      <c r="AFE12" s="245"/>
      <c r="AFF12" s="245"/>
      <c r="AFG12" s="245"/>
      <c r="AFH12" s="245"/>
      <c r="AFI12" s="245"/>
      <c r="AFJ12" s="245"/>
      <c r="AFK12" s="245"/>
      <c r="AFL12" s="245"/>
      <c r="AFM12" s="245"/>
      <c r="AFN12" s="245"/>
      <c r="AFO12" s="245"/>
      <c r="AFP12" s="245"/>
      <c r="AFQ12" s="245"/>
      <c r="AFR12" s="245"/>
      <c r="AFS12" s="245"/>
      <c r="AFT12" s="245"/>
      <c r="AFU12" s="245"/>
      <c r="AFV12" s="245"/>
      <c r="AFW12" s="245"/>
      <c r="AFX12" s="245"/>
      <c r="AFY12" s="245"/>
      <c r="AFZ12" s="245"/>
      <c r="AGA12" s="245"/>
      <c r="AGB12" s="245"/>
      <c r="AGC12" s="245"/>
      <c r="AGD12" s="245"/>
      <c r="AGE12" s="245"/>
      <c r="AGF12" s="245"/>
      <c r="AGG12" s="245"/>
      <c r="AGH12" s="245"/>
      <c r="AGI12" s="245"/>
      <c r="AGJ12" s="245"/>
      <c r="AGK12" s="245"/>
      <c r="AGL12" s="245"/>
      <c r="AGM12" s="245"/>
      <c r="AGN12" s="245"/>
      <c r="AGO12" s="245"/>
      <c r="AGP12" s="245"/>
      <c r="AGQ12" s="245"/>
      <c r="AGR12" s="245"/>
      <c r="AGS12" s="245"/>
      <c r="AGT12" s="245"/>
      <c r="AGU12" s="245"/>
      <c r="AGV12" s="245"/>
      <c r="AGW12" s="245"/>
      <c r="AGX12" s="245"/>
      <c r="AGY12" s="245"/>
      <c r="AGZ12" s="245"/>
      <c r="AHA12" s="245"/>
    </row>
    <row r="13" spans="1:885" ht="168.6" customHeight="1" x14ac:dyDescent="0.3">
      <c r="A13" s="267"/>
      <c r="B13" s="268"/>
      <c r="C13" s="269"/>
      <c r="D13" s="269"/>
      <c r="E13" s="269"/>
      <c r="F13" s="269"/>
      <c r="G13" s="269"/>
      <c r="H13" s="269"/>
      <c r="I13" s="273"/>
      <c r="J13" s="274"/>
      <c r="K13" s="273"/>
      <c r="L13" s="270"/>
      <c r="M13" s="606"/>
      <c r="N13" s="303"/>
      <c r="O13" s="271"/>
      <c r="P13" s="258"/>
      <c r="Q13" s="258"/>
      <c r="R13" s="258"/>
      <c r="S13" s="258"/>
      <c r="T13" s="258"/>
      <c r="U13" s="258"/>
      <c r="V13" s="258"/>
      <c r="W13" s="258"/>
      <c r="X13" s="258"/>
      <c r="Y13" s="258"/>
      <c r="Z13" s="258"/>
      <c r="AA13" s="258"/>
      <c r="AB13" s="258"/>
      <c r="AC13" s="258"/>
      <c r="AD13" s="258"/>
      <c r="AE13" s="258"/>
      <c r="AF13" s="258"/>
      <c r="AG13" s="258"/>
      <c r="AH13" s="258"/>
      <c r="AI13" s="258"/>
      <c r="AJ13" s="258"/>
      <c r="AK13" s="258"/>
      <c r="AL13" s="258"/>
      <c r="AM13" s="258"/>
      <c r="AN13" s="258"/>
      <c r="AO13" s="258"/>
      <c r="AP13" s="258"/>
      <c r="AQ13" s="258"/>
      <c r="AR13" s="258"/>
      <c r="AS13" s="258"/>
      <c r="AT13" s="241"/>
      <c r="AU13" s="241"/>
      <c r="AV13" s="241"/>
      <c r="AW13" s="241"/>
      <c r="AX13" s="241"/>
      <c r="AY13" s="241"/>
      <c r="AZ13" s="241"/>
      <c r="BA13" s="241"/>
      <c r="BB13" s="241"/>
      <c r="BC13" s="241"/>
      <c r="BD13" s="241"/>
      <c r="BE13" s="241"/>
      <c r="BF13" s="241"/>
      <c r="BG13" s="241"/>
      <c r="BH13" s="241"/>
      <c r="BI13" s="241"/>
      <c r="BJ13" s="241"/>
      <c r="BK13" s="241"/>
      <c r="BL13" s="241"/>
      <c r="BM13" s="241"/>
      <c r="BN13" s="241"/>
      <c r="BO13" s="241"/>
      <c r="BP13" s="241"/>
      <c r="BQ13" s="241"/>
      <c r="BR13" s="241"/>
      <c r="BS13" s="241"/>
      <c r="BT13" s="241"/>
      <c r="BU13" s="241"/>
      <c r="BV13" s="241"/>
      <c r="BW13" s="241"/>
      <c r="BX13" s="241"/>
      <c r="BY13" s="241"/>
      <c r="BZ13" s="241"/>
      <c r="CA13" s="241"/>
      <c r="CB13" s="241"/>
      <c r="CC13" s="241"/>
      <c r="CD13" s="241"/>
      <c r="CE13" s="241"/>
      <c r="CF13" s="241"/>
      <c r="CG13" s="241"/>
      <c r="CH13" s="241"/>
      <c r="CI13" s="241"/>
      <c r="CJ13" s="241"/>
      <c r="CK13" s="241"/>
      <c r="CL13" s="241"/>
      <c r="CM13" s="241"/>
      <c r="CN13" s="241"/>
      <c r="CO13" s="241"/>
      <c r="CP13" s="241"/>
      <c r="CQ13" s="241"/>
      <c r="CR13" s="241"/>
      <c r="CS13" s="241"/>
      <c r="CT13" s="241"/>
      <c r="CU13" s="241"/>
      <c r="CV13" s="241"/>
      <c r="CW13" s="241"/>
      <c r="CX13" s="241"/>
      <c r="CY13" s="241"/>
      <c r="CZ13" s="241"/>
      <c r="DA13" s="241"/>
      <c r="DB13" s="241"/>
      <c r="DC13" s="241"/>
      <c r="DD13" s="241"/>
      <c r="DE13" s="241"/>
      <c r="DF13" s="241"/>
      <c r="DG13" s="241"/>
      <c r="DH13" s="241"/>
      <c r="DI13" s="241"/>
      <c r="DJ13" s="241"/>
      <c r="DK13" s="241"/>
      <c r="DL13" s="241"/>
      <c r="DM13" s="241"/>
      <c r="DN13" s="241"/>
      <c r="DO13" s="241"/>
      <c r="DP13" s="241"/>
      <c r="DQ13" s="241"/>
      <c r="DR13" s="241"/>
      <c r="DS13" s="241"/>
      <c r="DT13" s="241"/>
      <c r="DU13" s="241"/>
      <c r="DV13" s="241"/>
      <c r="DW13" s="241"/>
      <c r="DX13" s="241"/>
      <c r="DY13" s="241"/>
      <c r="DZ13" s="241"/>
      <c r="EA13" s="241"/>
      <c r="EB13" s="241"/>
      <c r="EC13" s="241"/>
      <c r="ED13" s="241"/>
      <c r="EE13" s="241"/>
      <c r="EF13" s="241"/>
      <c r="EG13" s="241"/>
      <c r="EH13" s="241"/>
      <c r="EI13" s="241"/>
      <c r="EJ13" s="241"/>
      <c r="EK13" s="241"/>
      <c r="EL13" s="241"/>
      <c r="EM13" s="241"/>
      <c r="EN13" s="241"/>
      <c r="EO13" s="241"/>
      <c r="EP13" s="241"/>
      <c r="EQ13" s="241"/>
      <c r="ER13" s="241"/>
      <c r="ES13" s="241"/>
      <c r="ET13" s="241"/>
      <c r="EU13" s="241"/>
      <c r="EV13" s="241"/>
      <c r="EW13" s="241"/>
      <c r="EX13" s="241"/>
      <c r="EY13" s="241"/>
      <c r="EZ13" s="241"/>
      <c r="FA13" s="241"/>
      <c r="FB13" s="241"/>
      <c r="FC13" s="241"/>
      <c r="FD13" s="241"/>
      <c r="FE13" s="241"/>
      <c r="FF13" s="241"/>
      <c r="FG13" s="241"/>
      <c r="FH13" s="241"/>
      <c r="FI13" s="241"/>
      <c r="FJ13" s="241"/>
      <c r="FK13" s="241"/>
      <c r="FL13" s="241"/>
      <c r="FM13" s="241"/>
      <c r="FN13" s="241"/>
      <c r="FO13" s="241"/>
      <c r="FP13" s="241"/>
      <c r="FQ13" s="241"/>
      <c r="FR13" s="241"/>
      <c r="FS13" s="241"/>
      <c r="FT13" s="241"/>
      <c r="FU13" s="241"/>
      <c r="FV13" s="241"/>
      <c r="FW13" s="241"/>
      <c r="FX13" s="241"/>
      <c r="FY13" s="241"/>
      <c r="FZ13" s="241"/>
      <c r="GA13" s="241"/>
      <c r="GB13" s="241"/>
      <c r="GC13" s="241"/>
      <c r="GD13" s="241"/>
      <c r="GE13" s="241"/>
      <c r="GF13" s="241"/>
      <c r="GG13" s="241"/>
      <c r="GH13" s="241"/>
      <c r="GI13" s="241"/>
      <c r="GJ13" s="241"/>
      <c r="GK13" s="241"/>
      <c r="GL13" s="241"/>
      <c r="GM13" s="241"/>
      <c r="GN13" s="241"/>
      <c r="GO13" s="241"/>
      <c r="GP13" s="241"/>
      <c r="GQ13" s="241"/>
      <c r="GR13" s="241"/>
      <c r="GS13" s="241"/>
      <c r="GT13" s="241"/>
      <c r="GU13" s="241"/>
      <c r="GV13" s="241"/>
      <c r="GW13" s="241"/>
      <c r="GX13" s="241"/>
      <c r="GY13" s="241"/>
      <c r="GZ13" s="241"/>
      <c r="HA13" s="241"/>
      <c r="HB13" s="241"/>
      <c r="HC13" s="241"/>
      <c r="HD13" s="241"/>
      <c r="HE13" s="241"/>
      <c r="HF13" s="241"/>
      <c r="HG13" s="241"/>
      <c r="HH13" s="241"/>
      <c r="HI13" s="241"/>
      <c r="HJ13" s="241"/>
      <c r="HK13" s="241"/>
      <c r="HL13" s="241"/>
      <c r="HM13" s="241"/>
      <c r="HN13" s="241"/>
      <c r="HO13" s="241"/>
      <c r="HP13" s="241"/>
      <c r="HQ13" s="241"/>
      <c r="HR13" s="241"/>
      <c r="HS13" s="241"/>
      <c r="HT13" s="241"/>
      <c r="HU13" s="241"/>
      <c r="HV13" s="241"/>
      <c r="HW13" s="241"/>
      <c r="HX13" s="241"/>
      <c r="HY13" s="241"/>
      <c r="HZ13" s="241"/>
      <c r="IA13" s="241"/>
      <c r="IB13" s="241"/>
      <c r="IC13" s="241"/>
      <c r="ID13" s="241"/>
      <c r="IE13" s="241"/>
      <c r="IF13" s="241"/>
      <c r="IG13" s="241"/>
      <c r="IH13" s="241"/>
      <c r="II13" s="241"/>
      <c r="IJ13" s="241"/>
      <c r="IK13" s="241"/>
      <c r="IL13" s="241"/>
      <c r="IM13" s="241"/>
      <c r="IN13" s="241"/>
      <c r="IO13" s="241"/>
      <c r="IP13" s="241"/>
      <c r="IQ13" s="241"/>
      <c r="IR13" s="241"/>
      <c r="IS13" s="241"/>
      <c r="IT13" s="241"/>
      <c r="IU13" s="241"/>
      <c r="IV13" s="241"/>
      <c r="IW13" s="241"/>
      <c r="IX13" s="241"/>
      <c r="IY13" s="241"/>
      <c r="IZ13" s="241"/>
      <c r="JA13" s="241"/>
      <c r="JB13" s="241"/>
      <c r="JC13" s="241"/>
      <c r="JD13" s="241"/>
      <c r="JE13" s="241"/>
      <c r="JF13" s="241"/>
      <c r="JG13" s="241"/>
      <c r="JH13" s="241"/>
      <c r="JI13" s="241"/>
      <c r="JJ13" s="241"/>
      <c r="JK13" s="241"/>
      <c r="JL13" s="241"/>
      <c r="JM13" s="241"/>
      <c r="JN13" s="241"/>
      <c r="JO13" s="241"/>
      <c r="JP13" s="241"/>
      <c r="JQ13" s="241"/>
      <c r="JR13" s="241"/>
      <c r="JS13" s="241"/>
      <c r="JT13" s="241"/>
      <c r="JU13" s="241"/>
      <c r="JV13" s="241"/>
      <c r="JW13" s="241"/>
      <c r="JX13" s="241"/>
      <c r="JY13" s="241"/>
      <c r="JZ13" s="241"/>
      <c r="KA13" s="241"/>
      <c r="KB13" s="241"/>
      <c r="KC13" s="241"/>
      <c r="KD13" s="241"/>
      <c r="KE13" s="241"/>
      <c r="KF13" s="241"/>
      <c r="KG13" s="241"/>
      <c r="KH13" s="241"/>
      <c r="KI13" s="241"/>
      <c r="KJ13" s="241"/>
      <c r="KK13" s="241"/>
      <c r="KL13" s="241"/>
      <c r="KM13" s="241"/>
      <c r="KN13" s="241"/>
      <c r="KO13" s="241"/>
      <c r="KP13" s="241"/>
      <c r="KQ13" s="241"/>
      <c r="KR13" s="241"/>
      <c r="KS13" s="241"/>
      <c r="KT13" s="241"/>
      <c r="KU13" s="241"/>
      <c r="KV13" s="241"/>
      <c r="KW13" s="241"/>
      <c r="KX13" s="241"/>
      <c r="KY13" s="241"/>
      <c r="KZ13" s="241"/>
      <c r="LA13" s="241"/>
      <c r="LB13" s="241"/>
      <c r="LC13" s="241"/>
      <c r="LD13" s="241"/>
      <c r="LE13" s="241"/>
      <c r="LF13" s="241"/>
      <c r="LG13" s="241"/>
      <c r="LH13" s="241"/>
      <c r="LI13" s="241"/>
      <c r="LJ13" s="241"/>
      <c r="LK13" s="241"/>
      <c r="LL13" s="241"/>
      <c r="LM13" s="241"/>
      <c r="LN13" s="241"/>
      <c r="LO13" s="241"/>
      <c r="LP13" s="241"/>
      <c r="LQ13" s="241"/>
      <c r="LR13" s="241"/>
      <c r="LS13" s="241"/>
      <c r="LT13" s="241"/>
      <c r="LU13" s="241"/>
      <c r="LV13" s="241"/>
      <c r="LW13" s="241"/>
      <c r="LX13" s="241"/>
      <c r="LY13" s="241"/>
      <c r="LZ13" s="241"/>
      <c r="MA13" s="241"/>
      <c r="MB13" s="241"/>
      <c r="MC13" s="241"/>
      <c r="MD13" s="241"/>
      <c r="ME13" s="241"/>
      <c r="MF13" s="241"/>
      <c r="MG13" s="241"/>
      <c r="MH13" s="241"/>
      <c r="MI13" s="241"/>
      <c r="MJ13" s="241"/>
      <c r="MK13" s="241"/>
      <c r="ML13" s="241"/>
      <c r="MM13" s="241"/>
      <c r="MN13" s="241"/>
      <c r="MO13" s="241"/>
      <c r="MP13" s="241"/>
      <c r="MQ13" s="241"/>
      <c r="MR13" s="241"/>
      <c r="MS13" s="241"/>
      <c r="MT13" s="241"/>
      <c r="MU13" s="241"/>
      <c r="MV13" s="241"/>
      <c r="MW13" s="241"/>
      <c r="MX13" s="241"/>
      <c r="MY13" s="241"/>
      <c r="MZ13" s="241"/>
      <c r="NA13" s="241"/>
      <c r="NB13" s="241"/>
      <c r="NC13" s="241"/>
      <c r="ND13" s="241"/>
      <c r="NE13" s="241"/>
      <c r="NF13" s="241"/>
      <c r="NG13" s="241"/>
      <c r="NH13" s="241"/>
      <c r="NI13" s="241"/>
      <c r="NJ13" s="241"/>
      <c r="NK13" s="241"/>
      <c r="NL13" s="241"/>
      <c r="NM13" s="241"/>
      <c r="NN13" s="241"/>
      <c r="NO13" s="241"/>
      <c r="NP13" s="241"/>
      <c r="NQ13" s="241"/>
      <c r="NR13" s="241"/>
      <c r="NS13" s="241"/>
      <c r="NT13" s="241"/>
      <c r="NU13" s="241"/>
      <c r="NV13" s="241"/>
      <c r="NW13" s="241"/>
      <c r="NX13" s="241"/>
      <c r="NY13" s="241"/>
      <c r="NZ13" s="241"/>
      <c r="OA13" s="241"/>
      <c r="OB13" s="241"/>
      <c r="OC13" s="241"/>
      <c r="OD13" s="241"/>
      <c r="OE13" s="241"/>
      <c r="OF13" s="241"/>
      <c r="OG13" s="241"/>
      <c r="OH13" s="241"/>
      <c r="OI13" s="241"/>
      <c r="OJ13" s="241"/>
      <c r="OK13" s="241"/>
      <c r="OL13" s="241"/>
      <c r="OM13" s="241"/>
      <c r="ON13" s="241"/>
      <c r="OO13" s="241"/>
      <c r="OP13" s="241"/>
      <c r="OQ13" s="241"/>
      <c r="OR13" s="241"/>
      <c r="OS13" s="241"/>
      <c r="OT13" s="241"/>
      <c r="OU13" s="241"/>
      <c r="OV13" s="241"/>
      <c r="OW13" s="241"/>
      <c r="OX13" s="241"/>
      <c r="OY13" s="241"/>
      <c r="OZ13" s="241"/>
      <c r="PA13" s="241"/>
      <c r="PB13" s="241"/>
      <c r="PC13" s="241"/>
      <c r="PD13" s="241"/>
      <c r="PE13" s="241"/>
      <c r="PF13" s="241"/>
      <c r="PG13" s="241"/>
      <c r="PH13" s="241"/>
      <c r="PI13" s="241"/>
      <c r="PJ13" s="241"/>
      <c r="PK13" s="241"/>
      <c r="PL13" s="241"/>
      <c r="PM13" s="241"/>
      <c r="PN13" s="241"/>
      <c r="PO13" s="241"/>
      <c r="PP13" s="241"/>
      <c r="PQ13" s="241"/>
      <c r="PR13" s="241"/>
      <c r="PS13" s="241"/>
      <c r="PT13" s="241"/>
      <c r="PU13" s="241"/>
      <c r="PV13" s="241"/>
      <c r="PW13" s="241"/>
      <c r="PX13" s="241"/>
      <c r="PY13" s="241"/>
      <c r="PZ13" s="241"/>
      <c r="QA13" s="241"/>
      <c r="QB13" s="241"/>
      <c r="QC13" s="241"/>
      <c r="QD13" s="241"/>
      <c r="QE13" s="241"/>
      <c r="QF13" s="241"/>
      <c r="QG13" s="241"/>
      <c r="QH13" s="241"/>
      <c r="QI13" s="241"/>
      <c r="QJ13" s="241"/>
      <c r="QK13" s="241"/>
      <c r="QL13" s="241"/>
      <c r="QM13" s="241"/>
      <c r="QN13" s="241"/>
      <c r="QO13" s="241"/>
      <c r="QP13" s="241"/>
      <c r="QQ13" s="241"/>
      <c r="QR13" s="241"/>
      <c r="QS13" s="241"/>
      <c r="QT13" s="241"/>
      <c r="QU13" s="241"/>
      <c r="QV13" s="241"/>
      <c r="QW13" s="241"/>
      <c r="QX13" s="241"/>
      <c r="QY13" s="241"/>
      <c r="QZ13" s="241"/>
      <c r="RA13" s="241"/>
      <c r="RB13" s="241"/>
      <c r="RC13" s="241"/>
      <c r="RD13" s="241"/>
      <c r="RE13" s="241"/>
      <c r="RF13" s="241"/>
      <c r="RG13" s="241"/>
      <c r="RH13" s="241"/>
      <c r="RI13" s="241"/>
      <c r="RJ13" s="241"/>
      <c r="RK13" s="241"/>
      <c r="RL13" s="241"/>
      <c r="RM13" s="241"/>
      <c r="RN13" s="241"/>
      <c r="RO13" s="241"/>
      <c r="RP13" s="241"/>
      <c r="RQ13" s="241"/>
      <c r="RR13" s="241"/>
      <c r="RS13" s="241"/>
      <c r="RT13" s="241"/>
      <c r="RU13" s="241"/>
      <c r="RV13" s="241"/>
      <c r="RW13" s="241"/>
      <c r="RX13" s="241"/>
      <c r="RY13" s="241"/>
      <c r="RZ13" s="241"/>
      <c r="SA13" s="241"/>
      <c r="SB13" s="241"/>
      <c r="SC13" s="241"/>
      <c r="SD13" s="241"/>
      <c r="SE13" s="241"/>
      <c r="SF13" s="241"/>
      <c r="SG13" s="241"/>
      <c r="SH13" s="241"/>
      <c r="SI13" s="241"/>
      <c r="SJ13" s="241"/>
      <c r="SK13" s="241"/>
      <c r="SL13" s="241"/>
      <c r="SM13" s="241"/>
      <c r="SN13" s="241"/>
      <c r="SO13" s="241"/>
      <c r="SP13" s="241"/>
      <c r="SQ13" s="241"/>
      <c r="SR13" s="241"/>
      <c r="SS13" s="241"/>
      <c r="ST13" s="241"/>
      <c r="SU13" s="241"/>
      <c r="SV13" s="241"/>
      <c r="SW13" s="241"/>
      <c r="SX13" s="241"/>
      <c r="SY13" s="241"/>
      <c r="SZ13" s="241"/>
      <c r="TA13" s="241"/>
      <c r="TB13" s="241"/>
      <c r="TC13" s="241"/>
      <c r="TD13" s="241"/>
      <c r="TE13" s="241"/>
      <c r="TF13" s="241"/>
      <c r="TG13" s="241"/>
      <c r="TH13" s="241"/>
      <c r="TI13" s="241"/>
      <c r="TJ13" s="241"/>
      <c r="TK13" s="241"/>
      <c r="TL13" s="241"/>
      <c r="TM13" s="241"/>
      <c r="TN13" s="241"/>
      <c r="TO13" s="241"/>
      <c r="TP13" s="241"/>
      <c r="TQ13" s="241"/>
      <c r="TR13" s="241"/>
      <c r="TS13" s="241"/>
      <c r="TT13" s="241"/>
      <c r="TU13" s="241"/>
      <c r="TV13" s="241"/>
      <c r="TW13" s="241"/>
      <c r="TX13" s="241"/>
      <c r="TY13" s="241"/>
      <c r="TZ13" s="241"/>
      <c r="UA13" s="241"/>
      <c r="UB13" s="241"/>
      <c r="UC13" s="241"/>
      <c r="UD13" s="241"/>
      <c r="UE13" s="241"/>
      <c r="UF13" s="241"/>
      <c r="UG13" s="241"/>
      <c r="UH13" s="241"/>
      <c r="UI13" s="241"/>
      <c r="UJ13" s="241"/>
      <c r="UK13" s="241"/>
      <c r="UL13" s="241"/>
      <c r="UM13" s="241"/>
      <c r="UN13" s="241"/>
      <c r="UO13" s="241"/>
      <c r="UP13" s="241"/>
      <c r="UQ13" s="241"/>
      <c r="UR13" s="241"/>
      <c r="US13" s="241"/>
      <c r="UT13" s="241"/>
      <c r="UU13" s="241"/>
      <c r="UV13" s="241"/>
      <c r="UW13" s="241"/>
      <c r="UX13" s="241"/>
      <c r="UY13" s="241"/>
      <c r="UZ13" s="241"/>
      <c r="VA13" s="241"/>
      <c r="VB13" s="241"/>
      <c r="VC13" s="241"/>
      <c r="VD13" s="241"/>
      <c r="VE13" s="241"/>
      <c r="VF13" s="241"/>
      <c r="VG13" s="241"/>
      <c r="VH13" s="241"/>
      <c r="VI13" s="241"/>
      <c r="VJ13" s="241"/>
      <c r="VK13" s="241"/>
      <c r="VL13" s="241"/>
      <c r="VM13" s="241"/>
      <c r="VN13" s="241"/>
      <c r="VO13" s="241"/>
      <c r="VP13" s="241"/>
      <c r="VQ13" s="241"/>
      <c r="VR13" s="241"/>
      <c r="VS13" s="241"/>
      <c r="VT13" s="241"/>
      <c r="VU13" s="241"/>
      <c r="VV13" s="241"/>
      <c r="VW13" s="241"/>
      <c r="VX13" s="241"/>
      <c r="VY13" s="241"/>
      <c r="VZ13" s="241"/>
      <c r="WA13" s="241"/>
      <c r="WB13" s="241"/>
      <c r="WC13" s="241"/>
      <c r="WD13" s="241"/>
      <c r="WE13" s="241"/>
      <c r="WF13" s="241"/>
      <c r="WG13" s="241"/>
      <c r="WH13" s="241"/>
      <c r="WI13" s="241"/>
      <c r="WJ13" s="241"/>
      <c r="WK13" s="241"/>
      <c r="WL13" s="241"/>
      <c r="WM13" s="241"/>
      <c r="WN13" s="241"/>
      <c r="WO13" s="241"/>
      <c r="WP13" s="241"/>
      <c r="WQ13" s="241"/>
      <c r="WR13" s="241"/>
      <c r="WS13" s="241"/>
      <c r="WT13" s="241"/>
      <c r="WU13" s="241"/>
      <c r="WV13" s="241"/>
      <c r="WW13" s="241"/>
      <c r="WX13" s="241"/>
      <c r="WY13" s="241"/>
      <c r="WZ13" s="241"/>
      <c r="XA13" s="241"/>
      <c r="XB13" s="241"/>
      <c r="XC13" s="241"/>
      <c r="XD13" s="241"/>
      <c r="XE13" s="241"/>
      <c r="XF13" s="241"/>
      <c r="XG13" s="241"/>
      <c r="XH13" s="241"/>
      <c r="XI13" s="241"/>
      <c r="XJ13" s="241"/>
      <c r="XK13" s="241"/>
      <c r="XL13" s="241"/>
      <c r="XM13" s="241"/>
      <c r="XN13" s="241"/>
      <c r="XO13" s="241"/>
      <c r="XP13" s="241"/>
      <c r="XQ13" s="241"/>
      <c r="XR13" s="241"/>
      <c r="XS13" s="241"/>
      <c r="XT13" s="241"/>
      <c r="XU13" s="241"/>
      <c r="XV13" s="241"/>
      <c r="XW13" s="241"/>
      <c r="XX13" s="241"/>
      <c r="XY13" s="241"/>
      <c r="XZ13" s="241"/>
      <c r="YA13" s="241"/>
      <c r="YB13" s="241"/>
      <c r="YC13" s="241"/>
      <c r="YD13" s="241"/>
      <c r="YE13" s="241"/>
      <c r="YF13" s="241"/>
      <c r="YG13" s="241"/>
      <c r="YH13" s="241"/>
      <c r="YI13" s="241"/>
      <c r="YJ13" s="241"/>
      <c r="YK13" s="241"/>
      <c r="YL13" s="241"/>
      <c r="YM13" s="241"/>
      <c r="YN13" s="241"/>
      <c r="YO13" s="241"/>
      <c r="YP13" s="241"/>
      <c r="YQ13" s="241"/>
      <c r="YR13" s="241"/>
      <c r="YS13" s="241"/>
      <c r="YT13" s="241"/>
      <c r="YU13" s="241"/>
      <c r="YV13" s="241"/>
      <c r="YW13" s="241"/>
      <c r="YX13" s="241"/>
      <c r="YY13" s="241"/>
      <c r="YZ13" s="241"/>
      <c r="ZA13" s="241"/>
      <c r="ZB13" s="241"/>
      <c r="ZC13" s="241"/>
      <c r="ZD13" s="241"/>
      <c r="ZE13" s="241"/>
      <c r="ZF13" s="241"/>
      <c r="ZG13" s="241"/>
      <c r="ZH13" s="241"/>
      <c r="ZI13" s="241"/>
      <c r="ZJ13" s="241"/>
      <c r="ZK13" s="241"/>
      <c r="ZL13" s="241"/>
      <c r="ZM13" s="241"/>
      <c r="ZN13" s="241"/>
      <c r="ZO13" s="241"/>
      <c r="ZP13" s="241"/>
      <c r="ZQ13" s="241"/>
      <c r="ZR13" s="241"/>
      <c r="ZS13" s="241"/>
      <c r="ZT13" s="241"/>
      <c r="ZU13" s="241"/>
      <c r="ZV13" s="241"/>
      <c r="ZW13" s="241"/>
      <c r="ZX13" s="241"/>
      <c r="ZY13" s="241"/>
      <c r="ZZ13" s="241"/>
      <c r="AAA13" s="241"/>
      <c r="AAB13" s="241"/>
      <c r="AAC13" s="241"/>
      <c r="AAD13" s="241"/>
      <c r="AAE13" s="241"/>
      <c r="AAF13" s="241"/>
      <c r="AAG13" s="241"/>
      <c r="AAH13" s="241"/>
      <c r="AAI13" s="241"/>
      <c r="AAJ13" s="241"/>
      <c r="AAK13" s="241"/>
      <c r="AAL13" s="241"/>
      <c r="AAM13" s="241"/>
      <c r="AAN13" s="241"/>
      <c r="AAO13" s="241"/>
      <c r="AAP13" s="241"/>
      <c r="AAQ13" s="241"/>
      <c r="AAR13" s="241"/>
      <c r="AAS13" s="241"/>
      <c r="AAT13" s="241"/>
      <c r="AAU13" s="241"/>
      <c r="AAV13" s="241"/>
      <c r="AAW13" s="241"/>
      <c r="AAX13" s="241"/>
      <c r="AAY13" s="241"/>
      <c r="AAZ13" s="241"/>
      <c r="ABA13" s="241"/>
      <c r="ABB13" s="241"/>
      <c r="ABC13" s="241"/>
      <c r="ABD13" s="241"/>
      <c r="ABE13" s="241"/>
      <c r="ABF13" s="241"/>
      <c r="ABG13" s="241"/>
      <c r="ABH13" s="241"/>
      <c r="ABI13" s="241"/>
      <c r="ABJ13" s="241"/>
      <c r="ABK13" s="241"/>
      <c r="ABL13" s="241"/>
      <c r="ABM13" s="241"/>
      <c r="ABN13" s="241"/>
      <c r="ABO13" s="241"/>
      <c r="ABP13" s="241"/>
      <c r="ABQ13" s="241"/>
      <c r="ABR13" s="241"/>
      <c r="ABS13" s="241"/>
      <c r="ABT13" s="241"/>
      <c r="ABU13" s="241"/>
      <c r="ABV13" s="241"/>
      <c r="ABW13" s="241"/>
      <c r="ABX13" s="241"/>
      <c r="ABY13" s="241"/>
      <c r="ABZ13" s="241"/>
      <c r="ACA13" s="241"/>
      <c r="ACB13" s="241"/>
      <c r="ACC13" s="241"/>
      <c r="ACD13" s="241"/>
      <c r="ACE13" s="241"/>
      <c r="ACF13" s="241"/>
      <c r="ACG13" s="241"/>
      <c r="ACH13" s="241"/>
      <c r="ACI13" s="241"/>
      <c r="ACJ13" s="241"/>
      <c r="ACK13" s="241"/>
      <c r="ACL13" s="241"/>
      <c r="ACM13" s="241"/>
      <c r="ACN13" s="241"/>
      <c r="ACO13" s="241"/>
      <c r="ACP13" s="241"/>
      <c r="ACQ13" s="241"/>
      <c r="ACR13" s="241"/>
      <c r="ACS13" s="241"/>
      <c r="ACT13" s="241"/>
      <c r="ACU13" s="241"/>
      <c r="ACV13" s="241"/>
      <c r="ACW13" s="241"/>
      <c r="ACX13" s="241"/>
      <c r="ACY13" s="241"/>
      <c r="ACZ13" s="241"/>
      <c r="ADA13" s="241"/>
      <c r="ADB13" s="241"/>
      <c r="ADC13" s="241"/>
      <c r="ADD13" s="241"/>
      <c r="ADE13" s="241"/>
      <c r="ADF13" s="241"/>
      <c r="ADG13" s="241"/>
      <c r="ADH13" s="241"/>
      <c r="ADI13" s="241"/>
      <c r="ADJ13" s="241"/>
      <c r="ADK13" s="241"/>
      <c r="ADL13" s="241"/>
      <c r="ADM13" s="241"/>
      <c r="ADN13" s="241"/>
      <c r="ADO13" s="241"/>
      <c r="ADP13" s="241"/>
      <c r="ADQ13" s="241"/>
      <c r="ADR13" s="241"/>
      <c r="ADS13" s="241"/>
      <c r="ADT13" s="241"/>
      <c r="ADU13" s="241"/>
      <c r="ADV13" s="241"/>
      <c r="ADW13" s="241"/>
      <c r="ADX13" s="241"/>
      <c r="ADY13" s="241"/>
      <c r="ADZ13" s="241"/>
      <c r="AEA13" s="241"/>
      <c r="AEB13" s="241"/>
      <c r="AEC13" s="241"/>
      <c r="AED13" s="241"/>
      <c r="AEE13" s="241"/>
      <c r="AEF13" s="241"/>
      <c r="AEG13" s="241"/>
      <c r="AEH13" s="241"/>
      <c r="AEI13" s="241"/>
      <c r="AEJ13" s="241"/>
      <c r="AEK13" s="241"/>
      <c r="AEL13" s="241"/>
      <c r="AEM13" s="241"/>
      <c r="AEN13" s="241"/>
      <c r="AEO13" s="241"/>
      <c r="AEP13" s="241"/>
      <c r="AEQ13" s="241"/>
      <c r="AER13" s="241"/>
      <c r="AES13" s="241"/>
      <c r="AET13" s="241"/>
      <c r="AEU13" s="241"/>
      <c r="AEV13" s="241"/>
      <c r="AEW13" s="241"/>
      <c r="AEX13" s="241"/>
      <c r="AEY13" s="241"/>
      <c r="AEZ13" s="241"/>
      <c r="AFA13" s="241"/>
      <c r="AFB13" s="241"/>
      <c r="AFC13" s="241"/>
      <c r="AFD13" s="241"/>
      <c r="AFE13" s="241"/>
      <c r="AFF13" s="241"/>
      <c r="AFG13" s="241"/>
      <c r="AFH13" s="241"/>
      <c r="AFI13" s="241"/>
      <c r="AFJ13" s="241"/>
      <c r="AFK13" s="241"/>
      <c r="AFL13" s="241"/>
      <c r="AFM13" s="241"/>
      <c r="AFN13" s="241"/>
      <c r="AFO13" s="241"/>
      <c r="AFP13" s="241"/>
      <c r="AFQ13" s="241"/>
      <c r="AFR13" s="241"/>
      <c r="AFS13" s="241"/>
      <c r="AFT13" s="241"/>
      <c r="AFU13" s="241"/>
      <c r="AFV13" s="241"/>
      <c r="AFW13" s="241"/>
      <c r="AFX13" s="241"/>
      <c r="AFY13" s="241"/>
      <c r="AFZ13" s="241"/>
      <c r="AGA13" s="241"/>
      <c r="AGB13" s="241"/>
      <c r="AGC13" s="241"/>
      <c r="AGD13" s="241"/>
      <c r="AGE13" s="241"/>
      <c r="AGF13" s="241"/>
      <c r="AGG13" s="241"/>
      <c r="AGH13" s="241"/>
      <c r="AGI13" s="241"/>
      <c r="AGJ13" s="241"/>
      <c r="AGK13" s="241"/>
      <c r="AGL13" s="241"/>
      <c r="AGM13" s="241"/>
      <c r="AGN13" s="241"/>
      <c r="AGO13" s="241"/>
      <c r="AGP13" s="241"/>
      <c r="AGQ13" s="241"/>
      <c r="AGR13" s="241"/>
      <c r="AGS13" s="241"/>
      <c r="AGT13" s="241"/>
      <c r="AGU13" s="241"/>
      <c r="AGV13" s="241"/>
      <c r="AGW13" s="241"/>
      <c r="AGX13" s="241"/>
      <c r="AGY13" s="241"/>
      <c r="AGZ13" s="241"/>
      <c r="AHA13" s="241"/>
    </row>
    <row r="14" spans="1:885" ht="71.400000000000006" customHeight="1" x14ac:dyDescent="0.3">
      <c r="A14" s="242"/>
      <c r="B14" s="256"/>
      <c r="C14" s="249"/>
      <c r="D14" s="249"/>
      <c r="E14" s="249"/>
      <c r="F14" s="253"/>
      <c r="G14" s="249"/>
      <c r="H14" s="249"/>
      <c r="I14" s="249"/>
      <c r="J14" s="246"/>
      <c r="K14" s="257"/>
      <c r="L14" s="261"/>
      <c r="M14" s="604"/>
      <c r="N14" s="302"/>
      <c r="O14" s="243"/>
      <c r="P14" s="247"/>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247"/>
      <c r="BF14" s="247"/>
      <c r="BG14" s="247"/>
      <c r="BH14" s="247"/>
      <c r="BI14" s="247"/>
      <c r="BJ14" s="247"/>
      <c r="BK14" s="247"/>
      <c r="BL14" s="247"/>
      <c r="BM14" s="247"/>
      <c r="BN14" s="247"/>
      <c r="BO14" s="247"/>
      <c r="BP14" s="247"/>
      <c r="BQ14" s="247"/>
      <c r="BR14" s="247"/>
      <c r="BS14" s="247"/>
      <c r="BT14" s="247"/>
      <c r="BU14" s="247"/>
      <c r="BV14" s="247"/>
      <c r="BW14" s="247"/>
      <c r="BX14" s="247"/>
      <c r="BY14" s="247"/>
      <c r="BZ14" s="247"/>
      <c r="CA14" s="247"/>
      <c r="CB14" s="247"/>
      <c r="CC14" s="247"/>
      <c r="CD14" s="247"/>
      <c r="CE14" s="247"/>
      <c r="CF14" s="247"/>
      <c r="CG14" s="247"/>
      <c r="CH14" s="247"/>
      <c r="CI14" s="247"/>
      <c r="CJ14" s="247"/>
      <c r="CK14" s="247"/>
      <c r="CL14" s="247"/>
      <c r="CM14" s="247"/>
      <c r="CN14" s="247"/>
      <c r="CO14" s="247"/>
      <c r="CP14" s="247"/>
      <c r="CQ14" s="247"/>
      <c r="CR14" s="247"/>
      <c r="CS14" s="247"/>
      <c r="CT14" s="247"/>
      <c r="CU14" s="247"/>
      <c r="CV14" s="247"/>
      <c r="CW14" s="247"/>
      <c r="CX14" s="247"/>
      <c r="CY14" s="247"/>
      <c r="CZ14" s="247"/>
      <c r="DA14" s="247"/>
      <c r="DB14" s="247"/>
      <c r="DC14" s="247"/>
      <c r="DD14" s="247"/>
      <c r="DE14" s="247"/>
      <c r="DF14" s="247"/>
      <c r="DG14" s="247"/>
      <c r="DH14" s="247"/>
      <c r="DI14" s="247"/>
      <c r="DJ14" s="247"/>
      <c r="DK14" s="247"/>
      <c r="DL14" s="247"/>
      <c r="DM14" s="247"/>
      <c r="DN14" s="247"/>
      <c r="DO14" s="247"/>
      <c r="DP14" s="247"/>
      <c r="DQ14" s="247"/>
      <c r="DR14" s="247"/>
      <c r="DS14" s="247"/>
      <c r="DT14" s="247"/>
      <c r="DU14" s="247"/>
      <c r="DV14" s="247"/>
      <c r="DW14" s="247"/>
      <c r="DX14" s="247"/>
      <c r="DY14" s="247"/>
      <c r="DZ14" s="247"/>
      <c r="EA14" s="247"/>
      <c r="EB14" s="247"/>
      <c r="EC14" s="247"/>
      <c r="ED14" s="247"/>
      <c r="EE14" s="247"/>
      <c r="EF14" s="247"/>
      <c r="EG14" s="247"/>
      <c r="EH14" s="247"/>
      <c r="EI14" s="247"/>
      <c r="EJ14" s="247"/>
      <c r="EK14" s="247"/>
      <c r="EL14" s="247"/>
      <c r="EM14" s="247"/>
      <c r="EN14" s="247"/>
      <c r="EO14" s="247"/>
      <c r="EP14" s="247"/>
      <c r="EQ14" s="247"/>
      <c r="ER14" s="247"/>
      <c r="ES14" s="247"/>
      <c r="ET14" s="247"/>
      <c r="EU14" s="247"/>
      <c r="EV14" s="247"/>
      <c r="EW14" s="247"/>
      <c r="EX14" s="247"/>
      <c r="EY14" s="247"/>
      <c r="EZ14" s="247"/>
      <c r="FA14" s="247"/>
      <c r="FB14" s="247"/>
      <c r="FC14" s="247"/>
      <c r="FD14" s="247"/>
      <c r="FE14" s="247"/>
      <c r="FF14" s="247"/>
      <c r="FG14" s="247"/>
      <c r="FH14" s="247"/>
      <c r="FI14" s="247"/>
      <c r="FJ14" s="247"/>
      <c r="FK14" s="247"/>
      <c r="FL14" s="247"/>
      <c r="FM14" s="247"/>
      <c r="FN14" s="247"/>
      <c r="FO14" s="247"/>
      <c r="FP14" s="247"/>
      <c r="FQ14" s="247"/>
      <c r="FR14" s="247"/>
      <c r="FS14" s="247"/>
      <c r="FT14" s="247"/>
      <c r="FU14" s="247"/>
      <c r="FV14" s="247"/>
      <c r="FW14" s="247"/>
      <c r="FX14" s="247"/>
      <c r="FY14" s="247"/>
      <c r="FZ14" s="247"/>
      <c r="GA14" s="247"/>
      <c r="GB14" s="247"/>
      <c r="GC14" s="247"/>
      <c r="GD14" s="247"/>
      <c r="GE14" s="247"/>
      <c r="GF14" s="247"/>
      <c r="GG14" s="247"/>
      <c r="GH14" s="247"/>
      <c r="GI14" s="247"/>
      <c r="GJ14" s="247"/>
      <c r="GK14" s="247"/>
      <c r="GL14" s="247"/>
      <c r="GM14" s="247"/>
      <c r="GN14" s="247"/>
      <c r="GO14" s="247"/>
      <c r="GP14" s="247"/>
      <c r="GQ14" s="247"/>
      <c r="GR14" s="247"/>
      <c r="GS14" s="247"/>
      <c r="GT14" s="247"/>
      <c r="GU14" s="247"/>
      <c r="GV14" s="247"/>
      <c r="GW14" s="247"/>
      <c r="GX14" s="247"/>
      <c r="GY14" s="247"/>
      <c r="GZ14" s="247"/>
      <c r="HA14" s="247"/>
      <c r="HB14" s="247"/>
      <c r="HC14" s="247"/>
      <c r="HD14" s="247"/>
      <c r="HE14" s="247"/>
      <c r="HF14" s="247"/>
      <c r="HG14" s="247"/>
      <c r="HH14" s="247"/>
      <c r="HI14" s="247"/>
      <c r="HJ14" s="247"/>
      <c r="HK14" s="247"/>
      <c r="HL14" s="247"/>
      <c r="HM14" s="247"/>
      <c r="HN14" s="247"/>
      <c r="HO14" s="247"/>
      <c r="HP14" s="247"/>
      <c r="HQ14" s="247"/>
      <c r="HR14" s="247"/>
      <c r="HS14" s="247"/>
      <c r="HT14" s="247"/>
      <c r="HU14" s="247"/>
      <c r="HV14" s="247"/>
      <c r="HW14" s="247"/>
      <c r="HX14" s="247"/>
      <c r="HY14" s="247"/>
      <c r="HZ14" s="247"/>
      <c r="IA14" s="247"/>
      <c r="IB14" s="247"/>
      <c r="IC14" s="247"/>
      <c r="ID14" s="247"/>
      <c r="IE14" s="247"/>
      <c r="IF14" s="247"/>
      <c r="IG14" s="247"/>
      <c r="IH14" s="247"/>
      <c r="II14" s="247"/>
      <c r="IJ14" s="247"/>
      <c r="IK14" s="247"/>
      <c r="IL14" s="247"/>
      <c r="IM14" s="247"/>
      <c r="IN14" s="247"/>
      <c r="IO14" s="247"/>
      <c r="IP14" s="247"/>
      <c r="IQ14" s="247"/>
      <c r="IR14" s="247"/>
      <c r="IS14" s="247"/>
      <c r="IT14" s="247"/>
      <c r="IU14" s="247"/>
      <c r="IV14" s="247"/>
      <c r="IW14" s="247"/>
      <c r="IX14" s="247"/>
      <c r="IY14" s="247"/>
      <c r="IZ14" s="247"/>
      <c r="JA14" s="247"/>
      <c r="JB14" s="247"/>
      <c r="JC14" s="247"/>
      <c r="JD14" s="247"/>
      <c r="JE14" s="247"/>
      <c r="JF14" s="247"/>
      <c r="JG14" s="247"/>
      <c r="JH14" s="247"/>
      <c r="JI14" s="247"/>
      <c r="JJ14" s="247"/>
      <c r="JK14" s="247"/>
      <c r="JL14" s="247"/>
      <c r="JM14" s="247"/>
      <c r="JN14" s="247"/>
      <c r="JO14" s="247"/>
      <c r="JP14" s="247"/>
      <c r="JQ14" s="247"/>
      <c r="JR14" s="247"/>
      <c r="JS14" s="247"/>
      <c r="JT14" s="247"/>
      <c r="JU14" s="247"/>
      <c r="JV14" s="247"/>
      <c r="JW14" s="247"/>
      <c r="JX14" s="247"/>
      <c r="JY14" s="247"/>
      <c r="JZ14" s="247"/>
      <c r="KA14" s="247"/>
      <c r="KB14" s="247"/>
      <c r="KC14" s="247"/>
      <c r="KD14" s="247"/>
      <c r="KE14" s="247"/>
      <c r="KF14" s="247"/>
      <c r="KG14" s="247"/>
      <c r="KH14" s="247"/>
      <c r="KI14" s="247"/>
      <c r="KJ14" s="247"/>
      <c r="KK14" s="247"/>
      <c r="KL14" s="247"/>
      <c r="KM14" s="247"/>
      <c r="KN14" s="247"/>
      <c r="KO14" s="247"/>
      <c r="KP14" s="247"/>
      <c r="KQ14" s="247"/>
      <c r="KR14" s="247"/>
      <c r="KS14" s="247"/>
      <c r="KT14" s="247"/>
      <c r="KU14" s="247"/>
      <c r="KV14" s="247"/>
      <c r="KW14" s="247"/>
      <c r="KX14" s="247"/>
      <c r="KY14" s="247"/>
      <c r="KZ14" s="247"/>
      <c r="LA14" s="247"/>
      <c r="LB14" s="247"/>
      <c r="LC14" s="247"/>
      <c r="LD14" s="247"/>
      <c r="LE14" s="247"/>
      <c r="LF14" s="247"/>
      <c r="LG14" s="247"/>
      <c r="LH14" s="247"/>
      <c r="LI14" s="247"/>
      <c r="LJ14" s="247"/>
      <c r="LK14" s="247"/>
      <c r="LL14" s="247"/>
      <c r="LM14" s="247"/>
      <c r="LN14" s="247"/>
      <c r="LO14" s="247"/>
      <c r="LP14" s="247"/>
      <c r="LQ14" s="247"/>
      <c r="LR14" s="247"/>
      <c r="LS14" s="247"/>
      <c r="LT14" s="247"/>
      <c r="LU14" s="247"/>
      <c r="LV14" s="247"/>
      <c r="LW14" s="247"/>
      <c r="LX14" s="247"/>
      <c r="LY14" s="247"/>
      <c r="LZ14" s="247"/>
      <c r="MA14" s="247"/>
      <c r="MB14" s="247"/>
      <c r="MC14" s="247"/>
      <c r="MD14" s="247"/>
      <c r="ME14" s="247"/>
      <c r="MF14" s="247"/>
      <c r="MG14" s="247"/>
      <c r="MH14" s="247"/>
      <c r="MI14" s="247"/>
      <c r="MJ14" s="247"/>
      <c r="MK14" s="247"/>
      <c r="ML14" s="247"/>
      <c r="MM14" s="247"/>
      <c r="MN14" s="247"/>
      <c r="MO14" s="247"/>
      <c r="MP14" s="247"/>
      <c r="MQ14" s="247"/>
      <c r="MR14" s="247"/>
      <c r="MS14" s="247"/>
      <c r="MT14" s="247"/>
      <c r="MU14" s="247"/>
      <c r="MV14" s="247"/>
      <c r="MW14" s="247"/>
      <c r="MX14" s="247"/>
      <c r="MY14" s="247"/>
      <c r="MZ14" s="247"/>
      <c r="NA14" s="247"/>
      <c r="NB14" s="247"/>
      <c r="NC14" s="247"/>
      <c r="ND14" s="247"/>
      <c r="NE14" s="247"/>
      <c r="NF14" s="247"/>
      <c r="NG14" s="247"/>
      <c r="NH14" s="247"/>
      <c r="NI14" s="247"/>
      <c r="NJ14" s="247"/>
      <c r="NK14" s="247"/>
      <c r="NL14" s="247"/>
      <c r="NM14" s="247"/>
      <c r="NN14" s="247"/>
      <c r="NO14" s="247"/>
      <c r="NP14" s="247"/>
      <c r="NQ14" s="247"/>
      <c r="NR14" s="247"/>
      <c r="NS14" s="247"/>
      <c r="NT14" s="247"/>
      <c r="NU14" s="247"/>
      <c r="NV14" s="247"/>
      <c r="NW14" s="247"/>
      <c r="NX14" s="247"/>
      <c r="NY14" s="247"/>
      <c r="NZ14" s="247"/>
      <c r="OA14" s="247"/>
      <c r="OB14" s="247"/>
      <c r="OC14" s="247"/>
      <c r="OD14" s="247"/>
      <c r="OE14" s="247"/>
      <c r="OF14" s="247"/>
      <c r="OG14" s="247"/>
      <c r="OH14" s="247"/>
      <c r="OI14" s="247"/>
      <c r="OJ14" s="247"/>
      <c r="OK14" s="247"/>
      <c r="OL14" s="247"/>
      <c r="OM14" s="247"/>
      <c r="ON14" s="247"/>
      <c r="OO14" s="247"/>
      <c r="OP14" s="247"/>
      <c r="OQ14" s="247"/>
      <c r="OR14" s="247"/>
      <c r="OS14" s="247"/>
      <c r="OT14" s="247"/>
      <c r="OU14" s="247"/>
      <c r="OV14" s="247"/>
      <c r="OW14" s="247"/>
      <c r="OX14" s="247"/>
      <c r="OY14" s="247"/>
      <c r="OZ14" s="247"/>
      <c r="PA14" s="247"/>
      <c r="PB14" s="247"/>
      <c r="PC14" s="247"/>
      <c r="PD14" s="247"/>
      <c r="PE14" s="247"/>
      <c r="PF14" s="247"/>
      <c r="PG14" s="247"/>
      <c r="PH14" s="247"/>
      <c r="PI14" s="247"/>
      <c r="PJ14" s="247"/>
      <c r="PK14" s="247"/>
      <c r="PL14" s="247"/>
      <c r="PM14" s="247"/>
      <c r="PN14" s="247"/>
      <c r="PO14" s="247"/>
      <c r="PP14" s="247"/>
      <c r="PQ14" s="247"/>
      <c r="PR14" s="247"/>
      <c r="PS14" s="247"/>
      <c r="PT14" s="247"/>
      <c r="PU14" s="247"/>
      <c r="PV14" s="247"/>
      <c r="PW14" s="247"/>
      <c r="PX14" s="247"/>
      <c r="PY14" s="247"/>
      <c r="PZ14" s="247"/>
      <c r="QA14" s="247"/>
      <c r="QB14" s="247"/>
      <c r="QC14" s="247"/>
      <c r="QD14" s="247"/>
      <c r="QE14" s="247"/>
      <c r="QF14" s="247"/>
      <c r="QG14" s="247"/>
      <c r="QH14" s="247"/>
      <c r="QI14" s="247"/>
      <c r="QJ14" s="247"/>
      <c r="QK14" s="247"/>
      <c r="QL14" s="247"/>
      <c r="QM14" s="247"/>
      <c r="QN14" s="247"/>
      <c r="QO14" s="247"/>
      <c r="QP14" s="247"/>
      <c r="QQ14" s="247"/>
      <c r="QR14" s="247"/>
      <c r="QS14" s="247"/>
      <c r="QT14" s="247"/>
      <c r="QU14" s="247"/>
      <c r="QV14" s="247"/>
      <c r="QW14" s="247"/>
      <c r="QX14" s="247"/>
      <c r="QY14" s="247"/>
      <c r="QZ14" s="247"/>
      <c r="RA14" s="247"/>
      <c r="RB14" s="247"/>
      <c r="RC14" s="247"/>
      <c r="RD14" s="247"/>
      <c r="RE14" s="247"/>
      <c r="RF14" s="247"/>
      <c r="RG14" s="247"/>
      <c r="RH14" s="247"/>
      <c r="RI14" s="247"/>
      <c r="RJ14" s="247"/>
      <c r="RK14" s="247"/>
      <c r="RL14" s="247"/>
      <c r="RM14" s="247"/>
      <c r="RN14" s="247"/>
      <c r="RO14" s="247"/>
      <c r="RP14" s="247"/>
      <c r="RQ14" s="247"/>
      <c r="RR14" s="247"/>
      <c r="RS14" s="247"/>
      <c r="RT14" s="247"/>
      <c r="RU14" s="247"/>
      <c r="RV14" s="247"/>
      <c r="RW14" s="247"/>
      <c r="RX14" s="247"/>
      <c r="RY14" s="247"/>
      <c r="RZ14" s="247"/>
      <c r="SA14" s="247"/>
      <c r="SB14" s="247"/>
      <c r="SC14" s="247"/>
      <c r="SD14" s="247"/>
      <c r="SE14" s="247"/>
      <c r="SF14" s="247"/>
      <c r="SG14" s="247"/>
      <c r="SH14" s="247"/>
      <c r="SI14" s="247"/>
      <c r="SJ14" s="247"/>
      <c r="SK14" s="247"/>
      <c r="SL14" s="247"/>
      <c r="SM14" s="247"/>
      <c r="SN14" s="247"/>
      <c r="SO14" s="247"/>
      <c r="SP14" s="247"/>
      <c r="SQ14" s="247"/>
      <c r="SR14" s="247"/>
      <c r="SS14" s="247"/>
      <c r="ST14" s="247"/>
      <c r="SU14" s="247"/>
      <c r="SV14" s="247"/>
      <c r="SW14" s="247"/>
      <c r="SX14" s="247"/>
      <c r="SY14" s="247"/>
      <c r="SZ14" s="247"/>
      <c r="TA14" s="247"/>
      <c r="TB14" s="247"/>
      <c r="TC14" s="247"/>
      <c r="TD14" s="247"/>
      <c r="TE14" s="247"/>
      <c r="TF14" s="247"/>
      <c r="TG14" s="247"/>
      <c r="TH14" s="247"/>
      <c r="TI14" s="247"/>
      <c r="TJ14" s="247"/>
      <c r="TK14" s="247"/>
      <c r="TL14" s="247"/>
      <c r="TM14" s="247"/>
      <c r="TN14" s="247"/>
      <c r="TO14" s="247"/>
      <c r="TP14" s="247"/>
      <c r="TQ14" s="247"/>
      <c r="TR14" s="247"/>
      <c r="TS14" s="247"/>
      <c r="TT14" s="247"/>
      <c r="TU14" s="247"/>
      <c r="TV14" s="247"/>
      <c r="TW14" s="247"/>
      <c r="TX14" s="247"/>
      <c r="TY14" s="247"/>
      <c r="TZ14" s="247"/>
      <c r="UA14" s="247"/>
      <c r="UB14" s="247"/>
      <c r="UC14" s="247"/>
      <c r="UD14" s="247"/>
      <c r="UE14" s="247"/>
      <c r="UF14" s="247"/>
      <c r="UG14" s="247"/>
      <c r="UH14" s="247"/>
      <c r="UI14" s="247"/>
      <c r="UJ14" s="247"/>
      <c r="UK14" s="247"/>
      <c r="UL14" s="247"/>
      <c r="UM14" s="247"/>
      <c r="UN14" s="247"/>
      <c r="UO14" s="247"/>
      <c r="UP14" s="247"/>
      <c r="UQ14" s="247"/>
      <c r="UR14" s="247"/>
      <c r="US14" s="247"/>
      <c r="UT14" s="247"/>
      <c r="UU14" s="247"/>
      <c r="UV14" s="247"/>
      <c r="UW14" s="247"/>
      <c r="UX14" s="247"/>
      <c r="UY14" s="247"/>
      <c r="UZ14" s="247"/>
      <c r="VA14" s="247"/>
      <c r="VB14" s="247"/>
      <c r="VC14" s="247"/>
      <c r="VD14" s="247"/>
      <c r="VE14" s="247"/>
      <c r="VF14" s="247"/>
      <c r="VG14" s="247"/>
      <c r="VH14" s="247"/>
      <c r="VI14" s="247"/>
      <c r="VJ14" s="247"/>
      <c r="VK14" s="247"/>
      <c r="VL14" s="247"/>
      <c r="VM14" s="247"/>
      <c r="VN14" s="247"/>
      <c r="VO14" s="247"/>
      <c r="VP14" s="247"/>
      <c r="VQ14" s="247"/>
      <c r="VR14" s="247"/>
      <c r="VS14" s="247"/>
      <c r="VT14" s="247"/>
      <c r="VU14" s="247"/>
      <c r="VV14" s="247"/>
      <c r="VW14" s="247"/>
      <c r="VX14" s="247"/>
      <c r="VY14" s="247"/>
      <c r="VZ14" s="247"/>
      <c r="WA14" s="247"/>
      <c r="WB14" s="247"/>
      <c r="WC14" s="247"/>
      <c r="WD14" s="247"/>
      <c r="WE14" s="247"/>
      <c r="WF14" s="247"/>
      <c r="WG14" s="247"/>
      <c r="WH14" s="247"/>
      <c r="WI14" s="247"/>
      <c r="WJ14" s="247"/>
      <c r="WK14" s="247"/>
      <c r="WL14" s="247"/>
      <c r="WM14" s="247"/>
      <c r="WN14" s="247"/>
      <c r="WO14" s="247"/>
      <c r="WP14" s="247"/>
      <c r="WQ14" s="247"/>
      <c r="WR14" s="247"/>
      <c r="WS14" s="247"/>
      <c r="WT14" s="247"/>
      <c r="WU14" s="247"/>
      <c r="WV14" s="247"/>
      <c r="WW14" s="247"/>
      <c r="WX14" s="247"/>
      <c r="WY14" s="247"/>
      <c r="WZ14" s="247"/>
      <c r="XA14" s="247"/>
      <c r="XB14" s="247"/>
      <c r="XC14" s="247"/>
      <c r="XD14" s="247"/>
      <c r="XE14" s="247"/>
      <c r="XF14" s="247"/>
      <c r="XG14" s="247"/>
      <c r="XH14" s="247"/>
      <c r="XI14" s="247"/>
      <c r="XJ14" s="247"/>
      <c r="XK14" s="247"/>
      <c r="XL14" s="247"/>
      <c r="XM14" s="247"/>
      <c r="XN14" s="247"/>
      <c r="XO14" s="247"/>
      <c r="XP14" s="247"/>
      <c r="XQ14" s="247"/>
      <c r="XR14" s="247"/>
      <c r="XS14" s="247"/>
      <c r="XT14" s="247"/>
      <c r="XU14" s="247"/>
      <c r="XV14" s="247"/>
      <c r="XW14" s="247"/>
      <c r="XX14" s="247"/>
      <c r="XY14" s="247"/>
      <c r="XZ14" s="247"/>
      <c r="YA14" s="247"/>
      <c r="YB14" s="247"/>
      <c r="YC14" s="247"/>
      <c r="YD14" s="247"/>
      <c r="YE14" s="247"/>
      <c r="YF14" s="247"/>
      <c r="YG14" s="247"/>
      <c r="YH14" s="247"/>
      <c r="YI14" s="247"/>
      <c r="YJ14" s="247"/>
      <c r="YK14" s="247"/>
      <c r="YL14" s="247"/>
      <c r="YM14" s="247"/>
      <c r="YN14" s="247"/>
      <c r="YO14" s="247"/>
      <c r="YP14" s="247"/>
      <c r="YQ14" s="247"/>
      <c r="YR14" s="247"/>
      <c r="YS14" s="247"/>
      <c r="YT14" s="247"/>
      <c r="YU14" s="247"/>
      <c r="YV14" s="247"/>
      <c r="YW14" s="247"/>
      <c r="YX14" s="247"/>
      <c r="YY14" s="247"/>
      <c r="YZ14" s="247"/>
      <c r="ZA14" s="247"/>
      <c r="ZB14" s="247"/>
      <c r="ZC14" s="247"/>
      <c r="ZD14" s="247"/>
      <c r="ZE14" s="247"/>
      <c r="ZF14" s="247"/>
      <c r="ZG14" s="247"/>
      <c r="ZH14" s="247"/>
      <c r="ZI14" s="247"/>
      <c r="ZJ14" s="247"/>
      <c r="ZK14" s="247"/>
      <c r="ZL14" s="247"/>
      <c r="ZM14" s="247"/>
      <c r="ZN14" s="247"/>
      <c r="ZO14" s="247"/>
      <c r="ZP14" s="247"/>
      <c r="ZQ14" s="247"/>
      <c r="ZR14" s="247"/>
      <c r="ZS14" s="247"/>
      <c r="ZT14" s="247"/>
      <c r="ZU14" s="247"/>
      <c r="ZV14" s="247"/>
      <c r="ZW14" s="247"/>
      <c r="ZX14" s="247"/>
      <c r="ZY14" s="247"/>
      <c r="ZZ14" s="247"/>
      <c r="AAA14" s="247"/>
      <c r="AAB14" s="247"/>
      <c r="AAC14" s="247"/>
      <c r="AAD14" s="247"/>
      <c r="AAE14" s="247"/>
      <c r="AAF14" s="247"/>
      <c r="AAG14" s="247"/>
      <c r="AAH14" s="247"/>
      <c r="AAI14" s="247"/>
      <c r="AAJ14" s="247"/>
      <c r="AAK14" s="247"/>
      <c r="AAL14" s="247"/>
      <c r="AAM14" s="247"/>
      <c r="AAN14" s="247"/>
      <c r="AAO14" s="247"/>
      <c r="AAP14" s="247"/>
      <c r="AAQ14" s="247"/>
      <c r="AAR14" s="247"/>
      <c r="AAS14" s="247"/>
      <c r="AAT14" s="247"/>
      <c r="AAU14" s="247"/>
      <c r="AAV14" s="247"/>
      <c r="AAW14" s="247"/>
      <c r="AAX14" s="247"/>
      <c r="AAY14" s="247"/>
      <c r="AAZ14" s="247"/>
      <c r="ABA14" s="247"/>
      <c r="ABB14" s="247"/>
      <c r="ABC14" s="247"/>
      <c r="ABD14" s="247"/>
      <c r="ABE14" s="247"/>
      <c r="ABF14" s="247"/>
      <c r="ABG14" s="247"/>
      <c r="ABH14" s="247"/>
      <c r="ABI14" s="247"/>
      <c r="ABJ14" s="247"/>
      <c r="ABK14" s="247"/>
      <c r="ABL14" s="247"/>
      <c r="ABM14" s="247"/>
      <c r="ABN14" s="247"/>
      <c r="ABO14" s="247"/>
      <c r="ABP14" s="247"/>
      <c r="ABQ14" s="247"/>
      <c r="ABR14" s="247"/>
      <c r="ABS14" s="247"/>
      <c r="ABT14" s="247"/>
      <c r="ABU14" s="247"/>
      <c r="ABV14" s="247"/>
      <c r="ABW14" s="247"/>
      <c r="ABX14" s="247"/>
      <c r="ABY14" s="247"/>
      <c r="ABZ14" s="247"/>
      <c r="ACA14" s="247"/>
      <c r="ACB14" s="247"/>
      <c r="ACC14" s="247"/>
      <c r="ACD14" s="247"/>
      <c r="ACE14" s="247"/>
      <c r="ACF14" s="247"/>
      <c r="ACG14" s="247"/>
      <c r="ACH14" s="247"/>
      <c r="ACI14" s="247"/>
      <c r="ACJ14" s="247"/>
      <c r="ACK14" s="247"/>
      <c r="ACL14" s="247"/>
      <c r="ACM14" s="247"/>
      <c r="ACN14" s="247"/>
      <c r="ACO14" s="247"/>
      <c r="ACP14" s="247"/>
      <c r="ACQ14" s="247"/>
      <c r="ACR14" s="247"/>
      <c r="ACS14" s="247"/>
      <c r="ACT14" s="247"/>
      <c r="ACU14" s="247"/>
      <c r="ACV14" s="247"/>
      <c r="ACW14" s="247"/>
      <c r="ACX14" s="247"/>
      <c r="ACY14" s="247"/>
      <c r="ACZ14" s="247"/>
      <c r="ADA14" s="247"/>
      <c r="ADB14" s="247"/>
      <c r="ADC14" s="247"/>
      <c r="ADD14" s="247"/>
      <c r="ADE14" s="247"/>
      <c r="ADF14" s="247"/>
      <c r="ADG14" s="247"/>
      <c r="ADH14" s="247"/>
      <c r="ADI14" s="247"/>
      <c r="ADJ14" s="247"/>
      <c r="ADK14" s="247"/>
      <c r="ADL14" s="247"/>
      <c r="ADM14" s="247"/>
      <c r="ADN14" s="247"/>
      <c r="ADO14" s="247"/>
      <c r="ADP14" s="247"/>
      <c r="ADQ14" s="247"/>
      <c r="ADR14" s="247"/>
      <c r="ADS14" s="247"/>
      <c r="ADT14" s="247"/>
      <c r="ADU14" s="247"/>
      <c r="ADV14" s="247"/>
      <c r="ADW14" s="247"/>
      <c r="ADX14" s="247"/>
      <c r="ADY14" s="247"/>
      <c r="ADZ14" s="247"/>
      <c r="AEA14" s="247"/>
      <c r="AEB14" s="247"/>
      <c r="AEC14" s="247"/>
      <c r="AED14" s="247"/>
      <c r="AEE14" s="247"/>
      <c r="AEF14" s="247"/>
      <c r="AEG14" s="247"/>
      <c r="AEH14" s="247"/>
      <c r="AEI14" s="247"/>
      <c r="AEJ14" s="247"/>
      <c r="AEK14" s="247"/>
      <c r="AEL14" s="247"/>
      <c r="AEM14" s="247"/>
      <c r="AEN14" s="247"/>
      <c r="AEO14" s="247"/>
      <c r="AEP14" s="247"/>
      <c r="AEQ14" s="247"/>
      <c r="AER14" s="247"/>
      <c r="AES14" s="247"/>
      <c r="AET14" s="247"/>
      <c r="AEU14" s="247"/>
      <c r="AEV14" s="247"/>
      <c r="AEW14" s="247"/>
      <c r="AEX14" s="247"/>
      <c r="AEY14" s="247"/>
      <c r="AEZ14" s="247"/>
      <c r="AFA14" s="247"/>
      <c r="AFB14" s="247"/>
      <c r="AFC14" s="247"/>
      <c r="AFD14" s="247"/>
      <c r="AFE14" s="247"/>
      <c r="AFF14" s="247"/>
      <c r="AFG14" s="247"/>
      <c r="AFH14" s="247"/>
      <c r="AFI14" s="247"/>
      <c r="AFJ14" s="247"/>
      <c r="AFK14" s="247"/>
      <c r="AFL14" s="247"/>
      <c r="AFM14" s="247"/>
      <c r="AFN14" s="247"/>
      <c r="AFO14" s="247"/>
      <c r="AFP14" s="247"/>
      <c r="AFQ14" s="247"/>
      <c r="AFR14" s="247"/>
      <c r="AFS14" s="247"/>
      <c r="AFT14" s="247"/>
      <c r="AFU14" s="247"/>
      <c r="AFV14" s="247"/>
      <c r="AFW14" s="247"/>
      <c r="AFX14" s="247"/>
      <c r="AFY14" s="247"/>
      <c r="AFZ14" s="247"/>
      <c r="AGA14" s="247"/>
      <c r="AGB14" s="247"/>
      <c r="AGC14" s="247"/>
      <c r="AGD14" s="247"/>
      <c r="AGE14" s="247"/>
      <c r="AGF14" s="247"/>
      <c r="AGG14" s="247"/>
      <c r="AGH14" s="247"/>
      <c r="AGI14" s="247"/>
      <c r="AGJ14" s="247"/>
      <c r="AGK14" s="247"/>
      <c r="AGL14" s="247"/>
      <c r="AGM14" s="247"/>
      <c r="AGN14" s="247"/>
      <c r="AGO14" s="247"/>
      <c r="AGP14" s="247"/>
      <c r="AGQ14" s="247"/>
      <c r="AGR14" s="247"/>
      <c r="AGS14" s="247"/>
      <c r="AGT14" s="247"/>
      <c r="AGU14" s="247"/>
      <c r="AGV14" s="247"/>
      <c r="AGW14" s="247"/>
      <c r="AGX14" s="247"/>
      <c r="AGY14" s="247"/>
      <c r="AGZ14" s="247"/>
      <c r="AHA14" s="247"/>
    </row>
    <row r="15" spans="1:885" ht="30" customHeight="1" x14ac:dyDescent="0.3">
      <c r="A15" s="267"/>
      <c r="B15" s="280"/>
      <c r="C15" s="269"/>
      <c r="D15" s="269"/>
      <c r="E15" s="269"/>
      <c r="F15" s="269"/>
      <c r="G15" s="269"/>
      <c r="H15" s="269"/>
      <c r="I15" s="269"/>
      <c r="J15" s="270"/>
      <c r="K15" s="280"/>
      <c r="L15" s="278"/>
      <c r="M15" s="605"/>
      <c r="N15" s="298"/>
      <c r="O15" s="271"/>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5"/>
      <c r="BK15" s="245"/>
      <c r="BL15" s="245"/>
      <c r="BM15" s="245"/>
      <c r="BN15" s="245"/>
      <c r="BO15" s="245"/>
      <c r="BP15" s="245"/>
      <c r="BQ15" s="245"/>
      <c r="BR15" s="245"/>
      <c r="BS15" s="245"/>
      <c r="BT15" s="245"/>
      <c r="BU15" s="245"/>
      <c r="BV15" s="245"/>
      <c r="BW15" s="245"/>
      <c r="BX15" s="245"/>
      <c r="BY15" s="245"/>
      <c r="BZ15" s="245"/>
      <c r="CA15" s="245"/>
      <c r="CB15" s="245"/>
      <c r="CC15" s="245"/>
      <c r="CD15" s="245"/>
      <c r="CE15" s="245"/>
      <c r="CF15" s="245"/>
      <c r="CG15" s="245"/>
      <c r="CH15" s="245"/>
      <c r="CI15" s="245"/>
      <c r="CJ15" s="245"/>
      <c r="CK15" s="245"/>
      <c r="CL15" s="245"/>
      <c r="CM15" s="245"/>
      <c r="CN15" s="245"/>
      <c r="CO15" s="245"/>
      <c r="CP15" s="245"/>
      <c r="CQ15" s="245"/>
      <c r="CR15" s="245"/>
      <c r="CS15" s="245"/>
      <c r="CT15" s="245"/>
      <c r="CU15" s="245"/>
      <c r="CV15" s="245"/>
      <c r="CW15" s="245"/>
      <c r="CX15" s="245"/>
      <c r="CY15" s="245"/>
      <c r="CZ15" s="245"/>
      <c r="DA15" s="245"/>
      <c r="DB15" s="245"/>
      <c r="DC15" s="245"/>
      <c r="DD15" s="245"/>
      <c r="DE15" s="245"/>
      <c r="DF15" s="245"/>
      <c r="DG15" s="245"/>
      <c r="DH15" s="245"/>
      <c r="DI15" s="245"/>
      <c r="DJ15" s="245"/>
      <c r="DK15" s="245"/>
      <c r="DL15" s="245"/>
      <c r="DM15" s="245"/>
      <c r="DN15" s="245"/>
      <c r="DO15" s="245"/>
      <c r="DP15" s="245"/>
      <c r="DQ15" s="245"/>
      <c r="DR15" s="245"/>
      <c r="DS15" s="245"/>
      <c r="DT15" s="245"/>
      <c r="DU15" s="245"/>
      <c r="DV15" s="245"/>
      <c r="DW15" s="245"/>
      <c r="DX15" s="245"/>
      <c r="DY15" s="245"/>
      <c r="DZ15" s="245"/>
      <c r="EA15" s="245"/>
      <c r="EB15" s="245"/>
      <c r="EC15" s="245"/>
      <c r="ED15" s="245"/>
      <c r="EE15" s="245"/>
      <c r="EF15" s="245"/>
      <c r="EG15" s="245"/>
      <c r="EH15" s="245"/>
      <c r="EI15" s="245"/>
      <c r="EJ15" s="245"/>
      <c r="EK15" s="245"/>
      <c r="EL15" s="245"/>
      <c r="EM15" s="245"/>
      <c r="EN15" s="245"/>
      <c r="EO15" s="245"/>
      <c r="EP15" s="245"/>
      <c r="EQ15" s="245"/>
      <c r="ER15" s="245"/>
      <c r="ES15" s="245"/>
      <c r="ET15" s="245"/>
      <c r="EU15" s="245"/>
      <c r="EV15" s="245"/>
      <c r="EW15" s="245"/>
      <c r="EX15" s="245"/>
      <c r="EY15" s="245"/>
      <c r="EZ15" s="245"/>
      <c r="FA15" s="245"/>
      <c r="FB15" s="245"/>
      <c r="FC15" s="245"/>
      <c r="FD15" s="245"/>
      <c r="FE15" s="245"/>
      <c r="FF15" s="245"/>
      <c r="FG15" s="245"/>
      <c r="FH15" s="245"/>
      <c r="FI15" s="245"/>
      <c r="FJ15" s="245"/>
      <c r="FK15" s="245"/>
      <c r="FL15" s="245"/>
      <c r="FM15" s="245"/>
      <c r="FN15" s="245"/>
      <c r="FO15" s="245"/>
      <c r="FP15" s="245"/>
      <c r="FQ15" s="245"/>
      <c r="FR15" s="245"/>
      <c r="FS15" s="245"/>
      <c r="FT15" s="245"/>
      <c r="FU15" s="245"/>
      <c r="FV15" s="245"/>
      <c r="FW15" s="245"/>
      <c r="FX15" s="245"/>
      <c r="FY15" s="245"/>
      <c r="FZ15" s="245"/>
      <c r="GA15" s="245"/>
      <c r="GB15" s="245"/>
      <c r="GC15" s="245"/>
      <c r="GD15" s="245"/>
      <c r="GE15" s="245"/>
      <c r="GF15" s="245"/>
      <c r="GG15" s="245"/>
      <c r="GH15" s="245"/>
      <c r="GI15" s="245"/>
      <c r="GJ15" s="245"/>
      <c r="GK15" s="245"/>
      <c r="GL15" s="245"/>
      <c r="GM15" s="245"/>
      <c r="GN15" s="245"/>
      <c r="GO15" s="245"/>
      <c r="GP15" s="245"/>
      <c r="GQ15" s="245"/>
      <c r="GR15" s="245"/>
      <c r="GS15" s="245"/>
      <c r="GT15" s="245"/>
      <c r="GU15" s="245"/>
      <c r="GV15" s="245"/>
      <c r="GW15" s="245"/>
      <c r="GX15" s="245"/>
      <c r="GY15" s="245"/>
      <c r="GZ15" s="245"/>
      <c r="HA15" s="245"/>
      <c r="HB15" s="245"/>
      <c r="HC15" s="245"/>
      <c r="HD15" s="245"/>
      <c r="HE15" s="245"/>
      <c r="HF15" s="245"/>
      <c r="HG15" s="245"/>
      <c r="HH15" s="245"/>
      <c r="HI15" s="245"/>
      <c r="HJ15" s="245"/>
      <c r="HK15" s="245"/>
      <c r="HL15" s="245"/>
      <c r="HM15" s="245"/>
      <c r="HN15" s="245"/>
      <c r="HO15" s="245"/>
      <c r="HP15" s="245"/>
      <c r="HQ15" s="245"/>
      <c r="HR15" s="245"/>
      <c r="HS15" s="245"/>
      <c r="HT15" s="245"/>
      <c r="HU15" s="245"/>
      <c r="HV15" s="245"/>
      <c r="HW15" s="245"/>
      <c r="HX15" s="245"/>
      <c r="HY15" s="245"/>
      <c r="HZ15" s="245"/>
      <c r="IA15" s="245"/>
      <c r="IB15" s="245"/>
      <c r="IC15" s="245"/>
      <c r="ID15" s="245"/>
      <c r="IE15" s="245"/>
      <c r="IF15" s="245"/>
      <c r="IG15" s="245"/>
      <c r="IH15" s="245"/>
      <c r="II15" s="245"/>
      <c r="IJ15" s="245"/>
      <c r="IK15" s="245"/>
      <c r="IL15" s="245"/>
      <c r="IM15" s="245"/>
      <c r="IN15" s="245"/>
      <c r="IO15" s="245"/>
      <c r="IP15" s="245"/>
      <c r="IQ15" s="245"/>
      <c r="IR15" s="245"/>
      <c r="IS15" s="245"/>
      <c r="IT15" s="245"/>
      <c r="IU15" s="245"/>
      <c r="IV15" s="245"/>
      <c r="IW15" s="245"/>
      <c r="IX15" s="245"/>
      <c r="IY15" s="245"/>
      <c r="IZ15" s="245"/>
      <c r="JA15" s="245"/>
      <c r="JB15" s="245"/>
      <c r="JC15" s="245"/>
      <c r="JD15" s="245"/>
      <c r="JE15" s="245"/>
      <c r="JF15" s="245"/>
      <c r="JG15" s="245"/>
      <c r="JH15" s="245"/>
      <c r="JI15" s="245"/>
      <c r="JJ15" s="245"/>
      <c r="JK15" s="245"/>
      <c r="JL15" s="245"/>
      <c r="JM15" s="245"/>
      <c r="JN15" s="245"/>
      <c r="JO15" s="245"/>
      <c r="JP15" s="245"/>
      <c r="JQ15" s="245"/>
      <c r="JR15" s="245"/>
      <c r="JS15" s="245"/>
      <c r="JT15" s="245"/>
      <c r="JU15" s="245"/>
      <c r="JV15" s="245"/>
      <c r="JW15" s="245"/>
      <c r="JX15" s="245"/>
      <c r="JY15" s="245"/>
      <c r="JZ15" s="245"/>
      <c r="KA15" s="245"/>
      <c r="KB15" s="245"/>
      <c r="KC15" s="245"/>
      <c r="KD15" s="245"/>
      <c r="KE15" s="245"/>
      <c r="KF15" s="245"/>
      <c r="KG15" s="245"/>
      <c r="KH15" s="245"/>
      <c r="KI15" s="245"/>
      <c r="KJ15" s="245"/>
      <c r="KK15" s="245"/>
      <c r="KL15" s="245"/>
      <c r="KM15" s="245"/>
      <c r="KN15" s="245"/>
      <c r="KO15" s="245"/>
      <c r="KP15" s="245"/>
      <c r="KQ15" s="245"/>
      <c r="KR15" s="245"/>
      <c r="KS15" s="245"/>
      <c r="KT15" s="245"/>
      <c r="KU15" s="245"/>
      <c r="KV15" s="245"/>
      <c r="KW15" s="245"/>
      <c r="KX15" s="245"/>
      <c r="KY15" s="245"/>
      <c r="KZ15" s="245"/>
      <c r="LA15" s="245"/>
      <c r="LB15" s="245"/>
      <c r="LC15" s="245"/>
      <c r="LD15" s="245"/>
      <c r="LE15" s="245"/>
      <c r="LF15" s="245"/>
      <c r="LG15" s="245"/>
      <c r="LH15" s="245"/>
      <c r="LI15" s="245"/>
      <c r="LJ15" s="245"/>
      <c r="LK15" s="245"/>
      <c r="LL15" s="245"/>
      <c r="LM15" s="245"/>
      <c r="LN15" s="245"/>
      <c r="LO15" s="245"/>
      <c r="LP15" s="245"/>
      <c r="LQ15" s="245"/>
      <c r="LR15" s="245"/>
      <c r="LS15" s="245"/>
      <c r="LT15" s="245"/>
      <c r="LU15" s="245"/>
      <c r="LV15" s="245"/>
      <c r="LW15" s="245"/>
      <c r="LX15" s="245"/>
      <c r="LY15" s="245"/>
      <c r="LZ15" s="245"/>
      <c r="MA15" s="245"/>
      <c r="MB15" s="245"/>
      <c r="MC15" s="245"/>
      <c r="MD15" s="245"/>
      <c r="ME15" s="245"/>
      <c r="MF15" s="245"/>
      <c r="MG15" s="245"/>
      <c r="MH15" s="245"/>
      <c r="MI15" s="245"/>
      <c r="MJ15" s="245"/>
      <c r="MK15" s="245"/>
      <c r="ML15" s="245"/>
      <c r="MM15" s="245"/>
      <c r="MN15" s="245"/>
      <c r="MO15" s="245"/>
      <c r="MP15" s="245"/>
      <c r="MQ15" s="245"/>
      <c r="MR15" s="245"/>
      <c r="MS15" s="245"/>
      <c r="MT15" s="245"/>
      <c r="MU15" s="245"/>
      <c r="MV15" s="245"/>
      <c r="MW15" s="245"/>
      <c r="MX15" s="245"/>
      <c r="MY15" s="245"/>
      <c r="MZ15" s="245"/>
      <c r="NA15" s="245"/>
      <c r="NB15" s="245"/>
      <c r="NC15" s="245"/>
      <c r="ND15" s="245"/>
      <c r="NE15" s="245"/>
      <c r="NF15" s="245"/>
      <c r="NG15" s="245"/>
      <c r="NH15" s="245"/>
      <c r="NI15" s="245"/>
      <c r="NJ15" s="245"/>
      <c r="NK15" s="245"/>
      <c r="NL15" s="245"/>
      <c r="NM15" s="245"/>
      <c r="NN15" s="245"/>
      <c r="NO15" s="245"/>
      <c r="NP15" s="245"/>
      <c r="NQ15" s="245"/>
      <c r="NR15" s="245"/>
      <c r="NS15" s="245"/>
      <c r="NT15" s="245"/>
      <c r="NU15" s="245"/>
      <c r="NV15" s="245"/>
      <c r="NW15" s="245"/>
      <c r="NX15" s="245"/>
      <c r="NY15" s="245"/>
      <c r="NZ15" s="245"/>
      <c r="OA15" s="245"/>
      <c r="OB15" s="245"/>
      <c r="OC15" s="245"/>
      <c r="OD15" s="245"/>
      <c r="OE15" s="245"/>
      <c r="OF15" s="245"/>
      <c r="OG15" s="245"/>
      <c r="OH15" s="245"/>
      <c r="OI15" s="245"/>
      <c r="OJ15" s="245"/>
      <c r="OK15" s="245"/>
      <c r="OL15" s="245"/>
      <c r="OM15" s="245"/>
      <c r="ON15" s="245"/>
      <c r="OO15" s="245"/>
      <c r="OP15" s="245"/>
      <c r="OQ15" s="245"/>
      <c r="OR15" s="245"/>
      <c r="OS15" s="245"/>
      <c r="OT15" s="245"/>
      <c r="OU15" s="245"/>
      <c r="OV15" s="245"/>
      <c r="OW15" s="245"/>
      <c r="OX15" s="245"/>
      <c r="OY15" s="245"/>
      <c r="OZ15" s="245"/>
      <c r="PA15" s="245"/>
      <c r="PB15" s="245"/>
      <c r="PC15" s="245"/>
      <c r="PD15" s="245"/>
      <c r="PE15" s="245"/>
      <c r="PF15" s="245"/>
      <c r="PG15" s="245"/>
      <c r="PH15" s="245"/>
      <c r="PI15" s="245"/>
      <c r="PJ15" s="245"/>
      <c r="PK15" s="245"/>
      <c r="PL15" s="245"/>
      <c r="PM15" s="245"/>
      <c r="PN15" s="245"/>
      <c r="PO15" s="245"/>
      <c r="PP15" s="245"/>
      <c r="PQ15" s="245"/>
      <c r="PR15" s="245"/>
      <c r="PS15" s="245"/>
      <c r="PT15" s="245"/>
      <c r="PU15" s="245"/>
      <c r="PV15" s="245"/>
      <c r="PW15" s="245"/>
      <c r="PX15" s="245"/>
      <c r="PY15" s="245"/>
      <c r="PZ15" s="245"/>
      <c r="QA15" s="245"/>
      <c r="QB15" s="245"/>
      <c r="QC15" s="245"/>
      <c r="QD15" s="245"/>
      <c r="QE15" s="245"/>
      <c r="QF15" s="245"/>
      <c r="QG15" s="245"/>
      <c r="QH15" s="245"/>
      <c r="QI15" s="245"/>
      <c r="QJ15" s="245"/>
      <c r="QK15" s="245"/>
      <c r="QL15" s="245"/>
      <c r="QM15" s="245"/>
      <c r="QN15" s="245"/>
      <c r="QO15" s="245"/>
      <c r="QP15" s="245"/>
      <c r="QQ15" s="245"/>
      <c r="QR15" s="245"/>
      <c r="QS15" s="245"/>
      <c r="QT15" s="245"/>
      <c r="QU15" s="245"/>
      <c r="QV15" s="245"/>
      <c r="QW15" s="245"/>
      <c r="QX15" s="245"/>
      <c r="QY15" s="245"/>
      <c r="QZ15" s="245"/>
      <c r="RA15" s="245"/>
      <c r="RB15" s="245"/>
      <c r="RC15" s="245"/>
      <c r="RD15" s="245"/>
      <c r="RE15" s="245"/>
      <c r="RF15" s="245"/>
      <c r="RG15" s="245"/>
      <c r="RH15" s="245"/>
      <c r="RI15" s="245"/>
      <c r="RJ15" s="245"/>
      <c r="RK15" s="245"/>
      <c r="RL15" s="245"/>
      <c r="RM15" s="245"/>
      <c r="RN15" s="245"/>
      <c r="RO15" s="245"/>
      <c r="RP15" s="245"/>
      <c r="RQ15" s="245"/>
      <c r="RR15" s="245"/>
      <c r="RS15" s="245"/>
      <c r="RT15" s="245"/>
      <c r="RU15" s="245"/>
      <c r="RV15" s="245"/>
      <c r="RW15" s="245"/>
      <c r="RX15" s="245"/>
      <c r="RY15" s="245"/>
      <c r="RZ15" s="245"/>
      <c r="SA15" s="245"/>
      <c r="SB15" s="245"/>
      <c r="SC15" s="245"/>
      <c r="SD15" s="245"/>
      <c r="SE15" s="245"/>
      <c r="SF15" s="245"/>
      <c r="SG15" s="245"/>
      <c r="SH15" s="245"/>
      <c r="SI15" s="245"/>
      <c r="SJ15" s="245"/>
      <c r="SK15" s="245"/>
      <c r="SL15" s="245"/>
      <c r="SM15" s="245"/>
      <c r="SN15" s="245"/>
      <c r="SO15" s="245"/>
      <c r="SP15" s="245"/>
      <c r="SQ15" s="245"/>
      <c r="SR15" s="245"/>
      <c r="SS15" s="245"/>
      <c r="ST15" s="245"/>
      <c r="SU15" s="245"/>
      <c r="SV15" s="245"/>
      <c r="SW15" s="245"/>
      <c r="SX15" s="245"/>
      <c r="SY15" s="245"/>
      <c r="SZ15" s="245"/>
      <c r="TA15" s="245"/>
      <c r="TB15" s="245"/>
      <c r="TC15" s="245"/>
      <c r="TD15" s="245"/>
      <c r="TE15" s="245"/>
      <c r="TF15" s="245"/>
      <c r="TG15" s="245"/>
      <c r="TH15" s="245"/>
      <c r="TI15" s="245"/>
      <c r="TJ15" s="245"/>
      <c r="TK15" s="245"/>
      <c r="TL15" s="245"/>
      <c r="TM15" s="245"/>
      <c r="TN15" s="245"/>
      <c r="TO15" s="245"/>
      <c r="TP15" s="245"/>
      <c r="TQ15" s="245"/>
      <c r="TR15" s="245"/>
      <c r="TS15" s="245"/>
      <c r="TT15" s="245"/>
      <c r="TU15" s="245"/>
      <c r="TV15" s="245"/>
      <c r="TW15" s="245"/>
      <c r="TX15" s="245"/>
      <c r="TY15" s="245"/>
      <c r="TZ15" s="245"/>
      <c r="UA15" s="245"/>
      <c r="UB15" s="245"/>
      <c r="UC15" s="245"/>
      <c r="UD15" s="245"/>
      <c r="UE15" s="245"/>
      <c r="UF15" s="245"/>
      <c r="UG15" s="245"/>
      <c r="UH15" s="245"/>
      <c r="UI15" s="245"/>
      <c r="UJ15" s="245"/>
      <c r="UK15" s="245"/>
      <c r="UL15" s="245"/>
      <c r="UM15" s="245"/>
      <c r="UN15" s="245"/>
      <c r="UO15" s="245"/>
      <c r="UP15" s="245"/>
      <c r="UQ15" s="245"/>
      <c r="UR15" s="245"/>
      <c r="US15" s="245"/>
      <c r="UT15" s="245"/>
      <c r="UU15" s="245"/>
      <c r="UV15" s="245"/>
      <c r="UW15" s="245"/>
      <c r="UX15" s="245"/>
      <c r="UY15" s="245"/>
      <c r="UZ15" s="245"/>
      <c r="VA15" s="245"/>
      <c r="VB15" s="245"/>
      <c r="VC15" s="245"/>
      <c r="VD15" s="245"/>
      <c r="VE15" s="245"/>
      <c r="VF15" s="245"/>
      <c r="VG15" s="245"/>
      <c r="VH15" s="245"/>
      <c r="VI15" s="245"/>
      <c r="VJ15" s="245"/>
      <c r="VK15" s="245"/>
      <c r="VL15" s="245"/>
      <c r="VM15" s="245"/>
      <c r="VN15" s="245"/>
      <c r="VO15" s="245"/>
      <c r="VP15" s="245"/>
      <c r="VQ15" s="245"/>
      <c r="VR15" s="245"/>
      <c r="VS15" s="245"/>
      <c r="VT15" s="245"/>
      <c r="VU15" s="245"/>
      <c r="VV15" s="245"/>
      <c r="VW15" s="245"/>
      <c r="VX15" s="245"/>
      <c r="VY15" s="245"/>
      <c r="VZ15" s="245"/>
      <c r="WA15" s="245"/>
      <c r="WB15" s="245"/>
      <c r="WC15" s="245"/>
      <c r="WD15" s="245"/>
      <c r="WE15" s="245"/>
      <c r="WF15" s="245"/>
      <c r="WG15" s="245"/>
      <c r="WH15" s="245"/>
      <c r="WI15" s="245"/>
      <c r="WJ15" s="245"/>
      <c r="WK15" s="245"/>
      <c r="WL15" s="245"/>
      <c r="WM15" s="245"/>
      <c r="WN15" s="245"/>
      <c r="WO15" s="245"/>
      <c r="WP15" s="245"/>
      <c r="WQ15" s="245"/>
      <c r="WR15" s="245"/>
      <c r="WS15" s="245"/>
      <c r="WT15" s="245"/>
      <c r="WU15" s="245"/>
      <c r="WV15" s="245"/>
      <c r="WW15" s="245"/>
      <c r="WX15" s="245"/>
      <c r="WY15" s="245"/>
      <c r="WZ15" s="245"/>
      <c r="XA15" s="245"/>
      <c r="XB15" s="245"/>
      <c r="XC15" s="245"/>
      <c r="XD15" s="245"/>
      <c r="XE15" s="245"/>
      <c r="XF15" s="245"/>
      <c r="XG15" s="245"/>
      <c r="XH15" s="245"/>
      <c r="XI15" s="245"/>
      <c r="XJ15" s="245"/>
      <c r="XK15" s="245"/>
      <c r="XL15" s="245"/>
      <c r="XM15" s="245"/>
      <c r="XN15" s="245"/>
      <c r="XO15" s="245"/>
      <c r="XP15" s="245"/>
      <c r="XQ15" s="245"/>
      <c r="XR15" s="245"/>
      <c r="XS15" s="245"/>
      <c r="XT15" s="245"/>
      <c r="XU15" s="245"/>
      <c r="XV15" s="245"/>
      <c r="XW15" s="245"/>
      <c r="XX15" s="245"/>
      <c r="XY15" s="245"/>
      <c r="XZ15" s="245"/>
      <c r="YA15" s="245"/>
      <c r="YB15" s="245"/>
      <c r="YC15" s="245"/>
      <c r="YD15" s="245"/>
      <c r="YE15" s="245"/>
      <c r="YF15" s="245"/>
      <c r="YG15" s="245"/>
      <c r="YH15" s="245"/>
      <c r="YI15" s="245"/>
      <c r="YJ15" s="245"/>
      <c r="YK15" s="245"/>
      <c r="YL15" s="245"/>
      <c r="YM15" s="245"/>
      <c r="YN15" s="245"/>
      <c r="YO15" s="245"/>
      <c r="YP15" s="245"/>
      <c r="YQ15" s="245"/>
      <c r="YR15" s="245"/>
      <c r="YS15" s="245"/>
      <c r="YT15" s="245"/>
      <c r="YU15" s="245"/>
      <c r="YV15" s="245"/>
      <c r="YW15" s="245"/>
      <c r="YX15" s="245"/>
      <c r="YY15" s="245"/>
      <c r="YZ15" s="245"/>
      <c r="ZA15" s="245"/>
      <c r="ZB15" s="245"/>
      <c r="ZC15" s="245"/>
      <c r="ZD15" s="245"/>
      <c r="ZE15" s="245"/>
      <c r="ZF15" s="245"/>
      <c r="ZG15" s="245"/>
      <c r="ZH15" s="245"/>
      <c r="ZI15" s="245"/>
      <c r="ZJ15" s="245"/>
      <c r="ZK15" s="245"/>
      <c r="ZL15" s="245"/>
      <c r="ZM15" s="245"/>
      <c r="ZN15" s="245"/>
      <c r="ZO15" s="245"/>
      <c r="ZP15" s="245"/>
      <c r="ZQ15" s="245"/>
      <c r="ZR15" s="245"/>
      <c r="ZS15" s="245"/>
      <c r="ZT15" s="245"/>
      <c r="ZU15" s="245"/>
      <c r="ZV15" s="245"/>
      <c r="ZW15" s="245"/>
      <c r="ZX15" s="245"/>
      <c r="ZY15" s="245"/>
      <c r="ZZ15" s="245"/>
      <c r="AAA15" s="245"/>
      <c r="AAB15" s="245"/>
      <c r="AAC15" s="245"/>
      <c r="AAD15" s="245"/>
      <c r="AAE15" s="245"/>
      <c r="AAF15" s="245"/>
      <c r="AAG15" s="245"/>
      <c r="AAH15" s="245"/>
      <c r="AAI15" s="245"/>
      <c r="AAJ15" s="245"/>
      <c r="AAK15" s="245"/>
      <c r="AAL15" s="245"/>
      <c r="AAM15" s="245"/>
      <c r="AAN15" s="245"/>
      <c r="AAO15" s="245"/>
      <c r="AAP15" s="245"/>
      <c r="AAQ15" s="245"/>
      <c r="AAR15" s="245"/>
      <c r="AAS15" s="245"/>
      <c r="AAT15" s="245"/>
      <c r="AAU15" s="245"/>
      <c r="AAV15" s="245"/>
      <c r="AAW15" s="245"/>
      <c r="AAX15" s="245"/>
      <c r="AAY15" s="245"/>
      <c r="AAZ15" s="245"/>
      <c r="ABA15" s="245"/>
      <c r="ABB15" s="245"/>
      <c r="ABC15" s="245"/>
      <c r="ABD15" s="245"/>
      <c r="ABE15" s="245"/>
      <c r="ABF15" s="245"/>
      <c r="ABG15" s="245"/>
      <c r="ABH15" s="245"/>
      <c r="ABI15" s="245"/>
      <c r="ABJ15" s="245"/>
      <c r="ABK15" s="245"/>
      <c r="ABL15" s="245"/>
      <c r="ABM15" s="245"/>
      <c r="ABN15" s="245"/>
      <c r="ABO15" s="245"/>
      <c r="ABP15" s="245"/>
      <c r="ABQ15" s="245"/>
      <c r="ABR15" s="245"/>
      <c r="ABS15" s="245"/>
      <c r="ABT15" s="245"/>
      <c r="ABU15" s="245"/>
      <c r="ABV15" s="245"/>
      <c r="ABW15" s="245"/>
      <c r="ABX15" s="245"/>
      <c r="ABY15" s="245"/>
      <c r="ABZ15" s="245"/>
      <c r="ACA15" s="245"/>
      <c r="ACB15" s="245"/>
      <c r="ACC15" s="245"/>
      <c r="ACD15" s="245"/>
      <c r="ACE15" s="245"/>
      <c r="ACF15" s="245"/>
      <c r="ACG15" s="245"/>
      <c r="ACH15" s="245"/>
      <c r="ACI15" s="245"/>
      <c r="ACJ15" s="245"/>
      <c r="ACK15" s="245"/>
      <c r="ACL15" s="245"/>
      <c r="ACM15" s="245"/>
      <c r="ACN15" s="245"/>
      <c r="ACO15" s="245"/>
      <c r="ACP15" s="245"/>
      <c r="ACQ15" s="245"/>
      <c r="ACR15" s="245"/>
      <c r="ACS15" s="245"/>
      <c r="ACT15" s="245"/>
      <c r="ACU15" s="245"/>
      <c r="ACV15" s="245"/>
      <c r="ACW15" s="245"/>
      <c r="ACX15" s="245"/>
      <c r="ACY15" s="245"/>
      <c r="ACZ15" s="245"/>
      <c r="ADA15" s="245"/>
      <c r="ADB15" s="245"/>
      <c r="ADC15" s="245"/>
      <c r="ADD15" s="245"/>
      <c r="ADE15" s="245"/>
      <c r="ADF15" s="245"/>
      <c r="ADG15" s="245"/>
      <c r="ADH15" s="245"/>
      <c r="ADI15" s="245"/>
      <c r="ADJ15" s="245"/>
      <c r="ADK15" s="245"/>
      <c r="ADL15" s="245"/>
      <c r="ADM15" s="245"/>
      <c r="ADN15" s="245"/>
      <c r="ADO15" s="245"/>
      <c r="ADP15" s="245"/>
      <c r="ADQ15" s="245"/>
      <c r="ADR15" s="245"/>
      <c r="ADS15" s="245"/>
      <c r="ADT15" s="245"/>
      <c r="ADU15" s="245"/>
      <c r="ADV15" s="245"/>
      <c r="ADW15" s="245"/>
      <c r="ADX15" s="245"/>
      <c r="ADY15" s="245"/>
      <c r="ADZ15" s="245"/>
      <c r="AEA15" s="245"/>
      <c r="AEB15" s="245"/>
      <c r="AEC15" s="245"/>
      <c r="AED15" s="245"/>
      <c r="AEE15" s="245"/>
      <c r="AEF15" s="245"/>
      <c r="AEG15" s="245"/>
      <c r="AEH15" s="245"/>
      <c r="AEI15" s="245"/>
      <c r="AEJ15" s="245"/>
      <c r="AEK15" s="245"/>
      <c r="AEL15" s="245"/>
      <c r="AEM15" s="245"/>
      <c r="AEN15" s="245"/>
      <c r="AEO15" s="245"/>
      <c r="AEP15" s="245"/>
      <c r="AEQ15" s="245"/>
      <c r="AER15" s="245"/>
      <c r="AES15" s="245"/>
      <c r="AET15" s="245"/>
      <c r="AEU15" s="245"/>
      <c r="AEV15" s="245"/>
      <c r="AEW15" s="245"/>
      <c r="AEX15" s="245"/>
      <c r="AEY15" s="245"/>
      <c r="AEZ15" s="245"/>
      <c r="AFA15" s="245"/>
      <c r="AFB15" s="245"/>
      <c r="AFC15" s="245"/>
      <c r="AFD15" s="245"/>
      <c r="AFE15" s="245"/>
      <c r="AFF15" s="245"/>
      <c r="AFG15" s="245"/>
      <c r="AFH15" s="245"/>
      <c r="AFI15" s="245"/>
      <c r="AFJ15" s="245"/>
      <c r="AFK15" s="245"/>
      <c r="AFL15" s="245"/>
      <c r="AFM15" s="245"/>
      <c r="AFN15" s="245"/>
      <c r="AFO15" s="245"/>
      <c r="AFP15" s="245"/>
      <c r="AFQ15" s="245"/>
      <c r="AFR15" s="245"/>
      <c r="AFS15" s="245"/>
      <c r="AFT15" s="245"/>
      <c r="AFU15" s="245"/>
      <c r="AFV15" s="245"/>
      <c r="AFW15" s="245"/>
      <c r="AFX15" s="245"/>
      <c r="AFY15" s="245"/>
      <c r="AFZ15" s="245"/>
      <c r="AGA15" s="245"/>
      <c r="AGB15" s="245"/>
      <c r="AGC15" s="245"/>
      <c r="AGD15" s="245"/>
      <c r="AGE15" s="245"/>
      <c r="AGF15" s="245"/>
      <c r="AGG15" s="245"/>
      <c r="AGH15" s="245"/>
      <c r="AGI15" s="245"/>
      <c r="AGJ15" s="245"/>
      <c r="AGK15" s="245"/>
      <c r="AGL15" s="245"/>
      <c r="AGM15" s="245"/>
      <c r="AGN15" s="245"/>
      <c r="AGO15" s="245"/>
      <c r="AGP15" s="245"/>
      <c r="AGQ15" s="245"/>
      <c r="AGR15" s="245"/>
      <c r="AGS15" s="245"/>
      <c r="AGT15" s="245"/>
      <c r="AGU15" s="245"/>
      <c r="AGV15" s="245"/>
      <c r="AGW15" s="245"/>
      <c r="AGX15" s="245"/>
      <c r="AGY15" s="245"/>
      <c r="AGZ15" s="245"/>
      <c r="AHA15" s="245"/>
    </row>
    <row r="16" spans="1:885" ht="30" customHeight="1" x14ac:dyDescent="0.3">
      <c r="A16" s="242"/>
      <c r="B16" s="256"/>
      <c r="C16" s="249"/>
      <c r="D16" s="249"/>
      <c r="E16" s="249"/>
      <c r="F16" s="249"/>
      <c r="G16" s="249"/>
      <c r="H16" s="249"/>
      <c r="I16" s="249"/>
      <c r="J16" s="244"/>
      <c r="K16" s="257"/>
      <c r="L16" s="244"/>
      <c r="M16" s="248"/>
      <c r="N16" s="297"/>
      <c r="O16" s="243"/>
    </row>
    <row r="17" spans="1:15" ht="30" customHeight="1" x14ac:dyDescent="0.3">
      <c r="A17" s="239"/>
      <c r="B17" s="288"/>
      <c r="C17" s="289"/>
      <c r="D17" s="289"/>
      <c r="E17" s="289"/>
      <c r="F17" s="289"/>
      <c r="G17" s="289"/>
      <c r="H17" s="289"/>
      <c r="I17" s="289"/>
      <c r="J17" s="290"/>
      <c r="K17" s="289"/>
      <c r="L17" s="291"/>
      <c r="M17" s="334"/>
      <c r="N17" s="333"/>
      <c r="O17" s="292"/>
    </row>
    <row r="18" spans="1:15" s="181" customFormat="1" ht="30" customHeight="1" x14ac:dyDescent="0.3">
      <c r="A18" s="382"/>
      <c r="B18" s="257"/>
      <c r="C18" s="383"/>
      <c r="D18" s="240"/>
      <c r="E18" s="383"/>
      <c r="F18" s="240"/>
      <c r="G18" s="240"/>
      <c r="H18" s="240"/>
      <c r="I18" s="240"/>
      <c r="J18" s="293"/>
      <c r="K18" s="294"/>
      <c r="L18" s="591"/>
      <c r="M18" s="607"/>
      <c r="N18" s="333"/>
      <c r="O18" s="240"/>
    </row>
    <row r="19" spans="1:15" s="181" customFormat="1" ht="30" customHeight="1" x14ac:dyDescent="0.3">
      <c r="A19" s="178"/>
      <c r="B19" s="176"/>
      <c r="C19" s="176"/>
      <c r="D19" s="178"/>
      <c r="E19" s="176"/>
      <c r="F19" s="176"/>
      <c r="G19" s="176"/>
      <c r="H19" s="177"/>
      <c r="I19" s="176"/>
      <c r="J19" s="176"/>
      <c r="K19" s="176"/>
      <c r="L19" s="178"/>
      <c r="M19" s="608"/>
      <c r="N19" s="177"/>
    </row>
    <row r="20" spans="1:15" s="181" customFormat="1" ht="30" customHeight="1" x14ac:dyDescent="0.3">
      <c r="A20" s="178"/>
      <c r="B20" s="176"/>
      <c r="C20" s="176"/>
      <c r="D20" s="178"/>
      <c r="E20" s="176"/>
      <c r="F20" s="176"/>
      <c r="G20" s="176"/>
      <c r="H20" s="177"/>
      <c r="I20" s="176"/>
      <c r="J20" s="176"/>
      <c r="K20" s="176"/>
      <c r="L20" s="178"/>
      <c r="M20" s="608"/>
      <c r="N20" s="177"/>
    </row>
    <row r="21" spans="1:15" s="181" customFormat="1" ht="30" customHeight="1" x14ac:dyDescent="0.3">
      <c r="A21" s="178"/>
      <c r="B21" s="176"/>
      <c r="C21" s="176"/>
      <c r="D21" s="178"/>
      <c r="E21" s="176"/>
      <c r="F21" s="176"/>
      <c r="G21" s="176"/>
      <c r="H21" s="177"/>
      <c r="I21" s="176"/>
      <c r="J21" s="176"/>
      <c r="K21" s="176"/>
      <c r="L21" s="178"/>
      <c r="M21" s="608"/>
      <c r="N21" s="177"/>
    </row>
    <row r="22" spans="1:15" s="181" customFormat="1" ht="30" customHeight="1" x14ac:dyDescent="0.3">
      <c r="A22" s="178"/>
      <c r="B22" s="176"/>
      <c r="C22" s="176"/>
      <c r="D22" s="178"/>
      <c r="E22" s="176"/>
      <c r="F22" s="176"/>
      <c r="G22" s="176"/>
      <c r="H22" s="177"/>
      <c r="I22" s="176"/>
      <c r="J22" s="176"/>
      <c r="K22" s="176"/>
      <c r="L22" s="178"/>
      <c r="M22" s="608"/>
      <c r="N22" s="177"/>
    </row>
    <row r="23" spans="1:15" s="181" customFormat="1" ht="30" customHeight="1" x14ac:dyDescent="0.3">
      <c r="A23" s="178"/>
      <c r="B23" s="176"/>
      <c r="C23" s="176"/>
      <c r="D23" s="178"/>
      <c r="E23" s="176"/>
      <c r="F23" s="176"/>
      <c r="G23" s="176"/>
      <c r="H23" s="177"/>
      <c r="I23" s="176"/>
      <c r="J23" s="176"/>
      <c r="K23" s="176"/>
      <c r="L23" s="178"/>
      <c r="M23" s="608"/>
      <c r="N23" s="177"/>
    </row>
    <row r="24" spans="1:15" s="181" customFormat="1" ht="30" customHeight="1" x14ac:dyDescent="0.3">
      <c r="A24" s="240"/>
      <c r="B24" s="294"/>
      <c r="C24" s="240"/>
      <c r="D24" s="240"/>
      <c r="E24" s="240"/>
      <c r="F24" s="240"/>
      <c r="G24" s="240"/>
      <c r="H24" s="240"/>
      <c r="I24" s="240"/>
      <c r="J24" s="240"/>
      <c r="K24" s="240"/>
      <c r="L24" s="591"/>
      <c r="M24" s="609"/>
      <c r="N24" s="304"/>
      <c r="O24" s="240"/>
    </row>
    <row r="25" spans="1:15" s="181" customFormat="1" ht="30" customHeight="1" x14ac:dyDescent="0.3">
      <c r="A25" s="240"/>
      <c r="B25" s="294"/>
      <c r="C25" s="240"/>
      <c r="D25" s="240"/>
      <c r="E25" s="240"/>
      <c r="F25" s="240"/>
      <c r="G25" s="240"/>
      <c r="H25" s="240"/>
      <c r="I25" s="240"/>
      <c r="J25" s="240"/>
      <c r="K25" s="240"/>
      <c r="L25" s="591"/>
      <c r="M25" s="609"/>
      <c r="N25" s="304"/>
      <c r="O25" s="240"/>
    </row>
    <row r="26" spans="1:15" s="181" customFormat="1" ht="30" customHeight="1" x14ac:dyDescent="0.3">
      <c r="A26" s="240"/>
      <c r="B26" s="294"/>
      <c r="C26" s="240"/>
      <c r="D26" s="240"/>
      <c r="E26" s="240"/>
      <c r="F26" s="240"/>
      <c r="G26" s="240"/>
      <c r="H26" s="240"/>
      <c r="I26" s="240"/>
      <c r="J26" s="240"/>
      <c r="K26" s="240"/>
      <c r="L26" s="591"/>
      <c r="M26" s="609"/>
      <c r="N26" s="304"/>
      <c r="O26" s="240"/>
    </row>
    <row r="27" spans="1:15" s="181" customFormat="1" ht="30" customHeight="1" x14ac:dyDescent="0.3">
      <c r="A27" s="240"/>
      <c r="B27" s="294"/>
      <c r="C27" s="240"/>
      <c r="D27" s="240"/>
      <c r="E27" s="240"/>
      <c r="F27" s="240"/>
      <c r="G27" s="240"/>
      <c r="H27" s="240"/>
      <c r="I27" s="240"/>
      <c r="J27" s="240"/>
      <c r="K27" s="240"/>
      <c r="L27" s="591"/>
      <c r="M27" s="609"/>
      <c r="N27" s="304"/>
      <c r="O27" s="240"/>
    </row>
    <row r="28" spans="1:15" s="181" customFormat="1" ht="30" customHeight="1" x14ac:dyDescent="0.3">
      <c r="A28" s="178"/>
      <c r="B28" s="176"/>
      <c r="C28" s="176"/>
      <c r="D28" s="178"/>
      <c r="E28" s="176"/>
      <c r="F28" s="176"/>
      <c r="G28" s="176"/>
      <c r="H28" s="177"/>
      <c r="I28" s="176"/>
      <c r="J28" s="176"/>
      <c r="K28" s="176"/>
      <c r="L28" s="178"/>
      <c r="M28" s="608"/>
      <c r="N28" s="177"/>
    </row>
    <row r="29" spans="1:15" s="181" customFormat="1" ht="30" customHeight="1" x14ac:dyDescent="0.3">
      <c r="A29" s="178"/>
      <c r="B29" s="176"/>
      <c r="C29" s="176"/>
      <c r="D29" s="178"/>
      <c r="E29" s="176"/>
      <c r="F29" s="176"/>
      <c r="G29" s="176"/>
      <c r="H29" s="177"/>
      <c r="I29" s="176"/>
      <c r="J29" s="176"/>
      <c r="K29" s="176"/>
      <c r="L29" s="178"/>
      <c r="M29" s="608"/>
      <c r="N29" s="177"/>
    </row>
    <row r="30" spans="1:15" s="181" customFormat="1" ht="30" customHeight="1" x14ac:dyDescent="0.3">
      <c r="A30" s="178"/>
      <c r="B30" s="176"/>
      <c r="C30" s="176"/>
      <c r="D30" s="178"/>
      <c r="E30" s="176"/>
      <c r="F30" s="176"/>
      <c r="G30" s="176"/>
      <c r="H30" s="177"/>
      <c r="I30" s="176"/>
      <c r="J30" s="176"/>
      <c r="K30" s="176"/>
      <c r="L30" s="178"/>
      <c r="M30" s="608"/>
      <c r="N30" s="177"/>
    </row>
    <row r="31" spans="1:15" s="181" customFormat="1" ht="30" customHeight="1" x14ac:dyDescent="0.3">
      <c r="A31" s="178"/>
      <c r="B31" s="176"/>
      <c r="C31" s="176"/>
      <c r="D31" s="178"/>
      <c r="E31" s="176"/>
      <c r="F31" s="176"/>
      <c r="G31" s="176"/>
      <c r="H31" s="177"/>
      <c r="I31" s="176"/>
      <c r="J31" s="176"/>
      <c r="K31" s="176"/>
      <c r="L31" s="178"/>
      <c r="M31" s="608"/>
      <c r="N31" s="177"/>
    </row>
    <row r="32" spans="1:15" s="181" customFormat="1" ht="30" customHeight="1" x14ac:dyDescent="0.3">
      <c r="A32" s="178"/>
      <c r="B32" s="176"/>
      <c r="C32" s="176"/>
      <c r="D32" s="178"/>
      <c r="E32" s="176"/>
      <c r="F32" s="176"/>
      <c r="G32" s="176"/>
      <c r="H32" s="177"/>
      <c r="I32" s="176"/>
      <c r="J32" s="176"/>
      <c r="K32" s="176"/>
      <c r="L32" s="178"/>
      <c r="M32" s="608"/>
      <c r="N32" s="177"/>
    </row>
    <row r="33" spans="1:14" s="181" customFormat="1" ht="30" customHeight="1" x14ac:dyDescent="0.3">
      <c r="A33" s="178"/>
      <c r="B33" s="176"/>
      <c r="C33" s="176"/>
      <c r="D33" s="178"/>
      <c r="E33" s="176"/>
      <c r="F33" s="176"/>
      <c r="G33" s="176"/>
      <c r="H33" s="177"/>
      <c r="I33" s="176"/>
      <c r="J33" s="176"/>
      <c r="K33" s="176"/>
      <c r="L33" s="178"/>
      <c r="M33" s="608"/>
      <c r="N33" s="177"/>
    </row>
    <row r="34" spans="1:14" s="181" customFormat="1" ht="30" customHeight="1" x14ac:dyDescent="0.3">
      <c r="A34" s="183"/>
      <c r="D34" s="183"/>
      <c r="H34" s="182"/>
      <c r="L34" s="178"/>
      <c r="M34" s="608"/>
      <c r="N34" s="182"/>
    </row>
    <row r="35" spans="1:14" s="181" customFormat="1" ht="30" customHeight="1" x14ac:dyDescent="0.3">
      <c r="A35" s="183"/>
      <c r="D35" s="183"/>
      <c r="H35" s="182"/>
      <c r="L35" s="178"/>
      <c r="M35" s="608"/>
      <c r="N35" s="182"/>
    </row>
    <row r="36" spans="1:14" s="181" customFormat="1" ht="30" customHeight="1" x14ac:dyDescent="0.3">
      <c r="A36" s="183"/>
      <c r="D36" s="183"/>
      <c r="H36" s="182"/>
      <c r="L36" s="178"/>
      <c r="M36" s="608"/>
      <c r="N36" s="182"/>
    </row>
  </sheetData>
  <dataValidations count="2">
    <dataValidation type="date" allowBlank="1" showInputMessage="1" showErrorMessage="1" sqref="A19:A1048576 A1:A2 A6:A17">
      <formula1>42036</formula1>
      <formula2>42063</formula2>
    </dataValidation>
    <dataValidation type="list" allowBlank="1" showInputMessage="1" showErrorMessage="1" sqref="C1:C2 C5:C1048576">
      <formula1>"IVL,Non-Congressional SHOP,Congressional (SHOP)"</formula1>
    </dataValidation>
  </dataValidations>
  <pageMargins left="0.7" right="0.7" top="0.75" bottom="0.75" header="0.3" footer="0.3"/>
  <pageSetup scale="4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80" zoomScaleNormal="80" workbookViewId="0">
      <selection activeCell="Y20" sqref="Y20"/>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8" s="1" customFormat="1" ht="14.4" customHeight="1" thickBot="1" x14ac:dyDescent="0.35">
      <c r="A1" s="673" t="s">
        <v>21</v>
      </c>
      <c r="B1" s="675" t="s">
        <v>14</v>
      </c>
      <c r="C1" s="677" t="s">
        <v>390</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8" ht="19.2" customHeight="1" thickBot="1" x14ac:dyDescent="0.35">
      <c r="A2" s="674"/>
      <c r="B2" s="676"/>
      <c r="C2" s="678"/>
      <c r="D2" s="684">
        <v>42296</v>
      </c>
      <c r="E2" s="685"/>
      <c r="F2" s="686"/>
      <c r="G2" s="687">
        <f>D2+1</f>
        <v>42297</v>
      </c>
      <c r="H2" s="688"/>
      <c r="I2" s="689"/>
      <c r="J2" s="684">
        <f>G2+1</f>
        <v>42298</v>
      </c>
      <c r="K2" s="685"/>
      <c r="L2" s="686"/>
      <c r="M2" s="684">
        <f>J2+1</f>
        <v>42299</v>
      </c>
      <c r="N2" s="685"/>
      <c r="O2" s="686"/>
      <c r="P2" s="684">
        <f>M2+1</f>
        <v>42300</v>
      </c>
      <c r="Q2" s="685"/>
      <c r="R2" s="686"/>
      <c r="S2" s="663" t="s">
        <v>23</v>
      </c>
      <c r="T2" s="664"/>
      <c r="U2" s="665"/>
      <c r="V2" s="683"/>
      <c r="W2" s="666" t="s">
        <v>368</v>
      </c>
      <c r="X2" s="667"/>
      <c r="Y2" s="668"/>
      <c r="Z2" s="564"/>
      <c r="AA2" s="564"/>
      <c r="AB2" s="564"/>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189"/>
      <c r="AA3" s="189"/>
      <c r="AB3" s="189"/>
    </row>
    <row r="4" spans="1:28" ht="42.6" customHeight="1" x14ac:dyDescent="0.3">
      <c r="A4" s="522" t="s">
        <v>17</v>
      </c>
      <c r="B4" s="451" t="s">
        <v>372</v>
      </c>
      <c r="C4" s="348">
        <f>'Week Ending 10-16-2015 '!V4</f>
        <v>0</v>
      </c>
      <c r="D4" s="459"/>
      <c r="E4" s="524"/>
      <c r="F4" s="524"/>
      <c r="G4" s="459"/>
      <c r="H4" s="524"/>
      <c r="I4" s="524"/>
      <c r="J4" s="459"/>
      <c r="K4" s="524"/>
      <c r="L4" s="524"/>
      <c r="M4" s="459"/>
      <c r="N4" s="524"/>
      <c r="O4" s="524"/>
      <c r="P4" s="459"/>
      <c r="Q4" s="524"/>
      <c r="R4" s="524"/>
      <c r="S4" s="452">
        <f t="shared" ref="S4:U16" si="0">SUM(D4,G4,J4,M4,P4)</f>
        <v>0</v>
      </c>
      <c r="T4" s="452">
        <f t="shared" si="0"/>
        <v>0</v>
      </c>
      <c r="U4" s="452">
        <f t="shared" si="0"/>
        <v>0</v>
      </c>
      <c r="V4" s="453">
        <f t="shared" ref="V4:V16" si="1">C4+(S4-T4-U4)</f>
        <v>0</v>
      </c>
      <c r="W4" s="224">
        <f>'Week Ending 10-16-2015 '!W4+'Week Ending 10-23-2015'!S4</f>
        <v>182</v>
      </c>
      <c r="X4" s="224">
        <f>'Week Ending 10-16-2015 '!X4+'Week Ending 10-23-2015'!T4</f>
        <v>173</v>
      </c>
      <c r="Y4" s="225">
        <f>'Week Ending 10-16-2015 '!Y4+'Week Ending 10-23-2015'!U4</f>
        <v>9</v>
      </c>
      <c r="Z4" s="4"/>
      <c r="AA4" s="4"/>
      <c r="AB4" s="4"/>
    </row>
    <row r="5" spans="1:28" ht="29.4" customHeight="1" x14ac:dyDescent="0.3">
      <c r="A5" s="659"/>
      <c r="B5" s="478" t="s">
        <v>373</v>
      </c>
      <c r="C5" s="475">
        <f>'Week Ending 10-16-2015 '!V5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220">
        <f>'Week Ending 10-16-2015 '!W5+'Week Ending 10-23-2015'!S5</f>
        <v>0</v>
      </c>
      <c r="X5" s="220">
        <f>'Week Ending 10-16-2015 '!X5+'Week Ending 10-23-2015'!T5</f>
        <v>0</v>
      </c>
      <c r="Y5" s="231">
        <f>'Week Ending 10-16-2015 '!Y5+'Week Ending 10-23-2015'!U5</f>
        <v>0</v>
      </c>
      <c r="Z5" s="4"/>
      <c r="AA5" s="4"/>
      <c r="AB5" s="4"/>
    </row>
    <row r="6" spans="1:28" ht="30" customHeight="1" x14ac:dyDescent="0.3">
      <c r="A6" s="149" t="s">
        <v>374</v>
      </c>
      <c r="B6" s="337" t="s">
        <v>376</v>
      </c>
      <c r="C6" s="335">
        <f>'Week Ending 10-16-2015 '!V6</f>
        <v>0</v>
      </c>
      <c r="D6" s="117">
        <v>16</v>
      </c>
      <c r="E6" s="530">
        <v>11</v>
      </c>
      <c r="F6" s="530"/>
      <c r="G6" s="117">
        <v>1</v>
      </c>
      <c r="H6" s="530">
        <v>1</v>
      </c>
      <c r="I6" s="530"/>
      <c r="J6" s="117">
        <v>6</v>
      </c>
      <c r="K6" s="530">
        <v>11</v>
      </c>
      <c r="L6" s="530"/>
      <c r="M6" s="117">
        <v>1</v>
      </c>
      <c r="N6" s="530">
        <v>1</v>
      </c>
      <c r="O6" s="530"/>
      <c r="P6" s="117">
        <v>6</v>
      </c>
      <c r="Q6" s="530">
        <v>6</v>
      </c>
      <c r="R6" s="530"/>
      <c r="S6" s="98">
        <f t="shared" si="0"/>
        <v>30</v>
      </c>
      <c r="T6" s="98">
        <f>SUM(E6,H6,K6,N6,Q6)</f>
        <v>30</v>
      </c>
      <c r="U6" s="98">
        <f>SUM(F6,I6,L6,O6,R6)</f>
        <v>0</v>
      </c>
      <c r="V6" s="336">
        <f t="shared" si="1"/>
        <v>0</v>
      </c>
      <c r="W6" s="218">
        <f>'Week Ending 10-16-2015 '!W6+'Week Ending 10-23-2015'!S6</f>
        <v>75</v>
      </c>
      <c r="X6" s="218">
        <f>'Week Ending 10-16-2015 '!X6+'Week Ending 10-23-2015'!T6</f>
        <v>75</v>
      </c>
      <c r="Y6" s="227">
        <f>'Week Ending 10-16-2015 '!Y6+'Week Ending 10-23-2015'!U6</f>
        <v>0</v>
      </c>
      <c r="Z6" s="4"/>
      <c r="AA6" s="4"/>
      <c r="AB6" s="4"/>
    </row>
    <row r="7" spans="1:28" ht="30" customHeight="1" thickBot="1" x14ac:dyDescent="0.35">
      <c r="A7" s="553" t="s">
        <v>375</v>
      </c>
      <c r="B7" s="554" t="s">
        <v>377</v>
      </c>
      <c r="C7" s="103">
        <f>'Week Ending 10-16-2015 '!V7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221">
        <f>'Week Ending 10-16-2015 '!W7+'Week Ending 10-23-2015'!S7</f>
        <v>0</v>
      </c>
      <c r="X7" s="221">
        <f>'Week Ending 10-16-2015 '!X7+'Week Ending 10-23-2015'!T7</f>
        <v>0</v>
      </c>
      <c r="Y7" s="233">
        <f>'Week Ending 10-16-2015 '!Y7+'Week Ending 10-23-2015'!U7</f>
        <v>0</v>
      </c>
      <c r="Z7" s="4"/>
      <c r="AA7" s="4"/>
      <c r="AB7" s="4"/>
    </row>
    <row r="8" spans="1:28" ht="44.4" customHeight="1" x14ac:dyDescent="0.3">
      <c r="A8" s="669" t="s">
        <v>16</v>
      </c>
      <c r="B8" s="479" t="s">
        <v>378</v>
      </c>
      <c r="C8" s="480">
        <f>'Week Ending 10-16-2015 '!V8</f>
        <v>180</v>
      </c>
      <c r="D8" s="467">
        <v>5</v>
      </c>
      <c r="E8" s="538"/>
      <c r="F8" s="538"/>
      <c r="G8" s="467"/>
      <c r="H8" s="538"/>
      <c r="I8" s="538"/>
      <c r="J8" s="467"/>
      <c r="K8" s="538"/>
      <c r="L8" s="538"/>
      <c r="M8" s="467"/>
      <c r="N8" s="538"/>
      <c r="O8" s="538"/>
      <c r="P8" s="467"/>
      <c r="Q8" s="538"/>
      <c r="R8" s="538"/>
      <c r="S8" s="52">
        <f t="shared" si="0"/>
        <v>5</v>
      </c>
      <c r="T8" s="52">
        <f t="shared" si="0"/>
        <v>0</v>
      </c>
      <c r="U8" s="52">
        <f t="shared" si="0"/>
        <v>0</v>
      </c>
      <c r="V8" s="481">
        <f t="shared" si="1"/>
        <v>185</v>
      </c>
      <c r="W8" s="220">
        <f>'Week Ending 10-16-2015 '!W8+'Week Ending 10-23-2015'!S8</f>
        <v>218</v>
      </c>
      <c r="X8" s="220">
        <f>'Week Ending 10-16-2015 '!X8+'Week Ending 10-23-2015'!T8</f>
        <v>33</v>
      </c>
      <c r="Y8" s="231">
        <f>'Week Ending 10-16-2015 '!Y8+'Week Ending 10-23-2015'!U8</f>
        <v>0</v>
      </c>
      <c r="Z8" s="4"/>
      <c r="AA8" s="4"/>
      <c r="AB8" s="4"/>
    </row>
    <row r="9" spans="1:28" ht="32.4" customHeight="1" x14ac:dyDescent="0.3">
      <c r="A9" s="670"/>
      <c r="B9" s="482" t="s">
        <v>379</v>
      </c>
      <c r="C9" s="480">
        <f>'Week Ending 10-16-2015 '!V9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220">
        <f>'Week Ending 10-16-2015 '!W9+'Week Ending 10-23-2015'!S9</f>
        <v>0</v>
      </c>
      <c r="X9" s="220">
        <f>'Week Ending 10-16-2015 '!X9+'Week Ending 10-23-2015'!T9</f>
        <v>0</v>
      </c>
      <c r="Y9" s="231">
        <f>'Week Ending 10-16-2015 '!Y9+'Week Ending 10-23-2015'!U9</f>
        <v>0</v>
      </c>
      <c r="Z9" s="4"/>
      <c r="AA9" s="4"/>
      <c r="AB9" s="4"/>
    </row>
    <row r="10" spans="1:28" ht="37.950000000000003" customHeight="1" x14ac:dyDescent="0.3">
      <c r="A10" s="155" t="s">
        <v>380</v>
      </c>
      <c r="B10" s="339" t="s">
        <v>381</v>
      </c>
      <c r="C10" s="338">
        <f>'Week Ending 10-16-2015 '!V10</f>
        <v>142</v>
      </c>
      <c r="D10" s="128">
        <v>1</v>
      </c>
      <c r="E10" s="540">
        <v>1</v>
      </c>
      <c r="F10" s="540"/>
      <c r="G10" s="128">
        <v>1</v>
      </c>
      <c r="H10" s="540">
        <v>22</v>
      </c>
      <c r="I10" s="540"/>
      <c r="J10" s="128">
        <v>2</v>
      </c>
      <c r="K10" s="540">
        <v>123</v>
      </c>
      <c r="L10" s="540"/>
      <c r="M10" s="128">
        <v>7</v>
      </c>
      <c r="N10" s="540">
        <v>7</v>
      </c>
      <c r="O10" s="540"/>
      <c r="P10" s="128"/>
      <c r="Q10" s="540"/>
      <c r="R10" s="540"/>
      <c r="S10" s="98">
        <f t="shared" si="0"/>
        <v>11</v>
      </c>
      <c r="T10" s="98">
        <f>SUM(E10,H10,K10,N10,Q10)</f>
        <v>153</v>
      </c>
      <c r="U10" s="98">
        <f t="shared" si="0"/>
        <v>0</v>
      </c>
      <c r="V10" s="336">
        <f t="shared" si="1"/>
        <v>0</v>
      </c>
      <c r="W10" s="218">
        <f>'Week Ending 10-16-2015 '!W10+'Week Ending 10-23-2015'!S10</f>
        <v>195</v>
      </c>
      <c r="X10" s="218">
        <f>'Week Ending 10-16-2015 '!X10+'Week Ending 10-23-2015'!T10</f>
        <v>195</v>
      </c>
      <c r="Y10" s="227">
        <f>'Week Ending 10-16-2015 '!Y10+'Week Ending 10-23-2015'!U10</f>
        <v>0</v>
      </c>
      <c r="Z10" s="4"/>
      <c r="AA10" s="4"/>
      <c r="AB10" s="4"/>
    </row>
    <row r="11" spans="1:28" ht="30" customHeight="1" thickBot="1" x14ac:dyDescent="0.35">
      <c r="A11" s="379" t="s">
        <v>382</v>
      </c>
      <c r="B11" s="356" t="s">
        <v>383</v>
      </c>
      <c r="C11" s="357">
        <f>'Week Ending 10-16-2015 '!V11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219">
        <f>'Week Ending 10-16-2015 '!W11+'Week Ending 10-23-2015'!S11</f>
        <v>0</v>
      </c>
      <c r="X11" s="219">
        <f>'Week Ending 10-16-2015 '!X11+'Week Ending 10-23-2015'!T11</f>
        <v>0</v>
      </c>
      <c r="Y11" s="229">
        <f>'Week Ending 10-16-2015 '!Y11+'Week Ending 10-23-2015'!U11</f>
        <v>0</v>
      </c>
      <c r="Z11" s="4"/>
      <c r="AA11" s="4"/>
      <c r="AB11" s="4"/>
    </row>
    <row r="12" spans="1:28" ht="39.6" customHeight="1" x14ac:dyDescent="0.3">
      <c r="A12" s="671" t="s">
        <v>20</v>
      </c>
      <c r="B12" s="359" t="s">
        <v>384</v>
      </c>
      <c r="C12" s="360">
        <f>'Week Ending 10-16-2015 '!V12</f>
        <v>0</v>
      </c>
      <c r="D12" s="135">
        <v>6</v>
      </c>
      <c r="E12" s="544">
        <v>4</v>
      </c>
      <c r="F12" s="544">
        <v>2</v>
      </c>
      <c r="G12" s="135">
        <v>11</v>
      </c>
      <c r="H12" s="544">
        <v>5</v>
      </c>
      <c r="I12" s="544">
        <v>6</v>
      </c>
      <c r="J12" s="135">
        <v>4</v>
      </c>
      <c r="K12" s="544">
        <v>3</v>
      </c>
      <c r="L12" s="544">
        <v>1</v>
      </c>
      <c r="M12" s="135"/>
      <c r="N12" s="544"/>
      <c r="O12" s="544"/>
      <c r="P12" s="135"/>
      <c r="Q12" s="544"/>
      <c r="R12" s="544"/>
      <c r="S12" s="44">
        <f t="shared" si="0"/>
        <v>21</v>
      </c>
      <c r="T12" s="44">
        <f>SUM(E12,H12,K12,N12,Q12)</f>
        <v>12</v>
      </c>
      <c r="U12" s="44">
        <f>SUM(F12,I12,L12,O12,R12)</f>
        <v>9</v>
      </c>
      <c r="V12" s="349">
        <f t="shared" si="1"/>
        <v>0</v>
      </c>
      <c r="W12" s="224">
        <f>'Week Ending 10-16-2015 '!W12+'Week Ending 10-23-2015'!S12</f>
        <v>56</v>
      </c>
      <c r="X12" s="224">
        <f>'Week Ending 10-16-2015 '!X12+'Week Ending 10-23-2015'!T12</f>
        <v>34</v>
      </c>
      <c r="Y12" s="225">
        <f>'Week Ending 10-16-2015 '!Y12+'Week Ending 10-23-2015'!U12</f>
        <v>22</v>
      </c>
      <c r="Z12" s="4"/>
      <c r="AA12" s="4"/>
      <c r="AB12" s="4"/>
    </row>
    <row r="13" spans="1:28" ht="39.6" customHeight="1" x14ac:dyDescent="0.3">
      <c r="A13" s="672"/>
      <c r="B13" s="346" t="s">
        <v>385</v>
      </c>
      <c r="C13" s="340">
        <f>'Week Ending 10-16-2015 '!V13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'Week Ending 10-16-2015 '!W13+'Week Ending 10-23-2015'!S13</f>
        <v>0</v>
      </c>
      <c r="X13" s="218">
        <f>'Week Ending 10-16-2015 '!X13+'Week Ending 10-23-2015'!T13</f>
        <v>0</v>
      </c>
      <c r="Y13" s="227">
        <f>'Week Ending 10-16-2015 '!Y13+'Week Ending 10-23-2015'!U13</f>
        <v>0</v>
      </c>
      <c r="Z13" s="4"/>
      <c r="AA13" s="4"/>
      <c r="AB13" s="4"/>
    </row>
    <row r="14" spans="1:28" ht="30" customHeight="1" x14ac:dyDescent="0.3">
      <c r="A14" s="159" t="s">
        <v>386</v>
      </c>
      <c r="B14" s="341" t="s">
        <v>387</v>
      </c>
      <c r="C14" s="340">
        <f>'Week Ending 10-16-2015 '!V14</f>
        <v>0</v>
      </c>
      <c r="D14" s="139">
        <v>4</v>
      </c>
      <c r="E14" s="546">
        <v>3</v>
      </c>
      <c r="F14" s="546"/>
      <c r="G14" s="139"/>
      <c r="H14" s="546"/>
      <c r="I14" s="546"/>
      <c r="J14" s="139">
        <v>4</v>
      </c>
      <c r="K14" s="546">
        <v>5</v>
      </c>
      <c r="L14" s="546"/>
      <c r="M14" s="139">
        <v>10</v>
      </c>
      <c r="N14" s="546">
        <v>10</v>
      </c>
      <c r="O14" s="546"/>
      <c r="P14" s="139"/>
      <c r="Q14" s="546"/>
      <c r="R14" s="546"/>
      <c r="S14" s="98">
        <f t="shared" si="0"/>
        <v>18</v>
      </c>
      <c r="T14" s="98">
        <f t="shared" si="0"/>
        <v>18</v>
      </c>
      <c r="U14" s="98">
        <f t="shared" si="0"/>
        <v>0</v>
      </c>
      <c r="V14" s="336">
        <f t="shared" si="1"/>
        <v>0</v>
      </c>
      <c r="W14" s="218">
        <f>'Week Ending 10-16-2015 '!W14+'Week Ending 10-23-2015'!S14</f>
        <v>71</v>
      </c>
      <c r="X14" s="218">
        <f>'Week Ending 10-16-2015 '!X14+'Week Ending 10-23-2015'!T14</f>
        <v>71</v>
      </c>
      <c r="Y14" s="227">
        <f>'Week Ending 10-16-2015 '!Y14+'Week Ending 10-23-2015'!U14</f>
        <v>0</v>
      </c>
      <c r="Z14" s="4"/>
      <c r="AA14" s="4"/>
      <c r="AB14" s="4"/>
    </row>
    <row r="15" spans="1:28" ht="30.6" customHeight="1" thickBot="1" x14ac:dyDescent="0.35">
      <c r="A15" s="461" t="s">
        <v>388</v>
      </c>
      <c r="B15" s="483" t="s">
        <v>389</v>
      </c>
      <c r="C15" s="484">
        <f>'Week Ending 10-16-2015 '!V15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221">
        <f>'Week Ending 10-16-2015 '!W15+'Week Ending 10-23-2015'!S15</f>
        <v>0</v>
      </c>
      <c r="X15" s="221">
        <f>'Week Ending 10-16-2015 '!X15+'Week Ending 10-23-2015'!T15</f>
        <v>0</v>
      </c>
      <c r="Y15" s="233">
        <f>'Week Ending 10-16-2015 '!Y15+'Week Ending 10-23-2015'!U15</f>
        <v>0</v>
      </c>
      <c r="Z15" s="4"/>
      <c r="AA15" s="4"/>
      <c r="AB15" s="4"/>
    </row>
    <row r="16" spans="1:28" ht="21.6" customHeight="1" thickBot="1" x14ac:dyDescent="0.35">
      <c r="A16" s="381" t="s">
        <v>153</v>
      </c>
      <c r="B16" s="365" t="s">
        <v>154</v>
      </c>
      <c r="C16" s="366">
        <f>'Week Ending 10-16-2015 '!V16</f>
        <v>0</v>
      </c>
      <c r="D16" s="417">
        <v>1</v>
      </c>
      <c r="E16" s="550"/>
      <c r="F16" s="550"/>
      <c r="G16" s="417"/>
      <c r="H16" s="550">
        <v>1</v>
      </c>
      <c r="I16" s="550"/>
      <c r="J16" s="417"/>
      <c r="K16" s="550"/>
      <c r="L16" s="550"/>
      <c r="M16" s="417"/>
      <c r="N16" s="550"/>
      <c r="O16" s="550"/>
      <c r="P16" s="417"/>
      <c r="Q16" s="550"/>
      <c r="R16" s="550"/>
      <c r="S16" s="316">
        <f t="shared" si="0"/>
        <v>1</v>
      </c>
      <c r="T16" s="316">
        <f t="shared" si="0"/>
        <v>1</v>
      </c>
      <c r="U16" s="316">
        <f t="shared" si="0"/>
        <v>0</v>
      </c>
      <c r="V16" s="367">
        <f t="shared" si="1"/>
        <v>0</v>
      </c>
      <c r="W16" s="368">
        <f>'Week Ending 10-16-2015 '!W16+'Week Ending 10-23-2015'!S16</f>
        <v>11</v>
      </c>
      <c r="X16" s="368">
        <f>'Week Ending 10-16-2015 '!X16+'Week Ending 10-23-2015'!T16</f>
        <v>11</v>
      </c>
      <c r="Y16" s="449">
        <f>'Week Ending 10-16-2015 '!Y16+'Week Ending 10-23-2015'!U16</f>
        <v>0</v>
      </c>
      <c r="Z16" s="4"/>
      <c r="AA16" s="4"/>
      <c r="AB16" s="4"/>
    </row>
    <row r="17" spans="1:28" ht="15.6" customHeight="1" thickBot="1" x14ac:dyDescent="0.35">
      <c r="A17" s="432" t="s">
        <v>2</v>
      </c>
      <c r="B17" s="433"/>
      <c r="C17" s="434">
        <f t="shared" ref="C17:Y17" si="2">SUM(C4:C16)</f>
        <v>322</v>
      </c>
      <c r="D17" s="435">
        <f t="shared" si="2"/>
        <v>33</v>
      </c>
      <c r="E17" s="454">
        <f t="shared" si="2"/>
        <v>19</v>
      </c>
      <c r="F17" s="435">
        <f t="shared" si="2"/>
        <v>2</v>
      </c>
      <c r="G17" s="435">
        <f t="shared" si="2"/>
        <v>13</v>
      </c>
      <c r="H17" s="455">
        <f t="shared" si="2"/>
        <v>29</v>
      </c>
      <c r="I17" s="456">
        <f t="shared" si="2"/>
        <v>6</v>
      </c>
      <c r="J17" s="456">
        <f t="shared" si="2"/>
        <v>16</v>
      </c>
      <c r="K17" s="454">
        <f t="shared" si="2"/>
        <v>142</v>
      </c>
      <c r="L17" s="435">
        <f t="shared" si="2"/>
        <v>1</v>
      </c>
      <c r="M17" s="435">
        <f t="shared" si="2"/>
        <v>18</v>
      </c>
      <c r="N17" s="454">
        <f t="shared" si="2"/>
        <v>18</v>
      </c>
      <c r="O17" s="435">
        <f t="shared" si="2"/>
        <v>0</v>
      </c>
      <c r="P17" s="435">
        <f t="shared" si="2"/>
        <v>6</v>
      </c>
      <c r="Q17" s="454">
        <f t="shared" si="2"/>
        <v>6</v>
      </c>
      <c r="R17" s="435">
        <f t="shared" si="2"/>
        <v>0</v>
      </c>
      <c r="S17" s="313">
        <f t="shared" si="2"/>
        <v>86</v>
      </c>
      <c r="T17" s="313">
        <f t="shared" si="2"/>
        <v>214</v>
      </c>
      <c r="U17" s="313">
        <f t="shared" si="2"/>
        <v>9</v>
      </c>
      <c r="V17" s="436">
        <f t="shared" si="2"/>
        <v>185</v>
      </c>
      <c r="W17" s="222">
        <f t="shared" si="2"/>
        <v>808</v>
      </c>
      <c r="X17" s="222">
        <f t="shared" si="2"/>
        <v>592</v>
      </c>
      <c r="Y17" s="235">
        <f t="shared" si="2"/>
        <v>31</v>
      </c>
      <c r="Z17" s="4"/>
      <c r="AA17" s="4"/>
      <c r="AB17" s="4"/>
    </row>
    <row r="18" spans="1:28" x14ac:dyDescent="0.3">
      <c r="A18" s="8"/>
      <c r="P18" s="9"/>
      <c r="Q18" s="9"/>
      <c r="R18" s="9"/>
      <c r="S18" s="30"/>
      <c r="T18" s="9"/>
      <c r="U18" s="9"/>
      <c r="W18" s="4"/>
      <c r="X18" s="4"/>
      <c r="Y18" s="4"/>
    </row>
    <row r="19" spans="1:28" x14ac:dyDescent="0.3">
      <c r="A19" s="8"/>
      <c r="C19" s="2"/>
      <c r="E19" s="4"/>
      <c r="F19" s="4"/>
      <c r="H19" s="4"/>
      <c r="I19" s="4"/>
      <c r="J19" s="2"/>
      <c r="K19" s="4"/>
      <c r="L19" s="4"/>
      <c r="N19" s="4"/>
      <c r="W19" s="4"/>
      <c r="X19" s="4"/>
      <c r="Y19" s="4"/>
    </row>
    <row r="20" spans="1:28" x14ac:dyDescent="0.3">
      <c r="A20" s="8"/>
      <c r="C20" s="2"/>
      <c r="H20" s="2"/>
      <c r="I20" s="2"/>
      <c r="J20" s="2"/>
      <c r="W20" s="4"/>
      <c r="X20" s="4"/>
    </row>
    <row r="21" spans="1:28" x14ac:dyDescent="0.3">
      <c r="A21" s="8"/>
      <c r="C21" s="2"/>
      <c r="H21" s="2"/>
      <c r="I21" s="2"/>
      <c r="J21" s="2"/>
      <c r="W21" s="4"/>
      <c r="X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102" priority="2" operator="equal">
      <formula>0</formula>
    </cfRule>
  </conditionalFormatting>
  <conditionalFormatting sqref="V1:V17">
    <cfRule type="cellIs" dxfId="101" priority="1" operator="equal">
      <formula>0</formula>
    </cfRule>
  </conditionalFormatting>
  <pageMargins left="0.7" right="0.7" top="0.75" bottom="0.75" header="0.3" footer="0.3"/>
  <pageSetup scale="55" orientation="landscape"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6"/>
  <sheetViews>
    <sheetView workbookViewId="0">
      <selection activeCell="D7" sqref="D7"/>
    </sheetView>
  </sheetViews>
  <sheetFormatPr defaultColWidth="8.88671875" defaultRowHeight="14.4" x14ac:dyDescent="0.3"/>
  <cols>
    <col min="1" max="1" width="11.33203125" style="189" customWidth="1"/>
    <col min="2" max="2" width="12.88671875" style="2" customWidth="1"/>
    <col min="3" max="3" width="16.5546875" style="2" customWidth="1"/>
    <col min="4" max="4" width="16.33203125" style="189" bestFit="1" customWidth="1"/>
    <col min="5" max="7" width="17.5546875" style="2" customWidth="1"/>
    <col min="8" max="8" width="10.33203125" style="190" customWidth="1"/>
    <col min="9" max="9" width="13.6640625" style="2" customWidth="1"/>
    <col min="10" max="10" width="52.5546875" style="2" customWidth="1"/>
    <col min="11" max="11" width="17.33203125" style="2" customWidth="1"/>
    <col min="12" max="12" width="20.44140625" style="592" customWidth="1"/>
    <col min="13" max="13" width="28.6640625" style="610" customWidth="1"/>
    <col min="14" max="14" width="10.44140625" style="190" customWidth="1"/>
    <col min="15" max="15" width="14.109375" style="2" customWidth="1"/>
    <col min="16" max="16384" width="8.88671875" style="2"/>
  </cols>
  <sheetData>
    <row r="1" spans="1:885" s="169" customFormat="1" ht="30" customHeight="1" x14ac:dyDescent="0.35">
      <c r="A1" s="284" t="s">
        <v>70</v>
      </c>
      <c r="B1" s="285"/>
      <c r="C1" s="286"/>
      <c r="D1" s="286"/>
      <c r="E1" s="286"/>
      <c r="F1" s="286"/>
      <c r="G1" s="286"/>
      <c r="H1" s="286"/>
      <c r="I1" s="286"/>
      <c r="J1" s="287"/>
      <c r="K1" s="285"/>
      <c r="L1" s="590"/>
      <c r="M1" s="602"/>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3" t="s">
        <v>71</v>
      </c>
      <c r="B2" s="593" t="s">
        <v>51</v>
      </c>
      <c r="C2" s="593" t="s">
        <v>47</v>
      </c>
      <c r="D2" s="593" t="s">
        <v>41</v>
      </c>
      <c r="E2" s="593" t="s">
        <v>46</v>
      </c>
      <c r="F2" s="593" t="s">
        <v>72</v>
      </c>
      <c r="G2" s="593" t="s">
        <v>73</v>
      </c>
      <c r="H2" s="593" t="s">
        <v>74</v>
      </c>
      <c r="I2" s="593" t="s">
        <v>75</v>
      </c>
      <c r="J2" s="593" t="s">
        <v>42</v>
      </c>
      <c r="K2" s="593" t="s">
        <v>76</v>
      </c>
      <c r="L2" s="593" t="s">
        <v>77</v>
      </c>
      <c r="M2" s="603" t="s">
        <v>55</v>
      </c>
      <c r="N2" s="594" t="s">
        <v>78</v>
      </c>
      <c r="O2" s="283" t="s">
        <v>79</v>
      </c>
      <c r="P2" s="626"/>
      <c r="Q2" s="626"/>
      <c r="R2" s="626"/>
      <c r="S2" s="626"/>
      <c r="T2" s="626"/>
      <c r="U2" s="626"/>
      <c r="V2" s="626"/>
      <c r="W2" s="626"/>
      <c r="X2" s="626"/>
      <c r="Y2" s="626"/>
      <c r="Z2" s="626"/>
      <c r="AA2" s="626"/>
      <c r="AB2" s="626"/>
      <c r="AC2" s="626"/>
      <c r="AD2" s="626"/>
      <c r="AE2" s="626"/>
      <c r="AF2" s="626"/>
      <c r="AG2" s="626"/>
      <c r="AH2" s="626"/>
      <c r="AI2" s="626"/>
      <c r="AJ2" s="626"/>
      <c r="AK2" s="626"/>
      <c r="AL2" s="626"/>
      <c r="AM2" s="626"/>
      <c r="AN2" s="626"/>
      <c r="AO2" s="626"/>
      <c r="AP2" s="626"/>
      <c r="AQ2" s="626"/>
      <c r="AR2" s="626"/>
      <c r="AS2" s="626"/>
      <c r="AT2" s="626"/>
      <c r="AU2" s="626"/>
      <c r="AV2" s="626"/>
      <c r="AW2" s="626"/>
      <c r="AX2" s="626"/>
      <c r="AY2" s="626"/>
      <c r="AZ2" s="626"/>
      <c r="BA2" s="626"/>
      <c r="BB2" s="626"/>
      <c r="BC2" s="626"/>
      <c r="BD2" s="626"/>
      <c r="BE2" s="626"/>
      <c r="BF2" s="626"/>
      <c r="BG2" s="626"/>
      <c r="BH2" s="626"/>
      <c r="BI2" s="626"/>
      <c r="BJ2" s="626"/>
      <c r="BK2" s="626"/>
      <c r="BL2" s="626"/>
      <c r="BM2" s="626"/>
      <c r="BN2" s="626"/>
      <c r="BO2" s="626"/>
      <c r="BP2" s="626"/>
      <c r="BQ2" s="626"/>
      <c r="BR2" s="626"/>
      <c r="BS2" s="626"/>
      <c r="BT2" s="626"/>
      <c r="BU2" s="626"/>
      <c r="BV2" s="626"/>
      <c r="BW2" s="626"/>
      <c r="BX2" s="626"/>
      <c r="BY2" s="626"/>
      <c r="BZ2" s="626"/>
      <c r="CA2" s="626"/>
      <c r="CB2" s="626"/>
      <c r="CC2" s="626"/>
      <c r="CD2" s="626"/>
      <c r="CE2" s="626"/>
      <c r="CF2" s="626"/>
      <c r="CG2" s="626"/>
      <c r="CH2" s="626"/>
      <c r="CI2" s="626"/>
      <c r="CJ2" s="626"/>
      <c r="CK2" s="626"/>
      <c r="CL2" s="626"/>
      <c r="CM2" s="626"/>
      <c r="CN2" s="626"/>
      <c r="CO2" s="626"/>
      <c r="CP2" s="626"/>
      <c r="CQ2" s="626"/>
      <c r="CR2" s="626"/>
      <c r="CS2" s="626"/>
      <c r="CT2" s="626"/>
      <c r="CU2" s="626"/>
      <c r="CV2" s="626"/>
      <c r="CW2" s="626"/>
      <c r="CX2" s="626"/>
      <c r="CY2" s="626"/>
      <c r="CZ2" s="626"/>
      <c r="DA2" s="626"/>
      <c r="DB2" s="626"/>
      <c r="DC2" s="626"/>
      <c r="DD2" s="626"/>
      <c r="DE2" s="626"/>
      <c r="DF2" s="626"/>
      <c r="DG2" s="626"/>
      <c r="DH2" s="626"/>
      <c r="DI2" s="626"/>
      <c r="DJ2" s="626"/>
      <c r="DK2" s="626"/>
      <c r="DL2" s="626"/>
      <c r="DM2" s="626"/>
      <c r="DN2" s="626"/>
      <c r="DO2" s="626"/>
      <c r="DP2" s="626"/>
      <c r="DQ2" s="626"/>
      <c r="DR2" s="626"/>
      <c r="DS2" s="626"/>
      <c r="DT2" s="626"/>
      <c r="DU2" s="626"/>
      <c r="DV2" s="626"/>
      <c r="DW2" s="626"/>
      <c r="DX2" s="626"/>
      <c r="DY2" s="626"/>
      <c r="DZ2" s="626"/>
      <c r="EA2" s="626"/>
      <c r="EB2" s="626"/>
      <c r="EC2" s="626"/>
      <c r="ED2" s="626"/>
      <c r="EE2" s="626"/>
      <c r="EF2" s="626"/>
      <c r="EG2" s="626"/>
      <c r="EH2" s="626"/>
      <c r="EI2" s="626"/>
      <c r="EJ2" s="626"/>
      <c r="EK2" s="626"/>
      <c r="EL2" s="626"/>
      <c r="EM2" s="626"/>
      <c r="EN2" s="626"/>
      <c r="EO2" s="626"/>
      <c r="EP2" s="626"/>
      <c r="EQ2" s="626"/>
      <c r="ER2" s="626"/>
      <c r="ES2" s="626"/>
      <c r="ET2" s="626"/>
      <c r="EU2" s="626"/>
      <c r="EV2" s="626"/>
      <c r="EW2" s="626"/>
      <c r="EX2" s="626"/>
      <c r="EY2" s="626"/>
      <c r="EZ2" s="626"/>
      <c r="FA2" s="626"/>
      <c r="FB2" s="626"/>
      <c r="FC2" s="626"/>
      <c r="FD2" s="626"/>
      <c r="FE2" s="626"/>
      <c r="FF2" s="626"/>
      <c r="FG2" s="626"/>
      <c r="FH2" s="626"/>
      <c r="FI2" s="626"/>
      <c r="FJ2" s="626"/>
      <c r="FK2" s="626"/>
      <c r="FL2" s="626"/>
      <c r="FM2" s="626"/>
      <c r="FN2" s="626"/>
      <c r="FO2" s="626"/>
      <c r="FP2" s="626"/>
      <c r="FQ2" s="626"/>
      <c r="FR2" s="626"/>
      <c r="FS2" s="626"/>
      <c r="FT2" s="626"/>
      <c r="FU2" s="626"/>
      <c r="FV2" s="626"/>
      <c r="FW2" s="626"/>
      <c r="FX2" s="626"/>
      <c r="FY2" s="626"/>
      <c r="FZ2" s="626"/>
      <c r="GA2" s="626"/>
      <c r="GB2" s="626"/>
      <c r="GC2" s="626"/>
      <c r="GD2" s="626"/>
      <c r="GE2" s="626"/>
      <c r="GF2" s="626"/>
      <c r="GG2" s="626"/>
      <c r="GH2" s="626"/>
      <c r="GI2" s="626"/>
      <c r="GJ2" s="626"/>
      <c r="GK2" s="626"/>
      <c r="GL2" s="626"/>
      <c r="GM2" s="626"/>
      <c r="GN2" s="626"/>
      <c r="GO2" s="626"/>
      <c r="GP2" s="626"/>
      <c r="GQ2" s="626"/>
      <c r="GR2" s="626"/>
      <c r="GS2" s="626"/>
      <c r="GT2" s="626"/>
      <c r="GU2" s="626"/>
      <c r="GV2" s="626"/>
      <c r="GW2" s="626"/>
      <c r="GX2" s="626"/>
      <c r="GY2" s="626"/>
      <c r="GZ2" s="626"/>
      <c r="HA2" s="626"/>
      <c r="HB2" s="626"/>
      <c r="HC2" s="626"/>
      <c r="HD2" s="626"/>
      <c r="HE2" s="626"/>
      <c r="HF2" s="626"/>
      <c r="HG2" s="626"/>
      <c r="HH2" s="626"/>
      <c r="HI2" s="626"/>
      <c r="HJ2" s="626"/>
      <c r="HK2" s="626"/>
      <c r="HL2" s="626"/>
      <c r="HM2" s="626"/>
      <c r="HN2" s="626"/>
      <c r="HO2" s="626"/>
      <c r="HP2" s="626"/>
      <c r="HQ2" s="626"/>
      <c r="HR2" s="626"/>
      <c r="HS2" s="626"/>
      <c r="HT2" s="626"/>
      <c r="HU2" s="626"/>
      <c r="HV2" s="626"/>
      <c r="HW2" s="626"/>
      <c r="HX2" s="626"/>
      <c r="HY2" s="626"/>
      <c r="HZ2" s="626"/>
      <c r="IA2" s="626"/>
      <c r="IB2" s="626"/>
      <c r="IC2" s="626"/>
      <c r="ID2" s="626"/>
      <c r="IE2" s="626"/>
      <c r="IF2" s="626"/>
      <c r="IG2" s="626"/>
      <c r="IH2" s="626"/>
      <c r="II2" s="626"/>
      <c r="IJ2" s="626"/>
      <c r="IK2" s="626"/>
      <c r="IL2" s="626"/>
      <c r="IM2" s="626"/>
      <c r="IN2" s="626"/>
      <c r="IO2" s="626"/>
      <c r="IP2" s="626"/>
      <c r="IQ2" s="626"/>
      <c r="IR2" s="626"/>
      <c r="IS2" s="626"/>
      <c r="IT2" s="626"/>
      <c r="IU2" s="626"/>
      <c r="IV2" s="626"/>
      <c r="IW2" s="626"/>
      <c r="IX2" s="626"/>
      <c r="IY2" s="626"/>
      <c r="IZ2" s="626"/>
      <c r="JA2" s="626"/>
      <c r="JB2" s="626"/>
      <c r="JC2" s="626"/>
      <c r="JD2" s="626"/>
      <c r="JE2" s="626"/>
      <c r="JF2" s="626"/>
      <c r="JG2" s="626"/>
      <c r="JH2" s="626"/>
      <c r="JI2" s="626"/>
      <c r="JJ2" s="626"/>
      <c r="JK2" s="626"/>
      <c r="JL2" s="626"/>
      <c r="JM2" s="626"/>
      <c r="JN2" s="626"/>
      <c r="JO2" s="626"/>
      <c r="JP2" s="626"/>
      <c r="JQ2" s="626"/>
      <c r="JR2" s="626"/>
      <c r="JS2" s="626"/>
      <c r="JT2" s="626"/>
      <c r="JU2" s="626"/>
      <c r="JV2" s="626"/>
      <c r="JW2" s="626"/>
      <c r="JX2" s="626"/>
      <c r="JY2" s="626"/>
      <c r="JZ2" s="626"/>
      <c r="KA2" s="626"/>
      <c r="KB2" s="626"/>
      <c r="KC2" s="626"/>
      <c r="KD2" s="626"/>
      <c r="KE2" s="626"/>
      <c r="KF2" s="626"/>
      <c r="KG2" s="626"/>
      <c r="KH2" s="626"/>
      <c r="KI2" s="626"/>
      <c r="KJ2" s="626"/>
      <c r="KK2" s="626"/>
      <c r="KL2" s="626"/>
      <c r="KM2" s="626"/>
      <c r="KN2" s="626"/>
      <c r="KO2" s="626"/>
      <c r="KP2" s="626"/>
      <c r="KQ2" s="626"/>
      <c r="KR2" s="626"/>
      <c r="KS2" s="626"/>
      <c r="KT2" s="626"/>
      <c r="KU2" s="626"/>
      <c r="KV2" s="626"/>
      <c r="KW2" s="626"/>
      <c r="KX2" s="626"/>
      <c r="KY2" s="626"/>
      <c r="KZ2" s="626"/>
      <c r="LA2" s="626"/>
      <c r="LB2" s="626"/>
      <c r="LC2" s="626"/>
      <c r="LD2" s="626"/>
      <c r="LE2" s="626"/>
      <c r="LF2" s="626"/>
      <c r="LG2" s="626"/>
      <c r="LH2" s="626"/>
      <c r="LI2" s="626"/>
      <c r="LJ2" s="626"/>
      <c r="LK2" s="626"/>
      <c r="LL2" s="626"/>
      <c r="LM2" s="626"/>
      <c r="LN2" s="626"/>
      <c r="LO2" s="626"/>
      <c r="LP2" s="626"/>
      <c r="LQ2" s="626"/>
      <c r="LR2" s="626"/>
      <c r="LS2" s="626"/>
      <c r="LT2" s="626"/>
      <c r="LU2" s="626"/>
      <c r="LV2" s="626"/>
      <c r="LW2" s="626"/>
      <c r="LX2" s="626"/>
      <c r="LY2" s="626"/>
      <c r="LZ2" s="626"/>
      <c r="MA2" s="626"/>
      <c r="MB2" s="626"/>
      <c r="MC2" s="626"/>
      <c r="MD2" s="626"/>
      <c r="ME2" s="626"/>
      <c r="MF2" s="626"/>
      <c r="MG2" s="626"/>
      <c r="MH2" s="626"/>
      <c r="MI2" s="626"/>
      <c r="MJ2" s="626"/>
      <c r="MK2" s="626"/>
      <c r="ML2" s="626"/>
      <c r="MM2" s="626"/>
      <c r="MN2" s="626"/>
      <c r="MO2" s="626"/>
      <c r="MP2" s="626"/>
      <c r="MQ2" s="626"/>
      <c r="MR2" s="626"/>
      <c r="MS2" s="626"/>
      <c r="MT2" s="626"/>
      <c r="MU2" s="626"/>
      <c r="MV2" s="626"/>
      <c r="MW2" s="626"/>
      <c r="MX2" s="626"/>
      <c r="MY2" s="626"/>
      <c r="MZ2" s="626"/>
      <c r="NA2" s="626"/>
      <c r="NB2" s="626"/>
      <c r="NC2" s="626"/>
      <c r="ND2" s="626"/>
      <c r="NE2" s="626"/>
      <c r="NF2" s="626"/>
      <c r="NG2" s="626"/>
      <c r="NH2" s="626"/>
      <c r="NI2" s="626"/>
      <c r="NJ2" s="626"/>
      <c r="NK2" s="626"/>
      <c r="NL2" s="626"/>
      <c r="NM2" s="626"/>
      <c r="NN2" s="626"/>
      <c r="NO2" s="626"/>
      <c r="NP2" s="626"/>
      <c r="NQ2" s="626"/>
      <c r="NR2" s="626"/>
      <c r="NS2" s="626"/>
      <c r="NT2" s="626"/>
      <c r="NU2" s="626"/>
      <c r="NV2" s="626"/>
      <c r="NW2" s="626"/>
      <c r="NX2" s="626"/>
      <c r="NY2" s="626"/>
      <c r="NZ2" s="626"/>
      <c r="OA2" s="626"/>
      <c r="OB2" s="626"/>
      <c r="OC2" s="626"/>
      <c r="OD2" s="626"/>
      <c r="OE2" s="626"/>
      <c r="OF2" s="626"/>
      <c r="OG2" s="626"/>
      <c r="OH2" s="626"/>
      <c r="OI2" s="626"/>
      <c r="OJ2" s="626"/>
      <c r="OK2" s="626"/>
      <c r="OL2" s="626"/>
      <c r="OM2" s="626"/>
      <c r="ON2" s="626"/>
      <c r="OO2" s="626"/>
      <c r="OP2" s="626"/>
      <c r="OQ2" s="626"/>
      <c r="OR2" s="626"/>
      <c r="OS2" s="626"/>
      <c r="OT2" s="626"/>
      <c r="OU2" s="626"/>
      <c r="OV2" s="626"/>
      <c r="OW2" s="626"/>
      <c r="OX2" s="626"/>
      <c r="OY2" s="626"/>
      <c r="OZ2" s="626"/>
      <c r="PA2" s="626"/>
      <c r="PB2" s="626"/>
      <c r="PC2" s="626"/>
      <c r="PD2" s="626"/>
      <c r="PE2" s="626"/>
      <c r="PF2" s="626"/>
      <c r="PG2" s="626"/>
      <c r="PH2" s="626"/>
      <c r="PI2" s="626"/>
      <c r="PJ2" s="626"/>
      <c r="PK2" s="626"/>
      <c r="PL2" s="626"/>
      <c r="PM2" s="626"/>
      <c r="PN2" s="626"/>
      <c r="PO2" s="626"/>
      <c r="PP2" s="626"/>
      <c r="PQ2" s="626"/>
      <c r="PR2" s="626"/>
      <c r="PS2" s="626"/>
      <c r="PT2" s="626"/>
      <c r="PU2" s="626"/>
      <c r="PV2" s="626"/>
      <c r="PW2" s="626"/>
      <c r="PX2" s="626"/>
      <c r="PY2" s="626"/>
      <c r="PZ2" s="626"/>
      <c r="QA2" s="626"/>
      <c r="QB2" s="626"/>
      <c r="QC2" s="626"/>
      <c r="QD2" s="626"/>
      <c r="QE2" s="626"/>
      <c r="QF2" s="626"/>
      <c r="QG2" s="626"/>
      <c r="QH2" s="626"/>
      <c r="QI2" s="626"/>
      <c r="QJ2" s="626"/>
      <c r="QK2" s="626"/>
      <c r="QL2" s="626"/>
      <c r="QM2" s="626"/>
      <c r="QN2" s="626"/>
      <c r="QO2" s="626"/>
      <c r="QP2" s="626"/>
      <c r="QQ2" s="626"/>
      <c r="QR2" s="626"/>
      <c r="QS2" s="626"/>
      <c r="QT2" s="626"/>
      <c r="QU2" s="626"/>
      <c r="QV2" s="626"/>
      <c r="QW2" s="626"/>
      <c r="QX2" s="626"/>
      <c r="QY2" s="626"/>
      <c r="QZ2" s="626"/>
      <c r="RA2" s="626"/>
      <c r="RB2" s="626"/>
      <c r="RC2" s="626"/>
      <c r="RD2" s="626"/>
      <c r="RE2" s="626"/>
      <c r="RF2" s="626"/>
      <c r="RG2" s="626"/>
      <c r="RH2" s="626"/>
      <c r="RI2" s="626"/>
      <c r="RJ2" s="626"/>
      <c r="RK2" s="626"/>
      <c r="RL2" s="626"/>
      <c r="RM2" s="626"/>
      <c r="RN2" s="626"/>
      <c r="RO2" s="626"/>
      <c r="RP2" s="626"/>
      <c r="RQ2" s="626"/>
      <c r="RR2" s="626"/>
      <c r="RS2" s="626"/>
      <c r="RT2" s="626"/>
      <c r="RU2" s="626"/>
      <c r="RV2" s="626"/>
      <c r="RW2" s="626"/>
      <c r="RX2" s="626"/>
      <c r="RY2" s="626"/>
      <c r="RZ2" s="626"/>
      <c r="SA2" s="626"/>
      <c r="SB2" s="626"/>
      <c r="SC2" s="626"/>
      <c r="SD2" s="626"/>
      <c r="SE2" s="626"/>
      <c r="SF2" s="626"/>
      <c r="SG2" s="626"/>
      <c r="SH2" s="626"/>
      <c r="SI2" s="626"/>
      <c r="SJ2" s="626"/>
      <c r="SK2" s="626"/>
      <c r="SL2" s="626"/>
      <c r="SM2" s="626"/>
      <c r="SN2" s="626"/>
      <c r="SO2" s="626"/>
      <c r="SP2" s="626"/>
      <c r="SQ2" s="626"/>
      <c r="SR2" s="626"/>
      <c r="SS2" s="626"/>
      <c r="ST2" s="626"/>
      <c r="SU2" s="626"/>
      <c r="SV2" s="626"/>
      <c r="SW2" s="626"/>
      <c r="SX2" s="626"/>
      <c r="SY2" s="626"/>
      <c r="SZ2" s="626"/>
      <c r="TA2" s="626"/>
      <c r="TB2" s="626"/>
      <c r="TC2" s="626"/>
      <c r="TD2" s="626"/>
      <c r="TE2" s="626"/>
      <c r="TF2" s="626"/>
      <c r="TG2" s="626"/>
      <c r="TH2" s="626"/>
      <c r="TI2" s="626"/>
      <c r="TJ2" s="626"/>
      <c r="TK2" s="626"/>
      <c r="TL2" s="626"/>
      <c r="TM2" s="626"/>
      <c r="TN2" s="626"/>
      <c r="TO2" s="626"/>
      <c r="TP2" s="626"/>
      <c r="TQ2" s="626"/>
      <c r="TR2" s="626"/>
      <c r="TS2" s="626"/>
      <c r="TT2" s="626"/>
      <c r="TU2" s="626"/>
      <c r="TV2" s="626"/>
      <c r="TW2" s="626"/>
      <c r="TX2" s="626"/>
      <c r="TY2" s="626"/>
      <c r="TZ2" s="626"/>
      <c r="UA2" s="626"/>
      <c r="UB2" s="626"/>
      <c r="UC2" s="626"/>
      <c r="UD2" s="626"/>
      <c r="UE2" s="626"/>
      <c r="UF2" s="626"/>
      <c r="UG2" s="626"/>
      <c r="UH2" s="626"/>
      <c r="UI2" s="626"/>
      <c r="UJ2" s="626"/>
      <c r="UK2" s="626"/>
      <c r="UL2" s="626"/>
      <c r="UM2" s="626"/>
      <c r="UN2" s="626"/>
      <c r="UO2" s="626"/>
      <c r="UP2" s="626"/>
      <c r="UQ2" s="626"/>
      <c r="UR2" s="626"/>
      <c r="US2" s="626"/>
      <c r="UT2" s="626"/>
      <c r="UU2" s="626"/>
      <c r="UV2" s="626"/>
      <c r="UW2" s="626"/>
      <c r="UX2" s="626"/>
      <c r="UY2" s="626"/>
      <c r="UZ2" s="626"/>
      <c r="VA2" s="626"/>
      <c r="VB2" s="626"/>
      <c r="VC2" s="626"/>
      <c r="VD2" s="626"/>
      <c r="VE2" s="626"/>
      <c r="VF2" s="626"/>
      <c r="VG2" s="626"/>
      <c r="VH2" s="626"/>
      <c r="VI2" s="626"/>
      <c r="VJ2" s="626"/>
      <c r="VK2" s="626"/>
      <c r="VL2" s="626"/>
      <c r="VM2" s="626"/>
      <c r="VN2" s="626"/>
      <c r="VO2" s="626"/>
      <c r="VP2" s="626"/>
      <c r="VQ2" s="626"/>
      <c r="VR2" s="626"/>
      <c r="VS2" s="626"/>
      <c r="VT2" s="626"/>
      <c r="VU2" s="626"/>
      <c r="VV2" s="626"/>
      <c r="VW2" s="626"/>
      <c r="VX2" s="626"/>
      <c r="VY2" s="626"/>
      <c r="VZ2" s="626"/>
      <c r="WA2" s="626"/>
      <c r="WB2" s="626"/>
      <c r="WC2" s="626"/>
      <c r="WD2" s="626"/>
      <c r="WE2" s="626"/>
      <c r="WF2" s="626"/>
      <c r="WG2" s="626"/>
      <c r="WH2" s="626"/>
      <c r="WI2" s="626"/>
      <c r="WJ2" s="626"/>
      <c r="WK2" s="626"/>
      <c r="WL2" s="626"/>
      <c r="WM2" s="626"/>
      <c r="WN2" s="626"/>
      <c r="WO2" s="626"/>
      <c r="WP2" s="626"/>
      <c r="WQ2" s="626"/>
      <c r="WR2" s="626"/>
      <c r="WS2" s="626"/>
      <c r="WT2" s="626"/>
      <c r="WU2" s="626"/>
      <c r="WV2" s="626"/>
      <c r="WW2" s="626"/>
      <c r="WX2" s="626"/>
      <c r="WY2" s="626"/>
      <c r="WZ2" s="626"/>
      <c r="XA2" s="626"/>
      <c r="XB2" s="626"/>
      <c r="XC2" s="626"/>
      <c r="XD2" s="626"/>
      <c r="XE2" s="626"/>
      <c r="XF2" s="626"/>
      <c r="XG2" s="626"/>
      <c r="XH2" s="626"/>
      <c r="XI2" s="626"/>
      <c r="XJ2" s="626"/>
      <c r="XK2" s="626"/>
      <c r="XL2" s="626"/>
      <c r="XM2" s="626"/>
      <c r="XN2" s="626"/>
      <c r="XO2" s="626"/>
      <c r="XP2" s="626"/>
      <c r="XQ2" s="626"/>
      <c r="XR2" s="626"/>
      <c r="XS2" s="626"/>
      <c r="XT2" s="626"/>
      <c r="XU2" s="626"/>
      <c r="XV2" s="626"/>
      <c r="XW2" s="626"/>
      <c r="XX2" s="626"/>
      <c r="XY2" s="626"/>
      <c r="XZ2" s="626"/>
      <c r="YA2" s="626"/>
      <c r="YB2" s="626"/>
      <c r="YC2" s="626"/>
      <c r="YD2" s="626"/>
      <c r="YE2" s="626"/>
      <c r="YF2" s="626"/>
      <c r="YG2" s="626"/>
      <c r="YH2" s="626"/>
      <c r="YI2" s="626"/>
      <c r="YJ2" s="626"/>
      <c r="YK2" s="626"/>
      <c r="YL2" s="626"/>
      <c r="YM2" s="626"/>
      <c r="YN2" s="626"/>
      <c r="YO2" s="626"/>
      <c r="YP2" s="626"/>
      <c r="YQ2" s="626"/>
      <c r="YR2" s="626"/>
      <c r="YS2" s="626"/>
      <c r="YT2" s="626"/>
      <c r="YU2" s="626"/>
      <c r="YV2" s="626"/>
      <c r="YW2" s="626"/>
      <c r="YX2" s="626"/>
      <c r="YY2" s="626"/>
      <c r="YZ2" s="626"/>
      <c r="ZA2" s="626"/>
      <c r="ZB2" s="626"/>
      <c r="ZC2" s="626"/>
      <c r="ZD2" s="626"/>
      <c r="ZE2" s="626"/>
      <c r="ZF2" s="626"/>
      <c r="ZG2" s="626"/>
      <c r="ZH2" s="626"/>
      <c r="ZI2" s="626"/>
      <c r="ZJ2" s="626"/>
      <c r="ZK2" s="626"/>
      <c r="ZL2" s="626"/>
      <c r="ZM2" s="626"/>
      <c r="ZN2" s="626"/>
      <c r="ZO2" s="626"/>
      <c r="ZP2" s="626"/>
      <c r="ZQ2" s="626"/>
      <c r="ZR2" s="626"/>
      <c r="ZS2" s="626"/>
      <c r="ZT2" s="626"/>
      <c r="ZU2" s="626"/>
      <c r="ZV2" s="626"/>
      <c r="ZW2" s="626"/>
      <c r="ZX2" s="626"/>
      <c r="ZY2" s="626"/>
      <c r="ZZ2" s="626"/>
      <c r="AAA2" s="626"/>
      <c r="AAB2" s="626"/>
      <c r="AAC2" s="626"/>
      <c r="AAD2" s="626"/>
      <c r="AAE2" s="626"/>
      <c r="AAF2" s="626"/>
      <c r="AAG2" s="626"/>
      <c r="AAH2" s="626"/>
      <c r="AAI2" s="626"/>
      <c r="AAJ2" s="626"/>
      <c r="AAK2" s="626"/>
      <c r="AAL2" s="626"/>
      <c r="AAM2" s="626"/>
      <c r="AAN2" s="626"/>
      <c r="AAO2" s="626"/>
      <c r="AAP2" s="626"/>
      <c r="AAQ2" s="626"/>
      <c r="AAR2" s="626"/>
      <c r="AAS2" s="626"/>
      <c r="AAT2" s="626"/>
      <c r="AAU2" s="626"/>
      <c r="AAV2" s="626"/>
      <c r="AAW2" s="626"/>
      <c r="AAX2" s="626"/>
      <c r="AAY2" s="626"/>
      <c r="AAZ2" s="626"/>
      <c r="ABA2" s="626"/>
      <c r="ABB2" s="626"/>
      <c r="ABC2" s="626"/>
      <c r="ABD2" s="626"/>
      <c r="ABE2" s="626"/>
      <c r="ABF2" s="626"/>
      <c r="ABG2" s="626"/>
      <c r="ABH2" s="626"/>
      <c r="ABI2" s="626"/>
      <c r="ABJ2" s="626"/>
      <c r="ABK2" s="626"/>
      <c r="ABL2" s="626"/>
      <c r="ABM2" s="626"/>
      <c r="ABN2" s="626"/>
      <c r="ABO2" s="626"/>
      <c r="ABP2" s="626"/>
      <c r="ABQ2" s="626"/>
      <c r="ABR2" s="626"/>
      <c r="ABS2" s="626"/>
      <c r="ABT2" s="626"/>
      <c r="ABU2" s="626"/>
      <c r="ABV2" s="626"/>
      <c r="ABW2" s="626"/>
      <c r="ABX2" s="626"/>
      <c r="ABY2" s="626"/>
      <c r="ABZ2" s="626"/>
      <c r="ACA2" s="626"/>
      <c r="ACB2" s="626"/>
      <c r="ACC2" s="626"/>
      <c r="ACD2" s="626"/>
      <c r="ACE2" s="626"/>
      <c r="ACF2" s="626"/>
      <c r="ACG2" s="626"/>
      <c r="ACH2" s="626"/>
      <c r="ACI2" s="626"/>
      <c r="ACJ2" s="626"/>
      <c r="ACK2" s="626"/>
      <c r="ACL2" s="626"/>
      <c r="ACM2" s="626"/>
      <c r="ACN2" s="626"/>
      <c r="ACO2" s="626"/>
      <c r="ACP2" s="626"/>
      <c r="ACQ2" s="626"/>
      <c r="ACR2" s="626"/>
      <c r="ACS2" s="626"/>
      <c r="ACT2" s="626"/>
      <c r="ACU2" s="626"/>
      <c r="ACV2" s="626"/>
      <c r="ACW2" s="626"/>
      <c r="ACX2" s="626"/>
      <c r="ACY2" s="626"/>
      <c r="ACZ2" s="626"/>
      <c r="ADA2" s="626"/>
      <c r="ADB2" s="626"/>
      <c r="ADC2" s="626"/>
      <c r="ADD2" s="626"/>
      <c r="ADE2" s="626"/>
      <c r="ADF2" s="626"/>
      <c r="ADG2" s="626"/>
      <c r="ADH2" s="626"/>
      <c r="ADI2" s="626"/>
      <c r="ADJ2" s="626"/>
      <c r="ADK2" s="626"/>
      <c r="ADL2" s="626"/>
      <c r="ADM2" s="626"/>
      <c r="ADN2" s="626"/>
      <c r="ADO2" s="626"/>
      <c r="ADP2" s="626"/>
      <c r="ADQ2" s="626"/>
      <c r="ADR2" s="626"/>
      <c r="ADS2" s="626"/>
      <c r="ADT2" s="626"/>
      <c r="ADU2" s="626"/>
      <c r="ADV2" s="626"/>
      <c r="ADW2" s="626"/>
      <c r="ADX2" s="626"/>
      <c r="ADY2" s="626"/>
      <c r="ADZ2" s="626"/>
      <c r="AEA2" s="626"/>
      <c r="AEB2" s="626"/>
      <c r="AEC2" s="626"/>
      <c r="AED2" s="626"/>
      <c r="AEE2" s="626"/>
      <c r="AEF2" s="626"/>
      <c r="AEG2" s="626"/>
      <c r="AEH2" s="626"/>
      <c r="AEI2" s="626"/>
      <c r="AEJ2" s="626"/>
      <c r="AEK2" s="626"/>
      <c r="AEL2" s="626"/>
      <c r="AEM2" s="626"/>
      <c r="AEN2" s="626"/>
      <c r="AEO2" s="626"/>
      <c r="AEP2" s="626"/>
      <c r="AEQ2" s="626"/>
      <c r="AER2" s="626"/>
      <c r="AES2" s="626"/>
      <c r="AET2" s="626"/>
      <c r="AEU2" s="626"/>
      <c r="AEV2" s="626"/>
      <c r="AEW2" s="626"/>
      <c r="AEX2" s="626"/>
      <c r="AEY2" s="626"/>
      <c r="AEZ2" s="626"/>
      <c r="AFA2" s="626"/>
      <c r="AFB2" s="626"/>
      <c r="AFC2" s="626"/>
      <c r="AFD2" s="626"/>
      <c r="AFE2" s="626"/>
      <c r="AFF2" s="626"/>
      <c r="AFG2" s="626"/>
      <c r="AFH2" s="626"/>
      <c r="AFI2" s="626"/>
      <c r="AFJ2" s="626"/>
      <c r="AFK2" s="626"/>
      <c r="AFL2" s="626"/>
      <c r="AFM2" s="626"/>
      <c r="AFN2" s="626"/>
      <c r="AFO2" s="626"/>
      <c r="AFP2" s="626"/>
      <c r="AFQ2" s="626"/>
      <c r="AFR2" s="626"/>
      <c r="AFS2" s="626"/>
      <c r="AFT2" s="626"/>
      <c r="AFU2" s="626"/>
      <c r="AFV2" s="626"/>
      <c r="AFW2" s="626"/>
      <c r="AFX2" s="626"/>
      <c r="AFY2" s="626"/>
      <c r="AFZ2" s="626"/>
      <c r="AGA2" s="626"/>
      <c r="AGB2" s="626"/>
      <c r="AGC2" s="626"/>
      <c r="AGD2" s="626"/>
      <c r="AGE2" s="626"/>
      <c r="AGF2" s="626"/>
      <c r="AGG2" s="626"/>
      <c r="AGH2" s="626"/>
      <c r="AGI2" s="626"/>
      <c r="AGJ2" s="626"/>
      <c r="AGK2" s="626"/>
      <c r="AGL2" s="626"/>
      <c r="AGM2" s="626"/>
      <c r="AGN2" s="626"/>
      <c r="AGO2" s="626"/>
      <c r="AGP2" s="626"/>
      <c r="AGQ2" s="626"/>
      <c r="AGR2" s="626"/>
      <c r="AGS2" s="626"/>
      <c r="AGT2" s="626"/>
      <c r="AGU2" s="626"/>
      <c r="AGV2" s="626"/>
      <c r="AGW2" s="626"/>
      <c r="AGX2" s="626"/>
      <c r="AGY2" s="626"/>
      <c r="AGZ2" s="626"/>
      <c r="AHA2" s="626"/>
    </row>
    <row r="3" spans="1:885" ht="142.94999999999999" customHeight="1" x14ac:dyDescent="0.3">
      <c r="A3" s="621"/>
      <c r="B3" s="622"/>
      <c r="C3" s="623"/>
      <c r="D3" s="625"/>
      <c r="E3" s="625"/>
      <c r="F3" s="625"/>
      <c r="G3" s="625"/>
      <c r="H3" s="625"/>
      <c r="I3" s="625"/>
      <c r="J3" s="637"/>
      <c r="K3" s="628"/>
      <c r="L3" s="627"/>
      <c r="M3" s="627"/>
      <c r="N3" s="629"/>
      <c r="O3" s="624"/>
      <c r="P3" s="626"/>
      <c r="Q3" s="626"/>
      <c r="R3" s="626"/>
      <c r="S3" s="626"/>
      <c r="T3" s="626"/>
      <c r="U3" s="626"/>
      <c r="V3" s="626"/>
      <c r="W3" s="626"/>
      <c r="X3" s="626"/>
      <c r="Y3" s="626"/>
      <c r="Z3" s="626"/>
      <c r="AA3" s="626"/>
      <c r="AB3" s="626"/>
      <c r="AC3" s="626"/>
      <c r="AD3" s="626"/>
      <c r="AE3" s="626"/>
      <c r="AF3" s="626"/>
      <c r="AG3" s="626"/>
      <c r="AH3" s="626"/>
      <c r="AI3" s="626"/>
      <c r="AJ3" s="626"/>
      <c r="AK3" s="626"/>
      <c r="AL3" s="626"/>
      <c r="AM3" s="626"/>
      <c r="AN3" s="626"/>
      <c r="AO3" s="626"/>
      <c r="AP3" s="626"/>
      <c r="AQ3" s="626"/>
      <c r="AR3" s="626"/>
      <c r="AS3" s="626"/>
      <c r="AT3" s="626"/>
      <c r="AU3" s="626"/>
      <c r="AV3" s="626"/>
      <c r="AW3" s="626"/>
      <c r="AX3" s="626"/>
      <c r="AY3" s="626"/>
      <c r="AZ3" s="626"/>
      <c r="BA3" s="626"/>
      <c r="BB3" s="626"/>
      <c r="BC3" s="626"/>
      <c r="BD3" s="626"/>
      <c r="BE3" s="626"/>
      <c r="BF3" s="626"/>
      <c r="BG3" s="626"/>
      <c r="BH3" s="626"/>
      <c r="BI3" s="626"/>
      <c r="BJ3" s="626"/>
      <c r="BK3" s="626"/>
      <c r="BL3" s="626"/>
      <c r="BM3" s="626"/>
      <c r="BN3" s="626"/>
      <c r="BO3" s="626"/>
      <c r="BP3" s="626"/>
      <c r="BQ3" s="626"/>
      <c r="BR3" s="626"/>
      <c r="BS3" s="626"/>
      <c r="BT3" s="626"/>
      <c r="BU3" s="626"/>
      <c r="BV3" s="626"/>
      <c r="BW3" s="626"/>
      <c r="BX3" s="626"/>
      <c r="BY3" s="626"/>
      <c r="BZ3" s="626"/>
      <c r="CA3" s="626"/>
      <c r="CB3" s="626"/>
      <c r="CC3" s="626"/>
      <c r="CD3" s="626"/>
      <c r="CE3" s="626"/>
      <c r="CF3" s="626"/>
      <c r="CG3" s="626"/>
      <c r="CH3" s="626"/>
      <c r="CI3" s="626"/>
      <c r="CJ3" s="626"/>
      <c r="CK3" s="626"/>
      <c r="CL3" s="626"/>
      <c r="CM3" s="626"/>
      <c r="CN3" s="626"/>
      <c r="CO3" s="626"/>
      <c r="CP3" s="626"/>
      <c r="CQ3" s="626"/>
      <c r="CR3" s="626"/>
      <c r="CS3" s="626"/>
      <c r="CT3" s="626"/>
      <c r="CU3" s="626"/>
      <c r="CV3" s="626"/>
      <c r="CW3" s="626"/>
      <c r="CX3" s="626"/>
      <c r="CY3" s="626"/>
      <c r="CZ3" s="626"/>
      <c r="DA3" s="626"/>
      <c r="DB3" s="626"/>
      <c r="DC3" s="626"/>
      <c r="DD3" s="626"/>
      <c r="DE3" s="626"/>
      <c r="DF3" s="626"/>
      <c r="DG3" s="626"/>
      <c r="DH3" s="626"/>
      <c r="DI3" s="626"/>
      <c r="DJ3" s="626"/>
      <c r="DK3" s="626"/>
      <c r="DL3" s="626"/>
      <c r="DM3" s="626"/>
      <c r="DN3" s="626"/>
      <c r="DO3" s="626"/>
      <c r="DP3" s="626"/>
      <c r="DQ3" s="626"/>
      <c r="DR3" s="626"/>
      <c r="DS3" s="626"/>
      <c r="DT3" s="626"/>
      <c r="DU3" s="626"/>
      <c r="DV3" s="626"/>
      <c r="DW3" s="626"/>
      <c r="DX3" s="626"/>
      <c r="DY3" s="626"/>
      <c r="DZ3" s="626"/>
      <c r="EA3" s="626"/>
      <c r="EB3" s="626"/>
      <c r="EC3" s="626"/>
      <c r="ED3" s="626"/>
      <c r="EE3" s="626"/>
      <c r="EF3" s="626"/>
      <c r="EG3" s="626"/>
      <c r="EH3" s="626"/>
      <c r="EI3" s="626"/>
      <c r="EJ3" s="626"/>
      <c r="EK3" s="626"/>
      <c r="EL3" s="626"/>
      <c r="EM3" s="626"/>
      <c r="EN3" s="626"/>
      <c r="EO3" s="626"/>
      <c r="EP3" s="626"/>
      <c r="EQ3" s="626"/>
      <c r="ER3" s="626"/>
      <c r="ES3" s="626"/>
      <c r="ET3" s="626"/>
      <c r="EU3" s="626"/>
      <c r="EV3" s="626"/>
      <c r="EW3" s="626"/>
      <c r="EX3" s="626"/>
      <c r="EY3" s="626"/>
      <c r="EZ3" s="626"/>
      <c r="FA3" s="626"/>
      <c r="FB3" s="626"/>
      <c r="FC3" s="626"/>
      <c r="FD3" s="626"/>
      <c r="FE3" s="626"/>
      <c r="FF3" s="626"/>
      <c r="FG3" s="626"/>
      <c r="FH3" s="626"/>
      <c r="FI3" s="626"/>
      <c r="FJ3" s="626"/>
      <c r="FK3" s="626"/>
      <c r="FL3" s="626"/>
      <c r="FM3" s="626"/>
      <c r="FN3" s="626"/>
      <c r="FO3" s="626"/>
      <c r="FP3" s="626"/>
      <c r="FQ3" s="626"/>
      <c r="FR3" s="626"/>
      <c r="FS3" s="626"/>
      <c r="FT3" s="626"/>
      <c r="FU3" s="626"/>
      <c r="FV3" s="626"/>
      <c r="FW3" s="626"/>
      <c r="FX3" s="626"/>
      <c r="FY3" s="626"/>
      <c r="FZ3" s="626"/>
      <c r="GA3" s="626"/>
      <c r="GB3" s="626"/>
      <c r="GC3" s="626"/>
      <c r="GD3" s="626"/>
      <c r="GE3" s="626"/>
      <c r="GF3" s="626"/>
      <c r="GG3" s="626"/>
      <c r="GH3" s="626"/>
      <c r="GI3" s="626"/>
      <c r="GJ3" s="626"/>
      <c r="GK3" s="626"/>
      <c r="GL3" s="626"/>
      <c r="GM3" s="626"/>
      <c r="GN3" s="626"/>
      <c r="GO3" s="626"/>
      <c r="GP3" s="626"/>
      <c r="GQ3" s="626"/>
      <c r="GR3" s="626"/>
      <c r="GS3" s="626"/>
      <c r="GT3" s="626"/>
      <c r="GU3" s="626"/>
      <c r="GV3" s="626"/>
      <c r="GW3" s="626"/>
      <c r="GX3" s="626"/>
      <c r="GY3" s="626"/>
      <c r="GZ3" s="626"/>
      <c r="HA3" s="626"/>
      <c r="HB3" s="626"/>
      <c r="HC3" s="626"/>
      <c r="HD3" s="626"/>
      <c r="HE3" s="626"/>
      <c r="HF3" s="626"/>
      <c r="HG3" s="626"/>
      <c r="HH3" s="626"/>
      <c r="HI3" s="626"/>
      <c r="HJ3" s="626"/>
      <c r="HK3" s="626"/>
      <c r="HL3" s="626"/>
      <c r="HM3" s="626"/>
      <c r="HN3" s="626"/>
      <c r="HO3" s="626"/>
      <c r="HP3" s="626"/>
      <c r="HQ3" s="626"/>
      <c r="HR3" s="626"/>
      <c r="HS3" s="626"/>
      <c r="HT3" s="626"/>
      <c r="HU3" s="626"/>
      <c r="HV3" s="626"/>
      <c r="HW3" s="626"/>
      <c r="HX3" s="626"/>
      <c r="HY3" s="626"/>
      <c r="HZ3" s="626"/>
      <c r="IA3" s="626"/>
      <c r="IB3" s="626"/>
      <c r="IC3" s="626"/>
      <c r="ID3" s="626"/>
      <c r="IE3" s="626"/>
      <c r="IF3" s="626"/>
      <c r="IG3" s="626"/>
      <c r="IH3" s="626"/>
      <c r="II3" s="626"/>
      <c r="IJ3" s="626"/>
      <c r="IK3" s="626"/>
      <c r="IL3" s="626"/>
      <c r="IM3" s="626"/>
      <c r="IN3" s="626"/>
      <c r="IO3" s="626"/>
      <c r="IP3" s="626"/>
      <c r="IQ3" s="626"/>
      <c r="IR3" s="626"/>
      <c r="IS3" s="626"/>
      <c r="IT3" s="626"/>
      <c r="IU3" s="626"/>
      <c r="IV3" s="626"/>
      <c r="IW3" s="626"/>
      <c r="IX3" s="626"/>
      <c r="IY3" s="626"/>
      <c r="IZ3" s="626"/>
      <c r="JA3" s="626"/>
      <c r="JB3" s="626"/>
      <c r="JC3" s="626"/>
      <c r="JD3" s="626"/>
      <c r="JE3" s="626"/>
      <c r="JF3" s="626"/>
      <c r="JG3" s="626"/>
      <c r="JH3" s="626"/>
      <c r="JI3" s="626"/>
      <c r="JJ3" s="626"/>
      <c r="JK3" s="626"/>
      <c r="JL3" s="626"/>
      <c r="JM3" s="626"/>
      <c r="JN3" s="626"/>
      <c r="JO3" s="626"/>
      <c r="JP3" s="626"/>
      <c r="JQ3" s="626"/>
      <c r="JR3" s="626"/>
      <c r="JS3" s="626"/>
      <c r="JT3" s="626"/>
      <c r="JU3" s="626"/>
      <c r="JV3" s="626"/>
      <c r="JW3" s="626"/>
      <c r="JX3" s="626"/>
      <c r="JY3" s="626"/>
      <c r="JZ3" s="626"/>
      <c r="KA3" s="626"/>
      <c r="KB3" s="626"/>
      <c r="KC3" s="626"/>
      <c r="KD3" s="626"/>
      <c r="KE3" s="626"/>
      <c r="KF3" s="626"/>
      <c r="KG3" s="626"/>
      <c r="KH3" s="626"/>
      <c r="KI3" s="626"/>
      <c r="KJ3" s="626"/>
      <c r="KK3" s="626"/>
      <c r="KL3" s="626"/>
      <c r="KM3" s="626"/>
      <c r="KN3" s="626"/>
      <c r="KO3" s="626"/>
      <c r="KP3" s="626"/>
      <c r="KQ3" s="626"/>
      <c r="KR3" s="626"/>
      <c r="KS3" s="626"/>
      <c r="KT3" s="626"/>
      <c r="KU3" s="626"/>
      <c r="KV3" s="626"/>
      <c r="KW3" s="626"/>
      <c r="KX3" s="626"/>
      <c r="KY3" s="626"/>
      <c r="KZ3" s="626"/>
      <c r="LA3" s="626"/>
      <c r="LB3" s="626"/>
      <c r="LC3" s="626"/>
      <c r="LD3" s="626"/>
      <c r="LE3" s="626"/>
      <c r="LF3" s="626"/>
      <c r="LG3" s="626"/>
      <c r="LH3" s="626"/>
      <c r="LI3" s="626"/>
      <c r="LJ3" s="626"/>
      <c r="LK3" s="626"/>
      <c r="LL3" s="626"/>
      <c r="LM3" s="626"/>
      <c r="LN3" s="626"/>
      <c r="LO3" s="626"/>
      <c r="LP3" s="626"/>
      <c r="LQ3" s="626"/>
      <c r="LR3" s="626"/>
      <c r="LS3" s="626"/>
      <c r="LT3" s="626"/>
      <c r="LU3" s="626"/>
      <c r="LV3" s="626"/>
      <c r="LW3" s="626"/>
      <c r="LX3" s="626"/>
      <c r="LY3" s="626"/>
      <c r="LZ3" s="626"/>
      <c r="MA3" s="626"/>
      <c r="MB3" s="626"/>
      <c r="MC3" s="626"/>
      <c r="MD3" s="626"/>
      <c r="ME3" s="626"/>
      <c r="MF3" s="626"/>
      <c r="MG3" s="626"/>
      <c r="MH3" s="626"/>
      <c r="MI3" s="626"/>
      <c r="MJ3" s="626"/>
      <c r="MK3" s="626"/>
      <c r="ML3" s="626"/>
      <c r="MM3" s="626"/>
      <c r="MN3" s="626"/>
      <c r="MO3" s="626"/>
      <c r="MP3" s="626"/>
      <c r="MQ3" s="626"/>
      <c r="MR3" s="626"/>
      <c r="MS3" s="626"/>
      <c r="MT3" s="626"/>
      <c r="MU3" s="626"/>
      <c r="MV3" s="626"/>
      <c r="MW3" s="626"/>
      <c r="MX3" s="626"/>
      <c r="MY3" s="626"/>
      <c r="MZ3" s="626"/>
      <c r="NA3" s="626"/>
      <c r="NB3" s="626"/>
      <c r="NC3" s="626"/>
      <c r="ND3" s="626"/>
      <c r="NE3" s="626"/>
      <c r="NF3" s="626"/>
      <c r="NG3" s="626"/>
      <c r="NH3" s="626"/>
      <c r="NI3" s="626"/>
      <c r="NJ3" s="626"/>
      <c r="NK3" s="626"/>
      <c r="NL3" s="626"/>
      <c r="NM3" s="626"/>
      <c r="NN3" s="626"/>
      <c r="NO3" s="626"/>
      <c r="NP3" s="626"/>
      <c r="NQ3" s="626"/>
      <c r="NR3" s="626"/>
      <c r="NS3" s="626"/>
      <c r="NT3" s="626"/>
      <c r="NU3" s="626"/>
      <c r="NV3" s="626"/>
      <c r="NW3" s="626"/>
      <c r="NX3" s="626"/>
      <c r="NY3" s="626"/>
      <c r="NZ3" s="626"/>
      <c r="OA3" s="626"/>
      <c r="OB3" s="626"/>
      <c r="OC3" s="626"/>
      <c r="OD3" s="626"/>
      <c r="OE3" s="626"/>
      <c r="OF3" s="626"/>
      <c r="OG3" s="626"/>
      <c r="OH3" s="626"/>
      <c r="OI3" s="626"/>
      <c r="OJ3" s="626"/>
      <c r="OK3" s="626"/>
      <c r="OL3" s="626"/>
      <c r="OM3" s="626"/>
      <c r="ON3" s="626"/>
      <c r="OO3" s="626"/>
      <c r="OP3" s="626"/>
      <c r="OQ3" s="626"/>
      <c r="OR3" s="626"/>
      <c r="OS3" s="626"/>
      <c r="OT3" s="626"/>
      <c r="OU3" s="626"/>
      <c r="OV3" s="626"/>
      <c r="OW3" s="626"/>
      <c r="OX3" s="626"/>
      <c r="OY3" s="626"/>
      <c r="OZ3" s="626"/>
      <c r="PA3" s="626"/>
      <c r="PB3" s="626"/>
      <c r="PC3" s="626"/>
      <c r="PD3" s="626"/>
      <c r="PE3" s="626"/>
      <c r="PF3" s="626"/>
      <c r="PG3" s="626"/>
      <c r="PH3" s="626"/>
      <c r="PI3" s="626"/>
      <c r="PJ3" s="626"/>
      <c r="PK3" s="626"/>
      <c r="PL3" s="626"/>
      <c r="PM3" s="626"/>
      <c r="PN3" s="626"/>
      <c r="PO3" s="626"/>
      <c r="PP3" s="626"/>
      <c r="PQ3" s="626"/>
      <c r="PR3" s="626"/>
      <c r="PS3" s="626"/>
      <c r="PT3" s="626"/>
      <c r="PU3" s="626"/>
      <c r="PV3" s="626"/>
      <c r="PW3" s="626"/>
      <c r="PX3" s="626"/>
      <c r="PY3" s="626"/>
      <c r="PZ3" s="626"/>
      <c r="QA3" s="626"/>
      <c r="QB3" s="626"/>
      <c r="QC3" s="626"/>
      <c r="QD3" s="626"/>
      <c r="QE3" s="626"/>
      <c r="QF3" s="626"/>
      <c r="QG3" s="626"/>
      <c r="QH3" s="626"/>
      <c r="QI3" s="626"/>
      <c r="QJ3" s="626"/>
      <c r="QK3" s="626"/>
      <c r="QL3" s="626"/>
      <c r="QM3" s="626"/>
      <c r="QN3" s="626"/>
      <c r="QO3" s="626"/>
      <c r="QP3" s="626"/>
      <c r="QQ3" s="626"/>
      <c r="QR3" s="626"/>
      <c r="QS3" s="626"/>
      <c r="QT3" s="626"/>
      <c r="QU3" s="626"/>
      <c r="QV3" s="626"/>
      <c r="QW3" s="626"/>
      <c r="QX3" s="626"/>
      <c r="QY3" s="626"/>
      <c r="QZ3" s="626"/>
      <c r="RA3" s="626"/>
      <c r="RB3" s="626"/>
      <c r="RC3" s="626"/>
      <c r="RD3" s="626"/>
      <c r="RE3" s="626"/>
      <c r="RF3" s="626"/>
      <c r="RG3" s="626"/>
      <c r="RH3" s="626"/>
      <c r="RI3" s="626"/>
      <c r="RJ3" s="626"/>
      <c r="RK3" s="626"/>
      <c r="RL3" s="626"/>
      <c r="RM3" s="626"/>
      <c r="RN3" s="626"/>
      <c r="RO3" s="626"/>
      <c r="RP3" s="626"/>
      <c r="RQ3" s="626"/>
      <c r="RR3" s="626"/>
      <c r="RS3" s="626"/>
      <c r="RT3" s="626"/>
      <c r="RU3" s="626"/>
      <c r="RV3" s="626"/>
      <c r="RW3" s="626"/>
      <c r="RX3" s="626"/>
      <c r="RY3" s="626"/>
      <c r="RZ3" s="626"/>
      <c r="SA3" s="626"/>
      <c r="SB3" s="626"/>
      <c r="SC3" s="626"/>
      <c r="SD3" s="626"/>
      <c r="SE3" s="626"/>
      <c r="SF3" s="626"/>
      <c r="SG3" s="626"/>
      <c r="SH3" s="626"/>
      <c r="SI3" s="626"/>
      <c r="SJ3" s="626"/>
      <c r="SK3" s="626"/>
      <c r="SL3" s="626"/>
      <c r="SM3" s="626"/>
      <c r="SN3" s="626"/>
      <c r="SO3" s="626"/>
      <c r="SP3" s="626"/>
      <c r="SQ3" s="626"/>
      <c r="SR3" s="626"/>
      <c r="SS3" s="626"/>
      <c r="ST3" s="626"/>
      <c r="SU3" s="626"/>
      <c r="SV3" s="626"/>
      <c r="SW3" s="626"/>
      <c r="SX3" s="626"/>
      <c r="SY3" s="626"/>
      <c r="SZ3" s="626"/>
      <c r="TA3" s="626"/>
      <c r="TB3" s="626"/>
      <c r="TC3" s="626"/>
      <c r="TD3" s="626"/>
      <c r="TE3" s="626"/>
      <c r="TF3" s="626"/>
      <c r="TG3" s="626"/>
      <c r="TH3" s="626"/>
      <c r="TI3" s="626"/>
      <c r="TJ3" s="626"/>
      <c r="TK3" s="626"/>
      <c r="TL3" s="626"/>
      <c r="TM3" s="626"/>
      <c r="TN3" s="626"/>
      <c r="TO3" s="626"/>
      <c r="TP3" s="626"/>
      <c r="TQ3" s="626"/>
      <c r="TR3" s="626"/>
      <c r="TS3" s="626"/>
      <c r="TT3" s="626"/>
      <c r="TU3" s="626"/>
      <c r="TV3" s="626"/>
      <c r="TW3" s="626"/>
      <c r="TX3" s="626"/>
      <c r="TY3" s="626"/>
      <c r="TZ3" s="626"/>
      <c r="UA3" s="626"/>
      <c r="UB3" s="626"/>
      <c r="UC3" s="626"/>
      <c r="UD3" s="626"/>
      <c r="UE3" s="626"/>
      <c r="UF3" s="626"/>
      <c r="UG3" s="626"/>
      <c r="UH3" s="626"/>
      <c r="UI3" s="626"/>
      <c r="UJ3" s="626"/>
      <c r="UK3" s="626"/>
      <c r="UL3" s="626"/>
      <c r="UM3" s="626"/>
      <c r="UN3" s="626"/>
      <c r="UO3" s="626"/>
      <c r="UP3" s="626"/>
      <c r="UQ3" s="626"/>
      <c r="UR3" s="626"/>
      <c r="US3" s="626"/>
      <c r="UT3" s="626"/>
      <c r="UU3" s="626"/>
      <c r="UV3" s="626"/>
      <c r="UW3" s="626"/>
      <c r="UX3" s="626"/>
      <c r="UY3" s="626"/>
      <c r="UZ3" s="626"/>
      <c r="VA3" s="626"/>
      <c r="VB3" s="626"/>
      <c r="VC3" s="626"/>
      <c r="VD3" s="626"/>
      <c r="VE3" s="626"/>
      <c r="VF3" s="626"/>
      <c r="VG3" s="626"/>
      <c r="VH3" s="626"/>
      <c r="VI3" s="626"/>
      <c r="VJ3" s="626"/>
      <c r="VK3" s="626"/>
      <c r="VL3" s="626"/>
      <c r="VM3" s="626"/>
      <c r="VN3" s="626"/>
      <c r="VO3" s="626"/>
      <c r="VP3" s="626"/>
      <c r="VQ3" s="626"/>
      <c r="VR3" s="626"/>
      <c r="VS3" s="626"/>
      <c r="VT3" s="626"/>
      <c r="VU3" s="626"/>
      <c r="VV3" s="626"/>
      <c r="VW3" s="626"/>
      <c r="VX3" s="626"/>
      <c r="VY3" s="626"/>
      <c r="VZ3" s="626"/>
      <c r="WA3" s="626"/>
      <c r="WB3" s="626"/>
      <c r="WC3" s="626"/>
      <c r="WD3" s="626"/>
      <c r="WE3" s="626"/>
      <c r="WF3" s="626"/>
      <c r="WG3" s="626"/>
      <c r="WH3" s="626"/>
      <c r="WI3" s="626"/>
      <c r="WJ3" s="626"/>
      <c r="WK3" s="626"/>
      <c r="WL3" s="626"/>
      <c r="WM3" s="626"/>
      <c r="WN3" s="626"/>
      <c r="WO3" s="626"/>
      <c r="WP3" s="626"/>
      <c r="WQ3" s="626"/>
      <c r="WR3" s="626"/>
      <c r="WS3" s="626"/>
      <c r="WT3" s="626"/>
      <c r="WU3" s="626"/>
      <c r="WV3" s="626"/>
      <c r="WW3" s="626"/>
      <c r="WX3" s="626"/>
      <c r="WY3" s="626"/>
      <c r="WZ3" s="626"/>
      <c r="XA3" s="626"/>
      <c r="XB3" s="626"/>
      <c r="XC3" s="626"/>
      <c r="XD3" s="626"/>
      <c r="XE3" s="626"/>
      <c r="XF3" s="626"/>
      <c r="XG3" s="626"/>
      <c r="XH3" s="626"/>
      <c r="XI3" s="626"/>
      <c r="XJ3" s="626"/>
      <c r="XK3" s="626"/>
      <c r="XL3" s="626"/>
      <c r="XM3" s="626"/>
      <c r="XN3" s="626"/>
      <c r="XO3" s="626"/>
      <c r="XP3" s="626"/>
      <c r="XQ3" s="626"/>
      <c r="XR3" s="626"/>
      <c r="XS3" s="626"/>
      <c r="XT3" s="626"/>
      <c r="XU3" s="626"/>
      <c r="XV3" s="626"/>
      <c r="XW3" s="626"/>
      <c r="XX3" s="626"/>
      <c r="XY3" s="626"/>
      <c r="XZ3" s="626"/>
      <c r="YA3" s="626"/>
      <c r="YB3" s="626"/>
      <c r="YC3" s="626"/>
      <c r="YD3" s="626"/>
      <c r="YE3" s="626"/>
      <c r="YF3" s="626"/>
      <c r="YG3" s="626"/>
      <c r="YH3" s="626"/>
      <c r="YI3" s="626"/>
      <c r="YJ3" s="626"/>
      <c r="YK3" s="626"/>
      <c r="YL3" s="626"/>
      <c r="YM3" s="626"/>
      <c r="YN3" s="626"/>
      <c r="YO3" s="626"/>
      <c r="YP3" s="626"/>
      <c r="YQ3" s="626"/>
      <c r="YR3" s="626"/>
      <c r="YS3" s="626"/>
      <c r="YT3" s="626"/>
      <c r="YU3" s="626"/>
      <c r="YV3" s="626"/>
      <c r="YW3" s="626"/>
      <c r="YX3" s="626"/>
      <c r="YY3" s="626"/>
      <c r="YZ3" s="626"/>
      <c r="ZA3" s="626"/>
      <c r="ZB3" s="626"/>
      <c r="ZC3" s="626"/>
      <c r="ZD3" s="626"/>
      <c r="ZE3" s="626"/>
      <c r="ZF3" s="626"/>
      <c r="ZG3" s="626"/>
      <c r="ZH3" s="626"/>
      <c r="ZI3" s="626"/>
      <c r="ZJ3" s="626"/>
      <c r="ZK3" s="626"/>
      <c r="ZL3" s="626"/>
      <c r="ZM3" s="626"/>
      <c r="ZN3" s="626"/>
      <c r="ZO3" s="626"/>
      <c r="ZP3" s="626"/>
      <c r="ZQ3" s="626"/>
      <c r="ZR3" s="626"/>
      <c r="ZS3" s="626"/>
      <c r="ZT3" s="626"/>
      <c r="ZU3" s="626"/>
      <c r="ZV3" s="626"/>
      <c r="ZW3" s="626"/>
      <c r="ZX3" s="626"/>
      <c r="ZY3" s="626"/>
      <c r="ZZ3" s="626"/>
      <c r="AAA3" s="626"/>
      <c r="AAB3" s="626"/>
      <c r="AAC3" s="626"/>
      <c r="AAD3" s="626"/>
      <c r="AAE3" s="626"/>
      <c r="AAF3" s="626"/>
      <c r="AAG3" s="626"/>
      <c r="AAH3" s="626"/>
      <c r="AAI3" s="626"/>
      <c r="AAJ3" s="626"/>
      <c r="AAK3" s="626"/>
      <c r="AAL3" s="626"/>
      <c r="AAM3" s="626"/>
      <c r="AAN3" s="626"/>
      <c r="AAO3" s="626"/>
      <c r="AAP3" s="626"/>
      <c r="AAQ3" s="626"/>
      <c r="AAR3" s="626"/>
      <c r="AAS3" s="626"/>
      <c r="AAT3" s="626"/>
      <c r="AAU3" s="626"/>
      <c r="AAV3" s="626"/>
      <c r="AAW3" s="626"/>
      <c r="AAX3" s="626"/>
      <c r="AAY3" s="626"/>
      <c r="AAZ3" s="626"/>
      <c r="ABA3" s="626"/>
      <c r="ABB3" s="626"/>
      <c r="ABC3" s="626"/>
      <c r="ABD3" s="626"/>
      <c r="ABE3" s="626"/>
      <c r="ABF3" s="626"/>
      <c r="ABG3" s="626"/>
      <c r="ABH3" s="626"/>
      <c r="ABI3" s="626"/>
      <c r="ABJ3" s="626"/>
      <c r="ABK3" s="626"/>
      <c r="ABL3" s="626"/>
      <c r="ABM3" s="626"/>
      <c r="ABN3" s="626"/>
      <c r="ABO3" s="626"/>
      <c r="ABP3" s="626"/>
      <c r="ABQ3" s="626"/>
      <c r="ABR3" s="626"/>
      <c r="ABS3" s="626"/>
      <c r="ABT3" s="626"/>
      <c r="ABU3" s="626"/>
      <c r="ABV3" s="626"/>
      <c r="ABW3" s="626"/>
      <c r="ABX3" s="626"/>
      <c r="ABY3" s="626"/>
      <c r="ABZ3" s="626"/>
      <c r="ACA3" s="626"/>
      <c r="ACB3" s="626"/>
      <c r="ACC3" s="626"/>
      <c r="ACD3" s="626"/>
      <c r="ACE3" s="626"/>
      <c r="ACF3" s="626"/>
      <c r="ACG3" s="626"/>
      <c r="ACH3" s="626"/>
      <c r="ACI3" s="626"/>
      <c r="ACJ3" s="626"/>
      <c r="ACK3" s="626"/>
      <c r="ACL3" s="626"/>
      <c r="ACM3" s="626"/>
      <c r="ACN3" s="626"/>
      <c r="ACO3" s="626"/>
      <c r="ACP3" s="626"/>
      <c r="ACQ3" s="626"/>
      <c r="ACR3" s="626"/>
      <c r="ACS3" s="626"/>
      <c r="ACT3" s="626"/>
      <c r="ACU3" s="626"/>
      <c r="ACV3" s="626"/>
      <c r="ACW3" s="626"/>
      <c r="ACX3" s="626"/>
      <c r="ACY3" s="626"/>
      <c r="ACZ3" s="626"/>
      <c r="ADA3" s="626"/>
      <c r="ADB3" s="626"/>
      <c r="ADC3" s="626"/>
      <c r="ADD3" s="626"/>
      <c r="ADE3" s="626"/>
      <c r="ADF3" s="626"/>
      <c r="ADG3" s="626"/>
      <c r="ADH3" s="626"/>
      <c r="ADI3" s="626"/>
      <c r="ADJ3" s="626"/>
      <c r="ADK3" s="626"/>
      <c r="ADL3" s="626"/>
      <c r="ADM3" s="626"/>
      <c r="ADN3" s="626"/>
      <c r="ADO3" s="626"/>
      <c r="ADP3" s="626"/>
      <c r="ADQ3" s="626"/>
      <c r="ADR3" s="626"/>
      <c r="ADS3" s="626"/>
      <c r="ADT3" s="626"/>
      <c r="ADU3" s="626"/>
      <c r="ADV3" s="626"/>
      <c r="ADW3" s="626"/>
      <c r="ADX3" s="626"/>
      <c r="ADY3" s="626"/>
      <c r="ADZ3" s="626"/>
      <c r="AEA3" s="626"/>
      <c r="AEB3" s="626"/>
      <c r="AEC3" s="626"/>
      <c r="AED3" s="626"/>
      <c r="AEE3" s="626"/>
      <c r="AEF3" s="626"/>
      <c r="AEG3" s="626"/>
      <c r="AEH3" s="626"/>
      <c r="AEI3" s="626"/>
      <c r="AEJ3" s="626"/>
      <c r="AEK3" s="626"/>
      <c r="AEL3" s="626"/>
      <c r="AEM3" s="626"/>
      <c r="AEN3" s="626"/>
      <c r="AEO3" s="626"/>
      <c r="AEP3" s="626"/>
      <c r="AEQ3" s="626"/>
      <c r="AER3" s="626"/>
      <c r="AES3" s="626"/>
      <c r="AET3" s="626"/>
      <c r="AEU3" s="626"/>
      <c r="AEV3" s="626"/>
      <c r="AEW3" s="626"/>
      <c r="AEX3" s="626"/>
      <c r="AEY3" s="626"/>
      <c r="AEZ3" s="626"/>
      <c r="AFA3" s="626"/>
      <c r="AFB3" s="626"/>
      <c r="AFC3" s="626"/>
      <c r="AFD3" s="626"/>
      <c r="AFE3" s="626"/>
      <c r="AFF3" s="626"/>
      <c r="AFG3" s="626"/>
      <c r="AFH3" s="626"/>
      <c r="AFI3" s="626"/>
      <c r="AFJ3" s="626"/>
      <c r="AFK3" s="626"/>
      <c r="AFL3" s="626"/>
      <c r="AFM3" s="626"/>
      <c r="AFN3" s="626"/>
      <c r="AFO3" s="626"/>
      <c r="AFP3" s="626"/>
      <c r="AFQ3" s="626"/>
      <c r="AFR3" s="626"/>
      <c r="AFS3" s="626"/>
      <c r="AFT3" s="626"/>
      <c r="AFU3" s="626"/>
      <c r="AFV3" s="626"/>
      <c r="AFW3" s="626"/>
      <c r="AFX3" s="626"/>
      <c r="AFY3" s="626"/>
      <c r="AFZ3" s="626"/>
      <c r="AGA3" s="626"/>
      <c r="AGB3" s="626"/>
      <c r="AGC3" s="626"/>
      <c r="AGD3" s="626"/>
      <c r="AGE3" s="626"/>
      <c r="AGF3" s="626"/>
      <c r="AGG3" s="626"/>
      <c r="AGH3" s="626"/>
      <c r="AGI3" s="626"/>
      <c r="AGJ3" s="626"/>
      <c r="AGK3" s="626"/>
      <c r="AGL3" s="626"/>
      <c r="AGM3" s="626"/>
      <c r="AGN3" s="626"/>
      <c r="AGO3" s="626"/>
      <c r="AGP3" s="626"/>
      <c r="AGQ3" s="626"/>
      <c r="AGR3" s="626"/>
      <c r="AGS3" s="626"/>
      <c r="AGT3" s="626"/>
      <c r="AGU3" s="626"/>
      <c r="AGV3" s="626"/>
      <c r="AGW3" s="626"/>
      <c r="AGX3" s="626"/>
      <c r="AGY3" s="626"/>
      <c r="AGZ3" s="626"/>
      <c r="AHA3" s="626"/>
    </row>
    <row r="4" spans="1:885" ht="127.95" customHeight="1" x14ac:dyDescent="0.3">
      <c r="A4" s="621"/>
      <c r="B4" s="633"/>
      <c r="C4" s="631"/>
      <c r="D4" s="625"/>
      <c r="E4" s="625"/>
      <c r="F4" s="625"/>
      <c r="G4" s="625"/>
      <c r="H4" s="625"/>
      <c r="I4" s="625"/>
      <c r="J4" s="630"/>
      <c r="K4" s="628"/>
      <c r="L4" s="627"/>
      <c r="M4" s="627"/>
      <c r="N4" s="629"/>
      <c r="O4" s="624"/>
      <c r="P4" s="626"/>
      <c r="Q4" s="626"/>
      <c r="R4" s="626"/>
      <c r="S4" s="626"/>
      <c r="T4" s="626"/>
      <c r="U4" s="626"/>
      <c r="V4" s="626"/>
      <c r="W4" s="626"/>
      <c r="X4" s="626"/>
      <c r="Y4" s="626"/>
      <c r="Z4" s="626"/>
      <c r="AA4" s="626"/>
      <c r="AB4" s="626"/>
      <c r="AC4" s="626"/>
      <c r="AD4" s="626"/>
      <c r="AE4" s="626"/>
      <c r="AF4" s="626"/>
      <c r="AG4" s="626"/>
      <c r="AH4" s="626"/>
      <c r="AI4" s="626"/>
      <c r="AJ4" s="626"/>
      <c r="AK4" s="626"/>
      <c r="AL4" s="626"/>
      <c r="AM4" s="626"/>
      <c r="AN4" s="626"/>
      <c r="AO4" s="626"/>
      <c r="AP4" s="626"/>
      <c r="AQ4" s="626"/>
      <c r="AR4" s="626"/>
      <c r="AS4" s="626"/>
      <c r="AT4" s="626"/>
      <c r="AU4" s="626"/>
      <c r="AV4" s="626"/>
      <c r="AW4" s="626"/>
      <c r="AX4" s="626"/>
      <c r="AY4" s="626"/>
      <c r="AZ4" s="626"/>
      <c r="BA4" s="626"/>
      <c r="BB4" s="626"/>
      <c r="BC4" s="626"/>
      <c r="BD4" s="626"/>
      <c r="BE4" s="626"/>
      <c r="BF4" s="626"/>
      <c r="BG4" s="626"/>
      <c r="BH4" s="626"/>
      <c r="BI4" s="626"/>
      <c r="BJ4" s="626"/>
      <c r="BK4" s="626"/>
      <c r="BL4" s="626"/>
      <c r="BM4" s="626"/>
      <c r="BN4" s="626"/>
      <c r="BO4" s="626"/>
      <c r="BP4" s="626"/>
      <c r="BQ4" s="626"/>
      <c r="BR4" s="626"/>
      <c r="BS4" s="626"/>
      <c r="BT4" s="626"/>
      <c r="BU4" s="626"/>
      <c r="BV4" s="626"/>
      <c r="BW4" s="626"/>
      <c r="BX4" s="626"/>
      <c r="BY4" s="626"/>
      <c r="BZ4" s="626"/>
      <c r="CA4" s="626"/>
      <c r="CB4" s="626"/>
      <c r="CC4" s="626"/>
      <c r="CD4" s="626"/>
      <c r="CE4" s="626"/>
      <c r="CF4" s="626"/>
      <c r="CG4" s="626"/>
      <c r="CH4" s="626"/>
      <c r="CI4" s="626"/>
      <c r="CJ4" s="626"/>
      <c r="CK4" s="626"/>
      <c r="CL4" s="626"/>
      <c r="CM4" s="626"/>
      <c r="CN4" s="626"/>
      <c r="CO4" s="626"/>
      <c r="CP4" s="626"/>
      <c r="CQ4" s="626"/>
      <c r="CR4" s="626"/>
      <c r="CS4" s="626"/>
      <c r="CT4" s="626"/>
      <c r="CU4" s="626"/>
      <c r="CV4" s="626"/>
      <c r="CW4" s="626"/>
      <c r="CX4" s="626"/>
      <c r="CY4" s="626"/>
      <c r="CZ4" s="626"/>
      <c r="DA4" s="626"/>
      <c r="DB4" s="626"/>
      <c r="DC4" s="626"/>
      <c r="DD4" s="626"/>
      <c r="DE4" s="626"/>
      <c r="DF4" s="626"/>
      <c r="DG4" s="626"/>
      <c r="DH4" s="626"/>
      <c r="DI4" s="626"/>
      <c r="DJ4" s="626"/>
      <c r="DK4" s="626"/>
      <c r="DL4" s="626"/>
      <c r="DM4" s="626"/>
      <c r="DN4" s="626"/>
      <c r="DO4" s="626"/>
      <c r="DP4" s="626"/>
      <c r="DQ4" s="626"/>
      <c r="DR4" s="626"/>
      <c r="DS4" s="626"/>
      <c r="DT4" s="626"/>
      <c r="DU4" s="626"/>
      <c r="DV4" s="626"/>
      <c r="DW4" s="626"/>
      <c r="DX4" s="626"/>
      <c r="DY4" s="626"/>
      <c r="DZ4" s="626"/>
      <c r="EA4" s="626"/>
      <c r="EB4" s="626"/>
      <c r="EC4" s="626"/>
      <c r="ED4" s="626"/>
      <c r="EE4" s="626"/>
      <c r="EF4" s="626"/>
      <c r="EG4" s="626"/>
      <c r="EH4" s="626"/>
      <c r="EI4" s="626"/>
      <c r="EJ4" s="626"/>
      <c r="EK4" s="626"/>
      <c r="EL4" s="626"/>
      <c r="EM4" s="626"/>
      <c r="EN4" s="626"/>
      <c r="EO4" s="626"/>
      <c r="EP4" s="626"/>
      <c r="EQ4" s="626"/>
      <c r="ER4" s="626"/>
      <c r="ES4" s="626"/>
      <c r="ET4" s="626"/>
      <c r="EU4" s="626"/>
      <c r="EV4" s="626"/>
      <c r="EW4" s="626"/>
      <c r="EX4" s="626"/>
      <c r="EY4" s="626"/>
      <c r="EZ4" s="626"/>
      <c r="FA4" s="626"/>
      <c r="FB4" s="626"/>
      <c r="FC4" s="626"/>
      <c r="FD4" s="626"/>
      <c r="FE4" s="626"/>
      <c r="FF4" s="626"/>
      <c r="FG4" s="626"/>
      <c r="FH4" s="626"/>
      <c r="FI4" s="626"/>
      <c r="FJ4" s="626"/>
      <c r="FK4" s="626"/>
      <c r="FL4" s="626"/>
      <c r="FM4" s="626"/>
      <c r="FN4" s="626"/>
      <c r="FO4" s="626"/>
      <c r="FP4" s="626"/>
      <c r="FQ4" s="626"/>
      <c r="FR4" s="626"/>
      <c r="FS4" s="626"/>
      <c r="FT4" s="626"/>
      <c r="FU4" s="626"/>
      <c r="FV4" s="626"/>
      <c r="FW4" s="626"/>
      <c r="FX4" s="626"/>
      <c r="FY4" s="626"/>
      <c r="FZ4" s="626"/>
      <c r="GA4" s="626"/>
      <c r="GB4" s="626"/>
      <c r="GC4" s="626"/>
      <c r="GD4" s="626"/>
      <c r="GE4" s="626"/>
      <c r="GF4" s="626"/>
      <c r="GG4" s="626"/>
      <c r="GH4" s="626"/>
      <c r="GI4" s="626"/>
      <c r="GJ4" s="626"/>
      <c r="GK4" s="626"/>
      <c r="GL4" s="626"/>
      <c r="GM4" s="626"/>
      <c r="GN4" s="626"/>
      <c r="GO4" s="626"/>
      <c r="GP4" s="626"/>
      <c r="GQ4" s="626"/>
      <c r="GR4" s="626"/>
      <c r="GS4" s="626"/>
      <c r="GT4" s="626"/>
      <c r="GU4" s="626"/>
      <c r="GV4" s="626"/>
      <c r="GW4" s="626"/>
      <c r="GX4" s="626"/>
      <c r="GY4" s="626"/>
      <c r="GZ4" s="626"/>
      <c r="HA4" s="626"/>
      <c r="HB4" s="626"/>
      <c r="HC4" s="626"/>
      <c r="HD4" s="626"/>
      <c r="HE4" s="626"/>
      <c r="HF4" s="626"/>
      <c r="HG4" s="626"/>
      <c r="HH4" s="626"/>
      <c r="HI4" s="626"/>
      <c r="HJ4" s="626"/>
      <c r="HK4" s="626"/>
      <c r="HL4" s="626"/>
      <c r="HM4" s="626"/>
      <c r="HN4" s="626"/>
      <c r="HO4" s="626"/>
      <c r="HP4" s="626"/>
      <c r="HQ4" s="626"/>
      <c r="HR4" s="626"/>
      <c r="HS4" s="626"/>
      <c r="HT4" s="626"/>
      <c r="HU4" s="626"/>
      <c r="HV4" s="626"/>
      <c r="HW4" s="626"/>
      <c r="HX4" s="626"/>
      <c r="HY4" s="626"/>
      <c r="HZ4" s="626"/>
      <c r="IA4" s="626"/>
      <c r="IB4" s="626"/>
      <c r="IC4" s="626"/>
      <c r="ID4" s="626"/>
      <c r="IE4" s="626"/>
      <c r="IF4" s="626"/>
      <c r="IG4" s="626"/>
      <c r="IH4" s="626"/>
      <c r="II4" s="626"/>
      <c r="IJ4" s="626"/>
      <c r="IK4" s="626"/>
      <c r="IL4" s="626"/>
      <c r="IM4" s="626"/>
      <c r="IN4" s="626"/>
      <c r="IO4" s="626"/>
      <c r="IP4" s="626"/>
      <c r="IQ4" s="626"/>
      <c r="IR4" s="626"/>
      <c r="IS4" s="626"/>
      <c r="IT4" s="626"/>
      <c r="IU4" s="626"/>
      <c r="IV4" s="626"/>
      <c r="IW4" s="626"/>
      <c r="IX4" s="626"/>
      <c r="IY4" s="626"/>
      <c r="IZ4" s="626"/>
      <c r="JA4" s="626"/>
      <c r="JB4" s="626"/>
      <c r="JC4" s="626"/>
      <c r="JD4" s="626"/>
      <c r="JE4" s="626"/>
      <c r="JF4" s="626"/>
      <c r="JG4" s="626"/>
      <c r="JH4" s="626"/>
      <c r="JI4" s="626"/>
      <c r="JJ4" s="626"/>
      <c r="JK4" s="626"/>
      <c r="JL4" s="626"/>
      <c r="JM4" s="626"/>
      <c r="JN4" s="626"/>
      <c r="JO4" s="626"/>
      <c r="JP4" s="626"/>
      <c r="JQ4" s="626"/>
      <c r="JR4" s="626"/>
      <c r="JS4" s="626"/>
      <c r="JT4" s="626"/>
      <c r="JU4" s="626"/>
      <c r="JV4" s="626"/>
      <c r="JW4" s="626"/>
      <c r="JX4" s="626"/>
      <c r="JY4" s="626"/>
      <c r="JZ4" s="626"/>
      <c r="KA4" s="626"/>
      <c r="KB4" s="626"/>
      <c r="KC4" s="626"/>
      <c r="KD4" s="626"/>
      <c r="KE4" s="626"/>
      <c r="KF4" s="626"/>
      <c r="KG4" s="626"/>
      <c r="KH4" s="626"/>
      <c r="KI4" s="626"/>
      <c r="KJ4" s="626"/>
      <c r="KK4" s="626"/>
      <c r="KL4" s="626"/>
      <c r="KM4" s="626"/>
      <c r="KN4" s="626"/>
      <c r="KO4" s="626"/>
      <c r="KP4" s="626"/>
      <c r="KQ4" s="626"/>
      <c r="KR4" s="626"/>
      <c r="KS4" s="626"/>
      <c r="KT4" s="626"/>
      <c r="KU4" s="626"/>
      <c r="KV4" s="626"/>
      <c r="KW4" s="626"/>
      <c r="KX4" s="626"/>
      <c r="KY4" s="626"/>
      <c r="KZ4" s="626"/>
      <c r="LA4" s="626"/>
      <c r="LB4" s="626"/>
      <c r="LC4" s="626"/>
      <c r="LD4" s="626"/>
      <c r="LE4" s="626"/>
      <c r="LF4" s="626"/>
      <c r="LG4" s="626"/>
      <c r="LH4" s="626"/>
      <c r="LI4" s="626"/>
      <c r="LJ4" s="626"/>
      <c r="LK4" s="626"/>
      <c r="LL4" s="626"/>
      <c r="LM4" s="626"/>
      <c r="LN4" s="626"/>
      <c r="LO4" s="626"/>
      <c r="LP4" s="626"/>
      <c r="LQ4" s="626"/>
      <c r="LR4" s="626"/>
      <c r="LS4" s="626"/>
      <c r="LT4" s="626"/>
      <c r="LU4" s="626"/>
      <c r="LV4" s="626"/>
      <c r="LW4" s="626"/>
      <c r="LX4" s="626"/>
      <c r="LY4" s="626"/>
      <c r="LZ4" s="626"/>
      <c r="MA4" s="626"/>
      <c r="MB4" s="626"/>
      <c r="MC4" s="626"/>
      <c r="MD4" s="626"/>
      <c r="ME4" s="626"/>
      <c r="MF4" s="626"/>
      <c r="MG4" s="626"/>
      <c r="MH4" s="626"/>
      <c r="MI4" s="626"/>
      <c r="MJ4" s="626"/>
      <c r="MK4" s="626"/>
      <c r="ML4" s="626"/>
      <c r="MM4" s="626"/>
      <c r="MN4" s="626"/>
      <c r="MO4" s="626"/>
      <c r="MP4" s="626"/>
      <c r="MQ4" s="626"/>
      <c r="MR4" s="626"/>
      <c r="MS4" s="626"/>
      <c r="MT4" s="626"/>
      <c r="MU4" s="626"/>
      <c r="MV4" s="626"/>
      <c r="MW4" s="626"/>
      <c r="MX4" s="626"/>
      <c r="MY4" s="626"/>
      <c r="MZ4" s="626"/>
      <c r="NA4" s="626"/>
      <c r="NB4" s="626"/>
      <c r="NC4" s="626"/>
      <c r="ND4" s="626"/>
      <c r="NE4" s="626"/>
      <c r="NF4" s="626"/>
      <c r="NG4" s="626"/>
      <c r="NH4" s="626"/>
      <c r="NI4" s="626"/>
      <c r="NJ4" s="626"/>
      <c r="NK4" s="626"/>
      <c r="NL4" s="626"/>
      <c r="NM4" s="626"/>
      <c r="NN4" s="626"/>
      <c r="NO4" s="626"/>
      <c r="NP4" s="626"/>
      <c r="NQ4" s="626"/>
      <c r="NR4" s="626"/>
      <c r="NS4" s="626"/>
      <c r="NT4" s="626"/>
      <c r="NU4" s="626"/>
      <c r="NV4" s="626"/>
      <c r="NW4" s="626"/>
      <c r="NX4" s="626"/>
      <c r="NY4" s="626"/>
      <c r="NZ4" s="626"/>
      <c r="OA4" s="626"/>
      <c r="OB4" s="626"/>
      <c r="OC4" s="626"/>
      <c r="OD4" s="626"/>
      <c r="OE4" s="626"/>
      <c r="OF4" s="626"/>
      <c r="OG4" s="626"/>
      <c r="OH4" s="626"/>
      <c r="OI4" s="626"/>
      <c r="OJ4" s="626"/>
      <c r="OK4" s="626"/>
      <c r="OL4" s="626"/>
      <c r="OM4" s="626"/>
      <c r="ON4" s="626"/>
      <c r="OO4" s="626"/>
      <c r="OP4" s="626"/>
      <c r="OQ4" s="626"/>
      <c r="OR4" s="626"/>
      <c r="OS4" s="626"/>
      <c r="OT4" s="626"/>
      <c r="OU4" s="626"/>
      <c r="OV4" s="626"/>
      <c r="OW4" s="626"/>
      <c r="OX4" s="626"/>
      <c r="OY4" s="626"/>
      <c r="OZ4" s="626"/>
      <c r="PA4" s="626"/>
      <c r="PB4" s="626"/>
      <c r="PC4" s="626"/>
      <c r="PD4" s="626"/>
      <c r="PE4" s="626"/>
      <c r="PF4" s="626"/>
      <c r="PG4" s="626"/>
      <c r="PH4" s="626"/>
      <c r="PI4" s="626"/>
      <c r="PJ4" s="626"/>
      <c r="PK4" s="626"/>
      <c r="PL4" s="626"/>
      <c r="PM4" s="626"/>
      <c r="PN4" s="626"/>
      <c r="PO4" s="626"/>
      <c r="PP4" s="626"/>
      <c r="PQ4" s="626"/>
      <c r="PR4" s="626"/>
      <c r="PS4" s="626"/>
      <c r="PT4" s="626"/>
      <c r="PU4" s="626"/>
      <c r="PV4" s="626"/>
      <c r="PW4" s="626"/>
      <c r="PX4" s="626"/>
      <c r="PY4" s="626"/>
      <c r="PZ4" s="626"/>
      <c r="QA4" s="626"/>
      <c r="QB4" s="626"/>
      <c r="QC4" s="626"/>
      <c r="QD4" s="626"/>
      <c r="QE4" s="626"/>
      <c r="QF4" s="626"/>
      <c r="QG4" s="626"/>
      <c r="QH4" s="626"/>
      <c r="QI4" s="626"/>
      <c r="QJ4" s="626"/>
      <c r="QK4" s="626"/>
      <c r="QL4" s="626"/>
      <c r="QM4" s="626"/>
      <c r="QN4" s="626"/>
      <c r="QO4" s="626"/>
      <c r="QP4" s="626"/>
      <c r="QQ4" s="626"/>
      <c r="QR4" s="626"/>
      <c r="QS4" s="626"/>
      <c r="QT4" s="626"/>
      <c r="QU4" s="626"/>
      <c r="QV4" s="626"/>
      <c r="QW4" s="626"/>
      <c r="QX4" s="626"/>
      <c r="QY4" s="626"/>
      <c r="QZ4" s="626"/>
      <c r="RA4" s="626"/>
      <c r="RB4" s="626"/>
      <c r="RC4" s="626"/>
      <c r="RD4" s="626"/>
      <c r="RE4" s="626"/>
      <c r="RF4" s="626"/>
      <c r="RG4" s="626"/>
      <c r="RH4" s="626"/>
      <c r="RI4" s="626"/>
      <c r="RJ4" s="626"/>
      <c r="RK4" s="626"/>
      <c r="RL4" s="626"/>
      <c r="RM4" s="626"/>
      <c r="RN4" s="626"/>
      <c r="RO4" s="626"/>
      <c r="RP4" s="626"/>
      <c r="RQ4" s="626"/>
      <c r="RR4" s="626"/>
      <c r="RS4" s="626"/>
      <c r="RT4" s="626"/>
      <c r="RU4" s="626"/>
      <c r="RV4" s="626"/>
      <c r="RW4" s="626"/>
      <c r="RX4" s="626"/>
      <c r="RY4" s="626"/>
      <c r="RZ4" s="626"/>
      <c r="SA4" s="626"/>
      <c r="SB4" s="626"/>
      <c r="SC4" s="626"/>
      <c r="SD4" s="626"/>
      <c r="SE4" s="626"/>
      <c r="SF4" s="626"/>
      <c r="SG4" s="626"/>
      <c r="SH4" s="626"/>
      <c r="SI4" s="626"/>
      <c r="SJ4" s="626"/>
      <c r="SK4" s="626"/>
      <c r="SL4" s="626"/>
      <c r="SM4" s="626"/>
      <c r="SN4" s="626"/>
      <c r="SO4" s="626"/>
      <c r="SP4" s="626"/>
      <c r="SQ4" s="626"/>
      <c r="SR4" s="626"/>
      <c r="SS4" s="626"/>
      <c r="ST4" s="626"/>
      <c r="SU4" s="626"/>
      <c r="SV4" s="626"/>
      <c r="SW4" s="626"/>
      <c r="SX4" s="626"/>
      <c r="SY4" s="626"/>
      <c r="SZ4" s="626"/>
      <c r="TA4" s="626"/>
      <c r="TB4" s="626"/>
      <c r="TC4" s="626"/>
      <c r="TD4" s="626"/>
      <c r="TE4" s="626"/>
      <c r="TF4" s="626"/>
      <c r="TG4" s="626"/>
      <c r="TH4" s="626"/>
      <c r="TI4" s="626"/>
      <c r="TJ4" s="626"/>
      <c r="TK4" s="626"/>
      <c r="TL4" s="626"/>
      <c r="TM4" s="626"/>
      <c r="TN4" s="626"/>
      <c r="TO4" s="626"/>
      <c r="TP4" s="626"/>
      <c r="TQ4" s="626"/>
      <c r="TR4" s="626"/>
      <c r="TS4" s="626"/>
      <c r="TT4" s="626"/>
      <c r="TU4" s="626"/>
      <c r="TV4" s="626"/>
      <c r="TW4" s="626"/>
      <c r="TX4" s="626"/>
      <c r="TY4" s="626"/>
      <c r="TZ4" s="626"/>
      <c r="UA4" s="626"/>
      <c r="UB4" s="626"/>
      <c r="UC4" s="626"/>
      <c r="UD4" s="626"/>
      <c r="UE4" s="626"/>
      <c r="UF4" s="626"/>
      <c r="UG4" s="626"/>
      <c r="UH4" s="626"/>
      <c r="UI4" s="626"/>
      <c r="UJ4" s="626"/>
      <c r="UK4" s="626"/>
      <c r="UL4" s="626"/>
      <c r="UM4" s="626"/>
      <c r="UN4" s="626"/>
      <c r="UO4" s="626"/>
      <c r="UP4" s="626"/>
      <c r="UQ4" s="626"/>
      <c r="UR4" s="626"/>
      <c r="US4" s="626"/>
      <c r="UT4" s="626"/>
      <c r="UU4" s="626"/>
      <c r="UV4" s="626"/>
      <c r="UW4" s="626"/>
      <c r="UX4" s="626"/>
      <c r="UY4" s="626"/>
      <c r="UZ4" s="626"/>
      <c r="VA4" s="626"/>
      <c r="VB4" s="626"/>
      <c r="VC4" s="626"/>
      <c r="VD4" s="626"/>
      <c r="VE4" s="626"/>
      <c r="VF4" s="626"/>
      <c r="VG4" s="626"/>
      <c r="VH4" s="626"/>
      <c r="VI4" s="626"/>
      <c r="VJ4" s="626"/>
      <c r="VK4" s="626"/>
      <c r="VL4" s="626"/>
      <c r="VM4" s="626"/>
      <c r="VN4" s="626"/>
      <c r="VO4" s="626"/>
      <c r="VP4" s="626"/>
      <c r="VQ4" s="626"/>
      <c r="VR4" s="626"/>
      <c r="VS4" s="626"/>
      <c r="VT4" s="626"/>
      <c r="VU4" s="626"/>
      <c r="VV4" s="626"/>
      <c r="VW4" s="626"/>
      <c r="VX4" s="626"/>
      <c r="VY4" s="626"/>
      <c r="VZ4" s="626"/>
      <c r="WA4" s="626"/>
      <c r="WB4" s="626"/>
      <c r="WC4" s="626"/>
      <c r="WD4" s="626"/>
      <c r="WE4" s="626"/>
      <c r="WF4" s="626"/>
      <c r="WG4" s="626"/>
      <c r="WH4" s="626"/>
      <c r="WI4" s="626"/>
      <c r="WJ4" s="626"/>
      <c r="WK4" s="626"/>
      <c r="WL4" s="626"/>
      <c r="WM4" s="626"/>
      <c r="WN4" s="626"/>
      <c r="WO4" s="626"/>
      <c r="WP4" s="626"/>
      <c r="WQ4" s="626"/>
      <c r="WR4" s="626"/>
      <c r="WS4" s="626"/>
      <c r="WT4" s="626"/>
      <c r="WU4" s="626"/>
      <c r="WV4" s="626"/>
      <c r="WW4" s="626"/>
      <c r="WX4" s="626"/>
      <c r="WY4" s="626"/>
      <c r="WZ4" s="626"/>
      <c r="XA4" s="626"/>
      <c r="XB4" s="626"/>
      <c r="XC4" s="626"/>
      <c r="XD4" s="626"/>
      <c r="XE4" s="626"/>
      <c r="XF4" s="626"/>
      <c r="XG4" s="626"/>
      <c r="XH4" s="626"/>
      <c r="XI4" s="626"/>
      <c r="XJ4" s="626"/>
      <c r="XK4" s="626"/>
      <c r="XL4" s="626"/>
      <c r="XM4" s="626"/>
      <c r="XN4" s="626"/>
      <c r="XO4" s="626"/>
      <c r="XP4" s="626"/>
      <c r="XQ4" s="626"/>
      <c r="XR4" s="626"/>
      <c r="XS4" s="626"/>
      <c r="XT4" s="626"/>
      <c r="XU4" s="626"/>
      <c r="XV4" s="626"/>
      <c r="XW4" s="626"/>
      <c r="XX4" s="626"/>
      <c r="XY4" s="626"/>
      <c r="XZ4" s="626"/>
      <c r="YA4" s="626"/>
      <c r="YB4" s="626"/>
      <c r="YC4" s="626"/>
      <c r="YD4" s="626"/>
      <c r="YE4" s="626"/>
      <c r="YF4" s="626"/>
      <c r="YG4" s="626"/>
      <c r="YH4" s="626"/>
      <c r="YI4" s="626"/>
      <c r="YJ4" s="626"/>
      <c r="YK4" s="626"/>
      <c r="YL4" s="626"/>
      <c r="YM4" s="626"/>
      <c r="YN4" s="626"/>
      <c r="YO4" s="626"/>
      <c r="YP4" s="626"/>
      <c r="YQ4" s="626"/>
      <c r="YR4" s="626"/>
      <c r="YS4" s="626"/>
      <c r="YT4" s="626"/>
      <c r="YU4" s="626"/>
      <c r="YV4" s="626"/>
      <c r="YW4" s="626"/>
      <c r="YX4" s="626"/>
      <c r="YY4" s="626"/>
      <c r="YZ4" s="626"/>
      <c r="ZA4" s="626"/>
      <c r="ZB4" s="626"/>
      <c r="ZC4" s="626"/>
      <c r="ZD4" s="626"/>
      <c r="ZE4" s="626"/>
      <c r="ZF4" s="626"/>
      <c r="ZG4" s="626"/>
      <c r="ZH4" s="626"/>
      <c r="ZI4" s="626"/>
      <c r="ZJ4" s="626"/>
      <c r="ZK4" s="626"/>
      <c r="ZL4" s="626"/>
      <c r="ZM4" s="626"/>
      <c r="ZN4" s="626"/>
      <c r="ZO4" s="626"/>
      <c r="ZP4" s="626"/>
      <c r="ZQ4" s="626"/>
      <c r="ZR4" s="626"/>
      <c r="ZS4" s="626"/>
      <c r="ZT4" s="626"/>
      <c r="ZU4" s="626"/>
      <c r="ZV4" s="626"/>
      <c r="ZW4" s="626"/>
      <c r="ZX4" s="626"/>
      <c r="ZY4" s="626"/>
      <c r="ZZ4" s="626"/>
      <c r="AAA4" s="626"/>
      <c r="AAB4" s="626"/>
      <c r="AAC4" s="626"/>
      <c r="AAD4" s="626"/>
      <c r="AAE4" s="626"/>
      <c r="AAF4" s="626"/>
      <c r="AAG4" s="626"/>
      <c r="AAH4" s="626"/>
      <c r="AAI4" s="626"/>
      <c r="AAJ4" s="626"/>
      <c r="AAK4" s="626"/>
      <c r="AAL4" s="626"/>
      <c r="AAM4" s="626"/>
      <c r="AAN4" s="626"/>
      <c r="AAO4" s="626"/>
      <c r="AAP4" s="626"/>
      <c r="AAQ4" s="626"/>
      <c r="AAR4" s="626"/>
      <c r="AAS4" s="626"/>
      <c r="AAT4" s="626"/>
      <c r="AAU4" s="626"/>
      <c r="AAV4" s="626"/>
      <c r="AAW4" s="626"/>
      <c r="AAX4" s="626"/>
      <c r="AAY4" s="626"/>
      <c r="AAZ4" s="626"/>
      <c r="ABA4" s="626"/>
      <c r="ABB4" s="626"/>
      <c r="ABC4" s="626"/>
      <c r="ABD4" s="626"/>
      <c r="ABE4" s="626"/>
      <c r="ABF4" s="626"/>
      <c r="ABG4" s="626"/>
      <c r="ABH4" s="626"/>
      <c r="ABI4" s="626"/>
      <c r="ABJ4" s="626"/>
      <c r="ABK4" s="626"/>
      <c r="ABL4" s="626"/>
      <c r="ABM4" s="626"/>
      <c r="ABN4" s="626"/>
      <c r="ABO4" s="626"/>
      <c r="ABP4" s="626"/>
      <c r="ABQ4" s="626"/>
      <c r="ABR4" s="626"/>
      <c r="ABS4" s="626"/>
      <c r="ABT4" s="626"/>
      <c r="ABU4" s="626"/>
      <c r="ABV4" s="626"/>
      <c r="ABW4" s="626"/>
      <c r="ABX4" s="626"/>
      <c r="ABY4" s="626"/>
      <c r="ABZ4" s="626"/>
      <c r="ACA4" s="626"/>
      <c r="ACB4" s="626"/>
      <c r="ACC4" s="626"/>
      <c r="ACD4" s="626"/>
      <c r="ACE4" s="626"/>
      <c r="ACF4" s="626"/>
      <c r="ACG4" s="626"/>
      <c r="ACH4" s="626"/>
      <c r="ACI4" s="626"/>
      <c r="ACJ4" s="626"/>
      <c r="ACK4" s="626"/>
      <c r="ACL4" s="626"/>
      <c r="ACM4" s="626"/>
      <c r="ACN4" s="626"/>
      <c r="ACO4" s="626"/>
      <c r="ACP4" s="626"/>
      <c r="ACQ4" s="626"/>
      <c r="ACR4" s="626"/>
      <c r="ACS4" s="626"/>
      <c r="ACT4" s="626"/>
      <c r="ACU4" s="626"/>
      <c r="ACV4" s="626"/>
      <c r="ACW4" s="626"/>
      <c r="ACX4" s="626"/>
      <c r="ACY4" s="626"/>
      <c r="ACZ4" s="626"/>
      <c r="ADA4" s="626"/>
      <c r="ADB4" s="626"/>
      <c r="ADC4" s="626"/>
      <c r="ADD4" s="626"/>
      <c r="ADE4" s="626"/>
      <c r="ADF4" s="626"/>
      <c r="ADG4" s="626"/>
      <c r="ADH4" s="626"/>
      <c r="ADI4" s="626"/>
      <c r="ADJ4" s="626"/>
      <c r="ADK4" s="626"/>
      <c r="ADL4" s="626"/>
      <c r="ADM4" s="626"/>
      <c r="ADN4" s="626"/>
      <c r="ADO4" s="626"/>
      <c r="ADP4" s="626"/>
      <c r="ADQ4" s="626"/>
      <c r="ADR4" s="626"/>
      <c r="ADS4" s="626"/>
      <c r="ADT4" s="626"/>
      <c r="ADU4" s="626"/>
      <c r="ADV4" s="626"/>
      <c r="ADW4" s="626"/>
      <c r="ADX4" s="626"/>
      <c r="ADY4" s="626"/>
      <c r="ADZ4" s="626"/>
      <c r="AEA4" s="626"/>
      <c r="AEB4" s="626"/>
      <c r="AEC4" s="626"/>
      <c r="AED4" s="626"/>
      <c r="AEE4" s="626"/>
      <c r="AEF4" s="626"/>
      <c r="AEG4" s="626"/>
      <c r="AEH4" s="626"/>
      <c r="AEI4" s="626"/>
      <c r="AEJ4" s="626"/>
      <c r="AEK4" s="626"/>
      <c r="AEL4" s="626"/>
      <c r="AEM4" s="626"/>
      <c r="AEN4" s="626"/>
      <c r="AEO4" s="626"/>
      <c r="AEP4" s="626"/>
      <c r="AEQ4" s="626"/>
      <c r="AER4" s="626"/>
      <c r="AES4" s="626"/>
      <c r="AET4" s="626"/>
      <c r="AEU4" s="626"/>
      <c r="AEV4" s="626"/>
      <c r="AEW4" s="626"/>
      <c r="AEX4" s="626"/>
      <c r="AEY4" s="626"/>
      <c r="AEZ4" s="626"/>
      <c r="AFA4" s="626"/>
      <c r="AFB4" s="626"/>
      <c r="AFC4" s="626"/>
      <c r="AFD4" s="626"/>
      <c r="AFE4" s="626"/>
      <c r="AFF4" s="626"/>
      <c r="AFG4" s="626"/>
      <c r="AFH4" s="626"/>
      <c r="AFI4" s="626"/>
      <c r="AFJ4" s="626"/>
      <c r="AFK4" s="626"/>
      <c r="AFL4" s="626"/>
      <c r="AFM4" s="626"/>
      <c r="AFN4" s="626"/>
      <c r="AFO4" s="626"/>
      <c r="AFP4" s="626"/>
      <c r="AFQ4" s="626"/>
      <c r="AFR4" s="626"/>
      <c r="AFS4" s="626"/>
      <c r="AFT4" s="626"/>
      <c r="AFU4" s="626"/>
      <c r="AFV4" s="626"/>
      <c r="AFW4" s="626"/>
      <c r="AFX4" s="626"/>
      <c r="AFY4" s="626"/>
      <c r="AFZ4" s="626"/>
      <c r="AGA4" s="626"/>
      <c r="AGB4" s="626"/>
      <c r="AGC4" s="626"/>
      <c r="AGD4" s="626"/>
      <c r="AGE4" s="626"/>
      <c r="AGF4" s="626"/>
      <c r="AGG4" s="626"/>
      <c r="AGH4" s="626"/>
      <c r="AGI4" s="626"/>
      <c r="AGJ4" s="626"/>
      <c r="AGK4" s="626"/>
      <c r="AGL4" s="626"/>
      <c r="AGM4" s="626"/>
      <c r="AGN4" s="626"/>
      <c r="AGO4" s="626"/>
      <c r="AGP4" s="626"/>
      <c r="AGQ4" s="626"/>
      <c r="AGR4" s="626"/>
      <c r="AGS4" s="626"/>
      <c r="AGT4" s="626"/>
      <c r="AGU4" s="626"/>
      <c r="AGV4" s="626"/>
      <c r="AGW4" s="626"/>
      <c r="AGX4" s="626"/>
      <c r="AGY4" s="626"/>
      <c r="AGZ4" s="626"/>
      <c r="AHA4" s="626"/>
    </row>
    <row r="5" spans="1:885" x14ac:dyDescent="0.3">
      <c r="A5" s="621"/>
      <c r="B5" s="303"/>
      <c r="C5" s="269"/>
      <c r="D5" s="272"/>
      <c r="E5" s="269"/>
      <c r="F5" s="273"/>
      <c r="G5" s="269"/>
      <c r="H5" s="269"/>
      <c r="I5" s="269"/>
      <c r="J5" s="274"/>
      <c r="K5" s="628"/>
      <c r="L5" s="274"/>
      <c r="M5" s="605"/>
      <c r="N5" s="298"/>
      <c r="O5" s="271"/>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247"/>
      <c r="AX5" s="247"/>
      <c r="AY5" s="247"/>
      <c r="AZ5" s="247"/>
      <c r="BA5" s="247"/>
      <c r="BB5" s="247"/>
      <c r="BC5" s="247"/>
      <c r="BD5" s="247"/>
      <c r="BE5" s="247"/>
      <c r="BF5" s="247"/>
      <c r="BG5" s="247"/>
      <c r="BH5" s="247"/>
      <c r="BI5" s="247"/>
      <c r="BJ5" s="247"/>
      <c r="BK5" s="247"/>
      <c r="BL5" s="247"/>
      <c r="BM5" s="247"/>
      <c r="BN5" s="247"/>
      <c r="BO5" s="247"/>
      <c r="BP5" s="247"/>
      <c r="BQ5" s="247"/>
      <c r="BR5" s="247"/>
      <c r="BS5" s="247"/>
      <c r="BT5" s="247"/>
      <c r="BU5" s="247"/>
      <c r="BV5" s="247"/>
      <c r="BW5" s="247"/>
      <c r="BX5" s="247"/>
      <c r="BY5" s="247"/>
      <c r="BZ5" s="247"/>
      <c r="CA5" s="247"/>
      <c r="CB5" s="247"/>
      <c r="CC5" s="247"/>
      <c r="CD5" s="247"/>
      <c r="CE5" s="247"/>
      <c r="CF5" s="247"/>
      <c r="CG5" s="247"/>
      <c r="CH5" s="247"/>
      <c r="CI5" s="247"/>
      <c r="CJ5" s="247"/>
      <c r="CK5" s="247"/>
      <c r="CL5" s="247"/>
      <c r="CM5" s="247"/>
      <c r="CN5" s="247"/>
      <c r="CO5" s="247"/>
      <c r="CP5" s="247"/>
      <c r="CQ5" s="247"/>
      <c r="CR5" s="247"/>
      <c r="CS5" s="247"/>
      <c r="CT5" s="247"/>
      <c r="CU5" s="247"/>
      <c r="CV5" s="247"/>
      <c r="CW5" s="247"/>
      <c r="CX5" s="247"/>
      <c r="CY5" s="247"/>
      <c r="CZ5" s="247"/>
      <c r="DA5" s="247"/>
      <c r="DB5" s="247"/>
      <c r="DC5" s="247"/>
      <c r="DD5" s="247"/>
      <c r="DE5" s="247"/>
      <c r="DF5" s="247"/>
      <c r="DG5" s="247"/>
      <c r="DH5" s="247"/>
      <c r="DI5" s="247"/>
      <c r="DJ5" s="247"/>
      <c r="DK5" s="247"/>
      <c r="DL5" s="247"/>
      <c r="DM5" s="247"/>
      <c r="DN5" s="247"/>
      <c r="DO5" s="247"/>
      <c r="DP5" s="247"/>
      <c r="DQ5" s="247"/>
      <c r="DR5" s="247"/>
      <c r="DS5" s="247"/>
      <c r="DT5" s="247"/>
      <c r="DU5" s="247"/>
      <c r="DV5" s="247"/>
      <c r="DW5" s="247"/>
      <c r="DX5" s="247"/>
      <c r="DY5" s="247"/>
      <c r="DZ5" s="247"/>
      <c r="EA5" s="247"/>
      <c r="EB5" s="247"/>
      <c r="EC5" s="247"/>
      <c r="ED5" s="247"/>
      <c r="EE5" s="247"/>
      <c r="EF5" s="247"/>
      <c r="EG5" s="247"/>
      <c r="EH5" s="247"/>
      <c r="EI5" s="247"/>
      <c r="EJ5" s="247"/>
      <c r="EK5" s="247"/>
      <c r="EL5" s="247"/>
      <c r="EM5" s="247"/>
      <c r="EN5" s="247"/>
      <c r="EO5" s="247"/>
      <c r="EP5" s="247"/>
      <c r="EQ5" s="247"/>
      <c r="ER5" s="247"/>
      <c r="ES5" s="247"/>
      <c r="ET5" s="247"/>
      <c r="EU5" s="247"/>
      <c r="EV5" s="247"/>
      <c r="EW5" s="247"/>
      <c r="EX5" s="247"/>
      <c r="EY5" s="247"/>
      <c r="EZ5" s="247"/>
      <c r="FA5" s="247"/>
      <c r="FB5" s="247"/>
      <c r="FC5" s="247"/>
      <c r="FD5" s="247"/>
      <c r="FE5" s="247"/>
      <c r="FF5" s="247"/>
      <c r="FG5" s="247"/>
      <c r="FH5" s="247"/>
      <c r="FI5" s="247"/>
      <c r="FJ5" s="247"/>
      <c r="FK5" s="247"/>
      <c r="FL5" s="247"/>
      <c r="FM5" s="247"/>
      <c r="FN5" s="247"/>
      <c r="FO5" s="247"/>
      <c r="FP5" s="247"/>
      <c r="FQ5" s="247"/>
      <c r="FR5" s="247"/>
      <c r="FS5" s="247"/>
      <c r="FT5" s="247"/>
      <c r="FU5" s="247"/>
      <c r="FV5" s="247"/>
      <c r="FW5" s="247"/>
      <c r="FX5" s="247"/>
      <c r="FY5" s="247"/>
      <c r="FZ5" s="247"/>
      <c r="GA5" s="247"/>
      <c r="GB5" s="247"/>
      <c r="GC5" s="247"/>
      <c r="GD5" s="247"/>
      <c r="GE5" s="247"/>
      <c r="GF5" s="247"/>
      <c r="GG5" s="247"/>
      <c r="GH5" s="247"/>
      <c r="GI5" s="247"/>
      <c r="GJ5" s="247"/>
      <c r="GK5" s="247"/>
      <c r="GL5" s="247"/>
      <c r="GM5" s="247"/>
      <c r="GN5" s="247"/>
      <c r="GO5" s="247"/>
      <c r="GP5" s="247"/>
      <c r="GQ5" s="247"/>
      <c r="GR5" s="247"/>
      <c r="GS5" s="247"/>
      <c r="GT5" s="247"/>
      <c r="GU5" s="247"/>
      <c r="GV5" s="247"/>
      <c r="GW5" s="247"/>
      <c r="GX5" s="247"/>
      <c r="GY5" s="247"/>
      <c r="GZ5" s="247"/>
      <c r="HA5" s="247"/>
      <c r="HB5" s="247"/>
      <c r="HC5" s="247"/>
      <c r="HD5" s="247"/>
      <c r="HE5" s="247"/>
      <c r="HF5" s="247"/>
      <c r="HG5" s="247"/>
      <c r="HH5" s="247"/>
      <c r="HI5" s="247"/>
      <c r="HJ5" s="247"/>
      <c r="HK5" s="247"/>
      <c r="HL5" s="247"/>
      <c r="HM5" s="247"/>
      <c r="HN5" s="247"/>
      <c r="HO5" s="247"/>
      <c r="HP5" s="247"/>
      <c r="HQ5" s="247"/>
      <c r="HR5" s="247"/>
      <c r="HS5" s="247"/>
      <c r="HT5" s="247"/>
      <c r="HU5" s="247"/>
      <c r="HV5" s="247"/>
      <c r="HW5" s="247"/>
      <c r="HX5" s="247"/>
      <c r="HY5" s="247"/>
      <c r="HZ5" s="247"/>
      <c r="IA5" s="247"/>
      <c r="IB5" s="247"/>
      <c r="IC5" s="247"/>
      <c r="ID5" s="247"/>
      <c r="IE5" s="247"/>
      <c r="IF5" s="247"/>
      <c r="IG5" s="247"/>
      <c r="IH5" s="247"/>
      <c r="II5" s="247"/>
      <c r="IJ5" s="247"/>
      <c r="IK5" s="247"/>
      <c r="IL5" s="247"/>
      <c r="IM5" s="247"/>
      <c r="IN5" s="247"/>
      <c r="IO5" s="247"/>
      <c r="IP5" s="247"/>
      <c r="IQ5" s="247"/>
      <c r="IR5" s="247"/>
      <c r="IS5" s="247"/>
      <c r="IT5" s="247"/>
      <c r="IU5" s="247"/>
      <c r="IV5" s="247"/>
      <c r="IW5" s="247"/>
      <c r="IX5" s="247"/>
      <c r="IY5" s="247"/>
      <c r="IZ5" s="247"/>
      <c r="JA5" s="247"/>
      <c r="JB5" s="247"/>
      <c r="JC5" s="247"/>
      <c r="JD5" s="247"/>
      <c r="JE5" s="247"/>
      <c r="JF5" s="247"/>
      <c r="JG5" s="247"/>
      <c r="JH5" s="247"/>
      <c r="JI5" s="247"/>
      <c r="JJ5" s="247"/>
      <c r="JK5" s="247"/>
      <c r="JL5" s="247"/>
      <c r="JM5" s="247"/>
      <c r="JN5" s="247"/>
      <c r="JO5" s="247"/>
      <c r="JP5" s="247"/>
      <c r="JQ5" s="247"/>
      <c r="JR5" s="247"/>
      <c r="JS5" s="247"/>
      <c r="JT5" s="247"/>
      <c r="JU5" s="247"/>
      <c r="JV5" s="247"/>
      <c r="JW5" s="247"/>
      <c r="JX5" s="247"/>
      <c r="JY5" s="247"/>
      <c r="JZ5" s="247"/>
      <c r="KA5" s="247"/>
      <c r="KB5" s="247"/>
      <c r="KC5" s="247"/>
      <c r="KD5" s="247"/>
      <c r="KE5" s="247"/>
      <c r="KF5" s="247"/>
      <c r="KG5" s="247"/>
      <c r="KH5" s="247"/>
      <c r="KI5" s="247"/>
      <c r="KJ5" s="247"/>
      <c r="KK5" s="247"/>
      <c r="KL5" s="247"/>
      <c r="KM5" s="247"/>
      <c r="KN5" s="247"/>
      <c r="KO5" s="247"/>
      <c r="KP5" s="247"/>
      <c r="KQ5" s="247"/>
      <c r="KR5" s="247"/>
      <c r="KS5" s="247"/>
      <c r="KT5" s="247"/>
      <c r="KU5" s="247"/>
      <c r="KV5" s="247"/>
      <c r="KW5" s="247"/>
      <c r="KX5" s="247"/>
      <c r="KY5" s="247"/>
      <c r="KZ5" s="247"/>
      <c r="LA5" s="247"/>
      <c r="LB5" s="247"/>
      <c r="LC5" s="247"/>
      <c r="LD5" s="247"/>
      <c r="LE5" s="247"/>
      <c r="LF5" s="247"/>
      <c r="LG5" s="247"/>
      <c r="LH5" s="247"/>
      <c r="LI5" s="247"/>
      <c r="LJ5" s="247"/>
      <c r="LK5" s="247"/>
      <c r="LL5" s="247"/>
      <c r="LM5" s="247"/>
      <c r="LN5" s="247"/>
      <c r="LO5" s="247"/>
      <c r="LP5" s="247"/>
      <c r="LQ5" s="247"/>
      <c r="LR5" s="247"/>
      <c r="LS5" s="247"/>
      <c r="LT5" s="247"/>
      <c r="LU5" s="247"/>
      <c r="LV5" s="247"/>
      <c r="LW5" s="247"/>
      <c r="LX5" s="247"/>
      <c r="LY5" s="247"/>
      <c r="LZ5" s="247"/>
      <c r="MA5" s="247"/>
      <c r="MB5" s="247"/>
      <c r="MC5" s="247"/>
      <c r="MD5" s="247"/>
      <c r="ME5" s="247"/>
      <c r="MF5" s="247"/>
      <c r="MG5" s="247"/>
      <c r="MH5" s="247"/>
      <c r="MI5" s="247"/>
      <c r="MJ5" s="247"/>
      <c r="MK5" s="247"/>
      <c r="ML5" s="247"/>
      <c r="MM5" s="247"/>
      <c r="MN5" s="247"/>
      <c r="MO5" s="247"/>
      <c r="MP5" s="247"/>
      <c r="MQ5" s="247"/>
      <c r="MR5" s="247"/>
      <c r="MS5" s="247"/>
      <c r="MT5" s="247"/>
      <c r="MU5" s="247"/>
      <c r="MV5" s="247"/>
      <c r="MW5" s="247"/>
      <c r="MX5" s="247"/>
      <c r="MY5" s="247"/>
      <c r="MZ5" s="247"/>
      <c r="NA5" s="247"/>
      <c r="NB5" s="247"/>
      <c r="NC5" s="247"/>
      <c r="ND5" s="247"/>
      <c r="NE5" s="247"/>
      <c r="NF5" s="247"/>
      <c r="NG5" s="247"/>
      <c r="NH5" s="247"/>
      <c r="NI5" s="247"/>
      <c r="NJ5" s="247"/>
      <c r="NK5" s="247"/>
      <c r="NL5" s="247"/>
      <c r="NM5" s="247"/>
      <c r="NN5" s="247"/>
      <c r="NO5" s="247"/>
      <c r="NP5" s="247"/>
      <c r="NQ5" s="247"/>
      <c r="NR5" s="247"/>
      <c r="NS5" s="247"/>
      <c r="NT5" s="247"/>
      <c r="NU5" s="247"/>
      <c r="NV5" s="247"/>
      <c r="NW5" s="247"/>
      <c r="NX5" s="247"/>
      <c r="NY5" s="247"/>
      <c r="NZ5" s="247"/>
      <c r="OA5" s="247"/>
      <c r="OB5" s="247"/>
      <c r="OC5" s="247"/>
      <c r="OD5" s="247"/>
      <c r="OE5" s="247"/>
      <c r="OF5" s="247"/>
      <c r="OG5" s="247"/>
      <c r="OH5" s="247"/>
      <c r="OI5" s="247"/>
      <c r="OJ5" s="247"/>
      <c r="OK5" s="247"/>
      <c r="OL5" s="247"/>
      <c r="OM5" s="247"/>
      <c r="ON5" s="247"/>
      <c r="OO5" s="247"/>
      <c r="OP5" s="247"/>
      <c r="OQ5" s="247"/>
      <c r="OR5" s="247"/>
      <c r="OS5" s="247"/>
      <c r="OT5" s="247"/>
      <c r="OU5" s="247"/>
      <c r="OV5" s="247"/>
      <c r="OW5" s="247"/>
      <c r="OX5" s="247"/>
      <c r="OY5" s="247"/>
      <c r="OZ5" s="247"/>
      <c r="PA5" s="247"/>
      <c r="PB5" s="247"/>
      <c r="PC5" s="247"/>
      <c r="PD5" s="247"/>
      <c r="PE5" s="247"/>
      <c r="PF5" s="247"/>
      <c r="PG5" s="247"/>
      <c r="PH5" s="247"/>
      <c r="PI5" s="247"/>
      <c r="PJ5" s="247"/>
      <c r="PK5" s="247"/>
      <c r="PL5" s="247"/>
      <c r="PM5" s="247"/>
      <c r="PN5" s="247"/>
      <c r="PO5" s="247"/>
      <c r="PP5" s="247"/>
      <c r="PQ5" s="247"/>
      <c r="PR5" s="247"/>
      <c r="PS5" s="247"/>
      <c r="PT5" s="247"/>
      <c r="PU5" s="247"/>
      <c r="PV5" s="247"/>
      <c r="PW5" s="247"/>
      <c r="PX5" s="247"/>
      <c r="PY5" s="247"/>
      <c r="PZ5" s="247"/>
      <c r="QA5" s="247"/>
      <c r="QB5" s="247"/>
      <c r="QC5" s="247"/>
      <c r="QD5" s="247"/>
      <c r="QE5" s="247"/>
      <c r="QF5" s="247"/>
      <c r="QG5" s="247"/>
      <c r="QH5" s="247"/>
      <c r="QI5" s="247"/>
      <c r="QJ5" s="247"/>
      <c r="QK5" s="247"/>
      <c r="QL5" s="247"/>
      <c r="QM5" s="247"/>
      <c r="QN5" s="247"/>
      <c r="QO5" s="247"/>
      <c r="QP5" s="247"/>
      <c r="QQ5" s="247"/>
      <c r="QR5" s="247"/>
      <c r="QS5" s="247"/>
      <c r="QT5" s="247"/>
      <c r="QU5" s="247"/>
      <c r="QV5" s="247"/>
      <c r="QW5" s="247"/>
      <c r="QX5" s="247"/>
      <c r="QY5" s="247"/>
      <c r="QZ5" s="247"/>
      <c r="RA5" s="247"/>
      <c r="RB5" s="247"/>
      <c r="RC5" s="247"/>
      <c r="RD5" s="247"/>
      <c r="RE5" s="247"/>
      <c r="RF5" s="247"/>
      <c r="RG5" s="247"/>
      <c r="RH5" s="247"/>
      <c r="RI5" s="247"/>
      <c r="RJ5" s="247"/>
      <c r="RK5" s="247"/>
      <c r="RL5" s="247"/>
      <c r="RM5" s="247"/>
      <c r="RN5" s="247"/>
      <c r="RO5" s="247"/>
      <c r="RP5" s="247"/>
      <c r="RQ5" s="247"/>
      <c r="RR5" s="247"/>
      <c r="RS5" s="247"/>
      <c r="RT5" s="247"/>
      <c r="RU5" s="247"/>
      <c r="RV5" s="247"/>
      <c r="RW5" s="247"/>
      <c r="RX5" s="247"/>
      <c r="RY5" s="247"/>
      <c r="RZ5" s="247"/>
      <c r="SA5" s="247"/>
      <c r="SB5" s="247"/>
      <c r="SC5" s="247"/>
      <c r="SD5" s="247"/>
      <c r="SE5" s="247"/>
      <c r="SF5" s="247"/>
      <c r="SG5" s="247"/>
      <c r="SH5" s="247"/>
      <c r="SI5" s="247"/>
      <c r="SJ5" s="247"/>
      <c r="SK5" s="247"/>
      <c r="SL5" s="247"/>
      <c r="SM5" s="247"/>
      <c r="SN5" s="247"/>
      <c r="SO5" s="247"/>
      <c r="SP5" s="247"/>
      <c r="SQ5" s="247"/>
      <c r="SR5" s="247"/>
      <c r="SS5" s="247"/>
      <c r="ST5" s="247"/>
      <c r="SU5" s="247"/>
      <c r="SV5" s="247"/>
      <c r="SW5" s="247"/>
      <c r="SX5" s="247"/>
      <c r="SY5" s="247"/>
      <c r="SZ5" s="247"/>
      <c r="TA5" s="247"/>
      <c r="TB5" s="247"/>
      <c r="TC5" s="247"/>
      <c r="TD5" s="247"/>
      <c r="TE5" s="247"/>
      <c r="TF5" s="247"/>
      <c r="TG5" s="247"/>
      <c r="TH5" s="247"/>
      <c r="TI5" s="247"/>
      <c r="TJ5" s="247"/>
      <c r="TK5" s="247"/>
      <c r="TL5" s="247"/>
      <c r="TM5" s="247"/>
      <c r="TN5" s="247"/>
      <c r="TO5" s="247"/>
      <c r="TP5" s="247"/>
      <c r="TQ5" s="247"/>
      <c r="TR5" s="247"/>
      <c r="TS5" s="247"/>
      <c r="TT5" s="247"/>
      <c r="TU5" s="247"/>
      <c r="TV5" s="247"/>
      <c r="TW5" s="247"/>
      <c r="TX5" s="247"/>
      <c r="TY5" s="247"/>
      <c r="TZ5" s="247"/>
      <c r="UA5" s="247"/>
      <c r="UB5" s="247"/>
      <c r="UC5" s="247"/>
      <c r="UD5" s="247"/>
      <c r="UE5" s="247"/>
      <c r="UF5" s="247"/>
      <c r="UG5" s="247"/>
      <c r="UH5" s="247"/>
      <c r="UI5" s="247"/>
      <c r="UJ5" s="247"/>
      <c r="UK5" s="247"/>
      <c r="UL5" s="247"/>
      <c r="UM5" s="247"/>
      <c r="UN5" s="247"/>
      <c r="UO5" s="247"/>
      <c r="UP5" s="247"/>
      <c r="UQ5" s="247"/>
      <c r="UR5" s="247"/>
      <c r="US5" s="247"/>
      <c r="UT5" s="247"/>
      <c r="UU5" s="247"/>
      <c r="UV5" s="247"/>
      <c r="UW5" s="247"/>
      <c r="UX5" s="247"/>
      <c r="UY5" s="247"/>
      <c r="UZ5" s="247"/>
      <c r="VA5" s="247"/>
      <c r="VB5" s="247"/>
      <c r="VC5" s="247"/>
      <c r="VD5" s="247"/>
      <c r="VE5" s="247"/>
      <c r="VF5" s="247"/>
      <c r="VG5" s="247"/>
      <c r="VH5" s="247"/>
      <c r="VI5" s="247"/>
      <c r="VJ5" s="247"/>
      <c r="VK5" s="247"/>
      <c r="VL5" s="247"/>
      <c r="VM5" s="247"/>
      <c r="VN5" s="247"/>
      <c r="VO5" s="247"/>
      <c r="VP5" s="247"/>
      <c r="VQ5" s="247"/>
      <c r="VR5" s="247"/>
      <c r="VS5" s="247"/>
      <c r="VT5" s="247"/>
      <c r="VU5" s="247"/>
      <c r="VV5" s="247"/>
      <c r="VW5" s="247"/>
      <c r="VX5" s="247"/>
      <c r="VY5" s="247"/>
      <c r="VZ5" s="247"/>
      <c r="WA5" s="247"/>
      <c r="WB5" s="247"/>
      <c r="WC5" s="247"/>
      <c r="WD5" s="247"/>
      <c r="WE5" s="247"/>
      <c r="WF5" s="247"/>
      <c r="WG5" s="247"/>
      <c r="WH5" s="247"/>
      <c r="WI5" s="247"/>
      <c r="WJ5" s="247"/>
      <c r="WK5" s="247"/>
      <c r="WL5" s="247"/>
      <c r="WM5" s="247"/>
      <c r="WN5" s="247"/>
      <c r="WO5" s="247"/>
      <c r="WP5" s="247"/>
      <c r="WQ5" s="247"/>
      <c r="WR5" s="247"/>
      <c r="WS5" s="247"/>
      <c r="WT5" s="247"/>
      <c r="WU5" s="247"/>
      <c r="WV5" s="247"/>
      <c r="WW5" s="247"/>
      <c r="WX5" s="247"/>
      <c r="WY5" s="247"/>
      <c r="WZ5" s="247"/>
      <c r="XA5" s="247"/>
      <c r="XB5" s="247"/>
      <c r="XC5" s="247"/>
      <c r="XD5" s="247"/>
      <c r="XE5" s="247"/>
      <c r="XF5" s="247"/>
      <c r="XG5" s="247"/>
      <c r="XH5" s="247"/>
      <c r="XI5" s="247"/>
      <c r="XJ5" s="247"/>
      <c r="XK5" s="247"/>
      <c r="XL5" s="247"/>
      <c r="XM5" s="247"/>
      <c r="XN5" s="247"/>
      <c r="XO5" s="247"/>
      <c r="XP5" s="247"/>
      <c r="XQ5" s="247"/>
      <c r="XR5" s="247"/>
      <c r="XS5" s="247"/>
      <c r="XT5" s="247"/>
      <c r="XU5" s="247"/>
      <c r="XV5" s="247"/>
      <c r="XW5" s="247"/>
      <c r="XX5" s="247"/>
      <c r="XY5" s="247"/>
      <c r="XZ5" s="247"/>
      <c r="YA5" s="247"/>
      <c r="YB5" s="247"/>
      <c r="YC5" s="247"/>
      <c r="YD5" s="247"/>
      <c r="YE5" s="247"/>
      <c r="YF5" s="247"/>
      <c r="YG5" s="247"/>
      <c r="YH5" s="247"/>
      <c r="YI5" s="247"/>
      <c r="YJ5" s="247"/>
      <c r="YK5" s="247"/>
      <c r="YL5" s="247"/>
      <c r="YM5" s="247"/>
      <c r="YN5" s="247"/>
      <c r="YO5" s="247"/>
      <c r="YP5" s="247"/>
      <c r="YQ5" s="247"/>
      <c r="YR5" s="247"/>
      <c r="YS5" s="247"/>
      <c r="YT5" s="247"/>
      <c r="YU5" s="247"/>
      <c r="YV5" s="247"/>
      <c r="YW5" s="247"/>
      <c r="YX5" s="247"/>
      <c r="YY5" s="247"/>
      <c r="YZ5" s="247"/>
      <c r="ZA5" s="247"/>
      <c r="ZB5" s="247"/>
      <c r="ZC5" s="247"/>
      <c r="ZD5" s="247"/>
      <c r="ZE5" s="247"/>
      <c r="ZF5" s="247"/>
      <c r="ZG5" s="247"/>
      <c r="ZH5" s="247"/>
      <c r="ZI5" s="247"/>
      <c r="ZJ5" s="247"/>
      <c r="ZK5" s="247"/>
      <c r="ZL5" s="247"/>
      <c r="ZM5" s="247"/>
      <c r="ZN5" s="247"/>
      <c r="ZO5" s="247"/>
      <c r="ZP5" s="247"/>
      <c r="ZQ5" s="247"/>
      <c r="ZR5" s="247"/>
      <c r="ZS5" s="247"/>
      <c r="ZT5" s="247"/>
      <c r="ZU5" s="247"/>
      <c r="ZV5" s="247"/>
      <c r="ZW5" s="247"/>
      <c r="ZX5" s="247"/>
      <c r="ZY5" s="247"/>
      <c r="ZZ5" s="247"/>
      <c r="AAA5" s="247"/>
      <c r="AAB5" s="247"/>
      <c r="AAC5" s="247"/>
      <c r="AAD5" s="247"/>
      <c r="AAE5" s="247"/>
      <c r="AAF5" s="247"/>
      <c r="AAG5" s="247"/>
      <c r="AAH5" s="247"/>
      <c r="AAI5" s="247"/>
      <c r="AAJ5" s="247"/>
      <c r="AAK5" s="247"/>
      <c r="AAL5" s="247"/>
      <c r="AAM5" s="247"/>
      <c r="AAN5" s="247"/>
      <c r="AAO5" s="247"/>
      <c r="AAP5" s="247"/>
      <c r="AAQ5" s="247"/>
      <c r="AAR5" s="247"/>
      <c r="AAS5" s="247"/>
      <c r="AAT5" s="247"/>
      <c r="AAU5" s="247"/>
      <c r="AAV5" s="247"/>
      <c r="AAW5" s="247"/>
      <c r="AAX5" s="247"/>
      <c r="AAY5" s="247"/>
      <c r="AAZ5" s="247"/>
      <c r="ABA5" s="247"/>
      <c r="ABB5" s="247"/>
      <c r="ABC5" s="247"/>
      <c r="ABD5" s="247"/>
      <c r="ABE5" s="247"/>
      <c r="ABF5" s="247"/>
      <c r="ABG5" s="247"/>
      <c r="ABH5" s="247"/>
      <c r="ABI5" s="247"/>
      <c r="ABJ5" s="247"/>
      <c r="ABK5" s="247"/>
      <c r="ABL5" s="247"/>
      <c r="ABM5" s="247"/>
      <c r="ABN5" s="247"/>
      <c r="ABO5" s="247"/>
      <c r="ABP5" s="247"/>
      <c r="ABQ5" s="247"/>
      <c r="ABR5" s="247"/>
      <c r="ABS5" s="247"/>
      <c r="ABT5" s="247"/>
      <c r="ABU5" s="247"/>
      <c r="ABV5" s="247"/>
      <c r="ABW5" s="247"/>
      <c r="ABX5" s="247"/>
      <c r="ABY5" s="247"/>
      <c r="ABZ5" s="247"/>
      <c r="ACA5" s="247"/>
      <c r="ACB5" s="247"/>
      <c r="ACC5" s="247"/>
      <c r="ACD5" s="247"/>
      <c r="ACE5" s="247"/>
      <c r="ACF5" s="247"/>
      <c r="ACG5" s="247"/>
      <c r="ACH5" s="247"/>
      <c r="ACI5" s="247"/>
      <c r="ACJ5" s="247"/>
      <c r="ACK5" s="247"/>
      <c r="ACL5" s="247"/>
      <c r="ACM5" s="247"/>
      <c r="ACN5" s="247"/>
      <c r="ACO5" s="247"/>
      <c r="ACP5" s="247"/>
      <c r="ACQ5" s="247"/>
      <c r="ACR5" s="247"/>
      <c r="ACS5" s="247"/>
      <c r="ACT5" s="247"/>
      <c r="ACU5" s="247"/>
      <c r="ACV5" s="247"/>
      <c r="ACW5" s="247"/>
      <c r="ACX5" s="247"/>
      <c r="ACY5" s="247"/>
      <c r="ACZ5" s="247"/>
      <c r="ADA5" s="247"/>
      <c r="ADB5" s="247"/>
      <c r="ADC5" s="247"/>
      <c r="ADD5" s="247"/>
      <c r="ADE5" s="247"/>
      <c r="ADF5" s="247"/>
      <c r="ADG5" s="247"/>
      <c r="ADH5" s="247"/>
      <c r="ADI5" s="247"/>
      <c r="ADJ5" s="247"/>
      <c r="ADK5" s="247"/>
      <c r="ADL5" s="247"/>
      <c r="ADM5" s="247"/>
      <c r="ADN5" s="247"/>
      <c r="ADO5" s="247"/>
      <c r="ADP5" s="247"/>
      <c r="ADQ5" s="247"/>
      <c r="ADR5" s="247"/>
      <c r="ADS5" s="247"/>
      <c r="ADT5" s="247"/>
      <c r="ADU5" s="247"/>
      <c r="ADV5" s="247"/>
      <c r="ADW5" s="247"/>
      <c r="ADX5" s="247"/>
      <c r="ADY5" s="247"/>
      <c r="ADZ5" s="247"/>
      <c r="AEA5" s="247"/>
      <c r="AEB5" s="247"/>
      <c r="AEC5" s="247"/>
      <c r="AED5" s="247"/>
      <c r="AEE5" s="247"/>
      <c r="AEF5" s="247"/>
      <c r="AEG5" s="247"/>
      <c r="AEH5" s="247"/>
      <c r="AEI5" s="247"/>
      <c r="AEJ5" s="247"/>
      <c r="AEK5" s="247"/>
      <c r="AEL5" s="247"/>
      <c r="AEM5" s="247"/>
      <c r="AEN5" s="247"/>
      <c r="AEO5" s="247"/>
      <c r="AEP5" s="247"/>
      <c r="AEQ5" s="247"/>
      <c r="AER5" s="247"/>
      <c r="AES5" s="247"/>
      <c r="AET5" s="247"/>
      <c r="AEU5" s="247"/>
      <c r="AEV5" s="247"/>
      <c r="AEW5" s="247"/>
      <c r="AEX5" s="247"/>
      <c r="AEY5" s="247"/>
      <c r="AEZ5" s="247"/>
      <c r="AFA5" s="247"/>
      <c r="AFB5" s="247"/>
      <c r="AFC5" s="247"/>
      <c r="AFD5" s="247"/>
      <c r="AFE5" s="247"/>
      <c r="AFF5" s="247"/>
      <c r="AFG5" s="247"/>
      <c r="AFH5" s="247"/>
      <c r="AFI5" s="247"/>
      <c r="AFJ5" s="247"/>
      <c r="AFK5" s="247"/>
      <c r="AFL5" s="247"/>
      <c r="AFM5" s="247"/>
      <c r="AFN5" s="247"/>
      <c r="AFO5" s="247"/>
      <c r="AFP5" s="247"/>
      <c r="AFQ5" s="247"/>
      <c r="AFR5" s="247"/>
      <c r="AFS5" s="247"/>
      <c r="AFT5" s="247"/>
      <c r="AFU5" s="247"/>
      <c r="AFV5" s="247"/>
      <c r="AFW5" s="247"/>
      <c r="AFX5" s="247"/>
      <c r="AFY5" s="247"/>
      <c r="AFZ5" s="247"/>
      <c r="AGA5" s="247"/>
      <c r="AGB5" s="247"/>
      <c r="AGC5" s="247"/>
      <c r="AGD5" s="247"/>
      <c r="AGE5" s="247"/>
      <c r="AGF5" s="247"/>
      <c r="AGG5" s="247"/>
      <c r="AGH5" s="247"/>
      <c r="AGI5" s="247"/>
      <c r="AGJ5" s="247"/>
      <c r="AGK5" s="247"/>
      <c r="AGL5" s="247"/>
      <c r="AGM5" s="247"/>
      <c r="AGN5" s="247"/>
      <c r="AGO5" s="247"/>
      <c r="AGP5" s="247"/>
      <c r="AGQ5" s="247"/>
      <c r="AGR5" s="247"/>
      <c r="AGS5" s="247"/>
      <c r="AGT5" s="247"/>
      <c r="AGU5" s="247"/>
      <c r="AGV5" s="247"/>
      <c r="AGW5" s="247"/>
      <c r="AGX5" s="247"/>
      <c r="AGY5" s="247"/>
      <c r="AGZ5" s="247"/>
      <c r="AHA5" s="247"/>
    </row>
    <row r="6" spans="1:885" ht="30" customHeight="1" x14ac:dyDescent="0.3">
      <c r="A6" s="242"/>
      <c r="B6" s="253"/>
      <c r="C6" s="253"/>
      <c r="D6" s="625"/>
      <c r="E6" s="249"/>
      <c r="F6" s="249"/>
      <c r="G6" s="249"/>
      <c r="H6" s="249"/>
      <c r="I6" s="249"/>
      <c r="J6" s="244"/>
      <c r="K6" s="253"/>
      <c r="L6" s="246"/>
      <c r="M6" s="604"/>
      <c r="N6" s="300"/>
      <c r="O6" s="624"/>
      <c r="P6" s="245"/>
      <c r="Q6" s="245"/>
      <c r="R6" s="245"/>
      <c r="S6" s="245"/>
      <c r="T6" s="245"/>
      <c r="U6" s="245"/>
      <c r="V6" s="245"/>
      <c r="W6" s="245"/>
      <c r="X6" s="245"/>
      <c r="Y6" s="245"/>
      <c r="Z6" s="245"/>
      <c r="AA6" s="245"/>
      <c r="AB6" s="245"/>
      <c r="AC6" s="245"/>
      <c r="AD6" s="245"/>
      <c r="AE6" s="245"/>
      <c r="AF6" s="245"/>
      <c r="AG6" s="245"/>
      <c r="AH6" s="245"/>
      <c r="AI6" s="245"/>
      <c r="AJ6" s="245"/>
      <c r="AK6" s="245"/>
      <c r="AL6" s="245"/>
      <c r="AM6" s="245"/>
      <c r="AN6" s="245"/>
      <c r="AO6" s="245"/>
      <c r="AP6" s="245"/>
      <c r="AQ6" s="245"/>
      <c r="AR6" s="245"/>
      <c r="AS6" s="245"/>
      <c r="AT6" s="245"/>
      <c r="AU6" s="245"/>
      <c r="AV6" s="245"/>
      <c r="AW6" s="245"/>
      <c r="AX6" s="245"/>
      <c r="AY6" s="245"/>
      <c r="AZ6" s="245"/>
      <c r="BA6" s="245"/>
      <c r="BB6" s="245"/>
      <c r="BC6" s="245"/>
      <c r="BD6" s="245"/>
      <c r="BE6" s="245"/>
      <c r="BF6" s="245"/>
      <c r="BG6" s="245"/>
      <c r="BH6" s="245"/>
      <c r="BI6" s="245"/>
      <c r="BJ6" s="245"/>
      <c r="BK6" s="245"/>
      <c r="BL6" s="245"/>
      <c r="BM6" s="245"/>
      <c r="BN6" s="245"/>
      <c r="BO6" s="245"/>
      <c r="BP6" s="245"/>
      <c r="BQ6" s="245"/>
      <c r="BR6" s="245"/>
      <c r="BS6" s="245"/>
      <c r="BT6" s="245"/>
      <c r="BU6" s="245"/>
      <c r="BV6" s="245"/>
      <c r="BW6" s="245"/>
      <c r="BX6" s="245"/>
      <c r="BY6" s="245"/>
      <c r="BZ6" s="245"/>
      <c r="CA6" s="245"/>
      <c r="CB6" s="245"/>
      <c r="CC6" s="245"/>
      <c r="CD6" s="245"/>
      <c r="CE6" s="245"/>
      <c r="CF6" s="245"/>
      <c r="CG6" s="245"/>
      <c r="CH6" s="245"/>
      <c r="CI6" s="245"/>
      <c r="CJ6" s="245"/>
      <c r="CK6" s="245"/>
      <c r="CL6" s="245"/>
      <c r="CM6" s="245"/>
      <c r="CN6" s="245"/>
      <c r="CO6" s="245"/>
      <c r="CP6" s="245"/>
      <c r="CQ6" s="245"/>
      <c r="CR6" s="245"/>
      <c r="CS6" s="245"/>
      <c r="CT6" s="245"/>
      <c r="CU6" s="245"/>
      <c r="CV6" s="245"/>
      <c r="CW6" s="245"/>
      <c r="CX6" s="245"/>
      <c r="CY6" s="245"/>
      <c r="CZ6" s="245"/>
      <c r="DA6" s="245"/>
      <c r="DB6" s="245"/>
      <c r="DC6" s="245"/>
      <c r="DD6" s="245"/>
      <c r="DE6" s="245"/>
      <c r="DF6" s="245"/>
      <c r="DG6" s="245"/>
      <c r="DH6" s="245"/>
      <c r="DI6" s="245"/>
      <c r="DJ6" s="245"/>
      <c r="DK6" s="245"/>
      <c r="DL6" s="245"/>
      <c r="DM6" s="245"/>
      <c r="DN6" s="245"/>
      <c r="DO6" s="245"/>
      <c r="DP6" s="245"/>
      <c r="DQ6" s="245"/>
      <c r="DR6" s="245"/>
      <c r="DS6" s="245"/>
      <c r="DT6" s="245"/>
      <c r="DU6" s="245"/>
      <c r="DV6" s="245"/>
      <c r="DW6" s="245"/>
      <c r="DX6" s="245"/>
      <c r="DY6" s="245"/>
      <c r="DZ6" s="245"/>
      <c r="EA6" s="245"/>
      <c r="EB6" s="245"/>
      <c r="EC6" s="245"/>
      <c r="ED6" s="245"/>
      <c r="EE6" s="245"/>
      <c r="EF6" s="245"/>
      <c r="EG6" s="245"/>
      <c r="EH6" s="245"/>
      <c r="EI6" s="245"/>
      <c r="EJ6" s="245"/>
      <c r="EK6" s="245"/>
      <c r="EL6" s="245"/>
      <c r="EM6" s="245"/>
      <c r="EN6" s="245"/>
      <c r="EO6" s="245"/>
      <c r="EP6" s="245"/>
      <c r="EQ6" s="245"/>
      <c r="ER6" s="245"/>
      <c r="ES6" s="245"/>
      <c r="ET6" s="245"/>
      <c r="EU6" s="245"/>
      <c r="EV6" s="245"/>
      <c r="EW6" s="245"/>
      <c r="EX6" s="245"/>
      <c r="EY6" s="245"/>
      <c r="EZ6" s="245"/>
      <c r="FA6" s="245"/>
      <c r="FB6" s="245"/>
      <c r="FC6" s="245"/>
      <c r="FD6" s="245"/>
      <c r="FE6" s="245"/>
      <c r="FF6" s="245"/>
      <c r="FG6" s="245"/>
      <c r="FH6" s="245"/>
      <c r="FI6" s="245"/>
      <c r="FJ6" s="245"/>
      <c r="FK6" s="245"/>
      <c r="FL6" s="245"/>
      <c r="FM6" s="245"/>
      <c r="FN6" s="245"/>
      <c r="FO6" s="245"/>
      <c r="FP6" s="245"/>
      <c r="FQ6" s="245"/>
      <c r="FR6" s="245"/>
      <c r="FS6" s="245"/>
      <c r="FT6" s="245"/>
      <c r="FU6" s="245"/>
      <c r="FV6" s="245"/>
      <c r="FW6" s="245"/>
      <c r="FX6" s="245"/>
      <c r="FY6" s="245"/>
      <c r="FZ6" s="245"/>
      <c r="GA6" s="245"/>
      <c r="GB6" s="245"/>
      <c r="GC6" s="245"/>
      <c r="GD6" s="245"/>
      <c r="GE6" s="245"/>
      <c r="GF6" s="245"/>
      <c r="GG6" s="245"/>
      <c r="GH6" s="245"/>
      <c r="GI6" s="245"/>
      <c r="GJ6" s="245"/>
      <c r="GK6" s="245"/>
      <c r="GL6" s="245"/>
      <c r="GM6" s="245"/>
      <c r="GN6" s="245"/>
      <c r="GO6" s="245"/>
      <c r="GP6" s="245"/>
      <c r="GQ6" s="245"/>
      <c r="GR6" s="245"/>
      <c r="GS6" s="245"/>
      <c r="GT6" s="245"/>
      <c r="GU6" s="245"/>
      <c r="GV6" s="245"/>
      <c r="GW6" s="245"/>
      <c r="GX6" s="245"/>
      <c r="GY6" s="245"/>
      <c r="GZ6" s="245"/>
      <c r="HA6" s="245"/>
      <c r="HB6" s="245"/>
      <c r="HC6" s="245"/>
      <c r="HD6" s="245"/>
      <c r="HE6" s="245"/>
      <c r="HF6" s="245"/>
      <c r="HG6" s="245"/>
      <c r="HH6" s="245"/>
      <c r="HI6" s="245"/>
      <c r="HJ6" s="245"/>
      <c r="HK6" s="245"/>
      <c r="HL6" s="245"/>
      <c r="HM6" s="245"/>
      <c r="HN6" s="245"/>
      <c r="HO6" s="245"/>
      <c r="HP6" s="245"/>
      <c r="HQ6" s="245"/>
      <c r="HR6" s="245"/>
      <c r="HS6" s="245"/>
      <c r="HT6" s="245"/>
      <c r="HU6" s="245"/>
      <c r="HV6" s="245"/>
      <c r="HW6" s="245"/>
      <c r="HX6" s="245"/>
      <c r="HY6" s="245"/>
      <c r="HZ6" s="245"/>
      <c r="IA6" s="245"/>
      <c r="IB6" s="245"/>
      <c r="IC6" s="245"/>
      <c r="ID6" s="245"/>
      <c r="IE6" s="245"/>
      <c r="IF6" s="245"/>
      <c r="IG6" s="245"/>
      <c r="IH6" s="245"/>
      <c r="II6" s="245"/>
      <c r="IJ6" s="245"/>
      <c r="IK6" s="245"/>
      <c r="IL6" s="245"/>
      <c r="IM6" s="245"/>
      <c r="IN6" s="245"/>
      <c r="IO6" s="245"/>
      <c r="IP6" s="245"/>
      <c r="IQ6" s="245"/>
      <c r="IR6" s="245"/>
      <c r="IS6" s="245"/>
      <c r="IT6" s="245"/>
      <c r="IU6" s="245"/>
      <c r="IV6" s="245"/>
      <c r="IW6" s="245"/>
      <c r="IX6" s="245"/>
      <c r="IY6" s="245"/>
      <c r="IZ6" s="245"/>
      <c r="JA6" s="245"/>
      <c r="JB6" s="245"/>
      <c r="JC6" s="245"/>
      <c r="JD6" s="245"/>
      <c r="JE6" s="245"/>
      <c r="JF6" s="245"/>
      <c r="JG6" s="245"/>
      <c r="JH6" s="245"/>
      <c r="JI6" s="245"/>
      <c r="JJ6" s="245"/>
      <c r="JK6" s="245"/>
      <c r="JL6" s="245"/>
      <c r="JM6" s="245"/>
      <c r="JN6" s="245"/>
      <c r="JO6" s="245"/>
      <c r="JP6" s="245"/>
      <c r="JQ6" s="245"/>
      <c r="JR6" s="245"/>
      <c r="JS6" s="245"/>
      <c r="JT6" s="245"/>
      <c r="JU6" s="245"/>
      <c r="JV6" s="245"/>
      <c r="JW6" s="245"/>
      <c r="JX6" s="245"/>
      <c r="JY6" s="245"/>
      <c r="JZ6" s="245"/>
      <c r="KA6" s="245"/>
      <c r="KB6" s="245"/>
      <c r="KC6" s="245"/>
      <c r="KD6" s="245"/>
      <c r="KE6" s="245"/>
      <c r="KF6" s="245"/>
      <c r="KG6" s="245"/>
      <c r="KH6" s="245"/>
      <c r="KI6" s="245"/>
      <c r="KJ6" s="245"/>
      <c r="KK6" s="245"/>
      <c r="KL6" s="245"/>
      <c r="KM6" s="245"/>
      <c r="KN6" s="245"/>
      <c r="KO6" s="245"/>
      <c r="KP6" s="245"/>
      <c r="KQ6" s="245"/>
      <c r="KR6" s="245"/>
      <c r="KS6" s="245"/>
      <c r="KT6" s="245"/>
      <c r="KU6" s="245"/>
      <c r="KV6" s="245"/>
      <c r="KW6" s="245"/>
      <c r="KX6" s="245"/>
      <c r="KY6" s="245"/>
      <c r="KZ6" s="245"/>
      <c r="LA6" s="245"/>
      <c r="LB6" s="245"/>
      <c r="LC6" s="245"/>
      <c r="LD6" s="245"/>
      <c r="LE6" s="245"/>
      <c r="LF6" s="245"/>
      <c r="LG6" s="245"/>
      <c r="LH6" s="245"/>
      <c r="LI6" s="245"/>
      <c r="LJ6" s="245"/>
      <c r="LK6" s="245"/>
      <c r="LL6" s="245"/>
      <c r="LM6" s="245"/>
      <c r="LN6" s="245"/>
      <c r="LO6" s="245"/>
      <c r="LP6" s="245"/>
      <c r="LQ6" s="245"/>
      <c r="LR6" s="245"/>
      <c r="LS6" s="245"/>
      <c r="LT6" s="245"/>
      <c r="LU6" s="245"/>
      <c r="LV6" s="245"/>
      <c r="LW6" s="245"/>
      <c r="LX6" s="245"/>
      <c r="LY6" s="245"/>
      <c r="LZ6" s="245"/>
      <c r="MA6" s="245"/>
      <c r="MB6" s="245"/>
      <c r="MC6" s="245"/>
      <c r="MD6" s="245"/>
      <c r="ME6" s="245"/>
      <c r="MF6" s="245"/>
      <c r="MG6" s="245"/>
      <c r="MH6" s="245"/>
      <c r="MI6" s="245"/>
      <c r="MJ6" s="245"/>
      <c r="MK6" s="245"/>
      <c r="ML6" s="245"/>
      <c r="MM6" s="245"/>
      <c r="MN6" s="245"/>
      <c r="MO6" s="245"/>
      <c r="MP6" s="245"/>
      <c r="MQ6" s="245"/>
      <c r="MR6" s="245"/>
      <c r="MS6" s="245"/>
      <c r="MT6" s="245"/>
      <c r="MU6" s="245"/>
      <c r="MV6" s="245"/>
      <c r="MW6" s="245"/>
      <c r="MX6" s="245"/>
      <c r="MY6" s="245"/>
      <c r="MZ6" s="245"/>
      <c r="NA6" s="245"/>
      <c r="NB6" s="245"/>
      <c r="NC6" s="245"/>
      <c r="ND6" s="245"/>
      <c r="NE6" s="245"/>
      <c r="NF6" s="245"/>
      <c r="NG6" s="245"/>
      <c r="NH6" s="245"/>
      <c r="NI6" s="245"/>
      <c r="NJ6" s="245"/>
      <c r="NK6" s="245"/>
      <c r="NL6" s="245"/>
      <c r="NM6" s="245"/>
      <c r="NN6" s="245"/>
      <c r="NO6" s="245"/>
      <c r="NP6" s="245"/>
      <c r="NQ6" s="245"/>
      <c r="NR6" s="245"/>
      <c r="NS6" s="245"/>
      <c r="NT6" s="245"/>
      <c r="NU6" s="245"/>
      <c r="NV6" s="245"/>
      <c r="NW6" s="245"/>
      <c r="NX6" s="245"/>
      <c r="NY6" s="245"/>
      <c r="NZ6" s="245"/>
      <c r="OA6" s="245"/>
      <c r="OB6" s="245"/>
      <c r="OC6" s="245"/>
      <c r="OD6" s="245"/>
      <c r="OE6" s="245"/>
      <c r="OF6" s="245"/>
      <c r="OG6" s="245"/>
      <c r="OH6" s="245"/>
      <c r="OI6" s="245"/>
      <c r="OJ6" s="245"/>
      <c r="OK6" s="245"/>
      <c r="OL6" s="245"/>
      <c r="OM6" s="245"/>
      <c r="ON6" s="245"/>
      <c r="OO6" s="245"/>
      <c r="OP6" s="245"/>
      <c r="OQ6" s="245"/>
      <c r="OR6" s="245"/>
      <c r="OS6" s="245"/>
      <c r="OT6" s="245"/>
      <c r="OU6" s="245"/>
      <c r="OV6" s="245"/>
      <c r="OW6" s="245"/>
      <c r="OX6" s="245"/>
      <c r="OY6" s="245"/>
      <c r="OZ6" s="245"/>
      <c r="PA6" s="245"/>
      <c r="PB6" s="245"/>
      <c r="PC6" s="245"/>
      <c r="PD6" s="245"/>
      <c r="PE6" s="245"/>
      <c r="PF6" s="245"/>
      <c r="PG6" s="245"/>
      <c r="PH6" s="245"/>
      <c r="PI6" s="245"/>
      <c r="PJ6" s="245"/>
      <c r="PK6" s="245"/>
      <c r="PL6" s="245"/>
      <c r="PM6" s="245"/>
      <c r="PN6" s="245"/>
      <c r="PO6" s="245"/>
      <c r="PP6" s="245"/>
      <c r="PQ6" s="245"/>
      <c r="PR6" s="245"/>
      <c r="PS6" s="245"/>
      <c r="PT6" s="245"/>
      <c r="PU6" s="245"/>
      <c r="PV6" s="245"/>
      <c r="PW6" s="245"/>
      <c r="PX6" s="245"/>
      <c r="PY6" s="245"/>
      <c r="PZ6" s="245"/>
      <c r="QA6" s="245"/>
      <c r="QB6" s="245"/>
      <c r="QC6" s="245"/>
      <c r="QD6" s="245"/>
      <c r="QE6" s="245"/>
      <c r="QF6" s="245"/>
      <c r="QG6" s="245"/>
      <c r="QH6" s="245"/>
      <c r="QI6" s="245"/>
      <c r="QJ6" s="245"/>
      <c r="QK6" s="245"/>
      <c r="QL6" s="245"/>
      <c r="QM6" s="245"/>
      <c r="QN6" s="245"/>
      <c r="QO6" s="245"/>
      <c r="QP6" s="245"/>
      <c r="QQ6" s="245"/>
      <c r="QR6" s="245"/>
      <c r="QS6" s="245"/>
      <c r="QT6" s="245"/>
      <c r="QU6" s="245"/>
      <c r="QV6" s="245"/>
      <c r="QW6" s="245"/>
      <c r="QX6" s="245"/>
      <c r="QY6" s="245"/>
      <c r="QZ6" s="245"/>
      <c r="RA6" s="245"/>
      <c r="RB6" s="245"/>
      <c r="RC6" s="245"/>
      <c r="RD6" s="245"/>
      <c r="RE6" s="245"/>
      <c r="RF6" s="245"/>
      <c r="RG6" s="245"/>
      <c r="RH6" s="245"/>
      <c r="RI6" s="245"/>
      <c r="RJ6" s="245"/>
      <c r="RK6" s="245"/>
      <c r="RL6" s="245"/>
      <c r="RM6" s="245"/>
      <c r="RN6" s="245"/>
      <c r="RO6" s="245"/>
      <c r="RP6" s="245"/>
      <c r="RQ6" s="245"/>
      <c r="RR6" s="245"/>
      <c r="RS6" s="245"/>
      <c r="RT6" s="245"/>
      <c r="RU6" s="245"/>
      <c r="RV6" s="245"/>
      <c r="RW6" s="245"/>
      <c r="RX6" s="245"/>
      <c r="RY6" s="245"/>
      <c r="RZ6" s="245"/>
      <c r="SA6" s="245"/>
      <c r="SB6" s="245"/>
      <c r="SC6" s="245"/>
      <c r="SD6" s="245"/>
      <c r="SE6" s="245"/>
      <c r="SF6" s="245"/>
      <c r="SG6" s="245"/>
      <c r="SH6" s="245"/>
      <c r="SI6" s="245"/>
      <c r="SJ6" s="245"/>
      <c r="SK6" s="245"/>
      <c r="SL6" s="245"/>
      <c r="SM6" s="245"/>
      <c r="SN6" s="245"/>
      <c r="SO6" s="245"/>
      <c r="SP6" s="245"/>
      <c r="SQ6" s="245"/>
      <c r="SR6" s="245"/>
      <c r="SS6" s="245"/>
      <c r="ST6" s="245"/>
      <c r="SU6" s="245"/>
      <c r="SV6" s="245"/>
      <c r="SW6" s="245"/>
      <c r="SX6" s="245"/>
      <c r="SY6" s="245"/>
      <c r="SZ6" s="245"/>
      <c r="TA6" s="245"/>
      <c r="TB6" s="245"/>
      <c r="TC6" s="245"/>
      <c r="TD6" s="245"/>
      <c r="TE6" s="245"/>
      <c r="TF6" s="245"/>
      <c r="TG6" s="245"/>
      <c r="TH6" s="245"/>
      <c r="TI6" s="245"/>
      <c r="TJ6" s="245"/>
      <c r="TK6" s="245"/>
      <c r="TL6" s="245"/>
      <c r="TM6" s="245"/>
      <c r="TN6" s="245"/>
      <c r="TO6" s="245"/>
      <c r="TP6" s="245"/>
      <c r="TQ6" s="245"/>
      <c r="TR6" s="245"/>
      <c r="TS6" s="245"/>
      <c r="TT6" s="245"/>
      <c r="TU6" s="245"/>
      <c r="TV6" s="245"/>
      <c r="TW6" s="245"/>
      <c r="TX6" s="245"/>
      <c r="TY6" s="245"/>
      <c r="TZ6" s="245"/>
      <c r="UA6" s="245"/>
      <c r="UB6" s="245"/>
      <c r="UC6" s="245"/>
      <c r="UD6" s="245"/>
      <c r="UE6" s="245"/>
      <c r="UF6" s="245"/>
      <c r="UG6" s="245"/>
      <c r="UH6" s="245"/>
      <c r="UI6" s="245"/>
      <c r="UJ6" s="245"/>
      <c r="UK6" s="245"/>
      <c r="UL6" s="245"/>
      <c r="UM6" s="245"/>
      <c r="UN6" s="245"/>
      <c r="UO6" s="245"/>
      <c r="UP6" s="245"/>
      <c r="UQ6" s="245"/>
      <c r="UR6" s="245"/>
      <c r="US6" s="245"/>
      <c r="UT6" s="245"/>
      <c r="UU6" s="245"/>
      <c r="UV6" s="245"/>
      <c r="UW6" s="245"/>
      <c r="UX6" s="245"/>
      <c r="UY6" s="245"/>
      <c r="UZ6" s="245"/>
      <c r="VA6" s="245"/>
      <c r="VB6" s="245"/>
      <c r="VC6" s="245"/>
      <c r="VD6" s="245"/>
      <c r="VE6" s="245"/>
      <c r="VF6" s="245"/>
      <c r="VG6" s="245"/>
      <c r="VH6" s="245"/>
      <c r="VI6" s="245"/>
      <c r="VJ6" s="245"/>
      <c r="VK6" s="245"/>
      <c r="VL6" s="245"/>
      <c r="VM6" s="245"/>
      <c r="VN6" s="245"/>
      <c r="VO6" s="245"/>
      <c r="VP6" s="245"/>
      <c r="VQ6" s="245"/>
      <c r="VR6" s="245"/>
      <c r="VS6" s="245"/>
      <c r="VT6" s="245"/>
      <c r="VU6" s="245"/>
      <c r="VV6" s="245"/>
      <c r="VW6" s="245"/>
      <c r="VX6" s="245"/>
      <c r="VY6" s="245"/>
      <c r="VZ6" s="245"/>
      <c r="WA6" s="245"/>
      <c r="WB6" s="245"/>
      <c r="WC6" s="245"/>
      <c r="WD6" s="245"/>
      <c r="WE6" s="245"/>
      <c r="WF6" s="245"/>
      <c r="WG6" s="245"/>
      <c r="WH6" s="245"/>
      <c r="WI6" s="245"/>
      <c r="WJ6" s="245"/>
      <c r="WK6" s="245"/>
      <c r="WL6" s="245"/>
      <c r="WM6" s="245"/>
      <c r="WN6" s="245"/>
      <c r="WO6" s="245"/>
      <c r="WP6" s="245"/>
      <c r="WQ6" s="245"/>
      <c r="WR6" s="245"/>
      <c r="WS6" s="245"/>
      <c r="WT6" s="245"/>
      <c r="WU6" s="245"/>
      <c r="WV6" s="245"/>
      <c r="WW6" s="245"/>
      <c r="WX6" s="245"/>
      <c r="WY6" s="245"/>
      <c r="WZ6" s="245"/>
      <c r="XA6" s="245"/>
      <c r="XB6" s="245"/>
      <c r="XC6" s="245"/>
      <c r="XD6" s="245"/>
      <c r="XE6" s="245"/>
      <c r="XF6" s="245"/>
      <c r="XG6" s="245"/>
      <c r="XH6" s="245"/>
      <c r="XI6" s="245"/>
      <c r="XJ6" s="245"/>
      <c r="XK6" s="245"/>
      <c r="XL6" s="245"/>
      <c r="XM6" s="245"/>
      <c r="XN6" s="245"/>
      <c r="XO6" s="245"/>
      <c r="XP6" s="245"/>
      <c r="XQ6" s="245"/>
      <c r="XR6" s="245"/>
      <c r="XS6" s="245"/>
      <c r="XT6" s="245"/>
      <c r="XU6" s="245"/>
      <c r="XV6" s="245"/>
      <c r="XW6" s="245"/>
      <c r="XX6" s="245"/>
      <c r="XY6" s="245"/>
      <c r="XZ6" s="245"/>
      <c r="YA6" s="245"/>
      <c r="YB6" s="245"/>
      <c r="YC6" s="245"/>
      <c r="YD6" s="245"/>
      <c r="YE6" s="245"/>
      <c r="YF6" s="245"/>
      <c r="YG6" s="245"/>
      <c r="YH6" s="245"/>
      <c r="YI6" s="245"/>
      <c r="YJ6" s="245"/>
      <c r="YK6" s="245"/>
      <c r="YL6" s="245"/>
      <c r="YM6" s="245"/>
      <c r="YN6" s="245"/>
      <c r="YO6" s="245"/>
      <c r="YP6" s="245"/>
      <c r="YQ6" s="245"/>
      <c r="YR6" s="245"/>
      <c r="YS6" s="245"/>
      <c r="YT6" s="245"/>
      <c r="YU6" s="245"/>
      <c r="YV6" s="245"/>
      <c r="YW6" s="245"/>
      <c r="YX6" s="245"/>
      <c r="YY6" s="245"/>
      <c r="YZ6" s="245"/>
      <c r="ZA6" s="245"/>
      <c r="ZB6" s="245"/>
      <c r="ZC6" s="245"/>
      <c r="ZD6" s="245"/>
      <c r="ZE6" s="245"/>
      <c r="ZF6" s="245"/>
      <c r="ZG6" s="245"/>
      <c r="ZH6" s="245"/>
      <c r="ZI6" s="245"/>
      <c r="ZJ6" s="245"/>
      <c r="ZK6" s="245"/>
      <c r="ZL6" s="245"/>
      <c r="ZM6" s="245"/>
      <c r="ZN6" s="245"/>
      <c r="ZO6" s="245"/>
      <c r="ZP6" s="245"/>
      <c r="ZQ6" s="245"/>
      <c r="ZR6" s="245"/>
      <c r="ZS6" s="245"/>
      <c r="ZT6" s="245"/>
      <c r="ZU6" s="245"/>
      <c r="ZV6" s="245"/>
      <c r="ZW6" s="245"/>
      <c r="ZX6" s="245"/>
      <c r="ZY6" s="245"/>
      <c r="ZZ6" s="245"/>
      <c r="AAA6" s="245"/>
      <c r="AAB6" s="245"/>
      <c r="AAC6" s="245"/>
      <c r="AAD6" s="245"/>
      <c r="AAE6" s="245"/>
      <c r="AAF6" s="245"/>
      <c r="AAG6" s="245"/>
      <c r="AAH6" s="245"/>
      <c r="AAI6" s="245"/>
      <c r="AAJ6" s="245"/>
      <c r="AAK6" s="245"/>
      <c r="AAL6" s="245"/>
      <c r="AAM6" s="245"/>
      <c r="AAN6" s="245"/>
      <c r="AAO6" s="245"/>
      <c r="AAP6" s="245"/>
      <c r="AAQ6" s="245"/>
      <c r="AAR6" s="245"/>
      <c r="AAS6" s="245"/>
      <c r="AAT6" s="245"/>
      <c r="AAU6" s="245"/>
      <c r="AAV6" s="245"/>
      <c r="AAW6" s="245"/>
      <c r="AAX6" s="245"/>
      <c r="AAY6" s="245"/>
      <c r="AAZ6" s="245"/>
      <c r="ABA6" s="245"/>
      <c r="ABB6" s="245"/>
      <c r="ABC6" s="245"/>
      <c r="ABD6" s="245"/>
      <c r="ABE6" s="245"/>
      <c r="ABF6" s="245"/>
      <c r="ABG6" s="245"/>
      <c r="ABH6" s="245"/>
      <c r="ABI6" s="245"/>
      <c r="ABJ6" s="245"/>
      <c r="ABK6" s="245"/>
      <c r="ABL6" s="245"/>
      <c r="ABM6" s="245"/>
      <c r="ABN6" s="245"/>
      <c r="ABO6" s="245"/>
      <c r="ABP6" s="245"/>
      <c r="ABQ6" s="245"/>
      <c r="ABR6" s="245"/>
      <c r="ABS6" s="245"/>
      <c r="ABT6" s="245"/>
      <c r="ABU6" s="245"/>
      <c r="ABV6" s="245"/>
      <c r="ABW6" s="245"/>
      <c r="ABX6" s="245"/>
      <c r="ABY6" s="245"/>
      <c r="ABZ6" s="245"/>
      <c r="ACA6" s="245"/>
      <c r="ACB6" s="245"/>
      <c r="ACC6" s="245"/>
      <c r="ACD6" s="245"/>
      <c r="ACE6" s="245"/>
      <c r="ACF6" s="245"/>
      <c r="ACG6" s="245"/>
      <c r="ACH6" s="245"/>
      <c r="ACI6" s="245"/>
      <c r="ACJ6" s="245"/>
      <c r="ACK6" s="245"/>
      <c r="ACL6" s="245"/>
      <c r="ACM6" s="245"/>
      <c r="ACN6" s="245"/>
      <c r="ACO6" s="245"/>
      <c r="ACP6" s="245"/>
      <c r="ACQ6" s="245"/>
      <c r="ACR6" s="245"/>
      <c r="ACS6" s="245"/>
      <c r="ACT6" s="245"/>
      <c r="ACU6" s="245"/>
      <c r="ACV6" s="245"/>
      <c r="ACW6" s="245"/>
      <c r="ACX6" s="245"/>
      <c r="ACY6" s="245"/>
      <c r="ACZ6" s="245"/>
      <c r="ADA6" s="245"/>
      <c r="ADB6" s="245"/>
      <c r="ADC6" s="245"/>
      <c r="ADD6" s="245"/>
      <c r="ADE6" s="245"/>
      <c r="ADF6" s="245"/>
      <c r="ADG6" s="245"/>
      <c r="ADH6" s="245"/>
      <c r="ADI6" s="245"/>
      <c r="ADJ6" s="245"/>
      <c r="ADK6" s="245"/>
      <c r="ADL6" s="245"/>
      <c r="ADM6" s="245"/>
      <c r="ADN6" s="245"/>
      <c r="ADO6" s="245"/>
      <c r="ADP6" s="245"/>
      <c r="ADQ6" s="245"/>
      <c r="ADR6" s="245"/>
      <c r="ADS6" s="245"/>
      <c r="ADT6" s="245"/>
      <c r="ADU6" s="245"/>
      <c r="ADV6" s="245"/>
      <c r="ADW6" s="245"/>
      <c r="ADX6" s="245"/>
      <c r="ADY6" s="245"/>
      <c r="ADZ6" s="245"/>
      <c r="AEA6" s="245"/>
      <c r="AEB6" s="245"/>
      <c r="AEC6" s="245"/>
      <c r="AED6" s="245"/>
      <c r="AEE6" s="245"/>
      <c r="AEF6" s="245"/>
      <c r="AEG6" s="245"/>
      <c r="AEH6" s="245"/>
      <c r="AEI6" s="245"/>
      <c r="AEJ6" s="245"/>
      <c r="AEK6" s="245"/>
      <c r="AEL6" s="245"/>
      <c r="AEM6" s="245"/>
      <c r="AEN6" s="245"/>
      <c r="AEO6" s="245"/>
      <c r="AEP6" s="245"/>
      <c r="AEQ6" s="245"/>
      <c r="AER6" s="245"/>
      <c r="AES6" s="245"/>
      <c r="AET6" s="245"/>
      <c r="AEU6" s="245"/>
      <c r="AEV6" s="245"/>
      <c r="AEW6" s="245"/>
      <c r="AEX6" s="245"/>
      <c r="AEY6" s="245"/>
      <c r="AEZ6" s="245"/>
      <c r="AFA6" s="245"/>
      <c r="AFB6" s="245"/>
      <c r="AFC6" s="245"/>
      <c r="AFD6" s="245"/>
      <c r="AFE6" s="245"/>
      <c r="AFF6" s="245"/>
      <c r="AFG6" s="245"/>
      <c r="AFH6" s="245"/>
      <c r="AFI6" s="245"/>
      <c r="AFJ6" s="245"/>
      <c r="AFK6" s="245"/>
      <c r="AFL6" s="245"/>
      <c r="AFM6" s="245"/>
      <c r="AFN6" s="245"/>
      <c r="AFO6" s="245"/>
      <c r="AFP6" s="245"/>
      <c r="AFQ6" s="245"/>
      <c r="AFR6" s="245"/>
      <c r="AFS6" s="245"/>
      <c r="AFT6" s="245"/>
      <c r="AFU6" s="245"/>
      <c r="AFV6" s="245"/>
      <c r="AFW6" s="245"/>
      <c r="AFX6" s="245"/>
      <c r="AFY6" s="245"/>
      <c r="AFZ6" s="245"/>
      <c r="AGA6" s="245"/>
      <c r="AGB6" s="245"/>
      <c r="AGC6" s="245"/>
      <c r="AGD6" s="245"/>
      <c r="AGE6" s="245"/>
      <c r="AGF6" s="245"/>
      <c r="AGG6" s="245"/>
      <c r="AGH6" s="245"/>
      <c r="AGI6" s="245"/>
      <c r="AGJ6" s="245"/>
      <c r="AGK6" s="245"/>
      <c r="AGL6" s="245"/>
      <c r="AGM6" s="245"/>
      <c r="AGN6" s="245"/>
      <c r="AGO6" s="245"/>
      <c r="AGP6" s="245"/>
      <c r="AGQ6" s="245"/>
      <c r="AGR6" s="245"/>
      <c r="AGS6" s="245"/>
      <c r="AGT6" s="245"/>
      <c r="AGU6" s="245"/>
      <c r="AGV6" s="245"/>
      <c r="AGW6" s="245"/>
      <c r="AGX6" s="245"/>
      <c r="AGY6" s="245"/>
      <c r="AGZ6" s="245"/>
      <c r="AHA6" s="245"/>
    </row>
    <row r="7" spans="1:885" ht="30" customHeight="1" x14ac:dyDescent="0.3">
      <c r="A7" s="267"/>
      <c r="B7" s="269"/>
      <c r="C7" s="269"/>
      <c r="D7" s="272"/>
      <c r="E7" s="269"/>
      <c r="F7" s="269"/>
      <c r="G7" s="269"/>
      <c r="H7" s="269"/>
      <c r="I7" s="269"/>
      <c r="J7" s="275"/>
      <c r="K7" s="276"/>
      <c r="L7" s="270"/>
      <c r="M7" s="605"/>
      <c r="N7" s="301"/>
      <c r="O7" s="271"/>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42"/>
      <c r="B8" s="256"/>
      <c r="C8" s="253"/>
      <c r="D8" s="625"/>
      <c r="E8" s="249"/>
      <c r="F8" s="249"/>
      <c r="G8" s="249"/>
      <c r="H8" s="249"/>
      <c r="I8" s="249"/>
      <c r="J8" s="246"/>
      <c r="K8" s="253"/>
      <c r="L8" s="244"/>
      <c r="M8" s="248"/>
      <c r="N8" s="297"/>
      <c r="O8" s="624"/>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72.599999999999994" customHeight="1" x14ac:dyDescent="0.3">
      <c r="A9" s="277"/>
      <c r="B9" s="269"/>
      <c r="C9" s="273"/>
      <c r="D9" s="273"/>
      <c r="E9" s="269"/>
      <c r="F9" s="273"/>
      <c r="G9" s="273"/>
      <c r="H9" s="273"/>
      <c r="I9" s="273"/>
      <c r="J9" s="278"/>
      <c r="K9" s="273"/>
      <c r="L9" s="278"/>
      <c r="M9" s="278"/>
      <c r="N9" s="318"/>
      <c r="O9" s="279"/>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30" customHeight="1" x14ac:dyDescent="0.35">
      <c r="A10" s="242"/>
      <c r="B10" s="265"/>
      <c r="C10" s="249"/>
      <c r="D10" s="249"/>
      <c r="E10" s="249"/>
      <c r="F10" s="249"/>
      <c r="G10" s="249"/>
      <c r="H10" s="249"/>
      <c r="I10" s="249"/>
      <c r="J10" s="250"/>
      <c r="K10" s="262"/>
      <c r="L10" s="244"/>
      <c r="M10" s="248"/>
      <c r="N10" s="302"/>
      <c r="O10" s="624"/>
      <c r="P10" s="245"/>
      <c r="Q10" s="245"/>
      <c r="R10" s="245"/>
      <c r="S10" s="245"/>
      <c r="T10" s="245"/>
      <c r="U10" s="245"/>
      <c r="V10" s="245"/>
      <c r="W10" s="245"/>
      <c r="X10" s="245"/>
      <c r="Y10" s="245"/>
      <c r="Z10" s="245"/>
      <c r="AA10" s="245"/>
      <c r="AB10" s="245"/>
      <c r="AC10" s="245"/>
      <c r="AD10" s="245"/>
      <c r="AE10" s="245"/>
      <c r="AF10" s="245"/>
      <c r="AG10" s="245"/>
      <c r="AH10" s="245"/>
      <c r="AI10" s="266"/>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62.4" customHeight="1" x14ac:dyDescent="0.3">
      <c r="A11" s="277"/>
      <c r="B11" s="268"/>
      <c r="C11" s="269"/>
      <c r="D11" s="269"/>
      <c r="E11" s="269"/>
      <c r="F11" s="269"/>
      <c r="G11" s="269"/>
      <c r="H11" s="269"/>
      <c r="I11" s="269"/>
      <c r="J11" s="274"/>
      <c r="K11" s="273"/>
      <c r="L11" s="273"/>
      <c r="M11" s="278"/>
      <c r="N11" s="298"/>
      <c r="O11" s="271"/>
      <c r="P11" s="251"/>
      <c r="Q11" s="251"/>
      <c r="R11" s="251"/>
      <c r="S11" s="251"/>
      <c r="T11" s="251"/>
      <c r="U11" s="251"/>
      <c r="V11" s="251"/>
      <c r="W11" s="251"/>
      <c r="X11" s="251"/>
      <c r="Y11" s="251"/>
      <c r="Z11" s="251"/>
      <c r="AA11" s="251"/>
      <c r="AB11" s="251"/>
      <c r="AC11" s="251"/>
      <c r="AD11" s="251"/>
      <c r="AE11" s="251"/>
      <c r="AF11" s="251"/>
      <c r="AG11" s="251"/>
      <c r="AH11" s="251"/>
      <c r="AI11" s="251"/>
      <c r="AJ11" s="251"/>
      <c r="AK11" s="251"/>
      <c r="AL11" s="251"/>
      <c r="AM11" s="251"/>
      <c r="AN11" s="251"/>
      <c r="AO11" s="251"/>
      <c r="AP11" s="251"/>
      <c r="AQ11" s="251"/>
      <c r="AR11" s="251"/>
      <c r="AS11" s="251"/>
      <c r="AT11" s="251"/>
      <c r="AU11" s="251"/>
      <c r="AV11" s="251"/>
      <c r="AW11" s="251"/>
      <c r="AX11" s="251"/>
      <c r="AY11" s="251"/>
      <c r="AZ11" s="251"/>
      <c r="BA11" s="251"/>
      <c r="BB11" s="251"/>
      <c r="BC11" s="251"/>
      <c r="BD11" s="251"/>
      <c r="BE11" s="251"/>
      <c r="BF11" s="251"/>
      <c r="BG11" s="251"/>
      <c r="BH11" s="251"/>
      <c r="BI11" s="251"/>
      <c r="BJ11" s="251"/>
      <c r="BK11" s="251"/>
      <c r="BL11" s="251"/>
      <c r="BM11" s="251"/>
      <c r="BN11" s="251"/>
      <c r="BO11" s="251"/>
      <c r="BP11" s="251"/>
      <c r="BQ11" s="251"/>
      <c r="BR11" s="251"/>
      <c r="BS11" s="251"/>
      <c r="BT11" s="251"/>
      <c r="BU11" s="251"/>
      <c r="BV11" s="251"/>
      <c r="BW11" s="251"/>
      <c r="BX11" s="251"/>
      <c r="BY11" s="251"/>
      <c r="BZ11" s="251"/>
      <c r="CA11" s="251"/>
      <c r="CB11" s="251"/>
      <c r="CC11" s="251"/>
      <c r="CD11" s="251"/>
      <c r="CE11" s="251"/>
      <c r="CF11" s="251"/>
      <c r="CG11" s="251"/>
      <c r="CH11" s="251"/>
      <c r="CI11" s="251"/>
      <c r="CJ11" s="251"/>
      <c r="CK11" s="251"/>
      <c r="CL11" s="251"/>
      <c r="CM11" s="251"/>
      <c r="CN11" s="251"/>
      <c r="CO11" s="251"/>
      <c r="CP11" s="251"/>
      <c r="CQ11" s="251"/>
      <c r="CR11" s="251"/>
      <c r="CS11" s="251"/>
      <c r="CT11" s="251"/>
      <c r="CU11" s="251"/>
      <c r="CV11" s="251"/>
      <c r="CW11" s="251"/>
      <c r="CX11" s="251"/>
      <c r="CY11" s="251"/>
      <c r="CZ11" s="251"/>
      <c r="DA11" s="251"/>
      <c r="DB11" s="251"/>
      <c r="DC11" s="251"/>
      <c r="DD11" s="251"/>
      <c r="DE11" s="251"/>
      <c r="DF11" s="251"/>
      <c r="DG11" s="251"/>
      <c r="DH11" s="251"/>
      <c r="DI11" s="251"/>
      <c r="DJ11" s="251"/>
      <c r="DK11" s="251"/>
      <c r="DL11" s="251"/>
      <c r="DM11" s="251"/>
      <c r="DN11" s="251"/>
      <c r="DO11" s="251"/>
      <c r="DP11" s="251"/>
      <c r="DQ11" s="251"/>
      <c r="DR11" s="251"/>
      <c r="DS11" s="251"/>
      <c r="DT11" s="251"/>
      <c r="DU11" s="251"/>
      <c r="DV11" s="251"/>
      <c r="DW11" s="251"/>
      <c r="DX11" s="251"/>
      <c r="DY11" s="251"/>
      <c r="DZ11" s="251"/>
      <c r="EA11" s="251"/>
      <c r="EB11" s="251"/>
      <c r="EC11" s="251"/>
      <c r="ED11" s="251"/>
      <c r="EE11" s="251"/>
      <c r="EF11" s="251"/>
      <c r="EG11" s="251"/>
      <c r="EH11" s="251"/>
      <c r="EI11" s="251"/>
      <c r="EJ11" s="251"/>
      <c r="EK11" s="251"/>
      <c r="EL11" s="251"/>
      <c r="EM11" s="251"/>
      <c r="EN11" s="251"/>
      <c r="EO11" s="251"/>
      <c r="EP11" s="251"/>
      <c r="EQ11" s="251"/>
      <c r="ER11" s="251"/>
      <c r="ES11" s="251"/>
      <c r="ET11" s="251"/>
      <c r="EU11" s="251"/>
      <c r="EV11" s="251"/>
      <c r="EW11" s="251"/>
      <c r="EX11" s="251"/>
      <c r="EY11" s="251"/>
      <c r="EZ11" s="251"/>
      <c r="FA11" s="251"/>
      <c r="FB11" s="251"/>
      <c r="FC11" s="251"/>
      <c r="FD11" s="251"/>
      <c r="FE11" s="251"/>
      <c r="FF11" s="251"/>
      <c r="FG11" s="251"/>
      <c r="FH11" s="251"/>
      <c r="FI11" s="251"/>
      <c r="FJ11" s="251"/>
      <c r="FK11" s="251"/>
      <c r="FL11" s="251"/>
      <c r="FM11" s="251"/>
      <c r="FN11" s="251"/>
      <c r="FO11" s="251"/>
      <c r="FP11" s="251"/>
      <c r="FQ11" s="251"/>
      <c r="FR11" s="251"/>
      <c r="FS11" s="251"/>
      <c r="FT11" s="251"/>
      <c r="FU11" s="251"/>
      <c r="FV11" s="251"/>
      <c r="FW11" s="251"/>
      <c r="FX11" s="251"/>
      <c r="FY11" s="251"/>
      <c r="FZ11" s="251"/>
      <c r="GA11" s="251"/>
      <c r="GB11" s="251"/>
      <c r="GC11" s="251"/>
      <c r="GD11" s="251"/>
      <c r="GE11" s="251"/>
      <c r="GF11" s="251"/>
      <c r="GG11" s="251"/>
      <c r="GH11" s="251"/>
      <c r="GI11" s="251"/>
      <c r="GJ11" s="251"/>
      <c r="GK11" s="251"/>
      <c r="GL11" s="251"/>
      <c r="GM11" s="251"/>
      <c r="GN11" s="251"/>
      <c r="GO11" s="251"/>
      <c r="GP11" s="251"/>
      <c r="GQ11" s="251"/>
      <c r="GR11" s="251"/>
      <c r="GS11" s="251"/>
      <c r="GT11" s="251"/>
      <c r="GU11" s="251"/>
      <c r="GV11" s="251"/>
      <c r="GW11" s="251"/>
      <c r="GX11" s="251"/>
      <c r="GY11" s="251"/>
      <c r="GZ11" s="251"/>
      <c r="HA11" s="251"/>
      <c r="HB11" s="251"/>
      <c r="HC11" s="251"/>
      <c r="HD11" s="251"/>
      <c r="HE11" s="251"/>
      <c r="HF11" s="251"/>
      <c r="HG11" s="251"/>
      <c r="HH11" s="251"/>
      <c r="HI11" s="251"/>
      <c r="HJ11" s="251"/>
      <c r="HK11" s="251"/>
      <c r="HL11" s="251"/>
      <c r="HM11" s="251"/>
      <c r="HN11" s="251"/>
      <c r="HO11" s="251"/>
      <c r="HP11" s="251"/>
      <c r="HQ11" s="251"/>
      <c r="HR11" s="251"/>
      <c r="HS11" s="251"/>
      <c r="HT11" s="251"/>
      <c r="HU11" s="251"/>
      <c r="HV11" s="251"/>
      <c r="HW11" s="251"/>
      <c r="HX11" s="251"/>
      <c r="HY11" s="251"/>
      <c r="HZ11" s="251"/>
      <c r="IA11" s="251"/>
      <c r="IB11" s="251"/>
      <c r="IC11" s="251"/>
      <c r="ID11" s="251"/>
      <c r="IE11" s="251"/>
      <c r="IF11" s="251"/>
      <c r="IG11" s="251"/>
      <c r="IH11" s="251"/>
      <c r="II11" s="251"/>
      <c r="IJ11" s="251"/>
      <c r="IK11" s="251"/>
      <c r="IL11" s="251"/>
      <c r="IM11" s="251"/>
      <c r="IN11" s="251"/>
      <c r="IO11" s="251"/>
      <c r="IP11" s="251"/>
      <c r="IQ11" s="251"/>
      <c r="IR11" s="251"/>
      <c r="IS11" s="251"/>
      <c r="IT11" s="251"/>
      <c r="IU11" s="251"/>
      <c r="IV11" s="251"/>
      <c r="IW11" s="251"/>
      <c r="IX11" s="251"/>
      <c r="IY11" s="251"/>
      <c r="IZ11" s="251"/>
      <c r="JA11" s="251"/>
      <c r="JB11" s="251"/>
      <c r="JC11" s="251"/>
      <c r="JD11" s="251"/>
      <c r="JE11" s="251"/>
      <c r="JF11" s="251"/>
      <c r="JG11" s="251"/>
      <c r="JH11" s="251"/>
      <c r="JI11" s="251"/>
      <c r="JJ11" s="251"/>
      <c r="JK11" s="251"/>
      <c r="JL11" s="251"/>
      <c r="JM11" s="251"/>
      <c r="JN11" s="251"/>
      <c r="JO11" s="251"/>
      <c r="JP11" s="251"/>
      <c r="JQ11" s="251"/>
      <c r="JR11" s="251"/>
      <c r="JS11" s="251"/>
      <c r="JT11" s="251"/>
      <c r="JU11" s="251"/>
      <c r="JV11" s="251"/>
      <c r="JW11" s="251"/>
      <c r="JX11" s="251"/>
      <c r="JY11" s="251"/>
      <c r="JZ11" s="251"/>
      <c r="KA11" s="251"/>
      <c r="KB11" s="251"/>
      <c r="KC11" s="251"/>
      <c r="KD11" s="251"/>
      <c r="KE11" s="251"/>
      <c r="KF11" s="251"/>
      <c r="KG11" s="251"/>
      <c r="KH11" s="251"/>
      <c r="KI11" s="251"/>
      <c r="KJ11" s="251"/>
      <c r="KK11" s="251"/>
      <c r="KL11" s="251"/>
      <c r="KM11" s="251"/>
      <c r="KN11" s="251"/>
      <c r="KO11" s="251"/>
      <c r="KP11" s="251"/>
      <c r="KQ11" s="251"/>
      <c r="KR11" s="251"/>
      <c r="KS11" s="251"/>
      <c r="KT11" s="251"/>
      <c r="KU11" s="251"/>
      <c r="KV11" s="251"/>
      <c r="KW11" s="251"/>
      <c r="KX11" s="251"/>
      <c r="KY11" s="251"/>
      <c r="KZ11" s="251"/>
      <c r="LA11" s="251"/>
      <c r="LB11" s="251"/>
      <c r="LC11" s="251"/>
      <c r="LD11" s="251"/>
      <c r="LE11" s="251"/>
      <c r="LF11" s="251"/>
      <c r="LG11" s="251"/>
      <c r="LH11" s="251"/>
      <c r="LI11" s="251"/>
      <c r="LJ11" s="251"/>
      <c r="LK11" s="251"/>
      <c r="LL11" s="251"/>
      <c r="LM11" s="251"/>
      <c r="LN11" s="251"/>
      <c r="LO11" s="251"/>
      <c r="LP11" s="251"/>
      <c r="LQ11" s="251"/>
      <c r="LR11" s="251"/>
      <c r="LS11" s="251"/>
      <c r="LT11" s="251"/>
      <c r="LU11" s="251"/>
      <c r="LV11" s="251"/>
      <c r="LW11" s="251"/>
      <c r="LX11" s="251"/>
      <c r="LY11" s="251"/>
      <c r="LZ11" s="251"/>
      <c r="MA11" s="251"/>
      <c r="MB11" s="251"/>
      <c r="MC11" s="251"/>
      <c r="MD11" s="251"/>
      <c r="ME11" s="251"/>
      <c r="MF11" s="251"/>
      <c r="MG11" s="251"/>
      <c r="MH11" s="251"/>
      <c r="MI11" s="251"/>
      <c r="MJ11" s="251"/>
      <c r="MK11" s="251"/>
      <c r="ML11" s="251"/>
      <c r="MM11" s="251"/>
      <c r="MN11" s="251"/>
      <c r="MO11" s="251"/>
      <c r="MP11" s="251"/>
      <c r="MQ11" s="251"/>
      <c r="MR11" s="251"/>
      <c r="MS11" s="251"/>
      <c r="MT11" s="251"/>
      <c r="MU11" s="251"/>
      <c r="MV11" s="251"/>
      <c r="MW11" s="251"/>
      <c r="MX11" s="251"/>
      <c r="MY11" s="251"/>
      <c r="MZ11" s="251"/>
      <c r="NA11" s="251"/>
      <c r="NB11" s="251"/>
      <c r="NC11" s="251"/>
      <c r="ND11" s="251"/>
      <c r="NE11" s="251"/>
      <c r="NF11" s="251"/>
      <c r="NG11" s="251"/>
      <c r="NH11" s="251"/>
      <c r="NI11" s="251"/>
      <c r="NJ11" s="251"/>
      <c r="NK11" s="251"/>
      <c r="NL11" s="251"/>
      <c r="NM11" s="251"/>
      <c r="NN11" s="251"/>
      <c r="NO11" s="251"/>
      <c r="NP11" s="251"/>
      <c r="NQ11" s="251"/>
      <c r="NR11" s="251"/>
      <c r="NS11" s="251"/>
      <c r="NT11" s="251"/>
      <c r="NU11" s="251"/>
      <c r="NV11" s="251"/>
      <c r="NW11" s="251"/>
      <c r="NX11" s="251"/>
      <c r="NY11" s="251"/>
      <c r="NZ11" s="251"/>
      <c r="OA11" s="251"/>
      <c r="OB11" s="251"/>
      <c r="OC11" s="251"/>
      <c r="OD11" s="251"/>
      <c r="OE11" s="251"/>
      <c r="OF11" s="251"/>
      <c r="OG11" s="251"/>
      <c r="OH11" s="251"/>
      <c r="OI11" s="251"/>
      <c r="OJ11" s="251"/>
      <c r="OK11" s="251"/>
      <c r="OL11" s="251"/>
      <c r="OM11" s="251"/>
      <c r="ON11" s="251"/>
      <c r="OO11" s="251"/>
      <c r="OP11" s="251"/>
      <c r="OQ11" s="251"/>
      <c r="OR11" s="251"/>
      <c r="OS11" s="251"/>
      <c r="OT11" s="251"/>
      <c r="OU11" s="251"/>
      <c r="OV11" s="251"/>
      <c r="OW11" s="251"/>
      <c r="OX11" s="251"/>
      <c r="OY11" s="251"/>
      <c r="OZ11" s="251"/>
      <c r="PA11" s="251"/>
      <c r="PB11" s="251"/>
      <c r="PC11" s="251"/>
      <c r="PD11" s="251"/>
      <c r="PE11" s="251"/>
      <c r="PF11" s="251"/>
      <c r="PG11" s="251"/>
      <c r="PH11" s="251"/>
      <c r="PI11" s="251"/>
      <c r="PJ11" s="251"/>
      <c r="PK11" s="251"/>
      <c r="PL11" s="251"/>
      <c r="PM11" s="251"/>
      <c r="PN11" s="251"/>
      <c r="PO11" s="251"/>
      <c r="PP11" s="251"/>
      <c r="PQ11" s="251"/>
      <c r="PR11" s="251"/>
      <c r="PS11" s="251"/>
      <c r="PT11" s="251"/>
      <c r="PU11" s="251"/>
      <c r="PV11" s="251"/>
      <c r="PW11" s="251"/>
      <c r="PX11" s="251"/>
      <c r="PY11" s="251"/>
      <c r="PZ11" s="251"/>
      <c r="QA11" s="251"/>
      <c r="QB11" s="251"/>
      <c r="QC11" s="251"/>
      <c r="QD11" s="251"/>
      <c r="QE11" s="251"/>
      <c r="QF11" s="251"/>
      <c r="QG11" s="251"/>
      <c r="QH11" s="251"/>
      <c r="QI11" s="251"/>
      <c r="QJ11" s="251"/>
      <c r="QK11" s="251"/>
      <c r="QL11" s="251"/>
      <c r="QM11" s="251"/>
      <c r="QN11" s="251"/>
      <c r="QO11" s="251"/>
      <c r="QP11" s="251"/>
      <c r="QQ11" s="251"/>
      <c r="QR11" s="251"/>
      <c r="QS11" s="251"/>
      <c r="QT11" s="251"/>
      <c r="QU11" s="251"/>
      <c r="QV11" s="251"/>
      <c r="QW11" s="251"/>
      <c r="QX11" s="251"/>
      <c r="QY11" s="251"/>
      <c r="QZ11" s="251"/>
      <c r="RA11" s="251"/>
      <c r="RB11" s="251"/>
      <c r="RC11" s="251"/>
      <c r="RD11" s="251"/>
      <c r="RE11" s="251"/>
      <c r="RF11" s="251"/>
      <c r="RG11" s="251"/>
      <c r="RH11" s="251"/>
      <c r="RI11" s="251"/>
      <c r="RJ11" s="251"/>
      <c r="RK11" s="251"/>
      <c r="RL11" s="251"/>
      <c r="RM11" s="251"/>
      <c r="RN11" s="251"/>
      <c r="RO11" s="251"/>
      <c r="RP11" s="251"/>
      <c r="RQ11" s="251"/>
      <c r="RR11" s="251"/>
      <c r="RS11" s="251"/>
      <c r="RT11" s="251"/>
      <c r="RU11" s="251"/>
      <c r="RV11" s="251"/>
      <c r="RW11" s="251"/>
      <c r="RX11" s="251"/>
      <c r="RY11" s="251"/>
      <c r="RZ11" s="251"/>
      <c r="SA11" s="251"/>
      <c r="SB11" s="251"/>
      <c r="SC11" s="251"/>
      <c r="SD11" s="251"/>
      <c r="SE11" s="251"/>
      <c r="SF11" s="251"/>
      <c r="SG11" s="251"/>
      <c r="SH11" s="251"/>
      <c r="SI11" s="251"/>
      <c r="SJ11" s="251"/>
      <c r="SK11" s="251"/>
      <c r="SL11" s="251"/>
      <c r="SM11" s="251"/>
      <c r="SN11" s="251"/>
      <c r="SO11" s="251"/>
      <c r="SP11" s="251"/>
      <c r="SQ11" s="251"/>
      <c r="SR11" s="251"/>
      <c r="SS11" s="251"/>
      <c r="ST11" s="251"/>
      <c r="SU11" s="251"/>
      <c r="SV11" s="251"/>
      <c r="SW11" s="251"/>
      <c r="SX11" s="251"/>
      <c r="SY11" s="251"/>
      <c r="SZ11" s="251"/>
      <c r="TA11" s="251"/>
      <c r="TB11" s="251"/>
      <c r="TC11" s="251"/>
      <c r="TD11" s="251"/>
      <c r="TE11" s="251"/>
      <c r="TF11" s="251"/>
      <c r="TG11" s="251"/>
      <c r="TH11" s="251"/>
      <c r="TI11" s="251"/>
      <c r="TJ11" s="251"/>
      <c r="TK11" s="251"/>
      <c r="TL11" s="251"/>
      <c r="TM11" s="251"/>
      <c r="TN11" s="251"/>
      <c r="TO11" s="251"/>
      <c r="TP11" s="251"/>
      <c r="TQ11" s="251"/>
      <c r="TR11" s="251"/>
      <c r="TS11" s="251"/>
      <c r="TT11" s="251"/>
      <c r="TU11" s="251"/>
      <c r="TV11" s="251"/>
      <c r="TW11" s="251"/>
      <c r="TX11" s="251"/>
      <c r="TY11" s="251"/>
      <c r="TZ11" s="251"/>
      <c r="UA11" s="251"/>
      <c r="UB11" s="251"/>
      <c r="UC11" s="251"/>
      <c r="UD11" s="251"/>
      <c r="UE11" s="251"/>
      <c r="UF11" s="251"/>
      <c r="UG11" s="251"/>
      <c r="UH11" s="251"/>
      <c r="UI11" s="251"/>
      <c r="UJ11" s="251"/>
      <c r="UK11" s="251"/>
      <c r="UL11" s="251"/>
      <c r="UM11" s="251"/>
      <c r="UN11" s="251"/>
      <c r="UO11" s="251"/>
      <c r="UP11" s="251"/>
      <c r="UQ11" s="251"/>
      <c r="UR11" s="251"/>
      <c r="US11" s="251"/>
      <c r="UT11" s="251"/>
      <c r="UU11" s="251"/>
      <c r="UV11" s="251"/>
      <c r="UW11" s="251"/>
      <c r="UX11" s="251"/>
      <c r="UY11" s="251"/>
      <c r="UZ11" s="251"/>
      <c r="VA11" s="251"/>
      <c r="VB11" s="251"/>
      <c r="VC11" s="251"/>
      <c r="VD11" s="251"/>
      <c r="VE11" s="251"/>
      <c r="VF11" s="251"/>
      <c r="VG11" s="251"/>
      <c r="VH11" s="251"/>
      <c r="VI11" s="251"/>
      <c r="VJ11" s="251"/>
      <c r="VK11" s="251"/>
      <c r="VL11" s="251"/>
      <c r="VM11" s="251"/>
      <c r="VN11" s="251"/>
      <c r="VO11" s="251"/>
      <c r="VP11" s="251"/>
      <c r="VQ11" s="251"/>
      <c r="VR11" s="251"/>
      <c r="VS11" s="251"/>
      <c r="VT11" s="251"/>
      <c r="VU11" s="251"/>
      <c r="VV11" s="251"/>
      <c r="VW11" s="251"/>
      <c r="VX11" s="251"/>
      <c r="VY11" s="251"/>
      <c r="VZ11" s="251"/>
      <c r="WA11" s="251"/>
      <c r="WB11" s="251"/>
      <c r="WC11" s="251"/>
      <c r="WD11" s="251"/>
      <c r="WE11" s="251"/>
      <c r="WF11" s="251"/>
      <c r="WG11" s="251"/>
      <c r="WH11" s="251"/>
      <c r="WI11" s="251"/>
      <c r="WJ11" s="251"/>
      <c r="WK11" s="251"/>
      <c r="WL11" s="251"/>
      <c r="WM11" s="251"/>
      <c r="WN11" s="251"/>
      <c r="WO11" s="251"/>
      <c r="WP11" s="251"/>
      <c r="WQ11" s="251"/>
      <c r="WR11" s="251"/>
      <c r="WS11" s="251"/>
      <c r="WT11" s="251"/>
      <c r="WU11" s="251"/>
      <c r="WV11" s="251"/>
      <c r="WW11" s="251"/>
      <c r="WX11" s="251"/>
      <c r="WY11" s="251"/>
      <c r="WZ11" s="251"/>
      <c r="XA11" s="251"/>
      <c r="XB11" s="251"/>
      <c r="XC11" s="251"/>
      <c r="XD11" s="251"/>
      <c r="XE11" s="251"/>
      <c r="XF11" s="251"/>
      <c r="XG11" s="251"/>
      <c r="XH11" s="251"/>
      <c r="XI11" s="251"/>
      <c r="XJ11" s="251"/>
      <c r="XK11" s="251"/>
      <c r="XL11" s="251"/>
      <c r="XM11" s="251"/>
      <c r="XN11" s="251"/>
      <c r="XO11" s="251"/>
      <c r="XP11" s="251"/>
      <c r="XQ11" s="251"/>
      <c r="XR11" s="251"/>
      <c r="XS11" s="251"/>
      <c r="XT11" s="251"/>
      <c r="XU11" s="251"/>
      <c r="XV11" s="251"/>
      <c r="XW11" s="251"/>
      <c r="XX11" s="251"/>
      <c r="XY11" s="251"/>
      <c r="XZ11" s="251"/>
      <c r="YA11" s="251"/>
      <c r="YB11" s="251"/>
      <c r="YC11" s="251"/>
      <c r="YD11" s="251"/>
      <c r="YE11" s="251"/>
      <c r="YF11" s="251"/>
      <c r="YG11" s="251"/>
      <c r="YH11" s="251"/>
      <c r="YI11" s="251"/>
      <c r="YJ11" s="251"/>
      <c r="YK11" s="251"/>
      <c r="YL11" s="251"/>
      <c r="YM11" s="251"/>
      <c r="YN11" s="251"/>
      <c r="YO11" s="251"/>
      <c r="YP11" s="251"/>
      <c r="YQ11" s="251"/>
      <c r="YR11" s="251"/>
      <c r="YS11" s="251"/>
      <c r="YT11" s="251"/>
      <c r="YU11" s="251"/>
      <c r="YV11" s="251"/>
      <c r="YW11" s="251"/>
      <c r="YX11" s="251"/>
      <c r="YY11" s="251"/>
      <c r="YZ11" s="251"/>
      <c r="ZA11" s="251"/>
      <c r="ZB11" s="251"/>
      <c r="ZC11" s="251"/>
      <c r="ZD11" s="251"/>
      <c r="ZE11" s="251"/>
      <c r="ZF11" s="251"/>
      <c r="ZG11" s="251"/>
      <c r="ZH11" s="251"/>
      <c r="ZI11" s="251"/>
      <c r="ZJ11" s="251"/>
      <c r="ZK11" s="251"/>
      <c r="ZL11" s="251"/>
      <c r="ZM11" s="251"/>
      <c r="ZN11" s="251"/>
      <c r="ZO11" s="251"/>
      <c r="ZP11" s="251"/>
      <c r="ZQ11" s="251"/>
      <c r="ZR11" s="251"/>
      <c r="ZS11" s="251"/>
      <c r="ZT11" s="251"/>
      <c r="ZU11" s="251"/>
      <c r="ZV11" s="251"/>
      <c r="ZW11" s="251"/>
      <c r="ZX11" s="251"/>
      <c r="ZY11" s="251"/>
      <c r="ZZ11" s="251"/>
      <c r="AAA11" s="251"/>
      <c r="AAB11" s="251"/>
      <c r="AAC11" s="251"/>
      <c r="AAD11" s="251"/>
      <c r="AAE11" s="251"/>
      <c r="AAF11" s="251"/>
      <c r="AAG11" s="251"/>
      <c r="AAH11" s="251"/>
      <c r="AAI11" s="251"/>
      <c r="AAJ11" s="251"/>
      <c r="AAK11" s="251"/>
      <c r="AAL11" s="251"/>
      <c r="AAM11" s="251"/>
      <c r="AAN11" s="251"/>
      <c r="AAO11" s="251"/>
      <c r="AAP11" s="251"/>
      <c r="AAQ11" s="251"/>
      <c r="AAR11" s="251"/>
      <c r="AAS11" s="251"/>
      <c r="AAT11" s="251"/>
      <c r="AAU11" s="251"/>
      <c r="AAV11" s="251"/>
      <c r="AAW11" s="251"/>
      <c r="AAX11" s="251"/>
      <c r="AAY11" s="251"/>
      <c r="AAZ11" s="251"/>
      <c r="ABA11" s="251"/>
      <c r="ABB11" s="251"/>
      <c r="ABC11" s="251"/>
      <c r="ABD11" s="251"/>
      <c r="ABE11" s="251"/>
      <c r="ABF11" s="251"/>
      <c r="ABG11" s="251"/>
      <c r="ABH11" s="251"/>
      <c r="ABI11" s="251"/>
      <c r="ABJ11" s="251"/>
      <c r="ABK11" s="251"/>
      <c r="ABL11" s="251"/>
      <c r="ABM11" s="251"/>
      <c r="ABN11" s="251"/>
      <c r="ABO11" s="251"/>
      <c r="ABP11" s="251"/>
      <c r="ABQ11" s="251"/>
      <c r="ABR11" s="251"/>
      <c r="ABS11" s="251"/>
      <c r="ABT11" s="251"/>
      <c r="ABU11" s="251"/>
      <c r="ABV11" s="251"/>
      <c r="ABW11" s="251"/>
      <c r="ABX11" s="251"/>
      <c r="ABY11" s="251"/>
      <c r="ABZ11" s="251"/>
      <c r="ACA11" s="251"/>
      <c r="ACB11" s="251"/>
      <c r="ACC11" s="251"/>
      <c r="ACD11" s="251"/>
      <c r="ACE11" s="251"/>
      <c r="ACF11" s="251"/>
      <c r="ACG11" s="251"/>
      <c r="ACH11" s="251"/>
      <c r="ACI11" s="251"/>
      <c r="ACJ11" s="251"/>
      <c r="ACK11" s="251"/>
      <c r="ACL11" s="251"/>
      <c r="ACM11" s="251"/>
      <c r="ACN11" s="251"/>
      <c r="ACO11" s="251"/>
      <c r="ACP11" s="251"/>
      <c r="ACQ11" s="251"/>
      <c r="ACR11" s="251"/>
      <c r="ACS11" s="251"/>
      <c r="ACT11" s="251"/>
      <c r="ACU11" s="251"/>
      <c r="ACV11" s="251"/>
      <c r="ACW11" s="251"/>
      <c r="ACX11" s="251"/>
      <c r="ACY11" s="251"/>
      <c r="ACZ11" s="251"/>
      <c r="ADA11" s="251"/>
      <c r="ADB11" s="251"/>
      <c r="ADC11" s="251"/>
      <c r="ADD11" s="251"/>
      <c r="ADE11" s="251"/>
      <c r="ADF11" s="251"/>
      <c r="ADG11" s="251"/>
      <c r="ADH11" s="251"/>
      <c r="ADI11" s="251"/>
      <c r="ADJ11" s="251"/>
      <c r="ADK11" s="251"/>
      <c r="ADL11" s="251"/>
      <c r="ADM11" s="251"/>
      <c r="ADN11" s="251"/>
      <c r="ADO11" s="251"/>
      <c r="ADP11" s="251"/>
      <c r="ADQ11" s="251"/>
      <c r="ADR11" s="251"/>
      <c r="ADS11" s="251"/>
      <c r="ADT11" s="251"/>
      <c r="ADU11" s="251"/>
      <c r="ADV11" s="251"/>
      <c r="ADW11" s="251"/>
      <c r="ADX11" s="251"/>
      <c r="ADY11" s="251"/>
      <c r="ADZ11" s="251"/>
      <c r="AEA11" s="251"/>
      <c r="AEB11" s="251"/>
      <c r="AEC11" s="251"/>
      <c r="AED11" s="251"/>
      <c r="AEE11" s="251"/>
      <c r="AEF11" s="251"/>
      <c r="AEG11" s="251"/>
      <c r="AEH11" s="251"/>
      <c r="AEI11" s="251"/>
      <c r="AEJ11" s="251"/>
      <c r="AEK11" s="251"/>
      <c r="AEL11" s="251"/>
      <c r="AEM11" s="251"/>
      <c r="AEN11" s="251"/>
      <c r="AEO11" s="251"/>
      <c r="AEP11" s="251"/>
      <c r="AEQ11" s="251"/>
      <c r="AER11" s="251"/>
      <c r="AES11" s="251"/>
      <c r="AET11" s="251"/>
      <c r="AEU11" s="251"/>
      <c r="AEV11" s="251"/>
      <c r="AEW11" s="251"/>
      <c r="AEX11" s="251"/>
      <c r="AEY11" s="251"/>
      <c r="AEZ11" s="251"/>
      <c r="AFA11" s="251"/>
      <c r="AFB11" s="251"/>
      <c r="AFC11" s="251"/>
      <c r="AFD11" s="251"/>
      <c r="AFE11" s="251"/>
      <c r="AFF11" s="251"/>
      <c r="AFG11" s="251"/>
      <c r="AFH11" s="251"/>
      <c r="AFI11" s="251"/>
      <c r="AFJ11" s="251"/>
      <c r="AFK11" s="251"/>
      <c r="AFL11" s="251"/>
      <c r="AFM11" s="251"/>
      <c r="AFN11" s="251"/>
      <c r="AFO11" s="251"/>
      <c r="AFP11" s="251"/>
      <c r="AFQ11" s="251"/>
      <c r="AFR11" s="251"/>
      <c r="AFS11" s="251"/>
      <c r="AFT11" s="251"/>
      <c r="AFU11" s="251"/>
      <c r="AFV11" s="251"/>
      <c r="AFW11" s="251"/>
      <c r="AFX11" s="251"/>
      <c r="AFY11" s="251"/>
      <c r="AFZ11" s="251"/>
      <c r="AGA11" s="251"/>
      <c r="AGB11" s="251"/>
      <c r="AGC11" s="251"/>
      <c r="AGD11" s="251"/>
      <c r="AGE11" s="251"/>
      <c r="AGF11" s="251"/>
      <c r="AGG11" s="251"/>
      <c r="AGH11" s="251"/>
      <c r="AGI11" s="251"/>
      <c r="AGJ11" s="251"/>
      <c r="AGK11" s="251"/>
      <c r="AGL11" s="251"/>
      <c r="AGM11" s="251"/>
      <c r="AGN11" s="251"/>
      <c r="AGO11" s="251"/>
      <c r="AGP11" s="251"/>
      <c r="AGQ11" s="251"/>
      <c r="AGR11" s="251"/>
      <c r="AGS11" s="251"/>
      <c r="AGT11" s="251"/>
      <c r="AGU11" s="251"/>
      <c r="AGV11" s="251"/>
      <c r="AGW11" s="251"/>
      <c r="AGX11" s="251"/>
      <c r="AGY11" s="251"/>
      <c r="AGZ11" s="251"/>
      <c r="AHA11" s="251"/>
    </row>
    <row r="12" spans="1:885" ht="30" customHeight="1" x14ac:dyDescent="0.3">
      <c r="A12" s="242"/>
      <c r="B12" s="256"/>
      <c r="C12" s="249"/>
      <c r="D12" s="249"/>
      <c r="E12" s="249"/>
      <c r="F12" s="249"/>
      <c r="G12" s="249"/>
      <c r="H12" s="249"/>
      <c r="I12" s="249"/>
      <c r="J12" s="244"/>
      <c r="K12" s="257"/>
      <c r="L12" s="244"/>
      <c r="M12" s="248"/>
      <c r="N12" s="297"/>
      <c r="O12" s="624"/>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245"/>
      <c r="BH12" s="245"/>
      <c r="BI12" s="245"/>
      <c r="BJ12" s="245"/>
      <c r="BK12" s="245"/>
      <c r="BL12" s="245"/>
      <c r="BM12" s="245"/>
      <c r="BN12" s="245"/>
      <c r="BO12" s="245"/>
      <c r="BP12" s="245"/>
      <c r="BQ12" s="245"/>
      <c r="BR12" s="245"/>
      <c r="BS12" s="245"/>
      <c r="BT12" s="245"/>
      <c r="BU12" s="245"/>
      <c r="BV12" s="245"/>
      <c r="BW12" s="245"/>
      <c r="BX12" s="245"/>
      <c r="BY12" s="245"/>
      <c r="BZ12" s="245"/>
      <c r="CA12" s="245"/>
      <c r="CB12" s="245"/>
      <c r="CC12" s="245"/>
      <c r="CD12" s="245"/>
      <c r="CE12" s="245"/>
      <c r="CF12" s="245"/>
      <c r="CG12" s="245"/>
      <c r="CH12" s="245"/>
      <c r="CI12" s="245"/>
      <c r="CJ12" s="245"/>
      <c r="CK12" s="245"/>
      <c r="CL12" s="245"/>
      <c r="CM12" s="245"/>
      <c r="CN12" s="245"/>
      <c r="CO12" s="245"/>
      <c r="CP12" s="245"/>
      <c r="CQ12" s="245"/>
      <c r="CR12" s="245"/>
      <c r="CS12" s="245"/>
      <c r="CT12" s="245"/>
      <c r="CU12" s="245"/>
      <c r="CV12" s="245"/>
      <c r="CW12" s="245"/>
      <c r="CX12" s="245"/>
      <c r="CY12" s="245"/>
      <c r="CZ12" s="245"/>
      <c r="DA12" s="245"/>
      <c r="DB12" s="245"/>
      <c r="DC12" s="245"/>
      <c r="DD12" s="245"/>
      <c r="DE12" s="245"/>
      <c r="DF12" s="245"/>
      <c r="DG12" s="245"/>
      <c r="DH12" s="245"/>
      <c r="DI12" s="245"/>
      <c r="DJ12" s="245"/>
      <c r="DK12" s="245"/>
      <c r="DL12" s="245"/>
      <c r="DM12" s="245"/>
      <c r="DN12" s="245"/>
      <c r="DO12" s="245"/>
      <c r="DP12" s="245"/>
      <c r="DQ12" s="245"/>
      <c r="DR12" s="245"/>
      <c r="DS12" s="245"/>
      <c r="DT12" s="245"/>
      <c r="DU12" s="245"/>
      <c r="DV12" s="245"/>
      <c r="DW12" s="245"/>
      <c r="DX12" s="245"/>
      <c r="DY12" s="245"/>
      <c r="DZ12" s="245"/>
      <c r="EA12" s="245"/>
      <c r="EB12" s="245"/>
      <c r="EC12" s="245"/>
      <c r="ED12" s="245"/>
      <c r="EE12" s="245"/>
      <c r="EF12" s="245"/>
      <c r="EG12" s="245"/>
      <c r="EH12" s="245"/>
      <c r="EI12" s="245"/>
      <c r="EJ12" s="245"/>
      <c r="EK12" s="245"/>
      <c r="EL12" s="245"/>
      <c r="EM12" s="245"/>
      <c r="EN12" s="245"/>
      <c r="EO12" s="245"/>
      <c r="EP12" s="245"/>
      <c r="EQ12" s="245"/>
      <c r="ER12" s="245"/>
      <c r="ES12" s="245"/>
      <c r="ET12" s="245"/>
      <c r="EU12" s="245"/>
      <c r="EV12" s="245"/>
      <c r="EW12" s="245"/>
      <c r="EX12" s="245"/>
      <c r="EY12" s="245"/>
      <c r="EZ12" s="245"/>
      <c r="FA12" s="245"/>
      <c r="FB12" s="245"/>
      <c r="FC12" s="245"/>
      <c r="FD12" s="245"/>
      <c r="FE12" s="245"/>
      <c r="FF12" s="245"/>
      <c r="FG12" s="245"/>
      <c r="FH12" s="245"/>
      <c r="FI12" s="245"/>
      <c r="FJ12" s="245"/>
      <c r="FK12" s="245"/>
      <c r="FL12" s="245"/>
      <c r="FM12" s="245"/>
      <c r="FN12" s="245"/>
      <c r="FO12" s="245"/>
      <c r="FP12" s="245"/>
      <c r="FQ12" s="245"/>
      <c r="FR12" s="245"/>
      <c r="FS12" s="245"/>
      <c r="FT12" s="245"/>
      <c r="FU12" s="245"/>
      <c r="FV12" s="245"/>
      <c r="FW12" s="245"/>
      <c r="FX12" s="245"/>
      <c r="FY12" s="245"/>
      <c r="FZ12" s="245"/>
      <c r="GA12" s="245"/>
      <c r="GB12" s="245"/>
      <c r="GC12" s="245"/>
      <c r="GD12" s="245"/>
      <c r="GE12" s="245"/>
      <c r="GF12" s="245"/>
      <c r="GG12" s="245"/>
      <c r="GH12" s="245"/>
      <c r="GI12" s="245"/>
      <c r="GJ12" s="245"/>
      <c r="GK12" s="245"/>
      <c r="GL12" s="245"/>
      <c r="GM12" s="245"/>
      <c r="GN12" s="245"/>
      <c r="GO12" s="245"/>
      <c r="GP12" s="245"/>
      <c r="GQ12" s="245"/>
      <c r="GR12" s="245"/>
      <c r="GS12" s="245"/>
      <c r="GT12" s="245"/>
      <c r="GU12" s="245"/>
      <c r="GV12" s="245"/>
      <c r="GW12" s="245"/>
      <c r="GX12" s="245"/>
      <c r="GY12" s="245"/>
      <c r="GZ12" s="245"/>
      <c r="HA12" s="245"/>
      <c r="HB12" s="245"/>
      <c r="HC12" s="245"/>
      <c r="HD12" s="245"/>
      <c r="HE12" s="245"/>
      <c r="HF12" s="245"/>
      <c r="HG12" s="245"/>
      <c r="HH12" s="245"/>
      <c r="HI12" s="245"/>
      <c r="HJ12" s="245"/>
      <c r="HK12" s="245"/>
      <c r="HL12" s="245"/>
      <c r="HM12" s="245"/>
      <c r="HN12" s="245"/>
      <c r="HO12" s="245"/>
      <c r="HP12" s="245"/>
      <c r="HQ12" s="245"/>
      <c r="HR12" s="245"/>
      <c r="HS12" s="245"/>
      <c r="HT12" s="245"/>
      <c r="HU12" s="245"/>
      <c r="HV12" s="245"/>
      <c r="HW12" s="245"/>
      <c r="HX12" s="245"/>
      <c r="HY12" s="245"/>
      <c r="HZ12" s="245"/>
      <c r="IA12" s="245"/>
      <c r="IB12" s="245"/>
      <c r="IC12" s="245"/>
      <c r="ID12" s="245"/>
      <c r="IE12" s="245"/>
      <c r="IF12" s="245"/>
      <c r="IG12" s="245"/>
      <c r="IH12" s="245"/>
      <c r="II12" s="245"/>
      <c r="IJ12" s="245"/>
      <c r="IK12" s="245"/>
      <c r="IL12" s="245"/>
      <c r="IM12" s="245"/>
      <c r="IN12" s="245"/>
      <c r="IO12" s="245"/>
      <c r="IP12" s="245"/>
      <c r="IQ12" s="245"/>
      <c r="IR12" s="245"/>
      <c r="IS12" s="245"/>
      <c r="IT12" s="245"/>
      <c r="IU12" s="245"/>
      <c r="IV12" s="245"/>
      <c r="IW12" s="245"/>
      <c r="IX12" s="245"/>
      <c r="IY12" s="245"/>
      <c r="IZ12" s="245"/>
      <c r="JA12" s="245"/>
      <c r="JB12" s="245"/>
      <c r="JC12" s="245"/>
      <c r="JD12" s="245"/>
      <c r="JE12" s="245"/>
      <c r="JF12" s="245"/>
      <c r="JG12" s="245"/>
      <c r="JH12" s="245"/>
      <c r="JI12" s="245"/>
      <c r="JJ12" s="245"/>
      <c r="JK12" s="245"/>
      <c r="JL12" s="245"/>
      <c r="JM12" s="245"/>
      <c r="JN12" s="245"/>
      <c r="JO12" s="245"/>
      <c r="JP12" s="245"/>
      <c r="JQ12" s="245"/>
      <c r="JR12" s="245"/>
      <c r="JS12" s="245"/>
      <c r="JT12" s="245"/>
      <c r="JU12" s="245"/>
      <c r="JV12" s="245"/>
      <c r="JW12" s="245"/>
      <c r="JX12" s="245"/>
      <c r="JY12" s="245"/>
      <c r="JZ12" s="245"/>
      <c r="KA12" s="245"/>
      <c r="KB12" s="245"/>
      <c r="KC12" s="245"/>
      <c r="KD12" s="245"/>
      <c r="KE12" s="245"/>
      <c r="KF12" s="245"/>
      <c r="KG12" s="245"/>
      <c r="KH12" s="245"/>
      <c r="KI12" s="245"/>
      <c r="KJ12" s="245"/>
      <c r="KK12" s="245"/>
      <c r="KL12" s="245"/>
      <c r="KM12" s="245"/>
      <c r="KN12" s="245"/>
      <c r="KO12" s="245"/>
      <c r="KP12" s="245"/>
      <c r="KQ12" s="245"/>
      <c r="KR12" s="245"/>
      <c r="KS12" s="245"/>
      <c r="KT12" s="245"/>
      <c r="KU12" s="245"/>
      <c r="KV12" s="245"/>
      <c r="KW12" s="245"/>
      <c r="KX12" s="245"/>
      <c r="KY12" s="245"/>
      <c r="KZ12" s="245"/>
      <c r="LA12" s="245"/>
      <c r="LB12" s="245"/>
      <c r="LC12" s="245"/>
      <c r="LD12" s="245"/>
      <c r="LE12" s="245"/>
      <c r="LF12" s="245"/>
      <c r="LG12" s="245"/>
      <c r="LH12" s="245"/>
      <c r="LI12" s="245"/>
      <c r="LJ12" s="245"/>
      <c r="LK12" s="245"/>
      <c r="LL12" s="245"/>
      <c r="LM12" s="245"/>
      <c r="LN12" s="245"/>
      <c r="LO12" s="245"/>
      <c r="LP12" s="245"/>
      <c r="LQ12" s="245"/>
      <c r="LR12" s="245"/>
      <c r="LS12" s="245"/>
      <c r="LT12" s="245"/>
      <c r="LU12" s="245"/>
      <c r="LV12" s="245"/>
      <c r="LW12" s="245"/>
      <c r="LX12" s="245"/>
      <c r="LY12" s="245"/>
      <c r="LZ12" s="245"/>
      <c r="MA12" s="245"/>
      <c r="MB12" s="245"/>
      <c r="MC12" s="245"/>
      <c r="MD12" s="245"/>
      <c r="ME12" s="245"/>
      <c r="MF12" s="245"/>
      <c r="MG12" s="245"/>
      <c r="MH12" s="245"/>
      <c r="MI12" s="245"/>
      <c r="MJ12" s="245"/>
      <c r="MK12" s="245"/>
      <c r="ML12" s="245"/>
      <c r="MM12" s="245"/>
      <c r="MN12" s="245"/>
      <c r="MO12" s="245"/>
      <c r="MP12" s="245"/>
      <c r="MQ12" s="245"/>
      <c r="MR12" s="245"/>
      <c r="MS12" s="245"/>
      <c r="MT12" s="245"/>
      <c r="MU12" s="245"/>
      <c r="MV12" s="245"/>
      <c r="MW12" s="245"/>
      <c r="MX12" s="245"/>
      <c r="MY12" s="245"/>
      <c r="MZ12" s="245"/>
      <c r="NA12" s="245"/>
      <c r="NB12" s="245"/>
      <c r="NC12" s="245"/>
      <c r="ND12" s="245"/>
      <c r="NE12" s="245"/>
      <c r="NF12" s="245"/>
      <c r="NG12" s="245"/>
      <c r="NH12" s="245"/>
      <c r="NI12" s="245"/>
      <c r="NJ12" s="245"/>
      <c r="NK12" s="245"/>
      <c r="NL12" s="245"/>
      <c r="NM12" s="245"/>
      <c r="NN12" s="245"/>
      <c r="NO12" s="245"/>
      <c r="NP12" s="245"/>
      <c r="NQ12" s="245"/>
      <c r="NR12" s="245"/>
      <c r="NS12" s="245"/>
      <c r="NT12" s="245"/>
      <c r="NU12" s="245"/>
      <c r="NV12" s="245"/>
      <c r="NW12" s="245"/>
      <c r="NX12" s="245"/>
      <c r="NY12" s="245"/>
      <c r="NZ12" s="245"/>
      <c r="OA12" s="245"/>
      <c r="OB12" s="245"/>
      <c r="OC12" s="245"/>
      <c r="OD12" s="245"/>
      <c r="OE12" s="245"/>
      <c r="OF12" s="245"/>
      <c r="OG12" s="245"/>
      <c r="OH12" s="245"/>
      <c r="OI12" s="245"/>
      <c r="OJ12" s="245"/>
      <c r="OK12" s="245"/>
      <c r="OL12" s="245"/>
      <c r="OM12" s="245"/>
      <c r="ON12" s="245"/>
      <c r="OO12" s="245"/>
      <c r="OP12" s="245"/>
      <c r="OQ12" s="245"/>
      <c r="OR12" s="245"/>
      <c r="OS12" s="245"/>
      <c r="OT12" s="245"/>
      <c r="OU12" s="245"/>
      <c r="OV12" s="245"/>
      <c r="OW12" s="245"/>
      <c r="OX12" s="245"/>
      <c r="OY12" s="245"/>
      <c r="OZ12" s="245"/>
      <c r="PA12" s="245"/>
      <c r="PB12" s="245"/>
      <c r="PC12" s="245"/>
      <c r="PD12" s="245"/>
      <c r="PE12" s="245"/>
      <c r="PF12" s="245"/>
      <c r="PG12" s="245"/>
      <c r="PH12" s="245"/>
      <c r="PI12" s="245"/>
      <c r="PJ12" s="245"/>
      <c r="PK12" s="245"/>
      <c r="PL12" s="245"/>
      <c r="PM12" s="245"/>
      <c r="PN12" s="245"/>
      <c r="PO12" s="245"/>
      <c r="PP12" s="245"/>
      <c r="PQ12" s="245"/>
      <c r="PR12" s="245"/>
      <c r="PS12" s="245"/>
      <c r="PT12" s="245"/>
      <c r="PU12" s="245"/>
      <c r="PV12" s="245"/>
      <c r="PW12" s="245"/>
      <c r="PX12" s="245"/>
      <c r="PY12" s="245"/>
      <c r="PZ12" s="245"/>
      <c r="QA12" s="245"/>
      <c r="QB12" s="245"/>
      <c r="QC12" s="245"/>
      <c r="QD12" s="245"/>
      <c r="QE12" s="245"/>
      <c r="QF12" s="245"/>
      <c r="QG12" s="245"/>
      <c r="QH12" s="245"/>
      <c r="QI12" s="245"/>
      <c r="QJ12" s="245"/>
      <c r="QK12" s="245"/>
      <c r="QL12" s="245"/>
      <c r="QM12" s="245"/>
      <c r="QN12" s="245"/>
      <c r="QO12" s="245"/>
      <c r="QP12" s="245"/>
      <c r="QQ12" s="245"/>
      <c r="QR12" s="245"/>
      <c r="QS12" s="245"/>
      <c r="QT12" s="245"/>
      <c r="QU12" s="245"/>
      <c r="QV12" s="245"/>
      <c r="QW12" s="245"/>
      <c r="QX12" s="245"/>
      <c r="QY12" s="245"/>
      <c r="QZ12" s="245"/>
      <c r="RA12" s="245"/>
      <c r="RB12" s="245"/>
      <c r="RC12" s="245"/>
      <c r="RD12" s="245"/>
      <c r="RE12" s="245"/>
      <c r="RF12" s="245"/>
      <c r="RG12" s="245"/>
      <c r="RH12" s="245"/>
      <c r="RI12" s="245"/>
      <c r="RJ12" s="245"/>
      <c r="RK12" s="245"/>
      <c r="RL12" s="245"/>
      <c r="RM12" s="245"/>
      <c r="RN12" s="245"/>
      <c r="RO12" s="245"/>
      <c r="RP12" s="245"/>
      <c r="RQ12" s="245"/>
      <c r="RR12" s="245"/>
      <c r="RS12" s="245"/>
      <c r="RT12" s="245"/>
      <c r="RU12" s="245"/>
      <c r="RV12" s="245"/>
      <c r="RW12" s="245"/>
      <c r="RX12" s="245"/>
      <c r="RY12" s="245"/>
      <c r="RZ12" s="245"/>
      <c r="SA12" s="245"/>
      <c r="SB12" s="245"/>
      <c r="SC12" s="245"/>
      <c r="SD12" s="245"/>
      <c r="SE12" s="245"/>
      <c r="SF12" s="245"/>
      <c r="SG12" s="245"/>
      <c r="SH12" s="245"/>
      <c r="SI12" s="245"/>
      <c r="SJ12" s="245"/>
      <c r="SK12" s="245"/>
      <c r="SL12" s="245"/>
      <c r="SM12" s="245"/>
      <c r="SN12" s="245"/>
      <c r="SO12" s="245"/>
      <c r="SP12" s="245"/>
      <c r="SQ12" s="245"/>
      <c r="SR12" s="245"/>
      <c r="SS12" s="245"/>
      <c r="ST12" s="245"/>
      <c r="SU12" s="245"/>
      <c r="SV12" s="245"/>
      <c r="SW12" s="245"/>
      <c r="SX12" s="245"/>
      <c r="SY12" s="245"/>
      <c r="SZ12" s="245"/>
      <c r="TA12" s="245"/>
      <c r="TB12" s="245"/>
      <c r="TC12" s="245"/>
      <c r="TD12" s="245"/>
      <c r="TE12" s="245"/>
      <c r="TF12" s="245"/>
      <c r="TG12" s="245"/>
      <c r="TH12" s="245"/>
      <c r="TI12" s="245"/>
      <c r="TJ12" s="245"/>
      <c r="TK12" s="245"/>
      <c r="TL12" s="245"/>
      <c r="TM12" s="245"/>
      <c r="TN12" s="245"/>
      <c r="TO12" s="245"/>
      <c r="TP12" s="245"/>
      <c r="TQ12" s="245"/>
      <c r="TR12" s="245"/>
      <c r="TS12" s="245"/>
      <c r="TT12" s="245"/>
      <c r="TU12" s="245"/>
      <c r="TV12" s="245"/>
      <c r="TW12" s="245"/>
      <c r="TX12" s="245"/>
      <c r="TY12" s="245"/>
      <c r="TZ12" s="245"/>
      <c r="UA12" s="245"/>
      <c r="UB12" s="245"/>
      <c r="UC12" s="245"/>
      <c r="UD12" s="245"/>
      <c r="UE12" s="245"/>
      <c r="UF12" s="245"/>
      <c r="UG12" s="245"/>
      <c r="UH12" s="245"/>
      <c r="UI12" s="245"/>
      <c r="UJ12" s="245"/>
      <c r="UK12" s="245"/>
      <c r="UL12" s="245"/>
      <c r="UM12" s="245"/>
      <c r="UN12" s="245"/>
      <c r="UO12" s="245"/>
      <c r="UP12" s="245"/>
      <c r="UQ12" s="245"/>
      <c r="UR12" s="245"/>
      <c r="US12" s="245"/>
      <c r="UT12" s="245"/>
      <c r="UU12" s="245"/>
      <c r="UV12" s="245"/>
      <c r="UW12" s="245"/>
      <c r="UX12" s="245"/>
      <c r="UY12" s="245"/>
      <c r="UZ12" s="245"/>
      <c r="VA12" s="245"/>
      <c r="VB12" s="245"/>
      <c r="VC12" s="245"/>
      <c r="VD12" s="245"/>
      <c r="VE12" s="245"/>
      <c r="VF12" s="245"/>
      <c r="VG12" s="245"/>
      <c r="VH12" s="245"/>
      <c r="VI12" s="245"/>
      <c r="VJ12" s="245"/>
      <c r="VK12" s="245"/>
      <c r="VL12" s="245"/>
      <c r="VM12" s="245"/>
      <c r="VN12" s="245"/>
      <c r="VO12" s="245"/>
      <c r="VP12" s="245"/>
      <c r="VQ12" s="245"/>
      <c r="VR12" s="245"/>
      <c r="VS12" s="245"/>
      <c r="VT12" s="245"/>
      <c r="VU12" s="245"/>
      <c r="VV12" s="245"/>
      <c r="VW12" s="245"/>
      <c r="VX12" s="245"/>
      <c r="VY12" s="245"/>
      <c r="VZ12" s="245"/>
      <c r="WA12" s="245"/>
      <c r="WB12" s="245"/>
      <c r="WC12" s="245"/>
      <c r="WD12" s="245"/>
      <c r="WE12" s="245"/>
      <c r="WF12" s="245"/>
      <c r="WG12" s="245"/>
      <c r="WH12" s="245"/>
      <c r="WI12" s="245"/>
      <c r="WJ12" s="245"/>
      <c r="WK12" s="245"/>
      <c r="WL12" s="245"/>
      <c r="WM12" s="245"/>
      <c r="WN12" s="245"/>
      <c r="WO12" s="245"/>
      <c r="WP12" s="245"/>
      <c r="WQ12" s="245"/>
      <c r="WR12" s="245"/>
      <c r="WS12" s="245"/>
      <c r="WT12" s="245"/>
      <c r="WU12" s="245"/>
      <c r="WV12" s="245"/>
      <c r="WW12" s="245"/>
      <c r="WX12" s="245"/>
      <c r="WY12" s="245"/>
      <c r="WZ12" s="245"/>
      <c r="XA12" s="245"/>
      <c r="XB12" s="245"/>
      <c r="XC12" s="245"/>
      <c r="XD12" s="245"/>
      <c r="XE12" s="245"/>
      <c r="XF12" s="245"/>
      <c r="XG12" s="245"/>
      <c r="XH12" s="245"/>
      <c r="XI12" s="245"/>
      <c r="XJ12" s="245"/>
      <c r="XK12" s="245"/>
      <c r="XL12" s="245"/>
      <c r="XM12" s="245"/>
      <c r="XN12" s="245"/>
      <c r="XO12" s="245"/>
      <c r="XP12" s="245"/>
      <c r="XQ12" s="245"/>
      <c r="XR12" s="245"/>
      <c r="XS12" s="245"/>
      <c r="XT12" s="245"/>
      <c r="XU12" s="245"/>
      <c r="XV12" s="245"/>
      <c r="XW12" s="245"/>
      <c r="XX12" s="245"/>
      <c r="XY12" s="245"/>
      <c r="XZ12" s="245"/>
      <c r="YA12" s="245"/>
      <c r="YB12" s="245"/>
      <c r="YC12" s="245"/>
      <c r="YD12" s="245"/>
      <c r="YE12" s="245"/>
      <c r="YF12" s="245"/>
      <c r="YG12" s="245"/>
      <c r="YH12" s="245"/>
      <c r="YI12" s="245"/>
      <c r="YJ12" s="245"/>
      <c r="YK12" s="245"/>
      <c r="YL12" s="245"/>
      <c r="YM12" s="245"/>
      <c r="YN12" s="245"/>
      <c r="YO12" s="245"/>
      <c r="YP12" s="245"/>
      <c r="YQ12" s="245"/>
      <c r="YR12" s="245"/>
      <c r="YS12" s="245"/>
      <c r="YT12" s="245"/>
      <c r="YU12" s="245"/>
      <c r="YV12" s="245"/>
      <c r="YW12" s="245"/>
      <c r="YX12" s="245"/>
      <c r="YY12" s="245"/>
      <c r="YZ12" s="245"/>
      <c r="ZA12" s="245"/>
      <c r="ZB12" s="245"/>
      <c r="ZC12" s="245"/>
      <c r="ZD12" s="245"/>
      <c r="ZE12" s="245"/>
      <c r="ZF12" s="245"/>
      <c r="ZG12" s="245"/>
      <c r="ZH12" s="245"/>
      <c r="ZI12" s="245"/>
      <c r="ZJ12" s="245"/>
      <c r="ZK12" s="245"/>
      <c r="ZL12" s="245"/>
      <c r="ZM12" s="245"/>
      <c r="ZN12" s="245"/>
      <c r="ZO12" s="245"/>
      <c r="ZP12" s="245"/>
      <c r="ZQ12" s="245"/>
      <c r="ZR12" s="245"/>
      <c r="ZS12" s="245"/>
      <c r="ZT12" s="245"/>
      <c r="ZU12" s="245"/>
      <c r="ZV12" s="245"/>
      <c r="ZW12" s="245"/>
      <c r="ZX12" s="245"/>
      <c r="ZY12" s="245"/>
      <c r="ZZ12" s="245"/>
      <c r="AAA12" s="245"/>
      <c r="AAB12" s="245"/>
      <c r="AAC12" s="245"/>
      <c r="AAD12" s="245"/>
      <c r="AAE12" s="245"/>
      <c r="AAF12" s="245"/>
      <c r="AAG12" s="245"/>
      <c r="AAH12" s="245"/>
      <c r="AAI12" s="245"/>
      <c r="AAJ12" s="245"/>
      <c r="AAK12" s="245"/>
      <c r="AAL12" s="245"/>
      <c r="AAM12" s="245"/>
      <c r="AAN12" s="245"/>
      <c r="AAO12" s="245"/>
      <c r="AAP12" s="245"/>
      <c r="AAQ12" s="245"/>
      <c r="AAR12" s="245"/>
      <c r="AAS12" s="245"/>
      <c r="AAT12" s="245"/>
      <c r="AAU12" s="245"/>
      <c r="AAV12" s="245"/>
      <c r="AAW12" s="245"/>
      <c r="AAX12" s="245"/>
      <c r="AAY12" s="245"/>
      <c r="AAZ12" s="245"/>
      <c r="ABA12" s="245"/>
      <c r="ABB12" s="245"/>
      <c r="ABC12" s="245"/>
      <c r="ABD12" s="245"/>
      <c r="ABE12" s="245"/>
      <c r="ABF12" s="245"/>
      <c r="ABG12" s="245"/>
      <c r="ABH12" s="245"/>
      <c r="ABI12" s="245"/>
      <c r="ABJ12" s="245"/>
      <c r="ABK12" s="245"/>
      <c r="ABL12" s="245"/>
      <c r="ABM12" s="245"/>
      <c r="ABN12" s="245"/>
      <c r="ABO12" s="245"/>
      <c r="ABP12" s="245"/>
      <c r="ABQ12" s="245"/>
      <c r="ABR12" s="245"/>
      <c r="ABS12" s="245"/>
      <c r="ABT12" s="245"/>
      <c r="ABU12" s="245"/>
      <c r="ABV12" s="245"/>
      <c r="ABW12" s="245"/>
      <c r="ABX12" s="245"/>
      <c r="ABY12" s="245"/>
      <c r="ABZ12" s="245"/>
      <c r="ACA12" s="245"/>
      <c r="ACB12" s="245"/>
      <c r="ACC12" s="245"/>
      <c r="ACD12" s="245"/>
      <c r="ACE12" s="245"/>
      <c r="ACF12" s="245"/>
      <c r="ACG12" s="245"/>
      <c r="ACH12" s="245"/>
      <c r="ACI12" s="245"/>
      <c r="ACJ12" s="245"/>
      <c r="ACK12" s="245"/>
      <c r="ACL12" s="245"/>
      <c r="ACM12" s="245"/>
      <c r="ACN12" s="245"/>
      <c r="ACO12" s="245"/>
      <c r="ACP12" s="245"/>
      <c r="ACQ12" s="245"/>
      <c r="ACR12" s="245"/>
      <c r="ACS12" s="245"/>
      <c r="ACT12" s="245"/>
      <c r="ACU12" s="245"/>
      <c r="ACV12" s="245"/>
      <c r="ACW12" s="245"/>
      <c r="ACX12" s="245"/>
      <c r="ACY12" s="245"/>
      <c r="ACZ12" s="245"/>
      <c r="ADA12" s="245"/>
      <c r="ADB12" s="245"/>
      <c r="ADC12" s="245"/>
      <c r="ADD12" s="245"/>
      <c r="ADE12" s="245"/>
      <c r="ADF12" s="245"/>
      <c r="ADG12" s="245"/>
      <c r="ADH12" s="245"/>
      <c r="ADI12" s="245"/>
      <c r="ADJ12" s="245"/>
      <c r="ADK12" s="245"/>
      <c r="ADL12" s="245"/>
      <c r="ADM12" s="245"/>
      <c r="ADN12" s="245"/>
      <c r="ADO12" s="245"/>
      <c r="ADP12" s="245"/>
      <c r="ADQ12" s="245"/>
      <c r="ADR12" s="245"/>
      <c r="ADS12" s="245"/>
      <c r="ADT12" s="245"/>
      <c r="ADU12" s="245"/>
      <c r="ADV12" s="245"/>
      <c r="ADW12" s="245"/>
      <c r="ADX12" s="245"/>
      <c r="ADY12" s="245"/>
      <c r="ADZ12" s="245"/>
      <c r="AEA12" s="245"/>
      <c r="AEB12" s="245"/>
      <c r="AEC12" s="245"/>
      <c r="AED12" s="245"/>
      <c r="AEE12" s="245"/>
      <c r="AEF12" s="245"/>
      <c r="AEG12" s="245"/>
      <c r="AEH12" s="245"/>
      <c r="AEI12" s="245"/>
      <c r="AEJ12" s="245"/>
      <c r="AEK12" s="245"/>
      <c r="AEL12" s="245"/>
      <c r="AEM12" s="245"/>
      <c r="AEN12" s="245"/>
      <c r="AEO12" s="245"/>
      <c r="AEP12" s="245"/>
      <c r="AEQ12" s="245"/>
      <c r="AER12" s="245"/>
      <c r="AES12" s="245"/>
      <c r="AET12" s="245"/>
      <c r="AEU12" s="245"/>
      <c r="AEV12" s="245"/>
      <c r="AEW12" s="245"/>
      <c r="AEX12" s="245"/>
      <c r="AEY12" s="245"/>
      <c r="AEZ12" s="245"/>
      <c r="AFA12" s="245"/>
      <c r="AFB12" s="245"/>
      <c r="AFC12" s="245"/>
      <c r="AFD12" s="245"/>
      <c r="AFE12" s="245"/>
      <c r="AFF12" s="245"/>
      <c r="AFG12" s="245"/>
      <c r="AFH12" s="245"/>
      <c r="AFI12" s="245"/>
      <c r="AFJ12" s="245"/>
      <c r="AFK12" s="245"/>
      <c r="AFL12" s="245"/>
      <c r="AFM12" s="245"/>
      <c r="AFN12" s="245"/>
      <c r="AFO12" s="245"/>
      <c r="AFP12" s="245"/>
      <c r="AFQ12" s="245"/>
      <c r="AFR12" s="245"/>
      <c r="AFS12" s="245"/>
      <c r="AFT12" s="245"/>
      <c r="AFU12" s="245"/>
      <c r="AFV12" s="245"/>
      <c r="AFW12" s="245"/>
      <c r="AFX12" s="245"/>
      <c r="AFY12" s="245"/>
      <c r="AFZ12" s="245"/>
      <c r="AGA12" s="245"/>
      <c r="AGB12" s="245"/>
      <c r="AGC12" s="245"/>
      <c r="AGD12" s="245"/>
      <c r="AGE12" s="245"/>
      <c r="AGF12" s="245"/>
      <c r="AGG12" s="245"/>
      <c r="AGH12" s="245"/>
      <c r="AGI12" s="245"/>
      <c r="AGJ12" s="245"/>
      <c r="AGK12" s="245"/>
      <c r="AGL12" s="245"/>
      <c r="AGM12" s="245"/>
      <c r="AGN12" s="245"/>
      <c r="AGO12" s="245"/>
      <c r="AGP12" s="245"/>
      <c r="AGQ12" s="245"/>
      <c r="AGR12" s="245"/>
      <c r="AGS12" s="245"/>
      <c r="AGT12" s="245"/>
      <c r="AGU12" s="245"/>
      <c r="AGV12" s="245"/>
      <c r="AGW12" s="245"/>
      <c r="AGX12" s="245"/>
      <c r="AGY12" s="245"/>
      <c r="AGZ12" s="245"/>
      <c r="AHA12" s="245"/>
    </row>
    <row r="13" spans="1:885" ht="168.6" customHeight="1" x14ac:dyDescent="0.3">
      <c r="A13" s="267"/>
      <c r="B13" s="268"/>
      <c r="C13" s="269"/>
      <c r="D13" s="269"/>
      <c r="E13" s="269"/>
      <c r="F13" s="269"/>
      <c r="G13" s="269"/>
      <c r="H13" s="269"/>
      <c r="I13" s="273"/>
      <c r="J13" s="274"/>
      <c r="K13" s="273"/>
      <c r="L13" s="270"/>
      <c r="M13" s="606"/>
      <c r="N13" s="303"/>
      <c r="O13" s="271"/>
      <c r="P13" s="626"/>
      <c r="Q13" s="626"/>
      <c r="R13" s="626"/>
      <c r="S13" s="626"/>
      <c r="T13" s="626"/>
      <c r="U13" s="626"/>
      <c r="V13" s="626"/>
      <c r="W13" s="626"/>
      <c r="X13" s="626"/>
      <c r="Y13" s="626"/>
      <c r="Z13" s="626"/>
      <c r="AA13" s="626"/>
      <c r="AB13" s="626"/>
      <c r="AC13" s="626"/>
      <c r="AD13" s="626"/>
      <c r="AE13" s="626"/>
      <c r="AF13" s="626"/>
      <c r="AG13" s="626"/>
      <c r="AH13" s="626"/>
      <c r="AI13" s="626"/>
      <c r="AJ13" s="626"/>
      <c r="AK13" s="626"/>
      <c r="AL13" s="626"/>
      <c r="AM13" s="626"/>
      <c r="AN13" s="626"/>
      <c r="AO13" s="626"/>
      <c r="AP13" s="626"/>
      <c r="AQ13" s="626"/>
      <c r="AR13" s="626"/>
      <c r="AS13" s="626"/>
      <c r="AT13" s="241"/>
      <c r="AU13" s="241"/>
      <c r="AV13" s="241"/>
      <c r="AW13" s="241"/>
      <c r="AX13" s="241"/>
      <c r="AY13" s="241"/>
      <c r="AZ13" s="241"/>
      <c r="BA13" s="241"/>
      <c r="BB13" s="241"/>
      <c r="BC13" s="241"/>
      <c r="BD13" s="241"/>
      <c r="BE13" s="241"/>
      <c r="BF13" s="241"/>
      <c r="BG13" s="241"/>
      <c r="BH13" s="241"/>
      <c r="BI13" s="241"/>
      <c r="BJ13" s="241"/>
      <c r="BK13" s="241"/>
      <c r="BL13" s="241"/>
      <c r="BM13" s="241"/>
      <c r="BN13" s="241"/>
      <c r="BO13" s="241"/>
      <c r="BP13" s="241"/>
      <c r="BQ13" s="241"/>
      <c r="BR13" s="241"/>
      <c r="BS13" s="241"/>
      <c r="BT13" s="241"/>
      <c r="BU13" s="241"/>
      <c r="BV13" s="241"/>
      <c r="BW13" s="241"/>
      <c r="BX13" s="241"/>
      <c r="BY13" s="241"/>
      <c r="BZ13" s="241"/>
      <c r="CA13" s="241"/>
      <c r="CB13" s="241"/>
      <c r="CC13" s="241"/>
      <c r="CD13" s="241"/>
      <c r="CE13" s="241"/>
      <c r="CF13" s="241"/>
      <c r="CG13" s="241"/>
      <c r="CH13" s="241"/>
      <c r="CI13" s="241"/>
      <c r="CJ13" s="241"/>
      <c r="CK13" s="241"/>
      <c r="CL13" s="241"/>
      <c r="CM13" s="241"/>
      <c r="CN13" s="241"/>
      <c r="CO13" s="241"/>
      <c r="CP13" s="241"/>
      <c r="CQ13" s="241"/>
      <c r="CR13" s="241"/>
      <c r="CS13" s="241"/>
      <c r="CT13" s="241"/>
      <c r="CU13" s="241"/>
      <c r="CV13" s="241"/>
      <c r="CW13" s="241"/>
      <c r="CX13" s="241"/>
      <c r="CY13" s="241"/>
      <c r="CZ13" s="241"/>
      <c r="DA13" s="241"/>
      <c r="DB13" s="241"/>
      <c r="DC13" s="241"/>
      <c r="DD13" s="241"/>
      <c r="DE13" s="241"/>
      <c r="DF13" s="241"/>
      <c r="DG13" s="241"/>
      <c r="DH13" s="241"/>
      <c r="DI13" s="241"/>
      <c r="DJ13" s="241"/>
      <c r="DK13" s="241"/>
      <c r="DL13" s="241"/>
      <c r="DM13" s="241"/>
      <c r="DN13" s="241"/>
      <c r="DO13" s="241"/>
      <c r="DP13" s="241"/>
      <c r="DQ13" s="241"/>
      <c r="DR13" s="241"/>
      <c r="DS13" s="241"/>
      <c r="DT13" s="241"/>
      <c r="DU13" s="241"/>
      <c r="DV13" s="241"/>
      <c r="DW13" s="241"/>
      <c r="DX13" s="241"/>
      <c r="DY13" s="241"/>
      <c r="DZ13" s="241"/>
      <c r="EA13" s="241"/>
      <c r="EB13" s="241"/>
      <c r="EC13" s="241"/>
      <c r="ED13" s="241"/>
      <c r="EE13" s="241"/>
      <c r="EF13" s="241"/>
      <c r="EG13" s="241"/>
      <c r="EH13" s="241"/>
      <c r="EI13" s="241"/>
      <c r="EJ13" s="241"/>
      <c r="EK13" s="241"/>
      <c r="EL13" s="241"/>
      <c r="EM13" s="241"/>
      <c r="EN13" s="241"/>
      <c r="EO13" s="241"/>
      <c r="EP13" s="241"/>
      <c r="EQ13" s="241"/>
      <c r="ER13" s="241"/>
      <c r="ES13" s="241"/>
      <c r="ET13" s="241"/>
      <c r="EU13" s="241"/>
      <c r="EV13" s="241"/>
      <c r="EW13" s="241"/>
      <c r="EX13" s="241"/>
      <c r="EY13" s="241"/>
      <c r="EZ13" s="241"/>
      <c r="FA13" s="241"/>
      <c r="FB13" s="241"/>
      <c r="FC13" s="241"/>
      <c r="FD13" s="241"/>
      <c r="FE13" s="241"/>
      <c r="FF13" s="241"/>
      <c r="FG13" s="241"/>
      <c r="FH13" s="241"/>
      <c r="FI13" s="241"/>
      <c r="FJ13" s="241"/>
      <c r="FK13" s="241"/>
      <c r="FL13" s="241"/>
      <c r="FM13" s="241"/>
      <c r="FN13" s="241"/>
      <c r="FO13" s="241"/>
      <c r="FP13" s="241"/>
      <c r="FQ13" s="241"/>
      <c r="FR13" s="241"/>
      <c r="FS13" s="241"/>
      <c r="FT13" s="241"/>
      <c r="FU13" s="241"/>
      <c r="FV13" s="241"/>
      <c r="FW13" s="241"/>
      <c r="FX13" s="241"/>
      <c r="FY13" s="241"/>
      <c r="FZ13" s="241"/>
      <c r="GA13" s="241"/>
      <c r="GB13" s="241"/>
      <c r="GC13" s="241"/>
      <c r="GD13" s="241"/>
      <c r="GE13" s="241"/>
      <c r="GF13" s="241"/>
      <c r="GG13" s="241"/>
      <c r="GH13" s="241"/>
      <c r="GI13" s="241"/>
      <c r="GJ13" s="241"/>
      <c r="GK13" s="241"/>
      <c r="GL13" s="241"/>
      <c r="GM13" s="241"/>
      <c r="GN13" s="241"/>
      <c r="GO13" s="241"/>
      <c r="GP13" s="241"/>
      <c r="GQ13" s="241"/>
      <c r="GR13" s="241"/>
      <c r="GS13" s="241"/>
      <c r="GT13" s="241"/>
      <c r="GU13" s="241"/>
      <c r="GV13" s="241"/>
      <c r="GW13" s="241"/>
      <c r="GX13" s="241"/>
      <c r="GY13" s="241"/>
      <c r="GZ13" s="241"/>
      <c r="HA13" s="241"/>
      <c r="HB13" s="241"/>
      <c r="HC13" s="241"/>
      <c r="HD13" s="241"/>
      <c r="HE13" s="241"/>
      <c r="HF13" s="241"/>
      <c r="HG13" s="241"/>
      <c r="HH13" s="241"/>
      <c r="HI13" s="241"/>
      <c r="HJ13" s="241"/>
      <c r="HK13" s="241"/>
      <c r="HL13" s="241"/>
      <c r="HM13" s="241"/>
      <c r="HN13" s="241"/>
      <c r="HO13" s="241"/>
      <c r="HP13" s="241"/>
      <c r="HQ13" s="241"/>
      <c r="HR13" s="241"/>
      <c r="HS13" s="241"/>
      <c r="HT13" s="241"/>
      <c r="HU13" s="241"/>
      <c r="HV13" s="241"/>
      <c r="HW13" s="241"/>
      <c r="HX13" s="241"/>
      <c r="HY13" s="241"/>
      <c r="HZ13" s="241"/>
      <c r="IA13" s="241"/>
      <c r="IB13" s="241"/>
      <c r="IC13" s="241"/>
      <c r="ID13" s="241"/>
      <c r="IE13" s="241"/>
      <c r="IF13" s="241"/>
      <c r="IG13" s="241"/>
      <c r="IH13" s="241"/>
      <c r="II13" s="241"/>
      <c r="IJ13" s="241"/>
      <c r="IK13" s="241"/>
      <c r="IL13" s="241"/>
      <c r="IM13" s="241"/>
      <c r="IN13" s="241"/>
      <c r="IO13" s="241"/>
      <c r="IP13" s="241"/>
      <c r="IQ13" s="241"/>
      <c r="IR13" s="241"/>
      <c r="IS13" s="241"/>
      <c r="IT13" s="241"/>
      <c r="IU13" s="241"/>
      <c r="IV13" s="241"/>
      <c r="IW13" s="241"/>
      <c r="IX13" s="241"/>
      <c r="IY13" s="241"/>
      <c r="IZ13" s="241"/>
      <c r="JA13" s="241"/>
      <c r="JB13" s="241"/>
      <c r="JC13" s="241"/>
      <c r="JD13" s="241"/>
      <c r="JE13" s="241"/>
      <c r="JF13" s="241"/>
      <c r="JG13" s="241"/>
      <c r="JH13" s="241"/>
      <c r="JI13" s="241"/>
      <c r="JJ13" s="241"/>
      <c r="JK13" s="241"/>
      <c r="JL13" s="241"/>
      <c r="JM13" s="241"/>
      <c r="JN13" s="241"/>
      <c r="JO13" s="241"/>
      <c r="JP13" s="241"/>
      <c r="JQ13" s="241"/>
      <c r="JR13" s="241"/>
      <c r="JS13" s="241"/>
      <c r="JT13" s="241"/>
      <c r="JU13" s="241"/>
      <c r="JV13" s="241"/>
      <c r="JW13" s="241"/>
      <c r="JX13" s="241"/>
      <c r="JY13" s="241"/>
      <c r="JZ13" s="241"/>
      <c r="KA13" s="241"/>
      <c r="KB13" s="241"/>
      <c r="KC13" s="241"/>
      <c r="KD13" s="241"/>
      <c r="KE13" s="241"/>
      <c r="KF13" s="241"/>
      <c r="KG13" s="241"/>
      <c r="KH13" s="241"/>
      <c r="KI13" s="241"/>
      <c r="KJ13" s="241"/>
      <c r="KK13" s="241"/>
      <c r="KL13" s="241"/>
      <c r="KM13" s="241"/>
      <c r="KN13" s="241"/>
      <c r="KO13" s="241"/>
      <c r="KP13" s="241"/>
      <c r="KQ13" s="241"/>
      <c r="KR13" s="241"/>
      <c r="KS13" s="241"/>
      <c r="KT13" s="241"/>
      <c r="KU13" s="241"/>
      <c r="KV13" s="241"/>
      <c r="KW13" s="241"/>
      <c r="KX13" s="241"/>
      <c r="KY13" s="241"/>
      <c r="KZ13" s="241"/>
      <c r="LA13" s="241"/>
      <c r="LB13" s="241"/>
      <c r="LC13" s="241"/>
      <c r="LD13" s="241"/>
      <c r="LE13" s="241"/>
      <c r="LF13" s="241"/>
      <c r="LG13" s="241"/>
      <c r="LH13" s="241"/>
      <c r="LI13" s="241"/>
      <c r="LJ13" s="241"/>
      <c r="LK13" s="241"/>
      <c r="LL13" s="241"/>
      <c r="LM13" s="241"/>
      <c r="LN13" s="241"/>
      <c r="LO13" s="241"/>
      <c r="LP13" s="241"/>
      <c r="LQ13" s="241"/>
      <c r="LR13" s="241"/>
      <c r="LS13" s="241"/>
      <c r="LT13" s="241"/>
      <c r="LU13" s="241"/>
      <c r="LV13" s="241"/>
      <c r="LW13" s="241"/>
      <c r="LX13" s="241"/>
      <c r="LY13" s="241"/>
      <c r="LZ13" s="241"/>
      <c r="MA13" s="241"/>
      <c r="MB13" s="241"/>
      <c r="MC13" s="241"/>
      <c r="MD13" s="241"/>
      <c r="ME13" s="241"/>
      <c r="MF13" s="241"/>
      <c r="MG13" s="241"/>
      <c r="MH13" s="241"/>
      <c r="MI13" s="241"/>
      <c r="MJ13" s="241"/>
      <c r="MK13" s="241"/>
      <c r="ML13" s="241"/>
      <c r="MM13" s="241"/>
      <c r="MN13" s="241"/>
      <c r="MO13" s="241"/>
      <c r="MP13" s="241"/>
      <c r="MQ13" s="241"/>
      <c r="MR13" s="241"/>
      <c r="MS13" s="241"/>
      <c r="MT13" s="241"/>
      <c r="MU13" s="241"/>
      <c r="MV13" s="241"/>
      <c r="MW13" s="241"/>
      <c r="MX13" s="241"/>
      <c r="MY13" s="241"/>
      <c r="MZ13" s="241"/>
      <c r="NA13" s="241"/>
      <c r="NB13" s="241"/>
      <c r="NC13" s="241"/>
      <c r="ND13" s="241"/>
      <c r="NE13" s="241"/>
      <c r="NF13" s="241"/>
      <c r="NG13" s="241"/>
      <c r="NH13" s="241"/>
      <c r="NI13" s="241"/>
      <c r="NJ13" s="241"/>
      <c r="NK13" s="241"/>
      <c r="NL13" s="241"/>
      <c r="NM13" s="241"/>
      <c r="NN13" s="241"/>
      <c r="NO13" s="241"/>
      <c r="NP13" s="241"/>
      <c r="NQ13" s="241"/>
      <c r="NR13" s="241"/>
      <c r="NS13" s="241"/>
      <c r="NT13" s="241"/>
      <c r="NU13" s="241"/>
      <c r="NV13" s="241"/>
      <c r="NW13" s="241"/>
      <c r="NX13" s="241"/>
      <c r="NY13" s="241"/>
      <c r="NZ13" s="241"/>
      <c r="OA13" s="241"/>
      <c r="OB13" s="241"/>
      <c r="OC13" s="241"/>
      <c r="OD13" s="241"/>
      <c r="OE13" s="241"/>
      <c r="OF13" s="241"/>
      <c r="OG13" s="241"/>
      <c r="OH13" s="241"/>
      <c r="OI13" s="241"/>
      <c r="OJ13" s="241"/>
      <c r="OK13" s="241"/>
      <c r="OL13" s="241"/>
      <c r="OM13" s="241"/>
      <c r="ON13" s="241"/>
      <c r="OO13" s="241"/>
      <c r="OP13" s="241"/>
      <c r="OQ13" s="241"/>
      <c r="OR13" s="241"/>
      <c r="OS13" s="241"/>
      <c r="OT13" s="241"/>
      <c r="OU13" s="241"/>
      <c r="OV13" s="241"/>
      <c r="OW13" s="241"/>
      <c r="OX13" s="241"/>
      <c r="OY13" s="241"/>
      <c r="OZ13" s="241"/>
      <c r="PA13" s="241"/>
      <c r="PB13" s="241"/>
      <c r="PC13" s="241"/>
      <c r="PD13" s="241"/>
      <c r="PE13" s="241"/>
      <c r="PF13" s="241"/>
      <c r="PG13" s="241"/>
      <c r="PH13" s="241"/>
      <c r="PI13" s="241"/>
      <c r="PJ13" s="241"/>
      <c r="PK13" s="241"/>
      <c r="PL13" s="241"/>
      <c r="PM13" s="241"/>
      <c r="PN13" s="241"/>
      <c r="PO13" s="241"/>
      <c r="PP13" s="241"/>
      <c r="PQ13" s="241"/>
      <c r="PR13" s="241"/>
      <c r="PS13" s="241"/>
      <c r="PT13" s="241"/>
      <c r="PU13" s="241"/>
      <c r="PV13" s="241"/>
      <c r="PW13" s="241"/>
      <c r="PX13" s="241"/>
      <c r="PY13" s="241"/>
      <c r="PZ13" s="241"/>
      <c r="QA13" s="241"/>
      <c r="QB13" s="241"/>
      <c r="QC13" s="241"/>
      <c r="QD13" s="241"/>
      <c r="QE13" s="241"/>
      <c r="QF13" s="241"/>
      <c r="QG13" s="241"/>
      <c r="QH13" s="241"/>
      <c r="QI13" s="241"/>
      <c r="QJ13" s="241"/>
      <c r="QK13" s="241"/>
      <c r="QL13" s="241"/>
      <c r="QM13" s="241"/>
      <c r="QN13" s="241"/>
      <c r="QO13" s="241"/>
      <c r="QP13" s="241"/>
      <c r="QQ13" s="241"/>
      <c r="QR13" s="241"/>
      <c r="QS13" s="241"/>
      <c r="QT13" s="241"/>
      <c r="QU13" s="241"/>
      <c r="QV13" s="241"/>
      <c r="QW13" s="241"/>
      <c r="QX13" s="241"/>
      <c r="QY13" s="241"/>
      <c r="QZ13" s="241"/>
      <c r="RA13" s="241"/>
      <c r="RB13" s="241"/>
      <c r="RC13" s="241"/>
      <c r="RD13" s="241"/>
      <c r="RE13" s="241"/>
      <c r="RF13" s="241"/>
      <c r="RG13" s="241"/>
      <c r="RH13" s="241"/>
      <c r="RI13" s="241"/>
      <c r="RJ13" s="241"/>
      <c r="RK13" s="241"/>
      <c r="RL13" s="241"/>
      <c r="RM13" s="241"/>
      <c r="RN13" s="241"/>
      <c r="RO13" s="241"/>
      <c r="RP13" s="241"/>
      <c r="RQ13" s="241"/>
      <c r="RR13" s="241"/>
      <c r="RS13" s="241"/>
      <c r="RT13" s="241"/>
      <c r="RU13" s="241"/>
      <c r="RV13" s="241"/>
      <c r="RW13" s="241"/>
      <c r="RX13" s="241"/>
      <c r="RY13" s="241"/>
      <c r="RZ13" s="241"/>
      <c r="SA13" s="241"/>
      <c r="SB13" s="241"/>
      <c r="SC13" s="241"/>
      <c r="SD13" s="241"/>
      <c r="SE13" s="241"/>
      <c r="SF13" s="241"/>
      <c r="SG13" s="241"/>
      <c r="SH13" s="241"/>
      <c r="SI13" s="241"/>
      <c r="SJ13" s="241"/>
      <c r="SK13" s="241"/>
      <c r="SL13" s="241"/>
      <c r="SM13" s="241"/>
      <c r="SN13" s="241"/>
      <c r="SO13" s="241"/>
      <c r="SP13" s="241"/>
      <c r="SQ13" s="241"/>
      <c r="SR13" s="241"/>
      <c r="SS13" s="241"/>
      <c r="ST13" s="241"/>
      <c r="SU13" s="241"/>
      <c r="SV13" s="241"/>
      <c r="SW13" s="241"/>
      <c r="SX13" s="241"/>
      <c r="SY13" s="241"/>
      <c r="SZ13" s="241"/>
      <c r="TA13" s="241"/>
      <c r="TB13" s="241"/>
      <c r="TC13" s="241"/>
      <c r="TD13" s="241"/>
      <c r="TE13" s="241"/>
      <c r="TF13" s="241"/>
      <c r="TG13" s="241"/>
      <c r="TH13" s="241"/>
      <c r="TI13" s="241"/>
      <c r="TJ13" s="241"/>
      <c r="TK13" s="241"/>
      <c r="TL13" s="241"/>
      <c r="TM13" s="241"/>
      <c r="TN13" s="241"/>
      <c r="TO13" s="241"/>
      <c r="TP13" s="241"/>
      <c r="TQ13" s="241"/>
      <c r="TR13" s="241"/>
      <c r="TS13" s="241"/>
      <c r="TT13" s="241"/>
      <c r="TU13" s="241"/>
      <c r="TV13" s="241"/>
      <c r="TW13" s="241"/>
      <c r="TX13" s="241"/>
      <c r="TY13" s="241"/>
      <c r="TZ13" s="241"/>
      <c r="UA13" s="241"/>
      <c r="UB13" s="241"/>
      <c r="UC13" s="241"/>
      <c r="UD13" s="241"/>
      <c r="UE13" s="241"/>
      <c r="UF13" s="241"/>
      <c r="UG13" s="241"/>
      <c r="UH13" s="241"/>
      <c r="UI13" s="241"/>
      <c r="UJ13" s="241"/>
      <c r="UK13" s="241"/>
      <c r="UL13" s="241"/>
      <c r="UM13" s="241"/>
      <c r="UN13" s="241"/>
      <c r="UO13" s="241"/>
      <c r="UP13" s="241"/>
      <c r="UQ13" s="241"/>
      <c r="UR13" s="241"/>
      <c r="US13" s="241"/>
      <c r="UT13" s="241"/>
      <c r="UU13" s="241"/>
      <c r="UV13" s="241"/>
      <c r="UW13" s="241"/>
      <c r="UX13" s="241"/>
      <c r="UY13" s="241"/>
      <c r="UZ13" s="241"/>
      <c r="VA13" s="241"/>
      <c r="VB13" s="241"/>
      <c r="VC13" s="241"/>
      <c r="VD13" s="241"/>
      <c r="VE13" s="241"/>
      <c r="VF13" s="241"/>
      <c r="VG13" s="241"/>
      <c r="VH13" s="241"/>
      <c r="VI13" s="241"/>
      <c r="VJ13" s="241"/>
      <c r="VK13" s="241"/>
      <c r="VL13" s="241"/>
      <c r="VM13" s="241"/>
      <c r="VN13" s="241"/>
      <c r="VO13" s="241"/>
      <c r="VP13" s="241"/>
      <c r="VQ13" s="241"/>
      <c r="VR13" s="241"/>
      <c r="VS13" s="241"/>
      <c r="VT13" s="241"/>
      <c r="VU13" s="241"/>
      <c r="VV13" s="241"/>
      <c r="VW13" s="241"/>
      <c r="VX13" s="241"/>
      <c r="VY13" s="241"/>
      <c r="VZ13" s="241"/>
      <c r="WA13" s="241"/>
      <c r="WB13" s="241"/>
      <c r="WC13" s="241"/>
      <c r="WD13" s="241"/>
      <c r="WE13" s="241"/>
      <c r="WF13" s="241"/>
      <c r="WG13" s="241"/>
      <c r="WH13" s="241"/>
      <c r="WI13" s="241"/>
      <c r="WJ13" s="241"/>
      <c r="WK13" s="241"/>
      <c r="WL13" s="241"/>
      <c r="WM13" s="241"/>
      <c r="WN13" s="241"/>
      <c r="WO13" s="241"/>
      <c r="WP13" s="241"/>
      <c r="WQ13" s="241"/>
      <c r="WR13" s="241"/>
      <c r="WS13" s="241"/>
      <c r="WT13" s="241"/>
      <c r="WU13" s="241"/>
      <c r="WV13" s="241"/>
      <c r="WW13" s="241"/>
      <c r="WX13" s="241"/>
      <c r="WY13" s="241"/>
      <c r="WZ13" s="241"/>
      <c r="XA13" s="241"/>
      <c r="XB13" s="241"/>
      <c r="XC13" s="241"/>
      <c r="XD13" s="241"/>
      <c r="XE13" s="241"/>
      <c r="XF13" s="241"/>
      <c r="XG13" s="241"/>
      <c r="XH13" s="241"/>
      <c r="XI13" s="241"/>
      <c r="XJ13" s="241"/>
      <c r="XK13" s="241"/>
      <c r="XL13" s="241"/>
      <c r="XM13" s="241"/>
      <c r="XN13" s="241"/>
      <c r="XO13" s="241"/>
      <c r="XP13" s="241"/>
      <c r="XQ13" s="241"/>
      <c r="XR13" s="241"/>
      <c r="XS13" s="241"/>
      <c r="XT13" s="241"/>
      <c r="XU13" s="241"/>
      <c r="XV13" s="241"/>
      <c r="XW13" s="241"/>
      <c r="XX13" s="241"/>
      <c r="XY13" s="241"/>
      <c r="XZ13" s="241"/>
      <c r="YA13" s="241"/>
      <c r="YB13" s="241"/>
      <c r="YC13" s="241"/>
      <c r="YD13" s="241"/>
      <c r="YE13" s="241"/>
      <c r="YF13" s="241"/>
      <c r="YG13" s="241"/>
      <c r="YH13" s="241"/>
      <c r="YI13" s="241"/>
      <c r="YJ13" s="241"/>
      <c r="YK13" s="241"/>
      <c r="YL13" s="241"/>
      <c r="YM13" s="241"/>
      <c r="YN13" s="241"/>
      <c r="YO13" s="241"/>
      <c r="YP13" s="241"/>
      <c r="YQ13" s="241"/>
      <c r="YR13" s="241"/>
      <c r="YS13" s="241"/>
      <c r="YT13" s="241"/>
      <c r="YU13" s="241"/>
      <c r="YV13" s="241"/>
      <c r="YW13" s="241"/>
      <c r="YX13" s="241"/>
      <c r="YY13" s="241"/>
      <c r="YZ13" s="241"/>
      <c r="ZA13" s="241"/>
      <c r="ZB13" s="241"/>
      <c r="ZC13" s="241"/>
      <c r="ZD13" s="241"/>
      <c r="ZE13" s="241"/>
      <c r="ZF13" s="241"/>
      <c r="ZG13" s="241"/>
      <c r="ZH13" s="241"/>
      <c r="ZI13" s="241"/>
      <c r="ZJ13" s="241"/>
      <c r="ZK13" s="241"/>
      <c r="ZL13" s="241"/>
      <c r="ZM13" s="241"/>
      <c r="ZN13" s="241"/>
      <c r="ZO13" s="241"/>
      <c r="ZP13" s="241"/>
      <c r="ZQ13" s="241"/>
      <c r="ZR13" s="241"/>
      <c r="ZS13" s="241"/>
      <c r="ZT13" s="241"/>
      <c r="ZU13" s="241"/>
      <c r="ZV13" s="241"/>
      <c r="ZW13" s="241"/>
      <c r="ZX13" s="241"/>
      <c r="ZY13" s="241"/>
      <c r="ZZ13" s="241"/>
      <c r="AAA13" s="241"/>
      <c r="AAB13" s="241"/>
      <c r="AAC13" s="241"/>
      <c r="AAD13" s="241"/>
      <c r="AAE13" s="241"/>
      <c r="AAF13" s="241"/>
      <c r="AAG13" s="241"/>
      <c r="AAH13" s="241"/>
      <c r="AAI13" s="241"/>
      <c r="AAJ13" s="241"/>
      <c r="AAK13" s="241"/>
      <c r="AAL13" s="241"/>
      <c r="AAM13" s="241"/>
      <c r="AAN13" s="241"/>
      <c r="AAO13" s="241"/>
      <c r="AAP13" s="241"/>
      <c r="AAQ13" s="241"/>
      <c r="AAR13" s="241"/>
      <c r="AAS13" s="241"/>
      <c r="AAT13" s="241"/>
      <c r="AAU13" s="241"/>
      <c r="AAV13" s="241"/>
      <c r="AAW13" s="241"/>
      <c r="AAX13" s="241"/>
      <c r="AAY13" s="241"/>
      <c r="AAZ13" s="241"/>
      <c r="ABA13" s="241"/>
      <c r="ABB13" s="241"/>
      <c r="ABC13" s="241"/>
      <c r="ABD13" s="241"/>
      <c r="ABE13" s="241"/>
      <c r="ABF13" s="241"/>
      <c r="ABG13" s="241"/>
      <c r="ABH13" s="241"/>
      <c r="ABI13" s="241"/>
      <c r="ABJ13" s="241"/>
      <c r="ABK13" s="241"/>
      <c r="ABL13" s="241"/>
      <c r="ABM13" s="241"/>
      <c r="ABN13" s="241"/>
      <c r="ABO13" s="241"/>
      <c r="ABP13" s="241"/>
      <c r="ABQ13" s="241"/>
      <c r="ABR13" s="241"/>
      <c r="ABS13" s="241"/>
      <c r="ABT13" s="241"/>
      <c r="ABU13" s="241"/>
      <c r="ABV13" s="241"/>
      <c r="ABW13" s="241"/>
      <c r="ABX13" s="241"/>
      <c r="ABY13" s="241"/>
      <c r="ABZ13" s="241"/>
      <c r="ACA13" s="241"/>
      <c r="ACB13" s="241"/>
      <c r="ACC13" s="241"/>
      <c r="ACD13" s="241"/>
      <c r="ACE13" s="241"/>
      <c r="ACF13" s="241"/>
      <c r="ACG13" s="241"/>
      <c r="ACH13" s="241"/>
      <c r="ACI13" s="241"/>
      <c r="ACJ13" s="241"/>
      <c r="ACK13" s="241"/>
      <c r="ACL13" s="241"/>
      <c r="ACM13" s="241"/>
      <c r="ACN13" s="241"/>
      <c r="ACO13" s="241"/>
      <c r="ACP13" s="241"/>
      <c r="ACQ13" s="241"/>
      <c r="ACR13" s="241"/>
      <c r="ACS13" s="241"/>
      <c r="ACT13" s="241"/>
      <c r="ACU13" s="241"/>
      <c r="ACV13" s="241"/>
      <c r="ACW13" s="241"/>
      <c r="ACX13" s="241"/>
      <c r="ACY13" s="241"/>
      <c r="ACZ13" s="241"/>
      <c r="ADA13" s="241"/>
      <c r="ADB13" s="241"/>
      <c r="ADC13" s="241"/>
      <c r="ADD13" s="241"/>
      <c r="ADE13" s="241"/>
      <c r="ADF13" s="241"/>
      <c r="ADG13" s="241"/>
      <c r="ADH13" s="241"/>
      <c r="ADI13" s="241"/>
      <c r="ADJ13" s="241"/>
      <c r="ADK13" s="241"/>
      <c r="ADL13" s="241"/>
      <c r="ADM13" s="241"/>
      <c r="ADN13" s="241"/>
      <c r="ADO13" s="241"/>
      <c r="ADP13" s="241"/>
      <c r="ADQ13" s="241"/>
      <c r="ADR13" s="241"/>
      <c r="ADS13" s="241"/>
      <c r="ADT13" s="241"/>
      <c r="ADU13" s="241"/>
      <c r="ADV13" s="241"/>
      <c r="ADW13" s="241"/>
      <c r="ADX13" s="241"/>
      <c r="ADY13" s="241"/>
      <c r="ADZ13" s="241"/>
      <c r="AEA13" s="241"/>
      <c r="AEB13" s="241"/>
      <c r="AEC13" s="241"/>
      <c r="AED13" s="241"/>
      <c r="AEE13" s="241"/>
      <c r="AEF13" s="241"/>
      <c r="AEG13" s="241"/>
      <c r="AEH13" s="241"/>
      <c r="AEI13" s="241"/>
      <c r="AEJ13" s="241"/>
      <c r="AEK13" s="241"/>
      <c r="AEL13" s="241"/>
      <c r="AEM13" s="241"/>
      <c r="AEN13" s="241"/>
      <c r="AEO13" s="241"/>
      <c r="AEP13" s="241"/>
      <c r="AEQ13" s="241"/>
      <c r="AER13" s="241"/>
      <c r="AES13" s="241"/>
      <c r="AET13" s="241"/>
      <c r="AEU13" s="241"/>
      <c r="AEV13" s="241"/>
      <c r="AEW13" s="241"/>
      <c r="AEX13" s="241"/>
      <c r="AEY13" s="241"/>
      <c r="AEZ13" s="241"/>
      <c r="AFA13" s="241"/>
      <c r="AFB13" s="241"/>
      <c r="AFC13" s="241"/>
      <c r="AFD13" s="241"/>
      <c r="AFE13" s="241"/>
      <c r="AFF13" s="241"/>
      <c r="AFG13" s="241"/>
      <c r="AFH13" s="241"/>
      <c r="AFI13" s="241"/>
      <c r="AFJ13" s="241"/>
      <c r="AFK13" s="241"/>
      <c r="AFL13" s="241"/>
      <c r="AFM13" s="241"/>
      <c r="AFN13" s="241"/>
      <c r="AFO13" s="241"/>
      <c r="AFP13" s="241"/>
      <c r="AFQ13" s="241"/>
      <c r="AFR13" s="241"/>
      <c r="AFS13" s="241"/>
      <c r="AFT13" s="241"/>
      <c r="AFU13" s="241"/>
      <c r="AFV13" s="241"/>
      <c r="AFW13" s="241"/>
      <c r="AFX13" s="241"/>
      <c r="AFY13" s="241"/>
      <c r="AFZ13" s="241"/>
      <c r="AGA13" s="241"/>
      <c r="AGB13" s="241"/>
      <c r="AGC13" s="241"/>
      <c r="AGD13" s="241"/>
      <c r="AGE13" s="241"/>
      <c r="AGF13" s="241"/>
      <c r="AGG13" s="241"/>
      <c r="AGH13" s="241"/>
      <c r="AGI13" s="241"/>
      <c r="AGJ13" s="241"/>
      <c r="AGK13" s="241"/>
      <c r="AGL13" s="241"/>
      <c r="AGM13" s="241"/>
      <c r="AGN13" s="241"/>
      <c r="AGO13" s="241"/>
      <c r="AGP13" s="241"/>
      <c r="AGQ13" s="241"/>
      <c r="AGR13" s="241"/>
      <c r="AGS13" s="241"/>
      <c r="AGT13" s="241"/>
      <c r="AGU13" s="241"/>
      <c r="AGV13" s="241"/>
      <c r="AGW13" s="241"/>
      <c r="AGX13" s="241"/>
      <c r="AGY13" s="241"/>
      <c r="AGZ13" s="241"/>
      <c r="AHA13" s="241"/>
    </row>
    <row r="14" spans="1:885" ht="71.400000000000006" customHeight="1" x14ac:dyDescent="0.3">
      <c r="A14" s="242"/>
      <c r="B14" s="256"/>
      <c r="C14" s="249"/>
      <c r="D14" s="249"/>
      <c r="E14" s="249"/>
      <c r="F14" s="253"/>
      <c r="G14" s="249"/>
      <c r="H14" s="249"/>
      <c r="I14" s="249"/>
      <c r="J14" s="246"/>
      <c r="K14" s="257"/>
      <c r="L14" s="261"/>
      <c r="M14" s="604"/>
      <c r="N14" s="302"/>
      <c r="O14" s="624"/>
      <c r="P14" s="247"/>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247"/>
      <c r="BF14" s="247"/>
      <c r="BG14" s="247"/>
      <c r="BH14" s="247"/>
      <c r="BI14" s="247"/>
      <c r="BJ14" s="247"/>
      <c r="BK14" s="247"/>
      <c r="BL14" s="247"/>
      <c r="BM14" s="247"/>
      <c r="BN14" s="247"/>
      <c r="BO14" s="247"/>
      <c r="BP14" s="247"/>
      <c r="BQ14" s="247"/>
      <c r="BR14" s="247"/>
      <c r="BS14" s="247"/>
      <c r="BT14" s="247"/>
      <c r="BU14" s="247"/>
      <c r="BV14" s="247"/>
      <c r="BW14" s="247"/>
      <c r="BX14" s="247"/>
      <c r="BY14" s="247"/>
      <c r="BZ14" s="247"/>
      <c r="CA14" s="247"/>
      <c r="CB14" s="247"/>
      <c r="CC14" s="247"/>
      <c r="CD14" s="247"/>
      <c r="CE14" s="247"/>
      <c r="CF14" s="247"/>
      <c r="CG14" s="247"/>
      <c r="CH14" s="247"/>
      <c r="CI14" s="247"/>
      <c r="CJ14" s="247"/>
      <c r="CK14" s="247"/>
      <c r="CL14" s="247"/>
      <c r="CM14" s="247"/>
      <c r="CN14" s="247"/>
      <c r="CO14" s="247"/>
      <c r="CP14" s="247"/>
      <c r="CQ14" s="247"/>
      <c r="CR14" s="247"/>
      <c r="CS14" s="247"/>
      <c r="CT14" s="247"/>
      <c r="CU14" s="247"/>
      <c r="CV14" s="247"/>
      <c r="CW14" s="247"/>
      <c r="CX14" s="247"/>
      <c r="CY14" s="247"/>
      <c r="CZ14" s="247"/>
      <c r="DA14" s="247"/>
      <c r="DB14" s="247"/>
      <c r="DC14" s="247"/>
      <c r="DD14" s="247"/>
      <c r="DE14" s="247"/>
      <c r="DF14" s="247"/>
      <c r="DG14" s="247"/>
      <c r="DH14" s="247"/>
      <c r="DI14" s="247"/>
      <c r="DJ14" s="247"/>
      <c r="DK14" s="247"/>
      <c r="DL14" s="247"/>
      <c r="DM14" s="247"/>
      <c r="DN14" s="247"/>
      <c r="DO14" s="247"/>
      <c r="DP14" s="247"/>
      <c r="DQ14" s="247"/>
      <c r="DR14" s="247"/>
      <c r="DS14" s="247"/>
      <c r="DT14" s="247"/>
      <c r="DU14" s="247"/>
      <c r="DV14" s="247"/>
      <c r="DW14" s="247"/>
      <c r="DX14" s="247"/>
      <c r="DY14" s="247"/>
      <c r="DZ14" s="247"/>
      <c r="EA14" s="247"/>
      <c r="EB14" s="247"/>
      <c r="EC14" s="247"/>
      <c r="ED14" s="247"/>
      <c r="EE14" s="247"/>
      <c r="EF14" s="247"/>
      <c r="EG14" s="247"/>
      <c r="EH14" s="247"/>
      <c r="EI14" s="247"/>
      <c r="EJ14" s="247"/>
      <c r="EK14" s="247"/>
      <c r="EL14" s="247"/>
      <c r="EM14" s="247"/>
      <c r="EN14" s="247"/>
      <c r="EO14" s="247"/>
      <c r="EP14" s="247"/>
      <c r="EQ14" s="247"/>
      <c r="ER14" s="247"/>
      <c r="ES14" s="247"/>
      <c r="ET14" s="247"/>
      <c r="EU14" s="247"/>
      <c r="EV14" s="247"/>
      <c r="EW14" s="247"/>
      <c r="EX14" s="247"/>
      <c r="EY14" s="247"/>
      <c r="EZ14" s="247"/>
      <c r="FA14" s="247"/>
      <c r="FB14" s="247"/>
      <c r="FC14" s="247"/>
      <c r="FD14" s="247"/>
      <c r="FE14" s="247"/>
      <c r="FF14" s="247"/>
      <c r="FG14" s="247"/>
      <c r="FH14" s="247"/>
      <c r="FI14" s="247"/>
      <c r="FJ14" s="247"/>
      <c r="FK14" s="247"/>
      <c r="FL14" s="247"/>
      <c r="FM14" s="247"/>
      <c r="FN14" s="247"/>
      <c r="FO14" s="247"/>
      <c r="FP14" s="247"/>
      <c r="FQ14" s="247"/>
      <c r="FR14" s="247"/>
      <c r="FS14" s="247"/>
      <c r="FT14" s="247"/>
      <c r="FU14" s="247"/>
      <c r="FV14" s="247"/>
      <c r="FW14" s="247"/>
      <c r="FX14" s="247"/>
      <c r="FY14" s="247"/>
      <c r="FZ14" s="247"/>
      <c r="GA14" s="247"/>
      <c r="GB14" s="247"/>
      <c r="GC14" s="247"/>
      <c r="GD14" s="247"/>
      <c r="GE14" s="247"/>
      <c r="GF14" s="247"/>
      <c r="GG14" s="247"/>
      <c r="GH14" s="247"/>
      <c r="GI14" s="247"/>
      <c r="GJ14" s="247"/>
      <c r="GK14" s="247"/>
      <c r="GL14" s="247"/>
      <c r="GM14" s="247"/>
      <c r="GN14" s="247"/>
      <c r="GO14" s="247"/>
      <c r="GP14" s="247"/>
      <c r="GQ14" s="247"/>
      <c r="GR14" s="247"/>
      <c r="GS14" s="247"/>
      <c r="GT14" s="247"/>
      <c r="GU14" s="247"/>
      <c r="GV14" s="247"/>
      <c r="GW14" s="247"/>
      <c r="GX14" s="247"/>
      <c r="GY14" s="247"/>
      <c r="GZ14" s="247"/>
      <c r="HA14" s="247"/>
      <c r="HB14" s="247"/>
      <c r="HC14" s="247"/>
      <c r="HD14" s="247"/>
      <c r="HE14" s="247"/>
      <c r="HF14" s="247"/>
      <c r="HG14" s="247"/>
      <c r="HH14" s="247"/>
      <c r="HI14" s="247"/>
      <c r="HJ14" s="247"/>
      <c r="HK14" s="247"/>
      <c r="HL14" s="247"/>
      <c r="HM14" s="247"/>
      <c r="HN14" s="247"/>
      <c r="HO14" s="247"/>
      <c r="HP14" s="247"/>
      <c r="HQ14" s="247"/>
      <c r="HR14" s="247"/>
      <c r="HS14" s="247"/>
      <c r="HT14" s="247"/>
      <c r="HU14" s="247"/>
      <c r="HV14" s="247"/>
      <c r="HW14" s="247"/>
      <c r="HX14" s="247"/>
      <c r="HY14" s="247"/>
      <c r="HZ14" s="247"/>
      <c r="IA14" s="247"/>
      <c r="IB14" s="247"/>
      <c r="IC14" s="247"/>
      <c r="ID14" s="247"/>
      <c r="IE14" s="247"/>
      <c r="IF14" s="247"/>
      <c r="IG14" s="247"/>
      <c r="IH14" s="247"/>
      <c r="II14" s="247"/>
      <c r="IJ14" s="247"/>
      <c r="IK14" s="247"/>
      <c r="IL14" s="247"/>
      <c r="IM14" s="247"/>
      <c r="IN14" s="247"/>
      <c r="IO14" s="247"/>
      <c r="IP14" s="247"/>
      <c r="IQ14" s="247"/>
      <c r="IR14" s="247"/>
      <c r="IS14" s="247"/>
      <c r="IT14" s="247"/>
      <c r="IU14" s="247"/>
      <c r="IV14" s="247"/>
      <c r="IW14" s="247"/>
      <c r="IX14" s="247"/>
      <c r="IY14" s="247"/>
      <c r="IZ14" s="247"/>
      <c r="JA14" s="247"/>
      <c r="JB14" s="247"/>
      <c r="JC14" s="247"/>
      <c r="JD14" s="247"/>
      <c r="JE14" s="247"/>
      <c r="JF14" s="247"/>
      <c r="JG14" s="247"/>
      <c r="JH14" s="247"/>
      <c r="JI14" s="247"/>
      <c r="JJ14" s="247"/>
      <c r="JK14" s="247"/>
      <c r="JL14" s="247"/>
      <c r="JM14" s="247"/>
      <c r="JN14" s="247"/>
      <c r="JO14" s="247"/>
      <c r="JP14" s="247"/>
      <c r="JQ14" s="247"/>
      <c r="JR14" s="247"/>
      <c r="JS14" s="247"/>
      <c r="JT14" s="247"/>
      <c r="JU14" s="247"/>
      <c r="JV14" s="247"/>
      <c r="JW14" s="247"/>
      <c r="JX14" s="247"/>
      <c r="JY14" s="247"/>
      <c r="JZ14" s="247"/>
      <c r="KA14" s="247"/>
      <c r="KB14" s="247"/>
      <c r="KC14" s="247"/>
      <c r="KD14" s="247"/>
      <c r="KE14" s="247"/>
      <c r="KF14" s="247"/>
      <c r="KG14" s="247"/>
      <c r="KH14" s="247"/>
      <c r="KI14" s="247"/>
      <c r="KJ14" s="247"/>
      <c r="KK14" s="247"/>
      <c r="KL14" s="247"/>
      <c r="KM14" s="247"/>
      <c r="KN14" s="247"/>
      <c r="KO14" s="247"/>
      <c r="KP14" s="247"/>
      <c r="KQ14" s="247"/>
      <c r="KR14" s="247"/>
      <c r="KS14" s="247"/>
      <c r="KT14" s="247"/>
      <c r="KU14" s="247"/>
      <c r="KV14" s="247"/>
      <c r="KW14" s="247"/>
      <c r="KX14" s="247"/>
      <c r="KY14" s="247"/>
      <c r="KZ14" s="247"/>
      <c r="LA14" s="247"/>
      <c r="LB14" s="247"/>
      <c r="LC14" s="247"/>
      <c r="LD14" s="247"/>
      <c r="LE14" s="247"/>
      <c r="LF14" s="247"/>
      <c r="LG14" s="247"/>
      <c r="LH14" s="247"/>
      <c r="LI14" s="247"/>
      <c r="LJ14" s="247"/>
      <c r="LK14" s="247"/>
      <c r="LL14" s="247"/>
      <c r="LM14" s="247"/>
      <c r="LN14" s="247"/>
      <c r="LO14" s="247"/>
      <c r="LP14" s="247"/>
      <c r="LQ14" s="247"/>
      <c r="LR14" s="247"/>
      <c r="LS14" s="247"/>
      <c r="LT14" s="247"/>
      <c r="LU14" s="247"/>
      <c r="LV14" s="247"/>
      <c r="LW14" s="247"/>
      <c r="LX14" s="247"/>
      <c r="LY14" s="247"/>
      <c r="LZ14" s="247"/>
      <c r="MA14" s="247"/>
      <c r="MB14" s="247"/>
      <c r="MC14" s="247"/>
      <c r="MD14" s="247"/>
      <c r="ME14" s="247"/>
      <c r="MF14" s="247"/>
      <c r="MG14" s="247"/>
      <c r="MH14" s="247"/>
      <c r="MI14" s="247"/>
      <c r="MJ14" s="247"/>
      <c r="MK14" s="247"/>
      <c r="ML14" s="247"/>
      <c r="MM14" s="247"/>
      <c r="MN14" s="247"/>
      <c r="MO14" s="247"/>
      <c r="MP14" s="247"/>
      <c r="MQ14" s="247"/>
      <c r="MR14" s="247"/>
      <c r="MS14" s="247"/>
      <c r="MT14" s="247"/>
      <c r="MU14" s="247"/>
      <c r="MV14" s="247"/>
      <c r="MW14" s="247"/>
      <c r="MX14" s="247"/>
      <c r="MY14" s="247"/>
      <c r="MZ14" s="247"/>
      <c r="NA14" s="247"/>
      <c r="NB14" s="247"/>
      <c r="NC14" s="247"/>
      <c r="ND14" s="247"/>
      <c r="NE14" s="247"/>
      <c r="NF14" s="247"/>
      <c r="NG14" s="247"/>
      <c r="NH14" s="247"/>
      <c r="NI14" s="247"/>
      <c r="NJ14" s="247"/>
      <c r="NK14" s="247"/>
      <c r="NL14" s="247"/>
      <c r="NM14" s="247"/>
      <c r="NN14" s="247"/>
      <c r="NO14" s="247"/>
      <c r="NP14" s="247"/>
      <c r="NQ14" s="247"/>
      <c r="NR14" s="247"/>
      <c r="NS14" s="247"/>
      <c r="NT14" s="247"/>
      <c r="NU14" s="247"/>
      <c r="NV14" s="247"/>
      <c r="NW14" s="247"/>
      <c r="NX14" s="247"/>
      <c r="NY14" s="247"/>
      <c r="NZ14" s="247"/>
      <c r="OA14" s="247"/>
      <c r="OB14" s="247"/>
      <c r="OC14" s="247"/>
      <c r="OD14" s="247"/>
      <c r="OE14" s="247"/>
      <c r="OF14" s="247"/>
      <c r="OG14" s="247"/>
      <c r="OH14" s="247"/>
      <c r="OI14" s="247"/>
      <c r="OJ14" s="247"/>
      <c r="OK14" s="247"/>
      <c r="OL14" s="247"/>
      <c r="OM14" s="247"/>
      <c r="ON14" s="247"/>
      <c r="OO14" s="247"/>
      <c r="OP14" s="247"/>
      <c r="OQ14" s="247"/>
      <c r="OR14" s="247"/>
      <c r="OS14" s="247"/>
      <c r="OT14" s="247"/>
      <c r="OU14" s="247"/>
      <c r="OV14" s="247"/>
      <c r="OW14" s="247"/>
      <c r="OX14" s="247"/>
      <c r="OY14" s="247"/>
      <c r="OZ14" s="247"/>
      <c r="PA14" s="247"/>
      <c r="PB14" s="247"/>
      <c r="PC14" s="247"/>
      <c r="PD14" s="247"/>
      <c r="PE14" s="247"/>
      <c r="PF14" s="247"/>
      <c r="PG14" s="247"/>
      <c r="PH14" s="247"/>
      <c r="PI14" s="247"/>
      <c r="PJ14" s="247"/>
      <c r="PK14" s="247"/>
      <c r="PL14" s="247"/>
      <c r="PM14" s="247"/>
      <c r="PN14" s="247"/>
      <c r="PO14" s="247"/>
      <c r="PP14" s="247"/>
      <c r="PQ14" s="247"/>
      <c r="PR14" s="247"/>
      <c r="PS14" s="247"/>
      <c r="PT14" s="247"/>
      <c r="PU14" s="247"/>
      <c r="PV14" s="247"/>
      <c r="PW14" s="247"/>
      <c r="PX14" s="247"/>
      <c r="PY14" s="247"/>
      <c r="PZ14" s="247"/>
      <c r="QA14" s="247"/>
      <c r="QB14" s="247"/>
      <c r="QC14" s="247"/>
      <c r="QD14" s="247"/>
      <c r="QE14" s="247"/>
      <c r="QF14" s="247"/>
      <c r="QG14" s="247"/>
      <c r="QH14" s="247"/>
      <c r="QI14" s="247"/>
      <c r="QJ14" s="247"/>
      <c r="QK14" s="247"/>
      <c r="QL14" s="247"/>
      <c r="QM14" s="247"/>
      <c r="QN14" s="247"/>
      <c r="QO14" s="247"/>
      <c r="QP14" s="247"/>
      <c r="QQ14" s="247"/>
      <c r="QR14" s="247"/>
      <c r="QS14" s="247"/>
      <c r="QT14" s="247"/>
      <c r="QU14" s="247"/>
      <c r="QV14" s="247"/>
      <c r="QW14" s="247"/>
      <c r="QX14" s="247"/>
      <c r="QY14" s="247"/>
      <c r="QZ14" s="247"/>
      <c r="RA14" s="247"/>
      <c r="RB14" s="247"/>
      <c r="RC14" s="247"/>
      <c r="RD14" s="247"/>
      <c r="RE14" s="247"/>
      <c r="RF14" s="247"/>
      <c r="RG14" s="247"/>
      <c r="RH14" s="247"/>
      <c r="RI14" s="247"/>
      <c r="RJ14" s="247"/>
      <c r="RK14" s="247"/>
      <c r="RL14" s="247"/>
      <c r="RM14" s="247"/>
      <c r="RN14" s="247"/>
      <c r="RO14" s="247"/>
      <c r="RP14" s="247"/>
      <c r="RQ14" s="247"/>
      <c r="RR14" s="247"/>
      <c r="RS14" s="247"/>
      <c r="RT14" s="247"/>
      <c r="RU14" s="247"/>
      <c r="RV14" s="247"/>
      <c r="RW14" s="247"/>
      <c r="RX14" s="247"/>
      <c r="RY14" s="247"/>
      <c r="RZ14" s="247"/>
      <c r="SA14" s="247"/>
      <c r="SB14" s="247"/>
      <c r="SC14" s="247"/>
      <c r="SD14" s="247"/>
      <c r="SE14" s="247"/>
      <c r="SF14" s="247"/>
      <c r="SG14" s="247"/>
      <c r="SH14" s="247"/>
      <c r="SI14" s="247"/>
      <c r="SJ14" s="247"/>
      <c r="SK14" s="247"/>
      <c r="SL14" s="247"/>
      <c r="SM14" s="247"/>
      <c r="SN14" s="247"/>
      <c r="SO14" s="247"/>
      <c r="SP14" s="247"/>
      <c r="SQ14" s="247"/>
      <c r="SR14" s="247"/>
      <c r="SS14" s="247"/>
      <c r="ST14" s="247"/>
      <c r="SU14" s="247"/>
      <c r="SV14" s="247"/>
      <c r="SW14" s="247"/>
      <c r="SX14" s="247"/>
      <c r="SY14" s="247"/>
      <c r="SZ14" s="247"/>
      <c r="TA14" s="247"/>
      <c r="TB14" s="247"/>
      <c r="TC14" s="247"/>
      <c r="TD14" s="247"/>
      <c r="TE14" s="247"/>
      <c r="TF14" s="247"/>
      <c r="TG14" s="247"/>
      <c r="TH14" s="247"/>
      <c r="TI14" s="247"/>
      <c r="TJ14" s="247"/>
      <c r="TK14" s="247"/>
      <c r="TL14" s="247"/>
      <c r="TM14" s="247"/>
      <c r="TN14" s="247"/>
      <c r="TO14" s="247"/>
      <c r="TP14" s="247"/>
      <c r="TQ14" s="247"/>
      <c r="TR14" s="247"/>
      <c r="TS14" s="247"/>
      <c r="TT14" s="247"/>
      <c r="TU14" s="247"/>
      <c r="TV14" s="247"/>
      <c r="TW14" s="247"/>
      <c r="TX14" s="247"/>
      <c r="TY14" s="247"/>
      <c r="TZ14" s="247"/>
      <c r="UA14" s="247"/>
      <c r="UB14" s="247"/>
      <c r="UC14" s="247"/>
      <c r="UD14" s="247"/>
      <c r="UE14" s="247"/>
      <c r="UF14" s="247"/>
      <c r="UG14" s="247"/>
      <c r="UH14" s="247"/>
      <c r="UI14" s="247"/>
      <c r="UJ14" s="247"/>
      <c r="UK14" s="247"/>
      <c r="UL14" s="247"/>
      <c r="UM14" s="247"/>
      <c r="UN14" s="247"/>
      <c r="UO14" s="247"/>
      <c r="UP14" s="247"/>
      <c r="UQ14" s="247"/>
      <c r="UR14" s="247"/>
      <c r="US14" s="247"/>
      <c r="UT14" s="247"/>
      <c r="UU14" s="247"/>
      <c r="UV14" s="247"/>
      <c r="UW14" s="247"/>
      <c r="UX14" s="247"/>
      <c r="UY14" s="247"/>
      <c r="UZ14" s="247"/>
      <c r="VA14" s="247"/>
      <c r="VB14" s="247"/>
      <c r="VC14" s="247"/>
      <c r="VD14" s="247"/>
      <c r="VE14" s="247"/>
      <c r="VF14" s="247"/>
      <c r="VG14" s="247"/>
      <c r="VH14" s="247"/>
      <c r="VI14" s="247"/>
      <c r="VJ14" s="247"/>
      <c r="VK14" s="247"/>
      <c r="VL14" s="247"/>
      <c r="VM14" s="247"/>
      <c r="VN14" s="247"/>
      <c r="VO14" s="247"/>
      <c r="VP14" s="247"/>
      <c r="VQ14" s="247"/>
      <c r="VR14" s="247"/>
      <c r="VS14" s="247"/>
      <c r="VT14" s="247"/>
      <c r="VU14" s="247"/>
      <c r="VV14" s="247"/>
      <c r="VW14" s="247"/>
      <c r="VX14" s="247"/>
      <c r="VY14" s="247"/>
      <c r="VZ14" s="247"/>
      <c r="WA14" s="247"/>
      <c r="WB14" s="247"/>
      <c r="WC14" s="247"/>
      <c r="WD14" s="247"/>
      <c r="WE14" s="247"/>
      <c r="WF14" s="247"/>
      <c r="WG14" s="247"/>
      <c r="WH14" s="247"/>
      <c r="WI14" s="247"/>
      <c r="WJ14" s="247"/>
      <c r="WK14" s="247"/>
      <c r="WL14" s="247"/>
      <c r="WM14" s="247"/>
      <c r="WN14" s="247"/>
      <c r="WO14" s="247"/>
      <c r="WP14" s="247"/>
      <c r="WQ14" s="247"/>
      <c r="WR14" s="247"/>
      <c r="WS14" s="247"/>
      <c r="WT14" s="247"/>
      <c r="WU14" s="247"/>
      <c r="WV14" s="247"/>
      <c r="WW14" s="247"/>
      <c r="WX14" s="247"/>
      <c r="WY14" s="247"/>
      <c r="WZ14" s="247"/>
      <c r="XA14" s="247"/>
      <c r="XB14" s="247"/>
      <c r="XC14" s="247"/>
      <c r="XD14" s="247"/>
      <c r="XE14" s="247"/>
      <c r="XF14" s="247"/>
      <c r="XG14" s="247"/>
      <c r="XH14" s="247"/>
      <c r="XI14" s="247"/>
      <c r="XJ14" s="247"/>
      <c r="XK14" s="247"/>
      <c r="XL14" s="247"/>
      <c r="XM14" s="247"/>
      <c r="XN14" s="247"/>
      <c r="XO14" s="247"/>
      <c r="XP14" s="247"/>
      <c r="XQ14" s="247"/>
      <c r="XR14" s="247"/>
      <c r="XS14" s="247"/>
      <c r="XT14" s="247"/>
      <c r="XU14" s="247"/>
      <c r="XV14" s="247"/>
      <c r="XW14" s="247"/>
      <c r="XX14" s="247"/>
      <c r="XY14" s="247"/>
      <c r="XZ14" s="247"/>
      <c r="YA14" s="247"/>
      <c r="YB14" s="247"/>
      <c r="YC14" s="247"/>
      <c r="YD14" s="247"/>
      <c r="YE14" s="247"/>
      <c r="YF14" s="247"/>
      <c r="YG14" s="247"/>
      <c r="YH14" s="247"/>
      <c r="YI14" s="247"/>
      <c r="YJ14" s="247"/>
      <c r="YK14" s="247"/>
      <c r="YL14" s="247"/>
      <c r="YM14" s="247"/>
      <c r="YN14" s="247"/>
      <c r="YO14" s="247"/>
      <c r="YP14" s="247"/>
      <c r="YQ14" s="247"/>
      <c r="YR14" s="247"/>
      <c r="YS14" s="247"/>
      <c r="YT14" s="247"/>
      <c r="YU14" s="247"/>
      <c r="YV14" s="247"/>
      <c r="YW14" s="247"/>
      <c r="YX14" s="247"/>
      <c r="YY14" s="247"/>
      <c r="YZ14" s="247"/>
      <c r="ZA14" s="247"/>
      <c r="ZB14" s="247"/>
      <c r="ZC14" s="247"/>
      <c r="ZD14" s="247"/>
      <c r="ZE14" s="247"/>
      <c r="ZF14" s="247"/>
      <c r="ZG14" s="247"/>
      <c r="ZH14" s="247"/>
      <c r="ZI14" s="247"/>
      <c r="ZJ14" s="247"/>
      <c r="ZK14" s="247"/>
      <c r="ZL14" s="247"/>
      <c r="ZM14" s="247"/>
      <c r="ZN14" s="247"/>
      <c r="ZO14" s="247"/>
      <c r="ZP14" s="247"/>
      <c r="ZQ14" s="247"/>
      <c r="ZR14" s="247"/>
      <c r="ZS14" s="247"/>
      <c r="ZT14" s="247"/>
      <c r="ZU14" s="247"/>
      <c r="ZV14" s="247"/>
      <c r="ZW14" s="247"/>
      <c r="ZX14" s="247"/>
      <c r="ZY14" s="247"/>
      <c r="ZZ14" s="247"/>
      <c r="AAA14" s="247"/>
      <c r="AAB14" s="247"/>
      <c r="AAC14" s="247"/>
      <c r="AAD14" s="247"/>
      <c r="AAE14" s="247"/>
      <c r="AAF14" s="247"/>
      <c r="AAG14" s="247"/>
      <c r="AAH14" s="247"/>
      <c r="AAI14" s="247"/>
      <c r="AAJ14" s="247"/>
      <c r="AAK14" s="247"/>
      <c r="AAL14" s="247"/>
      <c r="AAM14" s="247"/>
      <c r="AAN14" s="247"/>
      <c r="AAO14" s="247"/>
      <c r="AAP14" s="247"/>
      <c r="AAQ14" s="247"/>
      <c r="AAR14" s="247"/>
      <c r="AAS14" s="247"/>
      <c r="AAT14" s="247"/>
      <c r="AAU14" s="247"/>
      <c r="AAV14" s="247"/>
      <c r="AAW14" s="247"/>
      <c r="AAX14" s="247"/>
      <c r="AAY14" s="247"/>
      <c r="AAZ14" s="247"/>
      <c r="ABA14" s="247"/>
      <c r="ABB14" s="247"/>
      <c r="ABC14" s="247"/>
      <c r="ABD14" s="247"/>
      <c r="ABE14" s="247"/>
      <c r="ABF14" s="247"/>
      <c r="ABG14" s="247"/>
      <c r="ABH14" s="247"/>
      <c r="ABI14" s="247"/>
      <c r="ABJ14" s="247"/>
      <c r="ABK14" s="247"/>
      <c r="ABL14" s="247"/>
      <c r="ABM14" s="247"/>
      <c r="ABN14" s="247"/>
      <c r="ABO14" s="247"/>
      <c r="ABP14" s="247"/>
      <c r="ABQ14" s="247"/>
      <c r="ABR14" s="247"/>
      <c r="ABS14" s="247"/>
      <c r="ABT14" s="247"/>
      <c r="ABU14" s="247"/>
      <c r="ABV14" s="247"/>
      <c r="ABW14" s="247"/>
      <c r="ABX14" s="247"/>
      <c r="ABY14" s="247"/>
      <c r="ABZ14" s="247"/>
      <c r="ACA14" s="247"/>
      <c r="ACB14" s="247"/>
      <c r="ACC14" s="247"/>
      <c r="ACD14" s="247"/>
      <c r="ACE14" s="247"/>
      <c r="ACF14" s="247"/>
      <c r="ACG14" s="247"/>
      <c r="ACH14" s="247"/>
      <c r="ACI14" s="247"/>
      <c r="ACJ14" s="247"/>
      <c r="ACK14" s="247"/>
      <c r="ACL14" s="247"/>
      <c r="ACM14" s="247"/>
      <c r="ACN14" s="247"/>
      <c r="ACO14" s="247"/>
      <c r="ACP14" s="247"/>
      <c r="ACQ14" s="247"/>
      <c r="ACR14" s="247"/>
      <c r="ACS14" s="247"/>
      <c r="ACT14" s="247"/>
      <c r="ACU14" s="247"/>
      <c r="ACV14" s="247"/>
      <c r="ACW14" s="247"/>
      <c r="ACX14" s="247"/>
      <c r="ACY14" s="247"/>
      <c r="ACZ14" s="247"/>
      <c r="ADA14" s="247"/>
      <c r="ADB14" s="247"/>
      <c r="ADC14" s="247"/>
      <c r="ADD14" s="247"/>
      <c r="ADE14" s="247"/>
      <c r="ADF14" s="247"/>
      <c r="ADG14" s="247"/>
      <c r="ADH14" s="247"/>
      <c r="ADI14" s="247"/>
      <c r="ADJ14" s="247"/>
      <c r="ADK14" s="247"/>
      <c r="ADL14" s="247"/>
      <c r="ADM14" s="247"/>
      <c r="ADN14" s="247"/>
      <c r="ADO14" s="247"/>
      <c r="ADP14" s="247"/>
      <c r="ADQ14" s="247"/>
      <c r="ADR14" s="247"/>
      <c r="ADS14" s="247"/>
      <c r="ADT14" s="247"/>
      <c r="ADU14" s="247"/>
      <c r="ADV14" s="247"/>
      <c r="ADW14" s="247"/>
      <c r="ADX14" s="247"/>
      <c r="ADY14" s="247"/>
      <c r="ADZ14" s="247"/>
      <c r="AEA14" s="247"/>
      <c r="AEB14" s="247"/>
      <c r="AEC14" s="247"/>
      <c r="AED14" s="247"/>
      <c r="AEE14" s="247"/>
      <c r="AEF14" s="247"/>
      <c r="AEG14" s="247"/>
      <c r="AEH14" s="247"/>
      <c r="AEI14" s="247"/>
      <c r="AEJ14" s="247"/>
      <c r="AEK14" s="247"/>
      <c r="AEL14" s="247"/>
      <c r="AEM14" s="247"/>
      <c r="AEN14" s="247"/>
      <c r="AEO14" s="247"/>
      <c r="AEP14" s="247"/>
      <c r="AEQ14" s="247"/>
      <c r="AER14" s="247"/>
      <c r="AES14" s="247"/>
      <c r="AET14" s="247"/>
      <c r="AEU14" s="247"/>
      <c r="AEV14" s="247"/>
      <c r="AEW14" s="247"/>
      <c r="AEX14" s="247"/>
      <c r="AEY14" s="247"/>
      <c r="AEZ14" s="247"/>
      <c r="AFA14" s="247"/>
      <c r="AFB14" s="247"/>
      <c r="AFC14" s="247"/>
      <c r="AFD14" s="247"/>
      <c r="AFE14" s="247"/>
      <c r="AFF14" s="247"/>
      <c r="AFG14" s="247"/>
      <c r="AFH14" s="247"/>
      <c r="AFI14" s="247"/>
      <c r="AFJ14" s="247"/>
      <c r="AFK14" s="247"/>
      <c r="AFL14" s="247"/>
      <c r="AFM14" s="247"/>
      <c r="AFN14" s="247"/>
      <c r="AFO14" s="247"/>
      <c r="AFP14" s="247"/>
      <c r="AFQ14" s="247"/>
      <c r="AFR14" s="247"/>
      <c r="AFS14" s="247"/>
      <c r="AFT14" s="247"/>
      <c r="AFU14" s="247"/>
      <c r="AFV14" s="247"/>
      <c r="AFW14" s="247"/>
      <c r="AFX14" s="247"/>
      <c r="AFY14" s="247"/>
      <c r="AFZ14" s="247"/>
      <c r="AGA14" s="247"/>
      <c r="AGB14" s="247"/>
      <c r="AGC14" s="247"/>
      <c r="AGD14" s="247"/>
      <c r="AGE14" s="247"/>
      <c r="AGF14" s="247"/>
      <c r="AGG14" s="247"/>
      <c r="AGH14" s="247"/>
      <c r="AGI14" s="247"/>
      <c r="AGJ14" s="247"/>
      <c r="AGK14" s="247"/>
      <c r="AGL14" s="247"/>
      <c r="AGM14" s="247"/>
      <c r="AGN14" s="247"/>
      <c r="AGO14" s="247"/>
      <c r="AGP14" s="247"/>
      <c r="AGQ14" s="247"/>
      <c r="AGR14" s="247"/>
      <c r="AGS14" s="247"/>
      <c r="AGT14" s="247"/>
      <c r="AGU14" s="247"/>
      <c r="AGV14" s="247"/>
      <c r="AGW14" s="247"/>
      <c r="AGX14" s="247"/>
      <c r="AGY14" s="247"/>
      <c r="AGZ14" s="247"/>
      <c r="AHA14" s="247"/>
    </row>
    <row r="15" spans="1:885" ht="30" customHeight="1" x14ac:dyDescent="0.3">
      <c r="A15" s="267"/>
      <c r="B15" s="280"/>
      <c r="C15" s="269"/>
      <c r="D15" s="269"/>
      <c r="E15" s="269"/>
      <c r="F15" s="269"/>
      <c r="G15" s="269"/>
      <c r="H15" s="269"/>
      <c r="I15" s="269"/>
      <c r="J15" s="270"/>
      <c r="K15" s="280"/>
      <c r="L15" s="278"/>
      <c r="M15" s="605"/>
      <c r="N15" s="298"/>
      <c r="O15" s="271"/>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5"/>
      <c r="BK15" s="245"/>
      <c r="BL15" s="245"/>
      <c r="BM15" s="245"/>
      <c r="BN15" s="245"/>
      <c r="BO15" s="245"/>
      <c r="BP15" s="245"/>
      <c r="BQ15" s="245"/>
      <c r="BR15" s="245"/>
      <c r="BS15" s="245"/>
      <c r="BT15" s="245"/>
      <c r="BU15" s="245"/>
      <c r="BV15" s="245"/>
      <c r="BW15" s="245"/>
      <c r="BX15" s="245"/>
      <c r="BY15" s="245"/>
      <c r="BZ15" s="245"/>
      <c r="CA15" s="245"/>
      <c r="CB15" s="245"/>
      <c r="CC15" s="245"/>
      <c r="CD15" s="245"/>
      <c r="CE15" s="245"/>
      <c r="CF15" s="245"/>
      <c r="CG15" s="245"/>
      <c r="CH15" s="245"/>
      <c r="CI15" s="245"/>
      <c r="CJ15" s="245"/>
      <c r="CK15" s="245"/>
      <c r="CL15" s="245"/>
      <c r="CM15" s="245"/>
      <c r="CN15" s="245"/>
      <c r="CO15" s="245"/>
      <c r="CP15" s="245"/>
      <c r="CQ15" s="245"/>
      <c r="CR15" s="245"/>
      <c r="CS15" s="245"/>
      <c r="CT15" s="245"/>
      <c r="CU15" s="245"/>
      <c r="CV15" s="245"/>
      <c r="CW15" s="245"/>
      <c r="CX15" s="245"/>
      <c r="CY15" s="245"/>
      <c r="CZ15" s="245"/>
      <c r="DA15" s="245"/>
      <c r="DB15" s="245"/>
      <c r="DC15" s="245"/>
      <c r="DD15" s="245"/>
      <c r="DE15" s="245"/>
      <c r="DF15" s="245"/>
      <c r="DG15" s="245"/>
      <c r="DH15" s="245"/>
      <c r="DI15" s="245"/>
      <c r="DJ15" s="245"/>
      <c r="DK15" s="245"/>
      <c r="DL15" s="245"/>
      <c r="DM15" s="245"/>
      <c r="DN15" s="245"/>
      <c r="DO15" s="245"/>
      <c r="DP15" s="245"/>
      <c r="DQ15" s="245"/>
      <c r="DR15" s="245"/>
      <c r="DS15" s="245"/>
      <c r="DT15" s="245"/>
      <c r="DU15" s="245"/>
      <c r="DV15" s="245"/>
      <c r="DW15" s="245"/>
      <c r="DX15" s="245"/>
      <c r="DY15" s="245"/>
      <c r="DZ15" s="245"/>
      <c r="EA15" s="245"/>
      <c r="EB15" s="245"/>
      <c r="EC15" s="245"/>
      <c r="ED15" s="245"/>
      <c r="EE15" s="245"/>
      <c r="EF15" s="245"/>
      <c r="EG15" s="245"/>
      <c r="EH15" s="245"/>
      <c r="EI15" s="245"/>
      <c r="EJ15" s="245"/>
      <c r="EK15" s="245"/>
      <c r="EL15" s="245"/>
      <c r="EM15" s="245"/>
      <c r="EN15" s="245"/>
      <c r="EO15" s="245"/>
      <c r="EP15" s="245"/>
      <c r="EQ15" s="245"/>
      <c r="ER15" s="245"/>
      <c r="ES15" s="245"/>
      <c r="ET15" s="245"/>
      <c r="EU15" s="245"/>
      <c r="EV15" s="245"/>
      <c r="EW15" s="245"/>
      <c r="EX15" s="245"/>
      <c r="EY15" s="245"/>
      <c r="EZ15" s="245"/>
      <c r="FA15" s="245"/>
      <c r="FB15" s="245"/>
      <c r="FC15" s="245"/>
      <c r="FD15" s="245"/>
      <c r="FE15" s="245"/>
      <c r="FF15" s="245"/>
      <c r="FG15" s="245"/>
      <c r="FH15" s="245"/>
      <c r="FI15" s="245"/>
      <c r="FJ15" s="245"/>
      <c r="FK15" s="245"/>
      <c r="FL15" s="245"/>
      <c r="FM15" s="245"/>
      <c r="FN15" s="245"/>
      <c r="FO15" s="245"/>
      <c r="FP15" s="245"/>
      <c r="FQ15" s="245"/>
      <c r="FR15" s="245"/>
      <c r="FS15" s="245"/>
      <c r="FT15" s="245"/>
      <c r="FU15" s="245"/>
      <c r="FV15" s="245"/>
      <c r="FW15" s="245"/>
      <c r="FX15" s="245"/>
      <c r="FY15" s="245"/>
      <c r="FZ15" s="245"/>
      <c r="GA15" s="245"/>
      <c r="GB15" s="245"/>
      <c r="GC15" s="245"/>
      <c r="GD15" s="245"/>
      <c r="GE15" s="245"/>
      <c r="GF15" s="245"/>
      <c r="GG15" s="245"/>
      <c r="GH15" s="245"/>
      <c r="GI15" s="245"/>
      <c r="GJ15" s="245"/>
      <c r="GK15" s="245"/>
      <c r="GL15" s="245"/>
      <c r="GM15" s="245"/>
      <c r="GN15" s="245"/>
      <c r="GO15" s="245"/>
      <c r="GP15" s="245"/>
      <c r="GQ15" s="245"/>
      <c r="GR15" s="245"/>
      <c r="GS15" s="245"/>
      <c r="GT15" s="245"/>
      <c r="GU15" s="245"/>
      <c r="GV15" s="245"/>
      <c r="GW15" s="245"/>
      <c r="GX15" s="245"/>
      <c r="GY15" s="245"/>
      <c r="GZ15" s="245"/>
      <c r="HA15" s="245"/>
      <c r="HB15" s="245"/>
      <c r="HC15" s="245"/>
      <c r="HD15" s="245"/>
      <c r="HE15" s="245"/>
      <c r="HF15" s="245"/>
      <c r="HG15" s="245"/>
      <c r="HH15" s="245"/>
      <c r="HI15" s="245"/>
      <c r="HJ15" s="245"/>
      <c r="HK15" s="245"/>
      <c r="HL15" s="245"/>
      <c r="HM15" s="245"/>
      <c r="HN15" s="245"/>
      <c r="HO15" s="245"/>
      <c r="HP15" s="245"/>
      <c r="HQ15" s="245"/>
      <c r="HR15" s="245"/>
      <c r="HS15" s="245"/>
      <c r="HT15" s="245"/>
      <c r="HU15" s="245"/>
      <c r="HV15" s="245"/>
      <c r="HW15" s="245"/>
      <c r="HX15" s="245"/>
      <c r="HY15" s="245"/>
      <c r="HZ15" s="245"/>
      <c r="IA15" s="245"/>
      <c r="IB15" s="245"/>
      <c r="IC15" s="245"/>
      <c r="ID15" s="245"/>
      <c r="IE15" s="245"/>
      <c r="IF15" s="245"/>
      <c r="IG15" s="245"/>
      <c r="IH15" s="245"/>
      <c r="II15" s="245"/>
      <c r="IJ15" s="245"/>
      <c r="IK15" s="245"/>
      <c r="IL15" s="245"/>
      <c r="IM15" s="245"/>
      <c r="IN15" s="245"/>
      <c r="IO15" s="245"/>
      <c r="IP15" s="245"/>
      <c r="IQ15" s="245"/>
      <c r="IR15" s="245"/>
      <c r="IS15" s="245"/>
      <c r="IT15" s="245"/>
      <c r="IU15" s="245"/>
      <c r="IV15" s="245"/>
      <c r="IW15" s="245"/>
      <c r="IX15" s="245"/>
      <c r="IY15" s="245"/>
      <c r="IZ15" s="245"/>
      <c r="JA15" s="245"/>
      <c r="JB15" s="245"/>
      <c r="JC15" s="245"/>
      <c r="JD15" s="245"/>
      <c r="JE15" s="245"/>
      <c r="JF15" s="245"/>
      <c r="JG15" s="245"/>
      <c r="JH15" s="245"/>
      <c r="JI15" s="245"/>
      <c r="JJ15" s="245"/>
      <c r="JK15" s="245"/>
      <c r="JL15" s="245"/>
      <c r="JM15" s="245"/>
      <c r="JN15" s="245"/>
      <c r="JO15" s="245"/>
      <c r="JP15" s="245"/>
      <c r="JQ15" s="245"/>
      <c r="JR15" s="245"/>
      <c r="JS15" s="245"/>
      <c r="JT15" s="245"/>
      <c r="JU15" s="245"/>
      <c r="JV15" s="245"/>
      <c r="JW15" s="245"/>
      <c r="JX15" s="245"/>
      <c r="JY15" s="245"/>
      <c r="JZ15" s="245"/>
      <c r="KA15" s="245"/>
      <c r="KB15" s="245"/>
      <c r="KC15" s="245"/>
      <c r="KD15" s="245"/>
      <c r="KE15" s="245"/>
      <c r="KF15" s="245"/>
      <c r="KG15" s="245"/>
      <c r="KH15" s="245"/>
      <c r="KI15" s="245"/>
      <c r="KJ15" s="245"/>
      <c r="KK15" s="245"/>
      <c r="KL15" s="245"/>
      <c r="KM15" s="245"/>
      <c r="KN15" s="245"/>
      <c r="KO15" s="245"/>
      <c r="KP15" s="245"/>
      <c r="KQ15" s="245"/>
      <c r="KR15" s="245"/>
      <c r="KS15" s="245"/>
      <c r="KT15" s="245"/>
      <c r="KU15" s="245"/>
      <c r="KV15" s="245"/>
      <c r="KW15" s="245"/>
      <c r="KX15" s="245"/>
      <c r="KY15" s="245"/>
      <c r="KZ15" s="245"/>
      <c r="LA15" s="245"/>
      <c r="LB15" s="245"/>
      <c r="LC15" s="245"/>
      <c r="LD15" s="245"/>
      <c r="LE15" s="245"/>
      <c r="LF15" s="245"/>
      <c r="LG15" s="245"/>
      <c r="LH15" s="245"/>
      <c r="LI15" s="245"/>
      <c r="LJ15" s="245"/>
      <c r="LK15" s="245"/>
      <c r="LL15" s="245"/>
      <c r="LM15" s="245"/>
      <c r="LN15" s="245"/>
      <c r="LO15" s="245"/>
      <c r="LP15" s="245"/>
      <c r="LQ15" s="245"/>
      <c r="LR15" s="245"/>
      <c r="LS15" s="245"/>
      <c r="LT15" s="245"/>
      <c r="LU15" s="245"/>
      <c r="LV15" s="245"/>
      <c r="LW15" s="245"/>
      <c r="LX15" s="245"/>
      <c r="LY15" s="245"/>
      <c r="LZ15" s="245"/>
      <c r="MA15" s="245"/>
      <c r="MB15" s="245"/>
      <c r="MC15" s="245"/>
      <c r="MD15" s="245"/>
      <c r="ME15" s="245"/>
      <c r="MF15" s="245"/>
      <c r="MG15" s="245"/>
      <c r="MH15" s="245"/>
      <c r="MI15" s="245"/>
      <c r="MJ15" s="245"/>
      <c r="MK15" s="245"/>
      <c r="ML15" s="245"/>
      <c r="MM15" s="245"/>
      <c r="MN15" s="245"/>
      <c r="MO15" s="245"/>
      <c r="MP15" s="245"/>
      <c r="MQ15" s="245"/>
      <c r="MR15" s="245"/>
      <c r="MS15" s="245"/>
      <c r="MT15" s="245"/>
      <c r="MU15" s="245"/>
      <c r="MV15" s="245"/>
      <c r="MW15" s="245"/>
      <c r="MX15" s="245"/>
      <c r="MY15" s="245"/>
      <c r="MZ15" s="245"/>
      <c r="NA15" s="245"/>
      <c r="NB15" s="245"/>
      <c r="NC15" s="245"/>
      <c r="ND15" s="245"/>
      <c r="NE15" s="245"/>
      <c r="NF15" s="245"/>
      <c r="NG15" s="245"/>
      <c r="NH15" s="245"/>
      <c r="NI15" s="245"/>
      <c r="NJ15" s="245"/>
      <c r="NK15" s="245"/>
      <c r="NL15" s="245"/>
      <c r="NM15" s="245"/>
      <c r="NN15" s="245"/>
      <c r="NO15" s="245"/>
      <c r="NP15" s="245"/>
      <c r="NQ15" s="245"/>
      <c r="NR15" s="245"/>
      <c r="NS15" s="245"/>
      <c r="NT15" s="245"/>
      <c r="NU15" s="245"/>
      <c r="NV15" s="245"/>
      <c r="NW15" s="245"/>
      <c r="NX15" s="245"/>
      <c r="NY15" s="245"/>
      <c r="NZ15" s="245"/>
      <c r="OA15" s="245"/>
      <c r="OB15" s="245"/>
      <c r="OC15" s="245"/>
      <c r="OD15" s="245"/>
      <c r="OE15" s="245"/>
      <c r="OF15" s="245"/>
      <c r="OG15" s="245"/>
      <c r="OH15" s="245"/>
      <c r="OI15" s="245"/>
      <c r="OJ15" s="245"/>
      <c r="OK15" s="245"/>
      <c r="OL15" s="245"/>
      <c r="OM15" s="245"/>
      <c r="ON15" s="245"/>
      <c r="OO15" s="245"/>
      <c r="OP15" s="245"/>
      <c r="OQ15" s="245"/>
      <c r="OR15" s="245"/>
      <c r="OS15" s="245"/>
      <c r="OT15" s="245"/>
      <c r="OU15" s="245"/>
      <c r="OV15" s="245"/>
      <c r="OW15" s="245"/>
      <c r="OX15" s="245"/>
      <c r="OY15" s="245"/>
      <c r="OZ15" s="245"/>
      <c r="PA15" s="245"/>
      <c r="PB15" s="245"/>
      <c r="PC15" s="245"/>
      <c r="PD15" s="245"/>
      <c r="PE15" s="245"/>
      <c r="PF15" s="245"/>
      <c r="PG15" s="245"/>
      <c r="PH15" s="245"/>
      <c r="PI15" s="245"/>
      <c r="PJ15" s="245"/>
      <c r="PK15" s="245"/>
      <c r="PL15" s="245"/>
      <c r="PM15" s="245"/>
      <c r="PN15" s="245"/>
      <c r="PO15" s="245"/>
      <c r="PP15" s="245"/>
      <c r="PQ15" s="245"/>
      <c r="PR15" s="245"/>
      <c r="PS15" s="245"/>
      <c r="PT15" s="245"/>
      <c r="PU15" s="245"/>
      <c r="PV15" s="245"/>
      <c r="PW15" s="245"/>
      <c r="PX15" s="245"/>
      <c r="PY15" s="245"/>
      <c r="PZ15" s="245"/>
      <c r="QA15" s="245"/>
      <c r="QB15" s="245"/>
      <c r="QC15" s="245"/>
      <c r="QD15" s="245"/>
      <c r="QE15" s="245"/>
      <c r="QF15" s="245"/>
      <c r="QG15" s="245"/>
      <c r="QH15" s="245"/>
      <c r="QI15" s="245"/>
      <c r="QJ15" s="245"/>
      <c r="QK15" s="245"/>
      <c r="QL15" s="245"/>
      <c r="QM15" s="245"/>
      <c r="QN15" s="245"/>
      <c r="QO15" s="245"/>
      <c r="QP15" s="245"/>
      <c r="QQ15" s="245"/>
      <c r="QR15" s="245"/>
      <c r="QS15" s="245"/>
      <c r="QT15" s="245"/>
      <c r="QU15" s="245"/>
      <c r="QV15" s="245"/>
      <c r="QW15" s="245"/>
      <c r="QX15" s="245"/>
      <c r="QY15" s="245"/>
      <c r="QZ15" s="245"/>
      <c r="RA15" s="245"/>
      <c r="RB15" s="245"/>
      <c r="RC15" s="245"/>
      <c r="RD15" s="245"/>
      <c r="RE15" s="245"/>
      <c r="RF15" s="245"/>
      <c r="RG15" s="245"/>
      <c r="RH15" s="245"/>
      <c r="RI15" s="245"/>
      <c r="RJ15" s="245"/>
      <c r="RK15" s="245"/>
      <c r="RL15" s="245"/>
      <c r="RM15" s="245"/>
      <c r="RN15" s="245"/>
      <c r="RO15" s="245"/>
      <c r="RP15" s="245"/>
      <c r="RQ15" s="245"/>
      <c r="RR15" s="245"/>
      <c r="RS15" s="245"/>
      <c r="RT15" s="245"/>
      <c r="RU15" s="245"/>
      <c r="RV15" s="245"/>
      <c r="RW15" s="245"/>
      <c r="RX15" s="245"/>
      <c r="RY15" s="245"/>
      <c r="RZ15" s="245"/>
      <c r="SA15" s="245"/>
      <c r="SB15" s="245"/>
      <c r="SC15" s="245"/>
      <c r="SD15" s="245"/>
      <c r="SE15" s="245"/>
      <c r="SF15" s="245"/>
      <c r="SG15" s="245"/>
      <c r="SH15" s="245"/>
      <c r="SI15" s="245"/>
      <c r="SJ15" s="245"/>
      <c r="SK15" s="245"/>
      <c r="SL15" s="245"/>
      <c r="SM15" s="245"/>
      <c r="SN15" s="245"/>
      <c r="SO15" s="245"/>
      <c r="SP15" s="245"/>
      <c r="SQ15" s="245"/>
      <c r="SR15" s="245"/>
      <c r="SS15" s="245"/>
      <c r="ST15" s="245"/>
      <c r="SU15" s="245"/>
      <c r="SV15" s="245"/>
      <c r="SW15" s="245"/>
      <c r="SX15" s="245"/>
      <c r="SY15" s="245"/>
      <c r="SZ15" s="245"/>
      <c r="TA15" s="245"/>
      <c r="TB15" s="245"/>
      <c r="TC15" s="245"/>
      <c r="TD15" s="245"/>
      <c r="TE15" s="245"/>
      <c r="TF15" s="245"/>
      <c r="TG15" s="245"/>
      <c r="TH15" s="245"/>
      <c r="TI15" s="245"/>
      <c r="TJ15" s="245"/>
      <c r="TK15" s="245"/>
      <c r="TL15" s="245"/>
      <c r="TM15" s="245"/>
      <c r="TN15" s="245"/>
      <c r="TO15" s="245"/>
      <c r="TP15" s="245"/>
      <c r="TQ15" s="245"/>
      <c r="TR15" s="245"/>
      <c r="TS15" s="245"/>
      <c r="TT15" s="245"/>
      <c r="TU15" s="245"/>
      <c r="TV15" s="245"/>
      <c r="TW15" s="245"/>
      <c r="TX15" s="245"/>
      <c r="TY15" s="245"/>
      <c r="TZ15" s="245"/>
      <c r="UA15" s="245"/>
      <c r="UB15" s="245"/>
      <c r="UC15" s="245"/>
      <c r="UD15" s="245"/>
      <c r="UE15" s="245"/>
      <c r="UF15" s="245"/>
      <c r="UG15" s="245"/>
      <c r="UH15" s="245"/>
      <c r="UI15" s="245"/>
      <c r="UJ15" s="245"/>
      <c r="UK15" s="245"/>
      <c r="UL15" s="245"/>
      <c r="UM15" s="245"/>
      <c r="UN15" s="245"/>
      <c r="UO15" s="245"/>
      <c r="UP15" s="245"/>
      <c r="UQ15" s="245"/>
      <c r="UR15" s="245"/>
      <c r="US15" s="245"/>
      <c r="UT15" s="245"/>
      <c r="UU15" s="245"/>
      <c r="UV15" s="245"/>
      <c r="UW15" s="245"/>
      <c r="UX15" s="245"/>
      <c r="UY15" s="245"/>
      <c r="UZ15" s="245"/>
      <c r="VA15" s="245"/>
      <c r="VB15" s="245"/>
      <c r="VC15" s="245"/>
      <c r="VD15" s="245"/>
      <c r="VE15" s="245"/>
      <c r="VF15" s="245"/>
      <c r="VG15" s="245"/>
      <c r="VH15" s="245"/>
      <c r="VI15" s="245"/>
      <c r="VJ15" s="245"/>
      <c r="VK15" s="245"/>
      <c r="VL15" s="245"/>
      <c r="VM15" s="245"/>
      <c r="VN15" s="245"/>
      <c r="VO15" s="245"/>
      <c r="VP15" s="245"/>
      <c r="VQ15" s="245"/>
      <c r="VR15" s="245"/>
      <c r="VS15" s="245"/>
      <c r="VT15" s="245"/>
      <c r="VU15" s="245"/>
      <c r="VV15" s="245"/>
      <c r="VW15" s="245"/>
      <c r="VX15" s="245"/>
      <c r="VY15" s="245"/>
      <c r="VZ15" s="245"/>
      <c r="WA15" s="245"/>
      <c r="WB15" s="245"/>
      <c r="WC15" s="245"/>
      <c r="WD15" s="245"/>
      <c r="WE15" s="245"/>
      <c r="WF15" s="245"/>
      <c r="WG15" s="245"/>
      <c r="WH15" s="245"/>
      <c r="WI15" s="245"/>
      <c r="WJ15" s="245"/>
      <c r="WK15" s="245"/>
      <c r="WL15" s="245"/>
      <c r="WM15" s="245"/>
      <c r="WN15" s="245"/>
      <c r="WO15" s="245"/>
      <c r="WP15" s="245"/>
      <c r="WQ15" s="245"/>
      <c r="WR15" s="245"/>
      <c r="WS15" s="245"/>
      <c r="WT15" s="245"/>
      <c r="WU15" s="245"/>
      <c r="WV15" s="245"/>
      <c r="WW15" s="245"/>
      <c r="WX15" s="245"/>
      <c r="WY15" s="245"/>
      <c r="WZ15" s="245"/>
      <c r="XA15" s="245"/>
      <c r="XB15" s="245"/>
      <c r="XC15" s="245"/>
      <c r="XD15" s="245"/>
      <c r="XE15" s="245"/>
      <c r="XF15" s="245"/>
      <c r="XG15" s="245"/>
      <c r="XH15" s="245"/>
      <c r="XI15" s="245"/>
      <c r="XJ15" s="245"/>
      <c r="XK15" s="245"/>
      <c r="XL15" s="245"/>
      <c r="XM15" s="245"/>
      <c r="XN15" s="245"/>
      <c r="XO15" s="245"/>
      <c r="XP15" s="245"/>
      <c r="XQ15" s="245"/>
      <c r="XR15" s="245"/>
      <c r="XS15" s="245"/>
      <c r="XT15" s="245"/>
      <c r="XU15" s="245"/>
      <c r="XV15" s="245"/>
      <c r="XW15" s="245"/>
      <c r="XX15" s="245"/>
      <c r="XY15" s="245"/>
      <c r="XZ15" s="245"/>
      <c r="YA15" s="245"/>
      <c r="YB15" s="245"/>
      <c r="YC15" s="245"/>
      <c r="YD15" s="245"/>
      <c r="YE15" s="245"/>
      <c r="YF15" s="245"/>
      <c r="YG15" s="245"/>
      <c r="YH15" s="245"/>
      <c r="YI15" s="245"/>
      <c r="YJ15" s="245"/>
      <c r="YK15" s="245"/>
      <c r="YL15" s="245"/>
      <c r="YM15" s="245"/>
      <c r="YN15" s="245"/>
      <c r="YO15" s="245"/>
      <c r="YP15" s="245"/>
      <c r="YQ15" s="245"/>
      <c r="YR15" s="245"/>
      <c r="YS15" s="245"/>
      <c r="YT15" s="245"/>
      <c r="YU15" s="245"/>
      <c r="YV15" s="245"/>
      <c r="YW15" s="245"/>
      <c r="YX15" s="245"/>
      <c r="YY15" s="245"/>
      <c r="YZ15" s="245"/>
      <c r="ZA15" s="245"/>
      <c r="ZB15" s="245"/>
      <c r="ZC15" s="245"/>
      <c r="ZD15" s="245"/>
      <c r="ZE15" s="245"/>
      <c r="ZF15" s="245"/>
      <c r="ZG15" s="245"/>
      <c r="ZH15" s="245"/>
      <c r="ZI15" s="245"/>
      <c r="ZJ15" s="245"/>
      <c r="ZK15" s="245"/>
      <c r="ZL15" s="245"/>
      <c r="ZM15" s="245"/>
      <c r="ZN15" s="245"/>
      <c r="ZO15" s="245"/>
      <c r="ZP15" s="245"/>
      <c r="ZQ15" s="245"/>
      <c r="ZR15" s="245"/>
      <c r="ZS15" s="245"/>
      <c r="ZT15" s="245"/>
      <c r="ZU15" s="245"/>
      <c r="ZV15" s="245"/>
      <c r="ZW15" s="245"/>
      <c r="ZX15" s="245"/>
      <c r="ZY15" s="245"/>
      <c r="ZZ15" s="245"/>
      <c r="AAA15" s="245"/>
      <c r="AAB15" s="245"/>
      <c r="AAC15" s="245"/>
      <c r="AAD15" s="245"/>
      <c r="AAE15" s="245"/>
      <c r="AAF15" s="245"/>
      <c r="AAG15" s="245"/>
      <c r="AAH15" s="245"/>
      <c r="AAI15" s="245"/>
      <c r="AAJ15" s="245"/>
      <c r="AAK15" s="245"/>
      <c r="AAL15" s="245"/>
      <c r="AAM15" s="245"/>
      <c r="AAN15" s="245"/>
      <c r="AAO15" s="245"/>
      <c r="AAP15" s="245"/>
      <c r="AAQ15" s="245"/>
      <c r="AAR15" s="245"/>
      <c r="AAS15" s="245"/>
      <c r="AAT15" s="245"/>
      <c r="AAU15" s="245"/>
      <c r="AAV15" s="245"/>
      <c r="AAW15" s="245"/>
      <c r="AAX15" s="245"/>
      <c r="AAY15" s="245"/>
      <c r="AAZ15" s="245"/>
      <c r="ABA15" s="245"/>
      <c r="ABB15" s="245"/>
      <c r="ABC15" s="245"/>
      <c r="ABD15" s="245"/>
      <c r="ABE15" s="245"/>
      <c r="ABF15" s="245"/>
      <c r="ABG15" s="245"/>
      <c r="ABH15" s="245"/>
      <c r="ABI15" s="245"/>
      <c r="ABJ15" s="245"/>
      <c r="ABK15" s="245"/>
      <c r="ABL15" s="245"/>
      <c r="ABM15" s="245"/>
      <c r="ABN15" s="245"/>
      <c r="ABO15" s="245"/>
      <c r="ABP15" s="245"/>
      <c r="ABQ15" s="245"/>
      <c r="ABR15" s="245"/>
      <c r="ABS15" s="245"/>
      <c r="ABT15" s="245"/>
      <c r="ABU15" s="245"/>
      <c r="ABV15" s="245"/>
      <c r="ABW15" s="245"/>
      <c r="ABX15" s="245"/>
      <c r="ABY15" s="245"/>
      <c r="ABZ15" s="245"/>
      <c r="ACA15" s="245"/>
      <c r="ACB15" s="245"/>
      <c r="ACC15" s="245"/>
      <c r="ACD15" s="245"/>
      <c r="ACE15" s="245"/>
      <c r="ACF15" s="245"/>
      <c r="ACG15" s="245"/>
      <c r="ACH15" s="245"/>
      <c r="ACI15" s="245"/>
      <c r="ACJ15" s="245"/>
      <c r="ACK15" s="245"/>
      <c r="ACL15" s="245"/>
      <c r="ACM15" s="245"/>
      <c r="ACN15" s="245"/>
      <c r="ACO15" s="245"/>
      <c r="ACP15" s="245"/>
      <c r="ACQ15" s="245"/>
      <c r="ACR15" s="245"/>
      <c r="ACS15" s="245"/>
      <c r="ACT15" s="245"/>
      <c r="ACU15" s="245"/>
      <c r="ACV15" s="245"/>
      <c r="ACW15" s="245"/>
      <c r="ACX15" s="245"/>
      <c r="ACY15" s="245"/>
      <c r="ACZ15" s="245"/>
      <c r="ADA15" s="245"/>
      <c r="ADB15" s="245"/>
      <c r="ADC15" s="245"/>
      <c r="ADD15" s="245"/>
      <c r="ADE15" s="245"/>
      <c r="ADF15" s="245"/>
      <c r="ADG15" s="245"/>
      <c r="ADH15" s="245"/>
      <c r="ADI15" s="245"/>
      <c r="ADJ15" s="245"/>
      <c r="ADK15" s="245"/>
      <c r="ADL15" s="245"/>
      <c r="ADM15" s="245"/>
      <c r="ADN15" s="245"/>
      <c r="ADO15" s="245"/>
      <c r="ADP15" s="245"/>
      <c r="ADQ15" s="245"/>
      <c r="ADR15" s="245"/>
      <c r="ADS15" s="245"/>
      <c r="ADT15" s="245"/>
      <c r="ADU15" s="245"/>
      <c r="ADV15" s="245"/>
      <c r="ADW15" s="245"/>
      <c r="ADX15" s="245"/>
      <c r="ADY15" s="245"/>
      <c r="ADZ15" s="245"/>
      <c r="AEA15" s="245"/>
      <c r="AEB15" s="245"/>
      <c r="AEC15" s="245"/>
      <c r="AED15" s="245"/>
      <c r="AEE15" s="245"/>
      <c r="AEF15" s="245"/>
      <c r="AEG15" s="245"/>
      <c r="AEH15" s="245"/>
      <c r="AEI15" s="245"/>
      <c r="AEJ15" s="245"/>
      <c r="AEK15" s="245"/>
      <c r="AEL15" s="245"/>
      <c r="AEM15" s="245"/>
      <c r="AEN15" s="245"/>
      <c r="AEO15" s="245"/>
      <c r="AEP15" s="245"/>
      <c r="AEQ15" s="245"/>
      <c r="AER15" s="245"/>
      <c r="AES15" s="245"/>
      <c r="AET15" s="245"/>
      <c r="AEU15" s="245"/>
      <c r="AEV15" s="245"/>
      <c r="AEW15" s="245"/>
      <c r="AEX15" s="245"/>
      <c r="AEY15" s="245"/>
      <c r="AEZ15" s="245"/>
      <c r="AFA15" s="245"/>
      <c r="AFB15" s="245"/>
      <c r="AFC15" s="245"/>
      <c r="AFD15" s="245"/>
      <c r="AFE15" s="245"/>
      <c r="AFF15" s="245"/>
      <c r="AFG15" s="245"/>
      <c r="AFH15" s="245"/>
      <c r="AFI15" s="245"/>
      <c r="AFJ15" s="245"/>
      <c r="AFK15" s="245"/>
      <c r="AFL15" s="245"/>
      <c r="AFM15" s="245"/>
      <c r="AFN15" s="245"/>
      <c r="AFO15" s="245"/>
      <c r="AFP15" s="245"/>
      <c r="AFQ15" s="245"/>
      <c r="AFR15" s="245"/>
      <c r="AFS15" s="245"/>
      <c r="AFT15" s="245"/>
      <c r="AFU15" s="245"/>
      <c r="AFV15" s="245"/>
      <c r="AFW15" s="245"/>
      <c r="AFX15" s="245"/>
      <c r="AFY15" s="245"/>
      <c r="AFZ15" s="245"/>
      <c r="AGA15" s="245"/>
      <c r="AGB15" s="245"/>
      <c r="AGC15" s="245"/>
      <c r="AGD15" s="245"/>
      <c r="AGE15" s="245"/>
      <c r="AGF15" s="245"/>
      <c r="AGG15" s="245"/>
      <c r="AGH15" s="245"/>
      <c r="AGI15" s="245"/>
      <c r="AGJ15" s="245"/>
      <c r="AGK15" s="245"/>
      <c r="AGL15" s="245"/>
      <c r="AGM15" s="245"/>
      <c r="AGN15" s="245"/>
      <c r="AGO15" s="245"/>
      <c r="AGP15" s="245"/>
      <c r="AGQ15" s="245"/>
      <c r="AGR15" s="245"/>
      <c r="AGS15" s="245"/>
      <c r="AGT15" s="245"/>
      <c r="AGU15" s="245"/>
      <c r="AGV15" s="245"/>
      <c r="AGW15" s="245"/>
      <c r="AGX15" s="245"/>
      <c r="AGY15" s="245"/>
      <c r="AGZ15" s="245"/>
      <c r="AHA15" s="245"/>
    </row>
    <row r="16" spans="1:885" ht="30" customHeight="1" x14ac:dyDescent="0.3">
      <c r="A16" s="242"/>
      <c r="B16" s="256"/>
      <c r="C16" s="249"/>
      <c r="D16" s="249"/>
      <c r="E16" s="249"/>
      <c r="F16" s="249"/>
      <c r="G16" s="249"/>
      <c r="H16" s="249"/>
      <c r="I16" s="249"/>
      <c r="J16" s="244"/>
      <c r="K16" s="257"/>
      <c r="L16" s="244"/>
      <c r="M16" s="248"/>
      <c r="N16" s="297"/>
      <c r="O16" s="624"/>
    </row>
    <row r="17" spans="1:15" ht="30" customHeight="1" x14ac:dyDescent="0.3">
      <c r="A17" s="239"/>
      <c r="B17" s="288"/>
      <c r="C17" s="289"/>
      <c r="D17" s="289"/>
      <c r="E17" s="289"/>
      <c r="F17" s="289"/>
      <c r="G17" s="289"/>
      <c r="H17" s="289"/>
      <c r="I17" s="289"/>
      <c r="J17" s="290"/>
      <c r="K17" s="289"/>
      <c r="L17" s="291"/>
      <c r="M17" s="334"/>
      <c r="N17" s="333"/>
      <c r="O17" s="292"/>
    </row>
    <row r="18" spans="1:15" s="181" customFormat="1" ht="30" customHeight="1" x14ac:dyDescent="0.3">
      <c r="A18" s="382"/>
      <c r="B18" s="257"/>
      <c r="C18" s="383"/>
      <c r="D18" s="240"/>
      <c r="E18" s="383"/>
      <c r="F18" s="240"/>
      <c r="G18" s="240"/>
      <c r="H18" s="240"/>
      <c r="I18" s="240"/>
      <c r="J18" s="293"/>
      <c r="K18" s="294"/>
      <c r="L18" s="591"/>
      <c r="M18" s="607"/>
      <c r="N18" s="333"/>
      <c r="O18" s="240"/>
    </row>
    <row r="19" spans="1:15" s="181" customFormat="1" ht="30" customHeight="1" x14ac:dyDescent="0.3">
      <c r="A19" s="178"/>
      <c r="B19" s="176"/>
      <c r="C19" s="176"/>
      <c r="D19" s="178"/>
      <c r="E19" s="176"/>
      <c r="F19" s="176"/>
      <c r="G19" s="176"/>
      <c r="H19" s="177"/>
      <c r="I19" s="176"/>
      <c r="J19" s="176"/>
      <c r="K19" s="176"/>
      <c r="L19" s="178"/>
      <c r="M19" s="608"/>
      <c r="N19" s="177"/>
    </row>
    <row r="20" spans="1:15" s="181" customFormat="1" ht="30" customHeight="1" x14ac:dyDescent="0.3">
      <c r="A20" s="178"/>
      <c r="B20" s="176"/>
      <c r="C20" s="176"/>
      <c r="D20" s="178"/>
      <c r="E20" s="176"/>
      <c r="F20" s="176"/>
      <c r="G20" s="176"/>
      <c r="H20" s="177"/>
      <c r="I20" s="176"/>
      <c r="J20" s="176"/>
      <c r="K20" s="176"/>
      <c r="L20" s="178"/>
      <c r="M20" s="608"/>
      <c r="N20" s="177"/>
    </row>
    <row r="21" spans="1:15" s="181" customFormat="1" ht="30" customHeight="1" x14ac:dyDescent="0.3">
      <c r="A21" s="178"/>
      <c r="B21" s="176"/>
      <c r="C21" s="176"/>
      <c r="D21" s="178"/>
      <c r="E21" s="176"/>
      <c r="F21" s="176"/>
      <c r="G21" s="176"/>
      <c r="H21" s="177"/>
      <c r="I21" s="176"/>
      <c r="J21" s="176"/>
      <c r="K21" s="176"/>
      <c r="L21" s="178"/>
      <c r="M21" s="608"/>
      <c r="N21" s="177"/>
    </row>
    <row r="22" spans="1:15" s="181" customFormat="1" ht="30" customHeight="1" x14ac:dyDescent="0.3">
      <c r="A22" s="178"/>
      <c r="B22" s="176"/>
      <c r="C22" s="176"/>
      <c r="D22" s="178"/>
      <c r="E22" s="176"/>
      <c r="F22" s="176"/>
      <c r="G22" s="176"/>
      <c r="H22" s="177"/>
      <c r="I22" s="176"/>
      <c r="J22" s="176"/>
      <c r="K22" s="176"/>
      <c r="L22" s="178"/>
      <c r="M22" s="608"/>
      <c r="N22" s="177"/>
    </row>
    <row r="23" spans="1:15" s="181" customFormat="1" ht="30" customHeight="1" x14ac:dyDescent="0.3">
      <c r="A23" s="178"/>
      <c r="B23" s="176"/>
      <c r="C23" s="176"/>
      <c r="D23" s="178"/>
      <c r="E23" s="176"/>
      <c r="F23" s="176"/>
      <c r="G23" s="176"/>
      <c r="H23" s="177"/>
      <c r="I23" s="176"/>
      <c r="J23" s="176"/>
      <c r="K23" s="176"/>
      <c r="L23" s="178"/>
      <c r="M23" s="608"/>
      <c r="N23" s="177"/>
    </row>
    <row r="24" spans="1:15" s="181" customFormat="1" ht="30" customHeight="1" x14ac:dyDescent="0.3">
      <c r="A24" s="240"/>
      <c r="B24" s="294"/>
      <c r="C24" s="240"/>
      <c r="D24" s="240"/>
      <c r="E24" s="240"/>
      <c r="F24" s="240"/>
      <c r="G24" s="240"/>
      <c r="H24" s="240"/>
      <c r="I24" s="240"/>
      <c r="J24" s="240"/>
      <c r="K24" s="240"/>
      <c r="L24" s="591"/>
      <c r="M24" s="609"/>
      <c r="N24" s="304"/>
      <c r="O24" s="240"/>
    </row>
    <row r="25" spans="1:15" s="181" customFormat="1" ht="30" customHeight="1" x14ac:dyDescent="0.3">
      <c r="A25" s="240"/>
      <c r="B25" s="294"/>
      <c r="C25" s="240"/>
      <c r="D25" s="240"/>
      <c r="E25" s="240"/>
      <c r="F25" s="240"/>
      <c r="G25" s="240"/>
      <c r="H25" s="240"/>
      <c r="I25" s="240"/>
      <c r="J25" s="240"/>
      <c r="K25" s="240"/>
      <c r="L25" s="591"/>
      <c r="M25" s="609"/>
      <c r="N25" s="304"/>
      <c r="O25" s="240"/>
    </row>
    <row r="26" spans="1:15" s="181" customFormat="1" ht="30" customHeight="1" x14ac:dyDescent="0.3">
      <c r="A26" s="240"/>
      <c r="B26" s="294"/>
      <c r="C26" s="240"/>
      <c r="D26" s="240"/>
      <c r="E26" s="240"/>
      <c r="F26" s="240"/>
      <c r="G26" s="240"/>
      <c r="H26" s="240"/>
      <c r="I26" s="240"/>
      <c r="J26" s="240"/>
      <c r="K26" s="240"/>
      <c r="L26" s="591"/>
      <c r="M26" s="609"/>
      <c r="N26" s="304"/>
      <c r="O26" s="240"/>
    </row>
    <row r="27" spans="1:15" s="181" customFormat="1" ht="30" customHeight="1" x14ac:dyDescent="0.3">
      <c r="A27" s="240"/>
      <c r="B27" s="294"/>
      <c r="C27" s="240"/>
      <c r="D27" s="240"/>
      <c r="E27" s="240"/>
      <c r="F27" s="240"/>
      <c r="G27" s="240"/>
      <c r="H27" s="240"/>
      <c r="I27" s="240"/>
      <c r="J27" s="240"/>
      <c r="K27" s="240"/>
      <c r="L27" s="591"/>
      <c r="M27" s="609"/>
      <c r="N27" s="304"/>
      <c r="O27" s="240"/>
    </row>
    <row r="28" spans="1:15" s="181" customFormat="1" ht="30" customHeight="1" x14ac:dyDescent="0.3">
      <c r="A28" s="178"/>
      <c r="B28" s="176"/>
      <c r="C28" s="176"/>
      <c r="D28" s="178"/>
      <c r="E28" s="176"/>
      <c r="F28" s="176"/>
      <c r="G28" s="176"/>
      <c r="H28" s="177"/>
      <c r="I28" s="176"/>
      <c r="J28" s="176"/>
      <c r="K28" s="176"/>
      <c r="L28" s="178"/>
      <c r="M28" s="608"/>
      <c r="N28" s="177"/>
    </row>
    <row r="29" spans="1:15" s="181" customFormat="1" ht="30" customHeight="1" x14ac:dyDescent="0.3">
      <c r="A29" s="178"/>
      <c r="B29" s="176"/>
      <c r="C29" s="176"/>
      <c r="D29" s="178"/>
      <c r="E29" s="176"/>
      <c r="F29" s="176"/>
      <c r="G29" s="176"/>
      <c r="H29" s="177"/>
      <c r="I29" s="176"/>
      <c r="J29" s="176"/>
      <c r="K29" s="176"/>
      <c r="L29" s="178"/>
      <c r="M29" s="608"/>
      <c r="N29" s="177"/>
    </row>
    <row r="30" spans="1:15" s="181" customFormat="1" ht="30" customHeight="1" x14ac:dyDescent="0.3">
      <c r="A30" s="178"/>
      <c r="B30" s="176"/>
      <c r="C30" s="176"/>
      <c r="D30" s="178"/>
      <c r="E30" s="176"/>
      <c r="F30" s="176"/>
      <c r="G30" s="176"/>
      <c r="H30" s="177"/>
      <c r="I30" s="176"/>
      <c r="J30" s="176"/>
      <c r="K30" s="176"/>
      <c r="L30" s="178"/>
      <c r="M30" s="608"/>
      <c r="N30" s="177"/>
    </row>
    <row r="31" spans="1:15" s="181" customFormat="1" ht="30" customHeight="1" x14ac:dyDescent="0.3">
      <c r="A31" s="178"/>
      <c r="B31" s="176"/>
      <c r="C31" s="176"/>
      <c r="D31" s="178"/>
      <c r="E31" s="176"/>
      <c r="F31" s="176"/>
      <c r="G31" s="176"/>
      <c r="H31" s="177"/>
      <c r="I31" s="176"/>
      <c r="J31" s="176"/>
      <c r="K31" s="176"/>
      <c r="L31" s="178"/>
      <c r="M31" s="608"/>
      <c r="N31" s="177"/>
    </row>
    <row r="32" spans="1:15" s="181" customFormat="1" ht="30" customHeight="1" x14ac:dyDescent="0.3">
      <c r="A32" s="178"/>
      <c r="B32" s="176"/>
      <c r="C32" s="176"/>
      <c r="D32" s="178"/>
      <c r="E32" s="176"/>
      <c r="F32" s="176"/>
      <c r="G32" s="176"/>
      <c r="H32" s="177"/>
      <c r="I32" s="176"/>
      <c r="J32" s="176"/>
      <c r="K32" s="176"/>
      <c r="L32" s="178"/>
      <c r="M32" s="608"/>
      <c r="N32" s="177"/>
    </row>
    <row r="33" spans="1:14" s="181" customFormat="1" ht="30" customHeight="1" x14ac:dyDescent="0.3">
      <c r="A33" s="178"/>
      <c r="B33" s="176"/>
      <c r="C33" s="176"/>
      <c r="D33" s="178"/>
      <c r="E33" s="176"/>
      <c r="F33" s="176"/>
      <c r="G33" s="176"/>
      <c r="H33" s="177"/>
      <c r="I33" s="176"/>
      <c r="J33" s="176"/>
      <c r="K33" s="176"/>
      <c r="L33" s="178"/>
      <c r="M33" s="608"/>
      <c r="N33" s="177"/>
    </row>
    <row r="34" spans="1:14" s="181" customFormat="1" ht="30" customHeight="1" x14ac:dyDescent="0.3">
      <c r="A34" s="183"/>
      <c r="D34" s="183"/>
      <c r="H34" s="182"/>
      <c r="L34" s="178"/>
      <c r="M34" s="608"/>
      <c r="N34" s="182"/>
    </row>
    <row r="35" spans="1:14" s="181" customFormat="1" ht="30" customHeight="1" x14ac:dyDescent="0.3">
      <c r="A35" s="183"/>
      <c r="D35" s="183"/>
      <c r="H35" s="182"/>
      <c r="L35" s="178"/>
      <c r="M35" s="608"/>
      <c r="N35" s="182"/>
    </row>
    <row r="36" spans="1:14" s="181" customFormat="1" ht="30" customHeight="1" x14ac:dyDescent="0.3">
      <c r="A36" s="183"/>
      <c r="D36" s="183"/>
      <c r="H36" s="182"/>
      <c r="L36" s="178"/>
      <c r="M36" s="608"/>
      <c r="N36" s="182"/>
    </row>
  </sheetData>
  <dataValidations count="2">
    <dataValidation type="list" allowBlank="1" showInputMessage="1" showErrorMessage="1" sqref="C1:C2 C5:C1048576">
      <formula1>"IVL,Non-Congressional SHOP,Congressional (SHOP)"</formula1>
    </dataValidation>
    <dataValidation type="date" allowBlank="1" showInputMessage="1" showErrorMessage="1" sqref="A19:A1048576 A1:A2 A6:A17">
      <formula1>42036</formula1>
      <formula2>42063</formula2>
    </dataValidation>
  </dataValidations>
  <pageMargins left="0.7" right="0.7" top="0.75" bottom="0.75" header="0.3" footer="0.3"/>
  <pageSetup scale="48"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6"/>
  <sheetViews>
    <sheetView workbookViewId="0">
      <selection activeCell="G8" sqref="G8"/>
    </sheetView>
  </sheetViews>
  <sheetFormatPr defaultColWidth="8.88671875" defaultRowHeight="14.4" x14ac:dyDescent="0.3"/>
  <cols>
    <col min="1" max="1" width="11.33203125" style="189" customWidth="1"/>
    <col min="2" max="2" width="12.88671875" style="2" customWidth="1"/>
    <col min="3" max="3" width="16.5546875" style="2" customWidth="1"/>
    <col min="4" max="4" width="16.33203125" style="189" bestFit="1" customWidth="1"/>
    <col min="5" max="7" width="17.5546875" style="2" customWidth="1"/>
    <col min="8" max="8" width="10.33203125" style="190" customWidth="1"/>
    <col min="9" max="9" width="13.6640625" style="2" customWidth="1"/>
    <col min="10" max="10" width="52.5546875" style="2" customWidth="1"/>
    <col min="11" max="11" width="17.33203125" style="2" customWidth="1"/>
    <col min="12" max="12" width="20.44140625" style="592" customWidth="1"/>
    <col min="13" max="13" width="28.6640625" style="610" customWidth="1"/>
    <col min="14" max="14" width="10.44140625" style="190" customWidth="1"/>
    <col min="15" max="15" width="14.109375" style="2" customWidth="1"/>
    <col min="16" max="16384" width="8.88671875" style="2"/>
  </cols>
  <sheetData>
    <row r="1" spans="1:885" s="169" customFormat="1" ht="30" customHeight="1" x14ac:dyDescent="0.35">
      <c r="A1" s="284" t="s">
        <v>70</v>
      </c>
      <c r="B1" s="285"/>
      <c r="C1" s="286"/>
      <c r="D1" s="286"/>
      <c r="E1" s="286"/>
      <c r="F1" s="286"/>
      <c r="G1" s="286"/>
      <c r="H1" s="286"/>
      <c r="I1" s="286"/>
      <c r="J1" s="287"/>
      <c r="K1" s="285"/>
      <c r="L1" s="590"/>
      <c r="M1" s="602"/>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3" t="s">
        <v>71</v>
      </c>
      <c r="B2" s="593" t="s">
        <v>51</v>
      </c>
      <c r="C2" s="593" t="s">
        <v>47</v>
      </c>
      <c r="D2" s="593" t="s">
        <v>41</v>
      </c>
      <c r="E2" s="593" t="s">
        <v>46</v>
      </c>
      <c r="F2" s="593" t="s">
        <v>72</v>
      </c>
      <c r="G2" s="593" t="s">
        <v>73</v>
      </c>
      <c r="H2" s="593" t="s">
        <v>74</v>
      </c>
      <c r="I2" s="593" t="s">
        <v>75</v>
      </c>
      <c r="J2" s="593" t="s">
        <v>42</v>
      </c>
      <c r="K2" s="593" t="s">
        <v>76</v>
      </c>
      <c r="L2" s="593" t="s">
        <v>77</v>
      </c>
      <c r="M2" s="603" t="s">
        <v>55</v>
      </c>
      <c r="N2" s="594" t="s">
        <v>78</v>
      </c>
      <c r="O2" s="283" t="s">
        <v>79</v>
      </c>
      <c r="P2" s="626"/>
      <c r="Q2" s="626"/>
      <c r="R2" s="626"/>
      <c r="S2" s="626"/>
      <c r="T2" s="626"/>
      <c r="U2" s="626"/>
      <c r="V2" s="626"/>
      <c r="W2" s="626"/>
      <c r="X2" s="626"/>
      <c r="Y2" s="626"/>
      <c r="Z2" s="626"/>
      <c r="AA2" s="626"/>
      <c r="AB2" s="626"/>
      <c r="AC2" s="626"/>
      <c r="AD2" s="626"/>
      <c r="AE2" s="626"/>
      <c r="AF2" s="626"/>
      <c r="AG2" s="626"/>
      <c r="AH2" s="626"/>
      <c r="AI2" s="626"/>
      <c r="AJ2" s="626"/>
      <c r="AK2" s="626"/>
      <c r="AL2" s="626"/>
      <c r="AM2" s="626"/>
      <c r="AN2" s="626"/>
      <c r="AO2" s="626"/>
      <c r="AP2" s="626"/>
      <c r="AQ2" s="626"/>
      <c r="AR2" s="626"/>
      <c r="AS2" s="626"/>
      <c r="AT2" s="626"/>
      <c r="AU2" s="626"/>
      <c r="AV2" s="626"/>
      <c r="AW2" s="626"/>
      <c r="AX2" s="626"/>
      <c r="AY2" s="626"/>
      <c r="AZ2" s="626"/>
      <c r="BA2" s="626"/>
      <c r="BB2" s="626"/>
      <c r="BC2" s="626"/>
      <c r="BD2" s="626"/>
      <c r="BE2" s="626"/>
      <c r="BF2" s="626"/>
      <c r="BG2" s="626"/>
      <c r="BH2" s="626"/>
      <c r="BI2" s="626"/>
      <c r="BJ2" s="626"/>
      <c r="BK2" s="626"/>
      <c r="BL2" s="626"/>
      <c r="BM2" s="626"/>
      <c r="BN2" s="626"/>
      <c r="BO2" s="626"/>
      <c r="BP2" s="626"/>
      <c r="BQ2" s="626"/>
      <c r="BR2" s="626"/>
      <c r="BS2" s="626"/>
      <c r="BT2" s="626"/>
      <c r="BU2" s="626"/>
      <c r="BV2" s="626"/>
      <c r="BW2" s="626"/>
      <c r="BX2" s="626"/>
      <c r="BY2" s="626"/>
      <c r="BZ2" s="626"/>
      <c r="CA2" s="626"/>
      <c r="CB2" s="626"/>
      <c r="CC2" s="626"/>
      <c r="CD2" s="626"/>
      <c r="CE2" s="626"/>
      <c r="CF2" s="626"/>
      <c r="CG2" s="626"/>
      <c r="CH2" s="626"/>
      <c r="CI2" s="626"/>
      <c r="CJ2" s="626"/>
      <c r="CK2" s="626"/>
      <c r="CL2" s="626"/>
      <c r="CM2" s="626"/>
      <c r="CN2" s="626"/>
      <c r="CO2" s="626"/>
      <c r="CP2" s="626"/>
      <c r="CQ2" s="626"/>
      <c r="CR2" s="626"/>
      <c r="CS2" s="626"/>
      <c r="CT2" s="626"/>
      <c r="CU2" s="626"/>
      <c r="CV2" s="626"/>
      <c r="CW2" s="626"/>
      <c r="CX2" s="626"/>
      <c r="CY2" s="626"/>
      <c r="CZ2" s="626"/>
      <c r="DA2" s="626"/>
      <c r="DB2" s="626"/>
      <c r="DC2" s="626"/>
      <c r="DD2" s="626"/>
      <c r="DE2" s="626"/>
      <c r="DF2" s="626"/>
      <c r="DG2" s="626"/>
      <c r="DH2" s="626"/>
      <c r="DI2" s="626"/>
      <c r="DJ2" s="626"/>
      <c r="DK2" s="626"/>
      <c r="DL2" s="626"/>
      <c r="DM2" s="626"/>
      <c r="DN2" s="626"/>
      <c r="DO2" s="626"/>
      <c r="DP2" s="626"/>
      <c r="DQ2" s="626"/>
      <c r="DR2" s="626"/>
      <c r="DS2" s="626"/>
      <c r="DT2" s="626"/>
      <c r="DU2" s="626"/>
      <c r="DV2" s="626"/>
      <c r="DW2" s="626"/>
      <c r="DX2" s="626"/>
      <c r="DY2" s="626"/>
      <c r="DZ2" s="626"/>
      <c r="EA2" s="626"/>
      <c r="EB2" s="626"/>
      <c r="EC2" s="626"/>
      <c r="ED2" s="626"/>
      <c r="EE2" s="626"/>
      <c r="EF2" s="626"/>
      <c r="EG2" s="626"/>
      <c r="EH2" s="626"/>
      <c r="EI2" s="626"/>
      <c r="EJ2" s="626"/>
      <c r="EK2" s="626"/>
      <c r="EL2" s="626"/>
      <c r="EM2" s="626"/>
      <c r="EN2" s="626"/>
      <c r="EO2" s="626"/>
      <c r="EP2" s="626"/>
      <c r="EQ2" s="626"/>
      <c r="ER2" s="626"/>
      <c r="ES2" s="626"/>
      <c r="ET2" s="626"/>
      <c r="EU2" s="626"/>
      <c r="EV2" s="626"/>
      <c r="EW2" s="626"/>
      <c r="EX2" s="626"/>
      <c r="EY2" s="626"/>
      <c r="EZ2" s="626"/>
      <c r="FA2" s="626"/>
      <c r="FB2" s="626"/>
      <c r="FC2" s="626"/>
      <c r="FD2" s="626"/>
      <c r="FE2" s="626"/>
      <c r="FF2" s="626"/>
      <c r="FG2" s="626"/>
      <c r="FH2" s="626"/>
      <c r="FI2" s="626"/>
      <c r="FJ2" s="626"/>
      <c r="FK2" s="626"/>
      <c r="FL2" s="626"/>
      <c r="FM2" s="626"/>
      <c r="FN2" s="626"/>
      <c r="FO2" s="626"/>
      <c r="FP2" s="626"/>
      <c r="FQ2" s="626"/>
      <c r="FR2" s="626"/>
      <c r="FS2" s="626"/>
      <c r="FT2" s="626"/>
      <c r="FU2" s="626"/>
      <c r="FV2" s="626"/>
      <c r="FW2" s="626"/>
      <c r="FX2" s="626"/>
      <c r="FY2" s="626"/>
      <c r="FZ2" s="626"/>
      <c r="GA2" s="626"/>
      <c r="GB2" s="626"/>
      <c r="GC2" s="626"/>
      <c r="GD2" s="626"/>
      <c r="GE2" s="626"/>
      <c r="GF2" s="626"/>
      <c r="GG2" s="626"/>
      <c r="GH2" s="626"/>
      <c r="GI2" s="626"/>
      <c r="GJ2" s="626"/>
      <c r="GK2" s="626"/>
      <c r="GL2" s="626"/>
      <c r="GM2" s="626"/>
      <c r="GN2" s="626"/>
      <c r="GO2" s="626"/>
      <c r="GP2" s="626"/>
      <c r="GQ2" s="626"/>
      <c r="GR2" s="626"/>
      <c r="GS2" s="626"/>
      <c r="GT2" s="626"/>
      <c r="GU2" s="626"/>
      <c r="GV2" s="626"/>
      <c r="GW2" s="626"/>
      <c r="GX2" s="626"/>
      <c r="GY2" s="626"/>
      <c r="GZ2" s="626"/>
      <c r="HA2" s="626"/>
      <c r="HB2" s="626"/>
      <c r="HC2" s="626"/>
      <c r="HD2" s="626"/>
      <c r="HE2" s="626"/>
      <c r="HF2" s="626"/>
      <c r="HG2" s="626"/>
      <c r="HH2" s="626"/>
      <c r="HI2" s="626"/>
      <c r="HJ2" s="626"/>
      <c r="HK2" s="626"/>
      <c r="HL2" s="626"/>
      <c r="HM2" s="626"/>
      <c r="HN2" s="626"/>
      <c r="HO2" s="626"/>
      <c r="HP2" s="626"/>
      <c r="HQ2" s="626"/>
      <c r="HR2" s="626"/>
      <c r="HS2" s="626"/>
      <c r="HT2" s="626"/>
      <c r="HU2" s="626"/>
      <c r="HV2" s="626"/>
      <c r="HW2" s="626"/>
      <c r="HX2" s="626"/>
      <c r="HY2" s="626"/>
      <c r="HZ2" s="626"/>
      <c r="IA2" s="626"/>
      <c r="IB2" s="626"/>
      <c r="IC2" s="626"/>
      <c r="ID2" s="626"/>
      <c r="IE2" s="626"/>
      <c r="IF2" s="626"/>
      <c r="IG2" s="626"/>
      <c r="IH2" s="626"/>
      <c r="II2" s="626"/>
      <c r="IJ2" s="626"/>
      <c r="IK2" s="626"/>
      <c r="IL2" s="626"/>
      <c r="IM2" s="626"/>
      <c r="IN2" s="626"/>
      <c r="IO2" s="626"/>
      <c r="IP2" s="626"/>
      <c r="IQ2" s="626"/>
      <c r="IR2" s="626"/>
      <c r="IS2" s="626"/>
      <c r="IT2" s="626"/>
      <c r="IU2" s="626"/>
      <c r="IV2" s="626"/>
      <c r="IW2" s="626"/>
      <c r="IX2" s="626"/>
      <c r="IY2" s="626"/>
      <c r="IZ2" s="626"/>
      <c r="JA2" s="626"/>
      <c r="JB2" s="626"/>
      <c r="JC2" s="626"/>
      <c r="JD2" s="626"/>
      <c r="JE2" s="626"/>
      <c r="JF2" s="626"/>
      <c r="JG2" s="626"/>
      <c r="JH2" s="626"/>
      <c r="JI2" s="626"/>
      <c r="JJ2" s="626"/>
      <c r="JK2" s="626"/>
      <c r="JL2" s="626"/>
      <c r="JM2" s="626"/>
      <c r="JN2" s="626"/>
      <c r="JO2" s="626"/>
      <c r="JP2" s="626"/>
      <c r="JQ2" s="626"/>
      <c r="JR2" s="626"/>
      <c r="JS2" s="626"/>
      <c r="JT2" s="626"/>
      <c r="JU2" s="626"/>
      <c r="JV2" s="626"/>
      <c r="JW2" s="626"/>
      <c r="JX2" s="626"/>
      <c r="JY2" s="626"/>
      <c r="JZ2" s="626"/>
      <c r="KA2" s="626"/>
      <c r="KB2" s="626"/>
      <c r="KC2" s="626"/>
      <c r="KD2" s="626"/>
      <c r="KE2" s="626"/>
      <c r="KF2" s="626"/>
      <c r="KG2" s="626"/>
      <c r="KH2" s="626"/>
      <c r="KI2" s="626"/>
      <c r="KJ2" s="626"/>
      <c r="KK2" s="626"/>
      <c r="KL2" s="626"/>
      <c r="KM2" s="626"/>
      <c r="KN2" s="626"/>
      <c r="KO2" s="626"/>
      <c r="KP2" s="626"/>
      <c r="KQ2" s="626"/>
      <c r="KR2" s="626"/>
      <c r="KS2" s="626"/>
      <c r="KT2" s="626"/>
      <c r="KU2" s="626"/>
      <c r="KV2" s="626"/>
      <c r="KW2" s="626"/>
      <c r="KX2" s="626"/>
      <c r="KY2" s="626"/>
      <c r="KZ2" s="626"/>
      <c r="LA2" s="626"/>
      <c r="LB2" s="626"/>
      <c r="LC2" s="626"/>
      <c r="LD2" s="626"/>
      <c r="LE2" s="626"/>
      <c r="LF2" s="626"/>
      <c r="LG2" s="626"/>
      <c r="LH2" s="626"/>
      <c r="LI2" s="626"/>
      <c r="LJ2" s="626"/>
      <c r="LK2" s="626"/>
      <c r="LL2" s="626"/>
      <c r="LM2" s="626"/>
      <c r="LN2" s="626"/>
      <c r="LO2" s="626"/>
      <c r="LP2" s="626"/>
      <c r="LQ2" s="626"/>
      <c r="LR2" s="626"/>
      <c r="LS2" s="626"/>
      <c r="LT2" s="626"/>
      <c r="LU2" s="626"/>
      <c r="LV2" s="626"/>
      <c r="LW2" s="626"/>
      <c r="LX2" s="626"/>
      <c r="LY2" s="626"/>
      <c r="LZ2" s="626"/>
      <c r="MA2" s="626"/>
      <c r="MB2" s="626"/>
      <c r="MC2" s="626"/>
      <c r="MD2" s="626"/>
      <c r="ME2" s="626"/>
      <c r="MF2" s="626"/>
      <c r="MG2" s="626"/>
      <c r="MH2" s="626"/>
      <c r="MI2" s="626"/>
      <c r="MJ2" s="626"/>
      <c r="MK2" s="626"/>
      <c r="ML2" s="626"/>
      <c r="MM2" s="626"/>
      <c r="MN2" s="626"/>
      <c r="MO2" s="626"/>
      <c r="MP2" s="626"/>
      <c r="MQ2" s="626"/>
      <c r="MR2" s="626"/>
      <c r="MS2" s="626"/>
      <c r="MT2" s="626"/>
      <c r="MU2" s="626"/>
      <c r="MV2" s="626"/>
      <c r="MW2" s="626"/>
      <c r="MX2" s="626"/>
      <c r="MY2" s="626"/>
      <c r="MZ2" s="626"/>
      <c r="NA2" s="626"/>
      <c r="NB2" s="626"/>
      <c r="NC2" s="626"/>
      <c r="ND2" s="626"/>
      <c r="NE2" s="626"/>
      <c r="NF2" s="626"/>
      <c r="NG2" s="626"/>
      <c r="NH2" s="626"/>
      <c r="NI2" s="626"/>
      <c r="NJ2" s="626"/>
      <c r="NK2" s="626"/>
      <c r="NL2" s="626"/>
      <c r="NM2" s="626"/>
      <c r="NN2" s="626"/>
      <c r="NO2" s="626"/>
      <c r="NP2" s="626"/>
      <c r="NQ2" s="626"/>
      <c r="NR2" s="626"/>
      <c r="NS2" s="626"/>
      <c r="NT2" s="626"/>
      <c r="NU2" s="626"/>
      <c r="NV2" s="626"/>
      <c r="NW2" s="626"/>
      <c r="NX2" s="626"/>
      <c r="NY2" s="626"/>
      <c r="NZ2" s="626"/>
      <c r="OA2" s="626"/>
      <c r="OB2" s="626"/>
      <c r="OC2" s="626"/>
      <c r="OD2" s="626"/>
      <c r="OE2" s="626"/>
      <c r="OF2" s="626"/>
      <c r="OG2" s="626"/>
      <c r="OH2" s="626"/>
      <c r="OI2" s="626"/>
      <c r="OJ2" s="626"/>
      <c r="OK2" s="626"/>
      <c r="OL2" s="626"/>
      <c r="OM2" s="626"/>
      <c r="ON2" s="626"/>
      <c r="OO2" s="626"/>
      <c r="OP2" s="626"/>
      <c r="OQ2" s="626"/>
      <c r="OR2" s="626"/>
      <c r="OS2" s="626"/>
      <c r="OT2" s="626"/>
      <c r="OU2" s="626"/>
      <c r="OV2" s="626"/>
      <c r="OW2" s="626"/>
      <c r="OX2" s="626"/>
      <c r="OY2" s="626"/>
      <c r="OZ2" s="626"/>
      <c r="PA2" s="626"/>
      <c r="PB2" s="626"/>
      <c r="PC2" s="626"/>
      <c r="PD2" s="626"/>
      <c r="PE2" s="626"/>
      <c r="PF2" s="626"/>
      <c r="PG2" s="626"/>
      <c r="PH2" s="626"/>
      <c r="PI2" s="626"/>
      <c r="PJ2" s="626"/>
      <c r="PK2" s="626"/>
      <c r="PL2" s="626"/>
      <c r="PM2" s="626"/>
      <c r="PN2" s="626"/>
      <c r="PO2" s="626"/>
      <c r="PP2" s="626"/>
      <c r="PQ2" s="626"/>
      <c r="PR2" s="626"/>
      <c r="PS2" s="626"/>
      <c r="PT2" s="626"/>
      <c r="PU2" s="626"/>
      <c r="PV2" s="626"/>
      <c r="PW2" s="626"/>
      <c r="PX2" s="626"/>
      <c r="PY2" s="626"/>
      <c r="PZ2" s="626"/>
      <c r="QA2" s="626"/>
      <c r="QB2" s="626"/>
      <c r="QC2" s="626"/>
      <c r="QD2" s="626"/>
      <c r="QE2" s="626"/>
      <c r="QF2" s="626"/>
      <c r="QG2" s="626"/>
      <c r="QH2" s="626"/>
      <c r="QI2" s="626"/>
      <c r="QJ2" s="626"/>
      <c r="QK2" s="626"/>
      <c r="QL2" s="626"/>
      <c r="QM2" s="626"/>
      <c r="QN2" s="626"/>
      <c r="QO2" s="626"/>
      <c r="QP2" s="626"/>
      <c r="QQ2" s="626"/>
      <c r="QR2" s="626"/>
      <c r="QS2" s="626"/>
      <c r="QT2" s="626"/>
      <c r="QU2" s="626"/>
      <c r="QV2" s="626"/>
      <c r="QW2" s="626"/>
      <c r="QX2" s="626"/>
      <c r="QY2" s="626"/>
      <c r="QZ2" s="626"/>
      <c r="RA2" s="626"/>
      <c r="RB2" s="626"/>
      <c r="RC2" s="626"/>
      <c r="RD2" s="626"/>
      <c r="RE2" s="626"/>
      <c r="RF2" s="626"/>
      <c r="RG2" s="626"/>
      <c r="RH2" s="626"/>
      <c r="RI2" s="626"/>
      <c r="RJ2" s="626"/>
      <c r="RK2" s="626"/>
      <c r="RL2" s="626"/>
      <c r="RM2" s="626"/>
      <c r="RN2" s="626"/>
      <c r="RO2" s="626"/>
      <c r="RP2" s="626"/>
      <c r="RQ2" s="626"/>
      <c r="RR2" s="626"/>
      <c r="RS2" s="626"/>
      <c r="RT2" s="626"/>
      <c r="RU2" s="626"/>
      <c r="RV2" s="626"/>
      <c r="RW2" s="626"/>
      <c r="RX2" s="626"/>
      <c r="RY2" s="626"/>
      <c r="RZ2" s="626"/>
      <c r="SA2" s="626"/>
      <c r="SB2" s="626"/>
      <c r="SC2" s="626"/>
      <c r="SD2" s="626"/>
      <c r="SE2" s="626"/>
      <c r="SF2" s="626"/>
      <c r="SG2" s="626"/>
      <c r="SH2" s="626"/>
      <c r="SI2" s="626"/>
      <c r="SJ2" s="626"/>
      <c r="SK2" s="626"/>
      <c r="SL2" s="626"/>
      <c r="SM2" s="626"/>
      <c r="SN2" s="626"/>
      <c r="SO2" s="626"/>
      <c r="SP2" s="626"/>
      <c r="SQ2" s="626"/>
      <c r="SR2" s="626"/>
      <c r="SS2" s="626"/>
      <c r="ST2" s="626"/>
      <c r="SU2" s="626"/>
      <c r="SV2" s="626"/>
      <c r="SW2" s="626"/>
      <c r="SX2" s="626"/>
      <c r="SY2" s="626"/>
      <c r="SZ2" s="626"/>
      <c r="TA2" s="626"/>
      <c r="TB2" s="626"/>
      <c r="TC2" s="626"/>
      <c r="TD2" s="626"/>
      <c r="TE2" s="626"/>
      <c r="TF2" s="626"/>
      <c r="TG2" s="626"/>
      <c r="TH2" s="626"/>
      <c r="TI2" s="626"/>
      <c r="TJ2" s="626"/>
      <c r="TK2" s="626"/>
      <c r="TL2" s="626"/>
      <c r="TM2" s="626"/>
      <c r="TN2" s="626"/>
      <c r="TO2" s="626"/>
      <c r="TP2" s="626"/>
      <c r="TQ2" s="626"/>
      <c r="TR2" s="626"/>
      <c r="TS2" s="626"/>
      <c r="TT2" s="626"/>
      <c r="TU2" s="626"/>
      <c r="TV2" s="626"/>
      <c r="TW2" s="626"/>
      <c r="TX2" s="626"/>
      <c r="TY2" s="626"/>
      <c r="TZ2" s="626"/>
      <c r="UA2" s="626"/>
      <c r="UB2" s="626"/>
      <c r="UC2" s="626"/>
      <c r="UD2" s="626"/>
      <c r="UE2" s="626"/>
      <c r="UF2" s="626"/>
      <c r="UG2" s="626"/>
      <c r="UH2" s="626"/>
      <c r="UI2" s="626"/>
      <c r="UJ2" s="626"/>
      <c r="UK2" s="626"/>
      <c r="UL2" s="626"/>
      <c r="UM2" s="626"/>
      <c r="UN2" s="626"/>
      <c r="UO2" s="626"/>
      <c r="UP2" s="626"/>
      <c r="UQ2" s="626"/>
      <c r="UR2" s="626"/>
      <c r="US2" s="626"/>
      <c r="UT2" s="626"/>
      <c r="UU2" s="626"/>
      <c r="UV2" s="626"/>
      <c r="UW2" s="626"/>
      <c r="UX2" s="626"/>
      <c r="UY2" s="626"/>
      <c r="UZ2" s="626"/>
      <c r="VA2" s="626"/>
      <c r="VB2" s="626"/>
      <c r="VC2" s="626"/>
      <c r="VD2" s="626"/>
      <c r="VE2" s="626"/>
      <c r="VF2" s="626"/>
      <c r="VG2" s="626"/>
      <c r="VH2" s="626"/>
      <c r="VI2" s="626"/>
      <c r="VJ2" s="626"/>
      <c r="VK2" s="626"/>
      <c r="VL2" s="626"/>
      <c r="VM2" s="626"/>
      <c r="VN2" s="626"/>
      <c r="VO2" s="626"/>
      <c r="VP2" s="626"/>
      <c r="VQ2" s="626"/>
      <c r="VR2" s="626"/>
      <c r="VS2" s="626"/>
      <c r="VT2" s="626"/>
      <c r="VU2" s="626"/>
      <c r="VV2" s="626"/>
      <c r="VW2" s="626"/>
      <c r="VX2" s="626"/>
      <c r="VY2" s="626"/>
      <c r="VZ2" s="626"/>
      <c r="WA2" s="626"/>
      <c r="WB2" s="626"/>
      <c r="WC2" s="626"/>
      <c r="WD2" s="626"/>
      <c r="WE2" s="626"/>
      <c r="WF2" s="626"/>
      <c r="WG2" s="626"/>
      <c r="WH2" s="626"/>
      <c r="WI2" s="626"/>
      <c r="WJ2" s="626"/>
      <c r="WK2" s="626"/>
      <c r="WL2" s="626"/>
      <c r="WM2" s="626"/>
      <c r="WN2" s="626"/>
      <c r="WO2" s="626"/>
      <c r="WP2" s="626"/>
      <c r="WQ2" s="626"/>
      <c r="WR2" s="626"/>
      <c r="WS2" s="626"/>
      <c r="WT2" s="626"/>
      <c r="WU2" s="626"/>
      <c r="WV2" s="626"/>
      <c r="WW2" s="626"/>
      <c r="WX2" s="626"/>
      <c r="WY2" s="626"/>
      <c r="WZ2" s="626"/>
      <c r="XA2" s="626"/>
      <c r="XB2" s="626"/>
      <c r="XC2" s="626"/>
      <c r="XD2" s="626"/>
      <c r="XE2" s="626"/>
      <c r="XF2" s="626"/>
      <c r="XG2" s="626"/>
      <c r="XH2" s="626"/>
      <c r="XI2" s="626"/>
      <c r="XJ2" s="626"/>
      <c r="XK2" s="626"/>
      <c r="XL2" s="626"/>
      <c r="XM2" s="626"/>
      <c r="XN2" s="626"/>
      <c r="XO2" s="626"/>
      <c r="XP2" s="626"/>
      <c r="XQ2" s="626"/>
      <c r="XR2" s="626"/>
      <c r="XS2" s="626"/>
      <c r="XT2" s="626"/>
      <c r="XU2" s="626"/>
      <c r="XV2" s="626"/>
      <c r="XW2" s="626"/>
      <c r="XX2" s="626"/>
      <c r="XY2" s="626"/>
      <c r="XZ2" s="626"/>
      <c r="YA2" s="626"/>
      <c r="YB2" s="626"/>
      <c r="YC2" s="626"/>
      <c r="YD2" s="626"/>
      <c r="YE2" s="626"/>
      <c r="YF2" s="626"/>
      <c r="YG2" s="626"/>
      <c r="YH2" s="626"/>
      <c r="YI2" s="626"/>
      <c r="YJ2" s="626"/>
      <c r="YK2" s="626"/>
      <c r="YL2" s="626"/>
      <c r="YM2" s="626"/>
      <c r="YN2" s="626"/>
      <c r="YO2" s="626"/>
      <c r="YP2" s="626"/>
      <c r="YQ2" s="626"/>
      <c r="YR2" s="626"/>
      <c r="YS2" s="626"/>
      <c r="YT2" s="626"/>
      <c r="YU2" s="626"/>
      <c r="YV2" s="626"/>
      <c r="YW2" s="626"/>
      <c r="YX2" s="626"/>
      <c r="YY2" s="626"/>
      <c r="YZ2" s="626"/>
      <c r="ZA2" s="626"/>
      <c r="ZB2" s="626"/>
      <c r="ZC2" s="626"/>
      <c r="ZD2" s="626"/>
      <c r="ZE2" s="626"/>
      <c r="ZF2" s="626"/>
      <c r="ZG2" s="626"/>
      <c r="ZH2" s="626"/>
      <c r="ZI2" s="626"/>
      <c r="ZJ2" s="626"/>
      <c r="ZK2" s="626"/>
      <c r="ZL2" s="626"/>
      <c r="ZM2" s="626"/>
      <c r="ZN2" s="626"/>
      <c r="ZO2" s="626"/>
      <c r="ZP2" s="626"/>
      <c r="ZQ2" s="626"/>
      <c r="ZR2" s="626"/>
      <c r="ZS2" s="626"/>
      <c r="ZT2" s="626"/>
      <c r="ZU2" s="626"/>
      <c r="ZV2" s="626"/>
      <c r="ZW2" s="626"/>
      <c r="ZX2" s="626"/>
      <c r="ZY2" s="626"/>
      <c r="ZZ2" s="626"/>
      <c r="AAA2" s="626"/>
      <c r="AAB2" s="626"/>
      <c r="AAC2" s="626"/>
      <c r="AAD2" s="626"/>
      <c r="AAE2" s="626"/>
      <c r="AAF2" s="626"/>
      <c r="AAG2" s="626"/>
      <c r="AAH2" s="626"/>
      <c r="AAI2" s="626"/>
      <c r="AAJ2" s="626"/>
      <c r="AAK2" s="626"/>
      <c r="AAL2" s="626"/>
      <c r="AAM2" s="626"/>
      <c r="AAN2" s="626"/>
      <c r="AAO2" s="626"/>
      <c r="AAP2" s="626"/>
      <c r="AAQ2" s="626"/>
      <c r="AAR2" s="626"/>
      <c r="AAS2" s="626"/>
      <c r="AAT2" s="626"/>
      <c r="AAU2" s="626"/>
      <c r="AAV2" s="626"/>
      <c r="AAW2" s="626"/>
      <c r="AAX2" s="626"/>
      <c r="AAY2" s="626"/>
      <c r="AAZ2" s="626"/>
      <c r="ABA2" s="626"/>
      <c r="ABB2" s="626"/>
      <c r="ABC2" s="626"/>
      <c r="ABD2" s="626"/>
      <c r="ABE2" s="626"/>
      <c r="ABF2" s="626"/>
      <c r="ABG2" s="626"/>
      <c r="ABH2" s="626"/>
      <c r="ABI2" s="626"/>
      <c r="ABJ2" s="626"/>
      <c r="ABK2" s="626"/>
      <c r="ABL2" s="626"/>
      <c r="ABM2" s="626"/>
      <c r="ABN2" s="626"/>
      <c r="ABO2" s="626"/>
      <c r="ABP2" s="626"/>
      <c r="ABQ2" s="626"/>
      <c r="ABR2" s="626"/>
      <c r="ABS2" s="626"/>
      <c r="ABT2" s="626"/>
      <c r="ABU2" s="626"/>
      <c r="ABV2" s="626"/>
      <c r="ABW2" s="626"/>
      <c r="ABX2" s="626"/>
      <c r="ABY2" s="626"/>
      <c r="ABZ2" s="626"/>
      <c r="ACA2" s="626"/>
      <c r="ACB2" s="626"/>
      <c r="ACC2" s="626"/>
      <c r="ACD2" s="626"/>
      <c r="ACE2" s="626"/>
      <c r="ACF2" s="626"/>
      <c r="ACG2" s="626"/>
      <c r="ACH2" s="626"/>
      <c r="ACI2" s="626"/>
      <c r="ACJ2" s="626"/>
      <c r="ACK2" s="626"/>
      <c r="ACL2" s="626"/>
      <c r="ACM2" s="626"/>
      <c r="ACN2" s="626"/>
      <c r="ACO2" s="626"/>
      <c r="ACP2" s="626"/>
      <c r="ACQ2" s="626"/>
      <c r="ACR2" s="626"/>
      <c r="ACS2" s="626"/>
      <c r="ACT2" s="626"/>
      <c r="ACU2" s="626"/>
      <c r="ACV2" s="626"/>
      <c r="ACW2" s="626"/>
      <c r="ACX2" s="626"/>
      <c r="ACY2" s="626"/>
      <c r="ACZ2" s="626"/>
      <c r="ADA2" s="626"/>
      <c r="ADB2" s="626"/>
      <c r="ADC2" s="626"/>
      <c r="ADD2" s="626"/>
      <c r="ADE2" s="626"/>
      <c r="ADF2" s="626"/>
      <c r="ADG2" s="626"/>
      <c r="ADH2" s="626"/>
      <c r="ADI2" s="626"/>
      <c r="ADJ2" s="626"/>
      <c r="ADK2" s="626"/>
      <c r="ADL2" s="626"/>
      <c r="ADM2" s="626"/>
      <c r="ADN2" s="626"/>
      <c r="ADO2" s="626"/>
      <c r="ADP2" s="626"/>
      <c r="ADQ2" s="626"/>
      <c r="ADR2" s="626"/>
      <c r="ADS2" s="626"/>
      <c r="ADT2" s="626"/>
      <c r="ADU2" s="626"/>
      <c r="ADV2" s="626"/>
      <c r="ADW2" s="626"/>
      <c r="ADX2" s="626"/>
      <c r="ADY2" s="626"/>
      <c r="ADZ2" s="626"/>
      <c r="AEA2" s="626"/>
      <c r="AEB2" s="626"/>
      <c r="AEC2" s="626"/>
      <c r="AED2" s="626"/>
      <c r="AEE2" s="626"/>
      <c r="AEF2" s="626"/>
      <c r="AEG2" s="626"/>
      <c r="AEH2" s="626"/>
      <c r="AEI2" s="626"/>
      <c r="AEJ2" s="626"/>
      <c r="AEK2" s="626"/>
      <c r="AEL2" s="626"/>
      <c r="AEM2" s="626"/>
      <c r="AEN2" s="626"/>
      <c r="AEO2" s="626"/>
      <c r="AEP2" s="626"/>
      <c r="AEQ2" s="626"/>
      <c r="AER2" s="626"/>
      <c r="AES2" s="626"/>
      <c r="AET2" s="626"/>
      <c r="AEU2" s="626"/>
      <c r="AEV2" s="626"/>
      <c r="AEW2" s="626"/>
      <c r="AEX2" s="626"/>
      <c r="AEY2" s="626"/>
      <c r="AEZ2" s="626"/>
      <c r="AFA2" s="626"/>
      <c r="AFB2" s="626"/>
      <c r="AFC2" s="626"/>
      <c r="AFD2" s="626"/>
      <c r="AFE2" s="626"/>
      <c r="AFF2" s="626"/>
      <c r="AFG2" s="626"/>
      <c r="AFH2" s="626"/>
      <c r="AFI2" s="626"/>
      <c r="AFJ2" s="626"/>
      <c r="AFK2" s="626"/>
      <c r="AFL2" s="626"/>
      <c r="AFM2" s="626"/>
      <c r="AFN2" s="626"/>
      <c r="AFO2" s="626"/>
      <c r="AFP2" s="626"/>
      <c r="AFQ2" s="626"/>
      <c r="AFR2" s="626"/>
      <c r="AFS2" s="626"/>
      <c r="AFT2" s="626"/>
      <c r="AFU2" s="626"/>
      <c r="AFV2" s="626"/>
      <c r="AFW2" s="626"/>
      <c r="AFX2" s="626"/>
      <c r="AFY2" s="626"/>
      <c r="AFZ2" s="626"/>
      <c r="AGA2" s="626"/>
      <c r="AGB2" s="626"/>
      <c r="AGC2" s="626"/>
      <c r="AGD2" s="626"/>
      <c r="AGE2" s="626"/>
      <c r="AGF2" s="626"/>
      <c r="AGG2" s="626"/>
      <c r="AGH2" s="626"/>
      <c r="AGI2" s="626"/>
      <c r="AGJ2" s="626"/>
      <c r="AGK2" s="626"/>
      <c r="AGL2" s="626"/>
      <c r="AGM2" s="626"/>
      <c r="AGN2" s="626"/>
      <c r="AGO2" s="626"/>
      <c r="AGP2" s="626"/>
      <c r="AGQ2" s="626"/>
      <c r="AGR2" s="626"/>
      <c r="AGS2" s="626"/>
      <c r="AGT2" s="626"/>
      <c r="AGU2" s="626"/>
      <c r="AGV2" s="626"/>
      <c r="AGW2" s="626"/>
      <c r="AGX2" s="626"/>
      <c r="AGY2" s="626"/>
      <c r="AGZ2" s="626"/>
      <c r="AHA2" s="626"/>
    </row>
    <row r="3" spans="1:885" ht="142.94999999999999" customHeight="1" x14ac:dyDescent="0.3">
      <c r="A3" s="621"/>
      <c r="B3" s="622"/>
      <c r="C3" s="623"/>
      <c r="D3" s="625"/>
      <c r="E3" s="625"/>
      <c r="F3" s="625"/>
      <c r="G3" s="625"/>
      <c r="H3" s="625"/>
      <c r="I3" s="625"/>
      <c r="J3" s="637"/>
      <c r="K3" s="628"/>
      <c r="L3" s="627"/>
      <c r="M3" s="627"/>
      <c r="N3" s="629"/>
      <c r="O3" s="624"/>
      <c r="P3" s="626"/>
      <c r="Q3" s="626"/>
      <c r="R3" s="626"/>
      <c r="S3" s="626"/>
      <c r="T3" s="626"/>
      <c r="U3" s="626"/>
      <c r="V3" s="626"/>
      <c r="W3" s="626"/>
      <c r="X3" s="626"/>
      <c r="Y3" s="626"/>
      <c r="Z3" s="626"/>
      <c r="AA3" s="626"/>
      <c r="AB3" s="626"/>
      <c r="AC3" s="626"/>
      <c r="AD3" s="626"/>
      <c r="AE3" s="626"/>
      <c r="AF3" s="626"/>
      <c r="AG3" s="626"/>
      <c r="AH3" s="626"/>
      <c r="AI3" s="626"/>
      <c r="AJ3" s="626"/>
      <c r="AK3" s="626"/>
      <c r="AL3" s="626"/>
      <c r="AM3" s="626"/>
      <c r="AN3" s="626"/>
      <c r="AO3" s="626"/>
      <c r="AP3" s="626"/>
      <c r="AQ3" s="626"/>
      <c r="AR3" s="626"/>
      <c r="AS3" s="626"/>
      <c r="AT3" s="626"/>
      <c r="AU3" s="626"/>
      <c r="AV3" s="626"/>
      <c r="AW3" s="626"/>
      <c r="AX3" s="626"/>
      <c r="AY3" s="626"/>
      <c r="AZ3" s="626"/>
      <c r="BA3" s="626"/>
      <c r="BB3" s="626"/>
      <c r="BC3" s="626"/>
      <c r="BD3" s="626"/>
      <c r="BE3" s="626"/>
      <c r="BF3" s="626"/>
      <c r="BG3" s="626"/>
      <c r="BH3" s="626"/>
      <c r="BI3" s="626"/>
      <c r="BJ3" s="626"/>
      <c r="BK3" s="626"/>
      <c r="BL3" s="626"/>
      <c r="BM3" s="626"/>
      <c r="BN3" s="626"/>
      <c r="BO3" s="626"/>
      <c r="BP3" s="626"/>
      <c r="BQ3" s="626"/>
      <c r="BR3" s="626"/>
      <c r="BS3" s="626"/>
      <c r="BT3" s="626"/>
      <c r="BU3" s="626"/>
      <c r="BV3" s="626"/>
      <c r="BW3" s="626"/>
      <c r="BX3" s="626"/>
      <c r="BY3" s="626"/>
      <c r="BZ3" s="626"/>
      <c r="CA3" s="626"/>
      <c r="CB3" s="626"/>
      <c r="CC3" s="626"/>
      <c r="CD3" s="626"/>
      <c r="CE3" s="626"/>
      <c r="CF3" s="626"/>
      <c r="CG3" s="626"/>
      <c r="CH3" s="626"/>
      <c r="CI3" s="626"/>
      <c r="CJ3" s="626"/>
      <c r="CK3" s="626"/>
      <c r="CL3" s="626"/>
      <c r="CM3" s="626"/>
      <c r="CN3" s="626"/>
      <c r="CO3" s="626"/>
      <c r="CP3" s="626"/>
      <c r="CQ3" s="626"/>
      <c r="CR3" s="626"/>
      <c r="CS3" s="626"/>
      <c r="CT3" s="626"/>
      <c r="CU3" s="626"/>
      <c r="CV3" s="626"/>
      <c r="CW3" s="626"/>
      <c r="CX3" s="626"/>
      <c r="CY3" s="626"/>
      <c r="CZ3" s="626"/>
      <c r="DA3" s="626"/>
      <c r="DB3" s="626"/>
      <c r="DC3" s="626"/>
      <c r="DD3" s="626"/>
      <c r="DE3" s="626"/>
      <c r="DF3" s="626"/>
      <c r="DG3" s="626"/>
      <c r="DH3" s="626"/>
      <c r="DI3" s="626"/>
      <c r="DJ3" s="626"/>
      <c r="DK3" s="626"/>
      <c r="DL3" s="626"/>
      <c r="DM3" s="626"/>
      <c r="DN3" s="626"/>
      <c r="DO3" s="626"/>
      <c r="DP3" s="626"/>
      <c r="DQ3" s="626"/>
      <c r="DR3" s="626"/>
      <c r="DS3" s="626"/>
      <c r="DT3" s="626"/>
      <c r="DU3" s="626"/>
      <c r="DV3" s="626"/>
      <c r="DW3" s="626"/>
      <c r="DX3" s="626"/>
      <c r="DY3" s="626"/>
      <c r="DZ3" s="626"/>
      <c r="EA3" s="626"/>
      <c r="EB3" s="626"/>
      <c r="EC3" s="626"/>
      <c r="ED3" s="626"/>
      <c r="EE3" s="626"/>
      <c r="EF3" s="626"/>
      <c r="EG3" s="626"/>
      <c r="EH3" s="626"/>
      <c r="EI3" s="626"/>
      <c r="EJ3" s="626"/>
      <c r="EK3" s="626"/>
      <c r="EL3" s="626"/>
      <c r="EM3" s="626"/>
      <c r="EN3" s="626"/>
      <c r="EO3" s="626"/>
      <c r="EP3" s="626"/>
      <c r="EQ3" s="626"/>
      <c r="ER3" s="626"/>
      <c r="ES3" s="626"/>
      <c r="ET3" s="626"/>
      <c r="EU3" s="626"/>
      <c r="EV3" s="626"/>
      <c r="EW3" s="626"/>
      <c r="EX3" s="626"/>
      <c r="EY3" s="626"/>
      <c r="EZ3" s="626"/>
      <c r="FA3" s="626"/>
      <c r="FB3" s="626"/>
      <c r="FC3" s="626"/>
      <c r="FD3" s="626"/>
      <c r="FE3" s="626"/>
      <c r="FF3" s="626"/>
      <c r="FG3" s="626"/>
      <c r="FH3" s="626"/>
      <c r="FI3" s="626"/>
      <c r="FJ3" s="626"/>
      <c r="FK3" s="626"/>
      <c r="FL3" s="626"/>
      <c r="FM3" s="626"/>
      <c r="FN3" s="626"/>
      <c r="FO3" s="626"/>
      <c r="FP3" s="626"/>
      <c r="FQ3" s="626"/>
      <c r="FR3" s="626"/>
      <c r="FS3" s="626"/>
      <c r="FT3" s="626"/>
      <c r="FU3" s="626"/>
      <c r="FV3" s="626"/>
      <c r="FW3" s="626"/>
      <c r="FX3" s="626"/>
      <c r="FY3" s="626"/>
      <c r="FZ3" s="626"/>
      <c r="GA3" s="626"/>
      <c r="GB3" s="626"/>
      <c r="GC3" s="626"/>
      <c r="GD3" s="626"/>
      <c r="GE3" s="626"/>
      <c r="GF3" s="626"/>
      <c r="GG3" s="626"/>
      <c r="GH3" s="626"/>
      <c r="GI3" s="626"/>
      <c r="GJ3" s="626"/>
      <c r="GK3" s="626"/>
      <c r="GL3" s="626"/>
      <c r="GM3" s="626"/>
      <c r="GN3" s="626"/>
      <c r="GO3" s="626"/>
      <c r="GP3" s="626"/>
      <c r="GQ3" s="626"/>
      <c r="GR3" s="626"/>
      <c r="GS3" s="626"/>
      <c r="GT3" s="626"/>
      <c r="GU3" s="626"/>
      <c r="GV3" s="626"/>
      <c r="GW3" s="626"/>
      <c r="GX3" s="626"/>
      <c r="GY3" s="626"/>
      <c r="GZ3" s="626"/>
      <c r="HA3" s="626"/>
      <c r="HB3" s="626"/>
      <c r="HC3" s="626"/>
      <c r="HD3" s="626"/>
      <c r="HE3" s="626"/>
      <c r="HF3" s="626"/>
      <c r="HG3" s="626"/>
      <c r="HH3" s="626"/>
      <c r="HI3" s="626"/>
      <c r="HJ3" s="626"/>
      <c r="HK3" s="626"/>
      <c r="HL3" s="626"/>
      <c r="HM3" s="626"/>
      <c r="HN3" s="626"/>
      <c r="HO3" s="626"/>
      <c r="HP3" s="626"/>
      <c r="HQ3" s="626"/>
      <c r="HR3" s="626"/>
      <c r="HS3" s="626"/>
      <c r="HT3" s="626"/>
      <c r="HU3" s="626"/>
      <c r="HV3" s="626"/>
      <c r="HW3" s="626"/>
      <c r="HX3" s="626"/>
      <c r="HY3" s="626"/>
      <c r="HZ3" s="626"/>
      <c r="IA3" s="626"/>
      <c r="IB3" s="626"/>
      <c r="IC3" s="626"/>
      <c r="ID3" s="626"/>
      <c r="IE3" s="626"/>
      <c r="IF3" s="626"/>
      <c r="IG3" s="626"/>
      <c r="IH3" s="626"/>
      <c r="II3" s="626"/>
      <c r="IJ3" s="626"/>
      <c r="IK3" s="626"/>
      <c r="IL3" s="626"/>
      <c r="IM3" s="626"/>
      <c r="IN3" s="626"/>
      <c r="IO3" s="626"/>
      <c r="IP3" s="626"/>
      <c r="IQ3" s="626"/>
      <c r="IR3" s="626"/>
      <c r="IS3" s="626"/>
      <c r="IT3" s="626"/>
      <c r="IU3" s="626"/>
      <c r="IV3" s="626"/>
      <c r="IW3" s="626"/>
      <c r="IX3" s="626"/>
      <c r="IY3" s="626"/>
      <c r="IZ3" s="626"/>
      <c r="JA3" s="626"/>
      <c r="JB3" s="626"/>
      <c r="JC3" s="626"/>
      <c r="JD3" s="626"/>
      <c r="JE3" s="626"/>
      <c r="JF3" s="626"/>
      <c r="JG3" s="626"/>
      <c r="JH3" s="626"/>
      <c r="JI3" s="626"/>
      <c r="JJ3" s="626"/>
      <c r="JK3" s="626"/>
      <c r="JL3" s="626"/>
      <c r="JM3" s="626"/>
      <c r="JN3" s="626"/>
      <c r="JO3" s="626"/>
      <c r="JP3" s="626"/>
      <c r="JQ3" s="626"/>
      <c r="JR3" s="626"/>
      <c r="JS3" s="626"/>
      <c r="JT3" s="626"/>
      <c r="JU3" s="626"/>
      <c r="JV3" s="626"/>
      <c r="JW3" s="626"/>
      <c r="JX3" s="626"/>
      <c r="JY3" s="626"/>
      <c r="JZ3" s="626"/>
      <c r="KA3" s="626"/>
      <c r="KB3" s="626"/>
      <c r="KC3" s="626"/>
      <c r="KD3" s="626"/>
      <c r="KE3" s="626"/>
      <c r="KF3" s="626"/>
      <c r="KG3" s="626"/>
      <c r="KH3" s="626"/>
      <c r="KI3" s="626"/>
      <c r="KJ3" s="626"/>
      <c r="KK3" s="626"/>
      <c r="KL3" s="626"/>
      <c r="KM3" s="626"/>
      <c r="KN3" s="626"/>
      <c r="KO3" s="626"/>
      <c r="KP3" s="626"/>
      <c r="KQ3" s="626"/>
      <c r="KR3" s="626"/>
      <c r="KS3" s="626"/>
      <c r="KT3" s="626"/>
      <c r="KU3" s="626"/>
      <c r="KV3" s="626"/>
      <c r="KW3" s="626"/>
      <c r="KX3" s="626"/>
      <c r="KY3" s="626"/>
      <c r="KZ3" s="626"/>
      <c r="LA3" s="626"/>
      <c r="LB3" s="626"/>
      <c r="LC3" s="626"/>
      <c r="LD3" s="626"/>
      <c r="LE3" s="626"/>
      <c r="LF3" s="626"/>
      <c r="LG3" s="626"/>
      <c r="LH3" s="626"/>
      <c r="LI3" s="626"/>
      <c r="LJ3" s="626"/>
      <c r="LK3" s="626"/>
      <c r="LL3" s="626"/>
      <c r="LM3" s="626"/>
      <c r="LN3" s="626"/>
      <c r="LO3" s="626"/>
      <c r="LP3" s="626"/>
      <c r="LQ3" s="626"/>
      <c r="LR3" s="626"/>
      <c r="LS3" s="626"/>
      <c r="LT3" s="626"/>
      <c r="LU3" s="626"/>
      <c r="LV3" s="626"/>
      <c r="LW3" s="626"/>
      <c r="LX3" s="626"/>
      <c r="LY3" s="626"/>
      <c r="LZ3" s="626"/>
      <c r="MA3" s="626"/>
      <c r="MB3" s="626"/>
      <c r="MC3" s="626"/>
      <c r="MD3" s="626"/>
      <c r="ME3" s="626"/>
      <c r="MF3" s="626"/>
      <c r="MG3" s="626"/>
      <c r="MH3" s="626"/>
      <c r="MI3" s="626"/>
      <c r="MJ3" s="626"/>
      <c r="MK3" s="626"/>
      <c r="ML3" s="626"/>
      <c r="MM3" s="626"/>
      <c r="MN3" s="626"/>
      <c r="MO3" s="626"/>
      <c r="MP3" s="626"/>
      <c r="MQ3" s="626"/>
      <c r="MR3" s="626"/>
      <c r="MS3" s="626"/>
      <c r="MT3" s="626"/>
      <c r="MU3" s="626"/>
      <c r="MV3" s="626"/>
      <c r="MW3" s="626"/>
      <c r="MX3" s="626"/>
      <c r="MY3" s="626"/>
      <c r="MZ3" s="626"/>
      <c r="NA3" s="626"/>
      <c r="NB3" s="626"/>
      <c r="NC3" s="626"/>
      <c r="ND3" s="626"/>
      <c r="NE3" s="626"/>
      <c r="NF3" s="626"/>
      <c r="NG3" s="626"/>
      <c r="NH3" s="626"/>
      <c r="NI3" s="626"/>
      <c r="NJ3" s="626"/>
      <c r="NK3" s="626"/>
      <c r="NL3" s="626"/>
      <c r="NM3" s="626"/>
      <c r="NN3" s="626"/>
      <c r="NO3" s="626"/>
      <c r="NP3" s="626"/>
      <c r="NQ3" s="626"/>
      <c r="NR3" s="626"/>
      <c r="NS3" s="626"/>
      <c r="NT3" s="626"/>
      <c r="NU3" s="626"/>
      <c r="NV3" s="626"/>
      <c r="NW3" s="626"/>
      <c r="NX3" s="626"/>
      <c r="NY3" s="626"/>
      <c r="NZ3" s="626"/>
      <c r="OA3" s="626"/>
      <c r="OB3" s="626"/>
      <c r="OC3" s="626"/>
      <c r="OD3" s="626"/>
      <c r="OE3" s="626"/>
      <c r="OF3" s="626"/>
      <c r="OG3" s="626"/>
      <c r="OH3" s="626"/>
      <c r="OI3" s="626"/>
      <c r="OJ3" s="626"/>
      <c r="OK3" s="626"/>
      <c r="OL3" s="626"/>
      <c r="OM3" s="626"/>
      <c r="ON3" s="626"/>
      <c r="OO3" s="626"/>
      <c r="OP3" s="626"/>
      <c r="OQ3" s="626"/>
      <c r="OR3" s="626"/>
      <c r="OS3" s="626"/>
      <c r="OT3" s="626"/>
      <c r="OU3" s="626"/>
      <c r="OV3" s="626"/>
      <c r="OW3" s="626"/>
      <c r="OX3" s="626"/>
      <c r="OY3" s="626"/>
      <c r="OZ3" s="626"/>
      <c r="PA3" s="626"/>
      <c r="PB3" s="626"/>
      <c r="PC3" s="626"/>
      <c r="PD3" s="626"/>
      <c r="PE3" s="626"/>
      <c r="PF3" s="626"/>
      <c r="PG3" s="626"/>
      <c r="PH3" s="626"/>
      <c r="PI3" s="626"/>
      <c r="PJ3" s="626"/>
      <c r="PK3" s="626"/>
      <c r="PL3" s="626"/>
      <c r="PM3" s="626"/>
      <c r="PN3" s="626"/>
      <c r="PO3" s="626"/>
      <c r="PP3" s="626"/>
      <c r="PQ3" s="626"/>
      <c r="PR3" s="626"/>
      <c r="PS3" s="626"/>
      <c r="PT3" s="626"/>
      <c r="PU3" s="626"/>
      <c r="PV3" s="626"/>
      <c r="PW3" s="626"/>
      <c r="PX3" s="626"/>
      <c r="PY3" s="626"/>
      <c r="PZ3" s="626"/>
      <c r="QA3" s="626"/>
      <c r="QB3" s="626"/>
      <c r="QC3" s="626"/>
      <c r="QD3" s="626"/>
      <c r="QE3" s="626"/>
      <c r="QF3" s="626"/>
      <c r="QG3" s="626"/>
      <c r="QH3" s="626"/>
      <c r="QI3" s="626"/>
      <c r="QJ3" s="626"/>
      <c r="QK3" s="626"/>
      <c r="QL3" s="626"/>
      <c r="QM3" s="626"/>
      <c r="QN3" s="626"/>
      <c r="QO3" s="626"/>
      <c r="QP3" s="626"/>
      <c r="QQ3" s="626"/>
      <c r="QR3" s="626"/>
      <c r="QS3" s="626"/>
      <c r="QT3" s="626"/>
      <c r="QU3" s="626"/>
      <c r="QV3" s="626"/>
      <c r="QW3" s="626"/>
      <c r="QX3" s="626"/>
      <c r="QY3" s="626"/>
      <c r="QZ3" s="626"/>
      <c r="RA3" s="626"/>
      <c r="RB3" s="626"/>
      <c r="RC3" s="626"/>
      <c r="RD3" s="626"/>
      <c r="RE3" s="626"/>
      <c r="RF3" s="626"/>
      <c r="RG3" s="626"/>
      <c r="RH3" s="626"/>
      <c r="RI3" s="626"/>
      <c r="RJ3" s="626"/>
      <c r="RK3" s="626"/>
      <c r="RL3" s="626"/>
      <c r="RM3" s="626"/>
      <c r="RN3" s="626"/>
      <c r="RO3" s="626"/>
      <c r="RP3" s="626"/>
      <c r="RQ3" s="626"/>
      <c r="RR3" s="626"/>
      <c r="RS3" s="626"/>
      <c r="RT3" s="626"/>
      <c r="RU3" s="626"/>
      <c r="RV3" s="626"/>
      <c r="RW3" s="626"/>
      <c r="RX3" s="626"/>
      <c r="RY3" s="626"/>
      <c r="RZ3" s="626"/>
      <c r="SA3" s="626"/>
      <c r="SB3" s="626"/>
      <c r="SC3" s="626"/>
      <c r="SD3" s="626"/>
      <c r="SE3" s="626"/>
      <c r="SF3" s="626"/>
      <c r="SG3" s="626"/>
      <c r="SH3" s="626"/>
      <c r="SI3" s="626"/>
      <c r="SJ3" s="626"/>
      <c r="SK3" s="626"/>
      <c r="SL3" s="626"/>
      <c r="SM3" s="626"/>
      <c r="SN3" s="626"/>
      <c r="SO3" s="626"/>
      <c r="SP3" s="626"/>
      <c r="SQ3" s="626"/>
      <c r="SR3" s="626"/>
      <c r="SS3" s="626"/>
      <c r="ST3" s="626"/>
      <c r="SU3" s="626"/>
      <c r="SV3" s="626"/>
      <c r="SW3" s="626"/>
      <c r="SX3" s="626"/>
      <c r="SY3" s="626"/>
      <c r="SZ3" s="626"/>
      <c r="TA3" s="626"/>
      <c r="TB3" s="626"/>
      <c r="TC3" s="626"/>
      <c r="TD3" s="626"/>
      <c r="TE3" s="626"/>
      <c r="TF3" s="626"/>
      <c r="TG3" s="626"/>
      <c r="TH3" s="626"/>
      <c r="TI3" s="626"/>
      <c r="TJ3" s="626"/>
      <c r="TK3" s="626"/>
      <c r="TL3" s="626"/>
      <c r="TM3" s="626"/>
      <c r="TN3" s="626"/>
      <c r="TO3" s="626"/>
      <c r="TP3" s="626"/>
      <c r="TQ3" s="626"/>
      <c r="TR3" s="626"/>
      <c r="TS3" s="626"/>
      <c r="TT3" s="626"/>
      <c r="TU3" s="626"/>
      <c r="TV3" s="626"/>
      <c r="TW3" s="626"/>
      <c r="TX3" s="626"/>
      <c r="TY3" s="626"/>
      <c r="TZ3" s="626"/>
      <c r="UA3" s="626"/>
      <c r="UB3" s="626"/>
      <c r="UC3" s="626"/>
      <c r="UD3" s="626"/>
      <c r="UE3" s="626"/>
      <c r="UF3" s="626"/>
      <c r="UG3" s="626"/>
      <c r="UH3" s="626"/>
      <c r="UI3" s="626"/>
      <c r="UJ3" s="626"/>
      <c r="UK3" s="626"/>
      <c r="UL3" s="626"/>
      <c r="UM3" s="626"/>
      <c r="UN3" s="626"/>
      <c r="UO3" s="626"/>
      <c r="UP3" s="626"/>
      <c r="UQ3" s="626"/>
      <c r="UR3" s="626"/>
      <c r="US3" s="626"/>
      <c r="UT3" s="626"/>
      <c r="UU3" s="626"/>
      <c r="UV3" s="626"/>
      <c r="UW3" s="626"/>
      <c r="UX3" s="626"/>
      <c r="UY3" s="626"/>
      <c r="UZ3" s="626"/>
      <c r="VA3" s="626"/>
      <c r="VB3" s="626"/>
      <c r="VC3" s="626"/>
      <c r="VD3" s="626"/>
      <c r="VE3" s="626"/>
      <c r="VF3" s="626"/>
      <c r="VG3" s="626"/>
      <c r="VH3" s="626"/>
      <c r="VI3" s="626"/>
      <c r="VJ3" s="626"/>
      <c r="VK3" s="626"/>
      <c r="VL3" s="626"/>
      <c r="VM3" s="626"/>
      <c r="VN3" s="626"/>
      <c r="VO3" s="626"/>
      <c r="VP3" s="626"/>
      <c r="VQ3" s="626"/>
      <c r="VR3" s="626"/>
      <c r="VS3" s="626"/>
      <c r="VT3" s="626"/>
      <c r="VU3" s="626"/>
      <c r="VV3" s="626"/>
      <c r="VW3" s="626"/>
      <c r="VX3" s="626"/>
      <c r="VY3" s="626"/>
      <c r="VZ3" s="626"/>
      <c r="WA3" s="626"/>
      <c r="WB3" s="626"/>
      <c r="WC3" s="626"/>
      <c r="WD3" s="626"/>
      <c r="WE3" s="626"/>
      <c r="WF3" s="626"/>
      <c r="WG3" s="626"/>
      <c r="WH3" s="626"/>
      <c r="WI3" s="626"/>
      <c r="WJ3" s="626"/>
      <c r="WK3" s="626"/>
      <c r="WL3" s="626"/>
      <c r="WM3" s="626"/>
      <c r="WN3" s="626"/>
      <c r="WO3" s="626"/>
      <c r="WP3" s="626"/>
      <c r="WQ3" s="626"/>
      <c r="WR3" s="626"/>
      <c r="WS3" s="626"/>
      <c r="WT3" s="626"/>
      <c r="WU3" s="626"/>
      <c r="WV3" s="626"/>
      <c r="WW3" s="626"/>
      <c r="WX3" s="626"/>
      <c r="WY3" s="626"/>
      <c r="WZ3" s="626"/>
      <c r="XA3" s="626"/>
      <c r="XB3" s="626"/>
      <c r="XC3" s="626"/>
      <c r="XD3" s="626"/>
      <c r="XE3" s="626"/>
      <c r="XF3" s="626"/>
      <c r="XG3" s="626"/>
      <c r="XH3" s="626"/>
      <c r="XI3" s="626"/>
      <c r="XJ3" s="626"/>
      <c r="XK3" s="626"/>
      <c r="XL3" s="626"/>
      <c r="XM3" s="626"/>
      <c r="XN3" s="626"/>
      <c r="XO3" s="626"/>
      <c r="XP3" s="626"/>
      <c r="XQ3" s="626"/>
      <c r="XR3" s="626"/>
      <c r="XS3" s="626"/>
      <c r="XT3" s="626"/>
      <c r="XU3" s="626"/>
      <c r="XV3" s="626"/>
      <c r="XW3" s="626"/>
      <c r="XX3" s="626"/>
      <c r="XY3" s="626"/>
      <c r="XZ3" s="626"/>
      <c r="YA3" s="626"/>
      <c r="YB3" s="626"/>
      <c r="YC3" s="626"/>
      <c r="YD3" s="626"/>
      <c r="YE3" s="626"/>
      <c r="YF3" s="626"/>
      <c r="YG3" s="626"/>
      <c r="YH3" s="626"/>
      <c r="YI3" s="626"/>
      <c r="YJ3" s="626"/>
      <c r="YK3" s="626"/>
      <c r="YL3" s="626"/>
      <c r="YM3" s="626"/>
      <c r="YN3" s="626"/>
      <c r="YO3" s="626"/>
      <c r="YP3" s="626"/>
      <c r="YQ3" s="626"/>
      <c r="YR3" s="626"/>
      <c r="YS3" s="626"/>
      <c r="YT3" s="626"/>
      <c r="YU3" s="626"/>
      <c r="YV3" s="626"/>
      <c r="YW3" s="626"/>
      <c r="YX3" s="626"/>
      <c r="YY3" s="626"/>
      <c r="YZ3" s="626"/>
      <c r="ZA3" s="626"/>
      <c r="ZB3" s="626"/>
      <c r="ZC3" s="626"/>
      <c r="ZD3" s="626"/>
      <c r="ZE3" s="626"/>
      <c r="ZF3" s="626"/>
      <c r="ZG3" s="626"/>
      <c r="ZH3" s="626"/>
      <c r="ZI3" s="626"/>
      <c r="ZJ3" s="626"/>
      <c r="ZK3" s="626"/>
      <c r="ZL3" s="626"/>
      <c r="ZM3" s="626"/>
      <c r="ZN3" s="626"/>
      <c r="ZO3" s="626"/>
      <c r="ZP3" s="626"/>
      <c r="ZQ3" s="626"/>
      <c r="ZR3" s="626"/>
      <c r="ZS3" s="626"/>
      <c r="ZT3" s="626"/>
      <c r="ZU3" s="626"/>
      <c r="ZV3" s="626"/>
      <c r="ZW3" s="626"/>
      <c r="ZX3" s="626"/>
      <c r="ZY3" s="626"/>
      <c r="ZZ3" s="626"/>
      <c r="AAA3" s="626"/>
      <c r="AAB3" s="626"/>
      <c r="AAC3" s="626"/>
      <c r="AAD3" s="626"/>
      <c r="AAE3" s="626"/>
      <c r="AAF3" s="626"/>
      <c r="AAG3" s="626"/>
      <c r="AAH3" s="626"/>
      <c r="AAI3" s="626"/>
      <c r="AAJ3" s="626"/>
      <c r="AAK3" s="626"/>
      <c r="AAL3" s="626"/>
      <c r="AAM3" s="626"/>
      <c r="AAN3" s="626"/>
      <c r="AAO3" s="626"/>
      <c r="AAP3" s="626"/>
      <c r="AAQ3" s="626"/>
      <c r="AAR3" s="626"/>
      <c r="AAS3" s="626"/>
      <c r="AAT3" s="626"/>
      <c r="AAU3" s="626"/>
      <c r="AAV3" s="626"/>
      <c r="AAW3" s="626"/>
      <c r="AAX3" s="626"/>
      <c r="AAY3" s="626"/>
      <c r="AAZ3" s="626"/>
      <c r="ABA3" s="626"/>
      <c r="ABB3" s="626"/>
      <c r="ABC3" s="626"/>
      <c r="ABD3" s="626"/>
      <c r="ABE3" s="626"/>
      <c r="ABF3" s="626"/>
      <c r="ABG3" s="626"/>
      <c r="ABH3" s="626"/>
      <c r="ABI3" s="626"/>
      <c r="ABJ3" s="626"/>
      <c r="ABK3" s="626"/>
      <c r="ABL3" s="626"/>
      <c r="ABM3" s="626"/>
      <c r="ABN3" s="626"/>
      <c r="ABO3" s="626"/>
      <c r="ABP3" s="626"/>
      <c r="ABQ3" s="626"/>
      <c r="ABR3" s="626"/>
      <c r="ABS3" s="626"/>
      <c r="ABT3" s="626"/>
      <c r="ABU3" s="626"/>
      <c r="ABV3" s="626"/>
      <c r="ABW3" s="626"/>
      <c r="ABX3" s="626"/>
      <c r="ABY3" s="626"/>
      <c r="ABZ3" s="626"/>
      <c r="ACA3" s="626"/>
      <c r="ACB3" s="626"/>
      <c r="ACC3" s="626"/>
      <c r="ACD3" s="626"/>
      <c r="ACE3" s="626"/>
      <c r="ACF3" s="626"/>
      <c r="ACG3" s="626"/>
      <c r="ACH3" s="626"/>
      <c r="ACI3" s="626"/>
      <c r="ACJ3" s="626"/>
      <c r="ACK3" s="626"/>
      <c r="ACL3" s="626"/>
      <c r="ACM3" s="626"/>
      <c r="ACN3" s="626"/>
      <c r="ACO3" s="626"/>
      <c r="ACP3" s="626"/>
      <c r="ACQ3" s="626"/>
      <c r="ACR3" s="626"/>
      <c r="ACS3" s="626"/>
      <c r="ACT3" s="626"/>
      <c r="ACU3" s="626"/>
      <c r="ACV3" s="626"/>
      <c r="ACW3" s="626"/>
      <c r="ACX3" s="626"/>
      <c r="ACY3" s="626"/>
      <c r="ACZ3" s="626"/>
      <c r="ADA3" s="626"/>
      <c r="ADB3" s="626"/>
      <c r="ADC3" s="626"/>
      <c r="ADD3" s="626"/>
      <c r="ADE3" s="626"/>
      <c r="ADF3" s="626"/>
      <c r="ADG3" s="626"/>
      <c r="ADH3" s="626"/>
      <c r="ADI3" s="626"/>
      <c r="ADJ3" s="626"/>
      <c r="ADK3" s="626"/>
      <c r="ADL3" s="626"/>
      <c r="ADM3" s="626"/>
      <c r="ADN3" s="626"/>
      <c r="ADO3" s="626"/>
      <c r="ADP3" s="626"/>
      <c r="ADQ3" s="626"/>
      <c r="ADR3" s="626"/>
      <c r="ADS3" s="626"/>
      <c r="ADT3" s="626"/>
      <c r="ADU3" s="626"/>
      <c r="ADV3" s="626"/>
      <c r="ADW3" s="626"/>
      <c r="ADX3" s="626"/>
      <c r="ADY3" s="626"/>
      <c r="ADZ3" s="626"/>
      <c r="AEA3" s="626"/>
      <c r="AEB3" s="626"/>
      <c r="AEC3" s="626"/>
      <c r="AED3" s="626"/>
      <c r="AEE3" s="626"/>
      <c r="AEF3" s="626"/>
      <c r="AEG3" s="626"/>
      <c r="AEH3" s="626"/>
      <c r="AEI3" s="626"/>
      <c r="AEJ3" s="626"/>
      <c r="AEK3" s="626"/>
      <c r="AEL3" s="626"/>
      <c r="AEM3" s="626"/>
      <c r="AEN3" s="626"/>
      <c r="AEO3" s="626"/>
      <c r="AEP3" s="626"/>
      <c r="AEQ3" s="626"/>
      <c r="AER3" s="626"/>
      <c r="AES3" s="626"/>
      <c r="AET3" s="626"/>
      <c r="AEU3" s="626"/>
      <c r="AEV3" s="626"/>
      <c r="AEW3" s="626"/>
      <c r="AEX3" s="626"/>
      <c r="AEY3" s="626"/>
      <c r="AEZ3" s="626"/>
      <c r="AFA3" s="626"/>
      <c r="AFB3" s="626"/>
      <c r="AFC3" s="626"/>
      <c r="AFD3" s="626"/>
      <c r="AFE3" s="626"/>
      <c r="AFF3" s="626"/>
      <c r="AFG3" s="626"/>
      <c r="AFH3" s="626"/>
      <c r="AFI3" s="626"/>
      <c r="AFJ3" s="626"/>
      <c r="AFK3" s="626"/>
      <c r="AFL3" s="626"/>
      <c r="AFM3" s="626"/>
      <c r="AFN3" s="626"/>
      <c r="AFO3" s="626"/>
      <c r="AFP3" s="626"/>
      <c r="AFQ3" s="626"/>
      <c r="AFR3" s="626"/>
      <c r="AFS3" s="626"/>
      <c r="AFT3" s="626"/>
      <c r="AFU3" s="626"/>
      <c r="AFV3" s="626"/>
      <c r="AFW3" s="626"/>
      <c r="AFX3" s="626"/>
      <c r="AFY3" s="626"/>
      <c r="AFZ3" s="626"/>
      <c r="AGA3" s="626"/>
      <c r="AGB3" s="626"/>
      <c r="AGC3" s="626"/>
      <c r="AGD3" s="626"/>
      <c r="AGE3" s="626"/>
      <c r="AGF3" s="626"/>
      <c r="AGG3" s="626"/>
      <c r="AGH3" s="626"/>
      <c r="AGI3" s="626"/>
      <c r="AGJ3" s="626"/>
      <c r="AGK3" s="626"/>
      <c r="AGL3" s="626"/>
      <c r="AGM3" s="626"/>
      <c r="AGN3" s="626"/>
      <c r="AGO3" s="626"/>
      <c r="AGP3" s="626"/>
      <c r="AGQ3" s="626"/>
      <c r="AGR3" s="626"/>
      <c r="AGS3" s="626"/>
      <c r="AGT3" s="626"/>
      <c r="AGU3" s="626"/>
      <c r="AGV3" s="626"/>
      <c r="AGW3" s="626"/>
      <c r="AGX3" s="626"/>
      <c r="AGY3" s="626"/>
      <c r="AGZ3" s="626"/>
      <c r="AHA3" s="626"/>
    </row>
    <row r="4" spans="1:885" ht="127.95" customHeight="1" x14ac:dyDescent="0.3">
      <c r="A4" s="621"/>
      <c r="B4" s="633"/>
      <c r="C4" s="631"/>
      <c r="D4" s="625"/>
      <c r="E4" s="625"/>
      <c r="F4" s="625"/>
      <c r="G4" s="625"/>
      <c r="H4" s="625"/>
      <c r="I4" s="625"/>
      <c r="J4" s="630"/>
      <c r="K4" s="628"/>
      <c r="L4" s="627"/>
      <c r="M4" s="627"/>
      <c r="N4" s="629"/>
      <c r="O4" s="624"/>
      <c r="P4" s="626"/>
      <c r="Q4" s="626"/>
      <c r="R4" s="626"/>
      <c r="S4" s="626"/>
      <c r="T4" s="626"/>
      <c r="U4" s="626"/>
      <c r="V4" s="626"/>
      <c r="W4" s="626"/>
      <c r="X4" s="626"/>
      <c r="Y4" s="626"/>
      <c r="Z4" s="626"/>
      <c r="AA4" s="626"/>
      <c r="AB4" s="626"/>
      <c r="AC4" s="626"/>
      <c r="AD4" s="626"/>
      <c r="AE4" s="626"/>
      <c r="AF4" s="626"/>
      <c r="AG4" s="626"/>
      <c r="AH4" s="626"/>
      <c r="AI4" s="626"/>
      <c r="AJ4" s="626"/>
      <c r="AK4" s="626"/>
      <c r="AL4" s="626"/>
      <c r="AM4" s="626"/>
      <c r="AN4" s="626"/>
      <c r="AO4" s="626"/>
      <c r="AP4" s="626"/>
      <c r="AQ4" s="626"/>
      <c r="AR4" s="626"/>
      <c r="AS4" s="626"/>
      <c r="AT4" s="626"/>
      <c r="AU4" s="626"/>
      <c r="AV4" s="626"/>
      <c r="AW4" s="626"/>
      <c r="AX4" s="626"/>
      <c r="AY4" s="626"/>
      <c r="AZ4" s="626"/>
      <c r="BA4" s="626"/>
      <c r="BB4" s="626"/>
      <c r="BC4" s="626"/>
      <c r="BD4" s="626"/>
      <c r="BE4" s="626"/>
      <c r="BF4" s="626"/>
      <c r="BG4" s="626"/>
      <c r="BH4" s="626"/>
      <c r="BI4" s="626"/>
      <c r="BJ4" s="626"/>
      <c r="BK4" s="626"/>
      <c r="BL4" s="626"/>
      <c r="BM4" s="626"/>
      <c r="BN4" s="626"/>
      <c r="BO4" s="626"/>
      <c r="BP4" s="626"/>
      <c r="BQ4" s="626"/>
      <c r="BR4" s="626"/>
      <c r="BS4" s="626"/>
      <c r="BT4" s="626"/>
      <c r="BU4" s="626"/>
      <c r="BV4" s="626"/>
      <c r="BW4" s="626"/>
      <c r="BX4" s="626"/>
      <c r="BY4" s="626"/>
      <c r="BZ4" s="626"/>
      <c r="CA4" s="626"/>
      <c r="CB4" s="626"/>
      <c r="CC4" s="626"/>
      <c r="CD4" s="626"/>
      <c r="CE4" s="626"/>
      <c r="CF4" s="626"/>
      <c r="CG4" s="626"/>
      <c r="CH4" s="626"/>
      <c r="CI4" s="626"/>
      <c r="CJ4" s="626"/>
      <c r="CK4" s="626"/>
      <c r="CL4" s="626"/>
      <c r="CM4" s="626"/>
      <c r="CN4" s="626"/>
      <c r="CO4" s="626"/>
      <c r="CP4" s="626"/>
      <c r="CQ4" s="626"/>
      <c r="CR4" s="626"/>
      <c r="CS4" s="626"/>
      <c r="CT4" s="626"/>
      <c r="CU4" s="626"/>
      <c r="CV4" s="626"/>
      <c r="CW4" s="626"/>
      <c r="CX4" s="626"/>
      <c r="CY4" s="626"/>
      <c r="CZ4" s="626"/>
      <c r="DA4" s="626"/>
      <c r="DB4" s="626"/>
      <c r="DC4" s="626"/>
      <c r="DD4" s="626"/>
      <c r="DE4" s="626"/>
      <c r="DF4" s="626"/>
      <c r="DG4" s="626"/>
      <c r="DH4" s="626"/>
      <c r="DI4" s="626"/>
      <c r="DJ4" s="626"/>
      <c r="DK4" s="626"/>
      <c r="DL4" s="626"/>
      <c r="DM4" s="626"/>
      <c r="DN4" s="626"/>
      <c r="DO4" s="626"/>
      <c r="DP4" s="626"/>
      <c r="DQ4" s="626"/>
      <c r="DR4" s="626"/>
      <c r="DS4" s="626"/>
      <c r="DT4" s="626"/>
      <c r="DU4" s="626"/>
      <c r="DV4" s="626"/>
      <c r="DW4" s="626"/>
      <c r="DX4" s="626"/>
      <c r="DY4" s="626"/>
      <c r="DZ4" s="626"/>
      <c r="EA4" s="626"/>
      <c r="EB4" s="626"/>
      <c r="EC4" s="626"/>
      <c r="ED4" s="626"/>
      <c r="EE4" s="626"/>
      <c r="EF4" s="626"/>
      <c r="EG4" s="626"/>
      <c r="EH4" s="626"/>
      <c r="EI4" s="626"/>
      <c r="EJ4" s="626"/>
      <c r="EK4" s="626"/>
      <c r="EL4" s="626"/>
      <c r="EM4" s="626"/>
      <c r="EN4" s="626"/>
      <c r="EO4" s="626"/>
      <c r="EP4" s="626"/>
      <c r="EQ4" s="626"/>
      <c r="ER4" s="626"/>
      <c r="ES4" s="626"/>
      <c r="ET4" s="626"/>
      <c r="EU4" s="626"/>
      <c r="EV4" s="626"/>
      <c r="EW4" s="626"/>
      <c r="EX4" s="626"/>
      <c r="EY4" s="626"/>
      <c r="EZ4" s="626"/>
      <c r="FA4" s="626"/>
      <c r="FB4" s="626"/>
      <c r="FC4" s="626"/>
      <c r="FD4" s="626"/>
      <c r="FE4" s="626"/>
      <c r="FF4" s="626"/>
      <c r="FG4" s="626"/>
      <c r="FH4" s="626"/>
      <c r="FI4" s="626"/>
      <c r="FJ4" s="626"/>
      <c r="FK4" s="626"/>
      <c r="FL4" s="626"/>
      <c r="FM4" s="626"/>
      <c r="FN4" s="626"/>
      <c r="FO4" s="626"/>
      <c r="FP4" s="626"/>
      <c r="FQ4" s="626"/>
      <c r="FR4" s="626"/>
      <c r="FS4" s="626"/>
      <c r="FT4" s="626"/>
      <c r="FU4" s="626"/>
      <c r="FV4" s="626"/>
      <c r="FW4" s="626"/>
      <c r="FX4" s="626"/>
      <c r="FY4" s="626"/>
      <c r="FZ4" s="626"/>
      <c r="GA4" s="626"/>
      <c r="GB4" s="626"/>
      <c r="GC4" s="626"/>
      <c r="GD4" s="626"/>
      <c r="GE4" s="626"/>
      <c r="GF4" s="626"/>
      <c r="GG4" s="626"/>
      <c r="GH4" s="626"/>
      <c r="GI4" s="626"/>
      <c r="GJ4" s="626"/>
      <c r="GK4" s="626"/>
      <c r="GL4" s="626"/>
      <c r="GM4" s="626"/>
      <c r="GN4" s="626"/>
      <c r="GO4" s="626"/>
      <c r="GP4" s="626"/>
      <c r="GQ4" s="626"/>
      <c r="GR4" s="626"/>
      <c r="GS4" s="626"/>
      <c r="GT4" s="626"/>
      <c r="GU4" s="626"/>
      <c r="GV4" s="626"/>
      <c r="GW4" s="626"/>
      <c r="GX4" s="626"/>
      <c r="GY4" s="626"/>
      <c r="GZ4" s="626"/>
      <c r="HA4" s="626"/>
      <c r="HB4" s="626"/>
      <c r="HC4" s="626"/>
      <c r="HD4" s="626"/>
      <c r="HE4" s="626"/>
      <c r="HF4" s="626"/>
      <c r="HG4" s="626"/>
      <c r="HH4" s="626"/>
      <c r="HI4" s="626"/>
      <c r="HJ4" s="626"/>
      <c r="HK4" s="626"/>
      <c r="HL4" s="626"/>
      <c r="HM4" s="626"/>
      <c r="HN4" s="626"/>
      <c r="HO4" s="626"/>
      <c r="HP4" s="626"/>
      <c r="HQ4" s="626"/>
      <c r="HR4" s="626"/>
      <c r="HS4" s="626"/>
      <c r="HT4" s="626"/>
      <c r="HU4" s="626"/>
      <c r="HV4" s="626"/>
      <c r="HW4" s="626"/>
      <c r="HX4" s="626"/>
      <c r="HY4" s="626"/>
      <c r="HZ4" s="626"/>
      <c r="IA4" s="626"/>
      <c r="IB4" s="626"/>
      <c r="IC4" s="626"/>
      <c r="ID4" s="626"/>
      <c r="IE4" s="626"/>
      <c r="IF4" s="626"/>
      <c r="IG4" s="626"/>
      <c r="IH4" s="626"/>
      <c r="II4" s="626"/>
      <c r="IJ4" s="626"/>
      <c r="IK4" s="626"/>
      <c r="IL4" s="626"/>
      <c r="IM4" s="626"/>
      <c r="IN4" s="626"/>
      <c r="IO4" s="626"/>
      <c r="IP4" s="626"/>
      <c r="IQ4" s="626"/>
      <c r="IR4" s="626"/>
      <c r="IS4" s="626"/>
      <c r="IT4" s="626"/>
      <c r="IU4" s="626"/>
      <c r="IV4" s="626"/>
      <c r="IW4" s="626"/>
      <c r="IX4" s="626"/>
      <c r="IY4" s="626"/>
      <c r="IZ4" s="626"/>
      <c r="JA4" s="626"/>
      <c r="JB4" s="626"/>
      <c r="JC4" s="626"/>
      <c r="JD4" s="626"/>
      <c r="JE4" s="626"/>
      <c r="JF4" s="626"/>
      <c r="JG4" s="626"/>
      <c r="JH4" s="626"/>
      <c r="JI4" s="626"/>
      <c r="JJ4" s="626"/>
      <c r="JK4" s="626"/>
      <c r="JL4" s="626"/>
      <c r="JM4" s="626"/>
      <c r="JN4" s="626"/>
      <c r="JO4" s="626"/>
      <c r="JP4" s="626"/>
      <c r="JQ4" s="626"/>
      <c r="JR4" s="626"/>
      <c r="JS4" s="626"/>
      <c r="JT4" s="626"/>
      <c r="JU4" s="626"/>
      <c r="JV4" s="626"/>
      <c r="JW4" s="626"/>
      <c r="JX4" s="626"/>
      <c r="JY4" s="626"/>
      <c r="JZ4" s="626"/>
      <c r="KA4" s="626"/>
      <c r="KB4" s="626"/>
      <c r="KC4" s="626"/>
      <c r="KD4" s="626"/>
      <c r="KE4" s="626"/>
      <c r="KF4" s="626"/>
      <c r="KG4" s="626"/>
      <c r="KH4" s="626"/>
      <c r="KI4" s="626"/>
      <c r="KJ4" s="626"/>
      <c r="KK4" s="626"/>
      <c r="KL4" s="626"/>
      <c r="KM4" s="626"/>
      <c r="KN4" s="626"/>
      <c r="KO4" s="626"/>
      <c r="KP4" s="626"/>
      <c r="KQ4" s="626"/>
      <c r="KR4" s="626"/>
      <c r="KS4" s="626"/>
      <c r="KT4" s="626"/>
      <c r="KU4" s="626"/>
      <c r="KV4" s="626"/>
      <c r="KW4" s="626"/>
      <c r="KX4" s="626"/>
      <c r="KY4" s="626"/>
      <c r="KZ4" s="626"/>
      <c r="LA4" s="626"/>
      <c r="LB4" s="626"/>
      <c r="LC4" s="626"/>
      <c r="LD4" s="626"/>
      <c r="LE4" s="626"/>
      <c r="LF4" s="626"/>
      <c r="LG4" s="626"/>
      <c r="LH4" s="626"/>
      <c r="LI4" s="626"/>
      <c r="LJ4" s="626"/>
      <c r="LK4" s="626"/>
      <c r="LL4" s="626"/>
      <c r="LM4" s="626"/>
      <c r="LN4" s="626"/>
      <c r="LO4" s="626"/>
      <c r="LP4" s="626"/>
      <c r="LQ4" s="626"/>
      <c r="LR4" s="626"/>
      <c r="LS4" s="626"/>
      <c r="LT4" s="626"/>
      <c r="LU4" s="626"/>
      <c r="LV4" s="626"/>
      <c r="LW4" s="626"/>
      <c r="LX4" s="626"/>
      <c r="LY4" s="626"/>
      <c r="LZ4" s="626"/>
      <c r="MA4" s="626"/>
      <c r="MB4" s="626"/>
      <c r="MC4" s="626"/>
      <c r="MD4" s="626"/>
      <c r="ME4" s="626"/>
      <c r="MF4" s="626"/>
      <c r="MG4" s="626"/>
      <c r="MH4" s="626"/>
      <c r="MI4" s="626"/>
      <c r="MJ4" s="626"/>
      <c r="MK4" s="626"/>
      <c r="ML4" s="626"/>
      <c r="MM4" s="626"/>
      <c r="MN4" s="626"/>
      <c r="MO4" s="626"/>
      <c r="MP4" s="626"/>
      <c r="MQ4" s="626"/>
      <c r="MR4" s="626"/>
      <c r="MS4" s="626"/>
      <c r="MT4" s="626"/>
      <c r="MU4" s="626"/>
      <c r="MV4" s="626"/>
      <c r="MW4" s="626"/>
      <c r="MX4" s="626"/>
      <c r="MY4" s="626"/>
      <c r="MZ4" s="626"/>
      <c r="NA4" s="626"/>
      <c r="NB4" s="626"/>
      <c r="NC4" s="626"/>
      <c r="ND4" s="626"/>
      <c r="NE4" s="626"/>
      <c r="NF4" s="626"/>
      <c r="NG4" s="626"/>
      <c r="NH4" s="626"/>
      <c r="NI4" s="626"/>
      <c r="NJ4" s="626"/>
      <c r="NK4" s="626"/>
      <c r="NL4" s="626"/>
      <c r="NM4" s="626"/>
      <c r="NN4" s="626"/>
      <c r="NO4" s="626"/>
      <c r="NP4" s="626"/>
      <c r="NQ4" s="626"/>
      <c r="NR4" s="626"/>
      <c r="NS4" s="626"/>
      <c r="NT4" s="626"/>
      <c r="NU4" s="626"/>
      <c r="NV4" s="626"/>
      <c r="NW4" s="626"/>
      <c r="NX4" s="626"/>
      <c r="NY4" s="626"/>
      <c r="NZ4" s="626"/>
      <c r="OA4" s="626"/>
      <c r="OB4" s="626"/>
      <c r="OC4" s="626"/>
      <c r="OD4" s="626"/>
      <c r="OE4" s="626"/>
      <c r="OF4" s="626"/>
      <c r="OG4" s="626"/>
      <c r="OH4" s="626"/>
      <c r="OI4" s="626"/>
      <c r="OJ4" s="626"/>
      <c r="OK4" s="626"/>
      <c r="OL4" s="626"/>
      <c r="OM4" s="626"/>
      <c r="ON4" s="626"/>
      <c r="OO4" s="626"/>
      <c r="OP4" s="626"/>
      <c r="OQ4" s="626"/>
      <c r="OR4" s="626"/>
      <c r="OS4" s="626"/>
      <c r="OT4" s="626"/>
      <c r="OU4" s="626"/>
      <c r="OV4" s="626"/>
      <c r="OW4" s="626"/>
      <c r="OX4" s="626"/>
      <c r="OY4" s="626"/>
      <c r="OZ4" s="626"/>
      <c r="PA4" s="626"/>
      <c r="PB4" s="626"/>
      <c r="PC4" s="626"/>
      <c r="PD4" s="626"/>
      <c r="PE4" s="626"/>
      <c r="PF4" s="626"/>
      <c r="PG4" s="626"/>
      <c r="PH4" s="626"/>
      <c r="PI4" s="626"/>
      <c r="PJ4" s="626"/>
      <c r="PK4" s="626"/>
      <c r="PL4" s="626"/>
      <c r="PM4" s="626"/>
      <c r="PN4" s="626"/>
      <c r="PO4" s="626"/>
      <c r="PP4" s="626"/>
      <c r="PQ4" s="626"/>
      <c r="PR4" s="626"/>
      <c r="PS4" s="626"/>
      <c r="PT4" s="626"/>
      <c r="PU4" s="626"/>
      <c r="PV4" s="626"/>
      <c r="PW4" s="626"/>
      <c r="PX4" s="626"/>
      <c r="PY4" s="626"/>
      <c r="PZ4" s="626"/>
      <c r="QA4" s="626"/>
      <c r="QB4" s="626"/>
      <c r="QC4" s="626"/>
      <c r="QD4" s="626"/>
      <c r="QE4" s="626"/>
      <c r="QF4" s="626"/>
      <c r="QG4" s="626"/>
      <c r="QH4" s="626"/>
      <c r="QI4" s="626"/>
      <c r="QJ4" s="626"/>
      <c r="QK4" s="626"/>
      <c r="QL4" s="626"/>
      <c r="QM4" s="626"/>
      <c r="QN4" s="626"/>
      <c r="QO4" s="626"/>
      <c r="QP4" s="626"/>
      <c r="QQ4" s="626"/>
      <c r="QR4" s="626"/>
      <c r="QS4" s="626"/>
      <c r="QT4" s="626"/>
      <c r="QU4" s="626"/>
      <c r="QV4" s="626"/>
      <c r="QW4" s="626"/>
      <c r="QX4" s="626"/>
      <c r="QY4" s="626"/>
      <c r="QZ4" s="626"/>
      <c r="RA4" s="626"/>
      <c r="RB4" s="626"/>
      <c r="RC4" s="626"/>
      <c r="RD4" s="626"/>
      <c r="RE4" s="626"/>
      <c r="RF4" s="626"/>
      <c r="RG4" s="626"/>
      <c r="RH4" s="626"/>
      <c r="RI4" s="626"/>
      <c r="RJ4" s="626"/>
      <c r="RK4" s="626"/>
      <c r="RL4" s="626"/>
      <c r="RM4" s="626"/>
      <c r="RN4" s="626"/>
      <c r="RO4" s="626"/>
      <c r="RP4" s="626"/>
      <c r="RQ4" s="626"/>
      <c r="RR4" s="626"/>
      <c r="RS4" s="626"/>
      <c r="RT4" s="626"/>
      <c r="RU4" s="626"/>
      <c r="RV4" s="626"/>
      <c r="RW4" s="626"/>
      <c r="RX4" s="626"/>
      <c r="RY4" s="626"/>
      <c r="RZ4" s="626"/>
      <c r="SA4" s="626"/>
      <c r="SB4" s="626"/>
      <c r="SC4" s="626"/>
      <c r="SD4" s="626"/>
      <c r="SE4" s="626"/>
      <c r="SF4" s="626"/>
      <c r="SG4" s="626"/>
      <c r="SH4" s="626"/>
      <c r="SI4" s="626"/>
      <c r="SJ4" s="626"/>
      <c r="SK4" s="626"/>
      <c r="SL4" s="626"/>
      <c r="SM4" s="626"/>
      <c r="SN4" s="626"/>
      <c r="SO4" s="626"/>
      <c r="SP4" s="626"/>
      <c r="SQ4" s="626"/>
      <c r="SR4" s="626"/>
      <c r="SS4" s="626"/>
      <c r="ST4" s="626"/>
      <c r="SU4" s="626"/>
      <c r="SV4" s="626"/>
      <c r="SW4" s="626"/>
      <c r="SX4" s="626"/>
      <c r="SY4" s="626"/>
      <c r="SZ4" s="626"/>
      <c r="TA4" s="626"/>
      <c r="TB4" s="626"/>
      <c r="TC4" s="626"/>
      <c r="TD4" s="626"/>
      <c r="TE4" s="626"/>
      <c r="TF4" s="626"/>
      <c r="TG4" s="626"/>
      <c r="TH4" s="626"/>
      <c r="TI4" s="626"/>
      <c r="TJ4" s="626"/>
      <c r="TK4" s="626"/>
      <c r="TL4" s="626"/>
      <c r="TM4" s="626"/>
      <c r="TN4" s="626"/>
      <c r="TO4" s="626"/>
      <c r="TP4" s="626"/>
      <c r="TQ4" s="626"/>
      <c r="TR4" s="626"/>
      <c r="TS4" s="626"/>
      <c r="TT4" s="626"/>
      <c r="TU4" s="626"/>
      <c r="TV4" s="626"/>
      <c r="TW4" s="626"/>
      <c r="TX4" s="626"/>
      <c r="TY4" s="626"/>
      <c r="TZ4" s="626"/>
      <c r="UA4" s="626"/>
      <c r="UB4" s="626"/>
      <c r="UC4" s="626"/>
      <c r="UD4" s="626"/>
      <c r="UE4" s="626"/>
      <c r="UF4" s="626"/>
      <c r="UG4" s="626"/>
      <c r="UH4" s="626"/>
      <c r="UI4" s="626"/>
      <c r="UJ4" s="626"/>
      <c r="UK4" s="626"/>
      <c r="UL4" s="626"/>
      <c r="UM4" s="626"/>
      <c r="UN4" s="626"/>
      <c r="UO4" s="626"/>
      <c r="UP4" s="626"/>
      <c r="UQ4" s="626"/>
      <c r="UR4" s="626"/>
      <c r="US4" s="626"/>
      <c r="UT4" s="626"/>
      <c r="UU4" s="626"/>
      <c r="UV4" s="626"/>
      <c r="UW4" s="626"/>
      <c r="UX4" s="626"/>
      <c r="UY4" s="626"/>
      <c r="UZ4" s="626"/>
      <c r="VA4" s="626"/>
      <c r="VB4" s="626"/>
      <c r="VC4" s="626"/>
      <c r="VD4" s="626"/>
      <c r="VE4" s="626"/>
      <c r="VF4" s="626"/>
      <c r="VG4" s="626"/>
      <c r="VH4" s="626"/>
      <c r="VI4" s="626"/>
      <c r="VJ4" s="626"/>
      <c r="VK4" s="626"/>
      <c r="VL4" s="626"/>
      <c r="VM4" s="626"/>
      <c r="VN4" s="626"/>
      <c r="VO4" s="626"/>
      <c r="VP4" s="626"/>
      <c r="VQ4" s="626"/>
      <c r="VR4" s="626"/>
      <c r="VS4" s="626"/>
      <c r="VT4" s="626"/>
      <c r="VU4" s="626"/>
      <c r="VV4" s="626"/>
      <c r="VW4" s="626"/>
      <c r="VX4" s="626"/>
      <c r="VY4" s="626"/>
      <c r="VZ4" s="626"/>
      <c r="WA4" s="626"/>
      <c r="WB4" s="626"/>
      <c r="WC4" s="626"/>
      <c r="WD4" s="626"/>
      <c r="WE4" s="626"/>
      <c r="WF4" s="626"/>
      <c r="WG4" s="626"/>
      <c r="WH4" s="626"/>
      <c r="WI4" s="626"/>
      <c r="WJ4" s="626"/>
      <c r="WK4" s="626"/>
      <c r="WL4" s="626"/>
      <c r="WM4" s="626"/>
      <c r="WN4" s="626"/>
      <c r="WO4" s="626"/>
      <c r="WP4" s="626"/>
      <c r="WQ4" s="626"/>
      <c r="WR4" s="626"/>
      <c r="WS4" s="626"/>
      <c r="WT4" s="626"/>
      <c r="WU4" s="626"/>
      <c r="WV4" s="626"/>
      <c r="WW4" s="626"/>
      <c r="WX4" s="626"/>
      <c r="WY4" s="626"/>
      <c r="WZ4" s="626"/>
      <c r="XA4" s="626"/>
      <c r="XB4" s="626"/>
      <c r="XC4" s="626"/>
      <c r="XD4" s="626"/>
      <c r="XE4" s="626"/>
      <c r="XF4" s="626"/>
      <c r="XG4" s="626"/>
      <c r="XH4" s="626"/>
      <c r="XI4" s="626"/>
      <c r="XJ4" s="626"/>
      <c r="XK4" s="626"/>
      <c r="XL4" s="626"/>
      <c r="XM4" s="626"/>
      <c r="XN4" s="626"/>
      <c r="XO4" s="626"/>
      <c r="XP4" s="626"/>
      <c r="XQ4" s="626"/>
      <c r="XR4" s="626"/>
      <c r="XS4" s="626"/>
      <c r="XT4" s="626"/>
      <c r="XU4" s="626"/>
      <c r="XV4" s="626"/>
      <c r="XW4" s="626"/>
      <c r="XX4" s="626"/>
      <c r="XY4" s="626"/>
      <c r="XZ4" s="626"/>
      <c r="YA4" s="626"/>
      <c r="YB4" s="626"/>
      <c r="YC4" s="626"/>
      <c r="YD4" s="626"/>
      <c r="YE4" s="626"/>
      <c r="YF4" s="626"/>
      <c r="YG4" s="626"/>
      <c r="YH4" s="626"/>
      <c r="YI4" s="626"/>
      <c r="YJ4" s="626"/>
      <c r="YK4" s="626"/>
      <c r="YL4" s="626"/>
      <c r="YM4" s="626"/>
      <c r="YN4" s="626"/>
      <c r="YO4" s="626"/>
      <c r="YP4" s="626"/>
      <c r="YQ4" s="626"/>
      <c r="YR4" s="626"/>
      <c r="YS4" s="626"/>
      <c r="YT4" s="626"/>
      <c r="YU4" s="626"/>
      <c r="YV4" s="626"/>
      <c r="YW4" s="626"/>
      <c r="YX4" s="626"/>
      <c r="YY4" s="626"/>
      <c r="YZ4" s="626"/>
      <c r="ZA4" s="626"/>
      <c r="ZB4" s="626"/>
      <c r="ZC4" s="626"/>
      <c r="ZD4" s="626"/>
      <c r="ZE4" s="626"/>
      <c r="ZF4" s="626"/>
      <c r="ZG4" s="626"/>
      <c r="ZH4" s="626"/>
      <c r="ZI4" s="626"/>
      <c r="ZJ4" s="626"/>
      <c r="ZK4" s="626"/>
      <c r="ZL4" s="626"/>
      <c r="ZM4" s="626"/>
      <c r="ZN4" s="626"/>
      <c r="ZO4" s="626"/>
      <c r="ZP4" s="626"/>
      <c r="ZQ4" s="626"/>
      <c r="ZR4" s="626"/>
      <c r="ZS4" s="626"/>
      <c r="ZT4" s="626"/>
      <c r="ZU4" s="626"/>
      <c r="ZV4" s="626"/>
      <c r="ZW4" s="626"/>
      <c r="ZX4" s="626"/>
      <c r="ZY4" s="626"/>
      <c r="ZZ4" s="626"/>
      <c r="AAA4" s="626"/>
      <c r="AAB4" s="626"/>
      <c r="AAC4" s="626"/>
      <c r="AAD4" s="626"/>
      <c r="AAE4" s="626"/>
      <c r="AAF4" s="626"/>
      <c r="AAG4" s="626"/>
      <c r="AAH4" s="626"/>
      <c r="AAI4" s="626"/>
      <c r="AAJ4" s="626"/>
      <c r="AAK4" s="626"/>
      <c r="AAL4" s="626"/>
      <c r="AAM4" s="626"/>
      <c r="AAN4" s="626"/>
      <c r="AAO4" s="626"/>
      <c r="AAP4" s="626"/>
      <c r="AAQ4" s="626"/>
      <c r="AAR4" s="626"/>
      <c r="AAS4" s="626"/>
      <c r="AAT4" s="626"/>
      <c r="AAU4" s="626"/>
      <c r="AAV4" s="626"/>
      <c r="AAW4" s="626"/>
      <c r="AAX4" s="626"/>
      <c r="AAY4" s="626"/>
      <c r="AAZ4" s="626"/>
      <c r="ABA4" s="626"/>
      <c r="ABB4" s="626"/>
      <c r="ABC4" s="626"/>
      <c r="ABD4" s="626"/>
      <c r="ABE4" s="626"/>
      <c r="ABF4" s="626"/>
      <c r="ABG4" s="626"/>
      <c r="ABH4" s="626"/>
      <c r="ABI4" s="626"/>
      <c r="ABJ4" s="626"/>
      <c r="ABK4" s="626"/>
      <c r="ABL4" s="626"/>
      <c r="ABM4" s="626"/>
      <c r="ABN4" s="626"/>
      <c r="ABO4" s="626"/>
      <c r="ABP4" s="626"/>
      <c r="ABQ4" s="626"/>
      <c r="ABR4" s="626"/>
      <c r="ABS4" s="626"/>
      <c r="ABT4" s="626"/>
      <c r="ABU4" s="626"/>
      <c r="ABV4" s="626"/>
      <c r="ABW4" s="626"/>
      <c r="ABX4" s="626"/>
      <c r="ABY4" s="626"/>
      <c r="ABZ4" s="626"/>
      <c r="ACA4" s="626"/>
      <c r="ACB4" s="626"/>
      <c r="ACC4" s="626"/>
      <c r="ACD4" s="626"/>
      <c r="ACE4" s="626"/>
      <c r="ACF4" s="626"/>
      <c r="ACG4" s="626"/>
      <c r="ACH4" s="626"/>
      <c r="ACI4" s="626"/>
      <c r="ACJ4" s="626"/>
      <c r="ACK4" s="626"/>
      <c r="ACL4" s="626"/>
      <c r="ACM4" s="626"/>
      <c r="ACN4" s="626"/>
      <c r="ACO4" s="626"/>
      <c r="ACP4" s="626"/>
      <c r="ACQ4" s="626"/>
      <c r="ACR4" s="626"/>
      <c r="ACS4" s="626"/>
      <c r="ACT4" s="626"/>
      <c r="ACU4" s="626"/>
      <c r="ACV4" s="626"/>
      <c r="ACW4" s="626"/>
      <c r="ACX4" s="626"/>
      <c r="ACY4" s="626"/>
      <c r="ACZ4" s="626"/>
      <c r="ADA4" s="626"/>
      <c r="ADB4" s="626"/>
      <c r="ADC4" s="626"/>
      <c r="ADD4" s="626"/>
      <c r="ADE4" s="626"/>
      <c r="ADF4" s="626"/>
      <c r="ADG4" s="626"/>
      <c r="ADH4" s="626"/>
      <c r="ADI4" s="626"/>
      <c r="ADJ4" s="626"/>
      <c r="ADK4" s="626"/>
      <c r="ADL4" s="626"/>
      <c r="ADM4" s="626"/>
      <c r="ADN4" s="626"/>
      <c r="ADO4" s="626"/>
      <c r="ADP4" s="626"/>
      <c r="ADQ4" s="626"/>
      <c r="ADR4" s="626"/>
      <c r="ADS4" s="626"/>
      <c r="ADT4" s="626"/>
      <c r="ADU4" s="626"/>
      <c r="ADV4" s="626"/>
      <c r="ADW4" s="626"/>
      <c r="ADX4" s="626"/>
      <c r="ADY4" s="626"/>
      <c r="ADZ4" s="626"/>
      <c r="AEA4" s="626"/>
      <c r="AEB4" s="626"/>
      <c r="AEC4" s="626"/>
      <c r="AED4" s="626"/>
      <c r="AEE4" s="626"/>
      <c r="AEF4" s="626"/>
      <c r="AEG4" s="626"/>
      <c r="AEH4" s="626"/>
      <c r="AEI4" s="626"/>
      <c r="AEJ4" s="626"/>
      <c r="AEK4" s="626"/>
      <c r="AEL4" s="626"/>
      <c r="AEM4" s="626"/>
      <c r="AEN4" s="626"/>
      <c r="AEO4" s="626"/>
      <c r="AEP4" s="626"/>
      <c r="AEQ4" s="626"/>
      <c r="AER4" s="626"/>
      <c r="AES4" s="626"/>
      <c r="AET4" s="626"/>
      <c r="AEU4" s="626"/>
      <c r="AEV4" s="626"/>
      <c r="AEW4" s="626"/>
      <c r="AEX4" s="626"/>
      <c r="AEY4" s="626"/>
      <c r="AEZ4" s="626"/>
      <c r="AFA4" s="626"/>
      <c r="AFB4" s="626"/>
      <c r="AFC4" s="626"/>
      <c r="AFD4" s="626"/>
      <c r="AFE4" s="626"/>
      <c r="AFF4" s="626"/>
      <c r="AFG4" s="626"/>
      <c r="AFH4" s="626"/>
      <c r="AFI4" s="626"/>
      <c r="AFJ4" s="626"/>
      <c r="AFK4" s="626"/>
      <c r="AFL4" s="626"/>
      <c r="AFM4" s="626"/>
      <c r="AFN4" s="626"/>
      <c r="AFO4" s="626"/>
      <c r="AFP4" s="626"/>
      <c r="AFQ4" s="626"/>
      <c r="AFR4" s="626"/>
      <c r="AFS4" s="626"/>
      <c r="AFT4" s="626"/>
      <c r="AFU4" s="626"/>
      <c r="AFV4" s="626"/>
      <c r="AFW4" s="626"/>
      <c r="AFX4" s="626"/>
      <c r="AFY4" s="626"/>
      <c r="AFZ4" s="626"/>
      <c r="AGA4" s="626"/>
      <c r="AGB4" s="626"/>
      <c r="AGC4" s="626"/>
      <c r="AGD4" s="626"/>
      <c r="AGE4" s="626"/>
      <c r="AGF4" s="626"/>
      <c r="AGG4" s="626"/>
      <c r="AGH4" s="626"/>
      <c r="AGI4" s="626"/>
      <c r="AGJ4" s="626"/>
      <c r="AGK4" s="626"/>
      <c r="AGL4" s="626"/>
      <c r="AGM4" s="626"/>
      <c r="AGN4" s="626"/>
      <c r="AGO4" s="626"/>
      <c r="AGP4" s="626"/>
      <c r="AGQ4" s="626"/>
      <c r="AGR4" s="626"/>
      <c r="AGS4" s="626"/>
      <c r="AGT4" s="626"/>
      <c r="AGU4" s="626"/>
      <c r="AGV4" s="626"/>
      <c r="AGW4" s="626"/>
      <c r="AGX4" s="626"/>
      <c r="AGY4" s="626"/>
      <c r="AGZ4" s="626"/>
      <c r="AHA4" s="626"/>
    </row>
    <row r="5" spans="1:885" x14ac:dyDescent="0.3">
      <c r="A5" s="621"/>
      <c r="B5" s="303"/>
      <c r="C5" s="269"/>
      <c r="D5" s="272"/>
      <c r="E5" s="269"/>
      <c r="F5" s="273"/>
      <c r="G5" s="269"/>
      <c r="H5" s="269"/>
      <c r="I5" s="269"/>
      <c r="J5" s="274"/>
      <c r="K5" s="628"/>
      <c r="L5" s="274"/>
      <c r="M5" s="605"/>
      <c r="N5" s="298"/>
      <c r="O5" s="271"/>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247"/>
      <c r="AX5" s="247"/>
      <c r="AY5" s="247"/>
      <c r="AZ5" s="247"/>
      <c r="BA5" s="247"/>
      <c r="BB5" s="247"/>
      <c r="BC5" s="247"/>
      <c r="BD5" s="247"/>
      <c r="BE5" s="247"/>
      <c r="BF5" s="247"/>
      <c r="BG5" s="247"/>
      <c r="BH5" s="247"/>
      <c r="BI5" s="247"/>
      <c r="BJ5" s="247"/>
      <c r="BK5" s="247"/>
      <c r="BL5" s="247"/>
      <c r="BM5" s="247"/>
      <c r="BN5" s="247"/>
      <c r="BO5" s="247"/>
      <c r="BP5" s="247"/>
      <c r="BQ5" s="247"/>
      <c r="BR5" s="247"/>
      <c r="BS5" s="247"/>
      <c r="BT5" s="247"/>
      <c r="BU5" s="247"/>
      <c r="BV5" s="247"/>
      <c r="BW5" s="247"/>
      <c r="BX5" s="247"/>
      <c r="BY5" s="247"/>
      <c r="BZ5" s="247"/>
      <c r="CA5" s="247"/>
      <c r="CB5" s="247"/>
      <c r="CC5" s="247"/>
      <c r="CD5" s="247"/>
      <c r="CE5" s="247"/>
      <c r="CF5" s="247"/>
      <c r="CG5" s="247"/>
      <c r="CH5" s="247"/>
      <c r="CI5" s="247"/>
      <c r="CJ5" s="247"/>
      <c r="CK5" s="247"/>
      <c r="CL5" s="247"/>
      <c r="CM5" s="247"/>
      <c r="CN5" s="247"/>
      <c r="CO5" s="247"/>
      <c r="CP5" s="247"/>
      <c r="CQ5" s="247"/>
      <c r="CR5" s="247"/>
      <c r="CS5" s="247"/>
      <c r="CT5" s="247"/>
      <c r="CU5" s="247"/>
      <c r="CV5" s="247"/>
      <c r="CW5" s="247"/>
      <c r="CX5" s="247"/>
      <c r="CY5" s="247"/>
      <c r="CZ5" s="247"/>
      <c r="DA5" s="247"/>
      <c r="DB5" s="247"/>
      <c r="DC5" s="247"/>
      <c r="DD5" s="247"/>
      <c r="DE5" s="247"/>
      <c r="DF5" s="247"/>
      <c r="DG5" s="247"/>
      <c r="DH5" s="247"/>
      <c r="DI5" s="247"/>
      <c r="DJ5" s="247"/>
      <c r="DK5" s="247"/>
      <c r="DL5" s="247"/>
      <c r="DM5" s="247"/>
      <c r="DN5" s="247"/>
      <c r="DO5" s="247"/>
      <c r="DP5" s="247"/>
      <c r="DQ5" s="247"/>
      <c r="DR5" s="247"/>
      <c r="DS5" s="247"/>
      <c r="DT5" s="247"/>
      <c r="DU5" s="247"/>
      <c r="DV5" s="247"/>
      <c r="DW5" s="247"/>
      <c r="DX5" s="247"/>
      <c r="DY5" s="247"/>
      <c r="DZ5" s="247"/>
      <c r="EA5" s="247"/>
      <c r="EB5" s="247"/>
      <c r="EC5" s="247"/>
      <c r="ED5" s="247"/>
      <c r="EE5" s="247"/>
      <c r="EF5" s="247"/>
      <c r="EG5" s="247"/>
      <c r="EH5" s="247"/>
      <c r="EI5" s="247"/>
      <c r="EJ5" s="247"/>
      <c r="EK5" s="247"/>
      <c r="EL5" s="247"/>
      <c r="EM5" s="247"/>
      <c r="EN5" s="247"/>
      <c r="EO5" s="247"/>
      <c r="EP5" s="247"/>
      <c r="EQ5" s="247"/>
      <c r="ER5" s="247"/>
      <c r="ES5" s="247"/>
      <c r="ET5" s="247"/>
      <c r="EU5" s="247"/>
      <c r="EV5" s="247"/>
      <c r="EW5" s="247"/>
      <c r="EX5" s="247"/>
      <c r="EY5" s="247"/>
      <c r="EZ5" s="247"/>
      <c r="FA5" s="247"/>
      <c r="FB5" s="247"/>
      <c r="FC5" s="247"/>
      <c r="FD5" s="247"/>
      <c r="FE5" s="247"/>
      <c r="FF5" s="247"/>
      <c r="FG5" s="247"/>
      <c r="FH5" s="247"/>
      <c r="FI5" s="247"/>
      <c r="FJ5" s="247"/>
      <c r="FK5" s="247"/>
      <c r="FL5" s="247"/>
      <c r="FM5" s="247"/>
      <c r="FN5" s="247"/>
      <c r="FO5" s="247"/>
      <c r="FP5" s="247"/>
      <c r="FQ5" s="247"/>
      <c r="FR5" s="247"/>
      <c r="FS5" s="247"/>
      <c r="FT5" s="247"/>
      <c r="FU5" s="247"/>
      <c r="FV5" s="247"/>
      <c r="FW5" s="247"/>
      <c r="FX5" s="247"/>
      <c r="FY5" s="247"/>
      <c r="FZ5" s="247"/>
      <c r="GA5" s="247"/>
      <c r="GB5" s="247"/>
      <c r="GC5" s="247"/>
      <c r="GD5" s="247"/>
      <c r="GE5" s="247"/>
      <c r="GF5" s="247"/>
      <c r="GG5" s="247"/>
      <c r="GH5" s="247"/>
      <c r="GI5" s="247"/>
      <c r="GJ5" s="247"/>
      <c r="GK5" s="247"/>
      <c r="GL5" s="247"/>
      <c r="GM5" s="247"/>
      <c r="GN5" s="247"/>
      <c r="GO5" s="247"/>
      <c r="GP5" s="247"/>
      <c r="GQ5" s="247"/>
      <c r="GR5" s="247"/>
      <c r="GS5" s="247"/>
      <c r="GT5" s="247"/>
      <c r="GU5" s="247"/>
      <c r="GV5" s="247"/>
      <c r="GW5" s="247"/>
      <c r="GX5" s="247"/>
      <c r="GY5" s="247"/>
      <c r="GZ5" s="247"/>
      <c r="HA5" s="247"/>
      <c r="HB5" s="247"/>
      <c r="HC5" s="247"/>
      <c r="HD5" s="247"/>
      <c r="HE5" s="247"/>
      <c r="HF5" s="247"/>
      <c r="HG5" s="247"/>
      <c r="HH5" s="247"/>
      <c r="HI5" s="247"/>
      <c r="HJ5" s="247"/>
      <c r="HK5" s="247"/>
      <c r="HL5" s="247"/>
      <c r="HM5" s="247"/>
      <c r="HN5" s="247"/>
      <c r="HO5" s="247"/>
      <c r="HP5" s="247"/>
      <c r="HQ5" s="247"/>
      <c r="HR5" s="247"/>
      <c r="HS5" s="247"/>
      <c r="HT5" s="247"/>
      <c r="HU5" s="247"/>
      <c r="HV5" s="247"/>
      <c r="HW5" s="247"/>
      <c r="HX5" s="247"/>
      <c r="HY5" s="247"/>
      <c r="HZ5" s="247"/>
      <c r="IA5" s="247"/>
      <c r="IB5" s="247"/>
      <c r="IC5" s="247"/>
      <c r="ID5" s="247"/>
      <c r="IE5" s="247"/>
      <c r="IF5" s="247"/>
      <c r="IG5" s="247"/>
      <c r="IH5" s="247"/>
      <c r="II5" s="247"/>
      <c r="IJ5" s="247"/>
      <c r="IK5" s="247"/>
      <c r="IL5" s="247"/>
      <c r="IM5" s="247"/>
      <c r="IN5" s="247"/>
      <c r="IO5" s="247"/>
      <c r="IP5" s="247"/>
      <c r="IQ5" s="247"/>
      <c r="IR5" s="247"/>
      <c r="IS5" s="247"/>
      <c r="IT5" s="247"/>
      <c r="IU5" s="247"/>
      <c r="IV5" s="247"/>
      <c r="IW5" s="247"/>
      <c r="IX5" s="247"/>
      <c r="IY5" s="247"/>
      <c r="IZ5" s="247"/>
      <c r="JA5" s="247"/>
      <c r="JB5" s="247"/>
      <c r="JC5" s="247"/>
      <c r="JD5" s="247"/>
      <c r="JE5" s="247"/>
      <c r="JF5" s="247"/>
      <c r="JG5" s="247"/>
      <c r="JH5" s="247"/>
      <c r="JI5" s="247"/>
      <c r="JJ5" s="247"/>
      <c r="JK5" s="247"/>
      <c r="JL5" s="247"/>
      <c r="JM5" s="247"/>
      <c r="JN5" s="247"/>
      <c r="JO5" s="247"/>
      <c r="JP5" s="247"/>
      <c r="JQ5" s="247"/>
      <c r="JR5" s="247"/>
      <c r="JS5" s="247"/>
      <c r="JT5" s="247"/>
      <c r="JU5" s="247"/>
      <c r="JV5" s="247"/>
      <c r="JW5" s="247"/>
      <c r="JX5" s="247"/>
      <c r="JY5" s="247"/>
      <c r="JZ5" s="247"/>
      <c r="KA5" s="247"/>
      <c r="KB5" s="247"/>
      <c r="KC5" s="247"/>
      <c r="KD5" s="247"/>
      <c r="KE5" s="247"/>
      <c r="KF5" s="247"/>
      <c r="KG5" s="247"/>
      <c r="KH5" s="247"/>
      <c r="KI5" s="247"/>
      <c r="KJ5" s="247"/>
      <c r="KK5" s="247"/>
      <c r="KL5" s="247"/>
      <c r="KM5" s="247"/>
      <c r="KN5" s="247"/>
      <c r="KO5" s="247"/>
      <c r="KP5" s="247"/>
      <c r="KQ5" s="247"/>
      <c r="KR5" s="247"/>
      <c r="KS5" s="247"/>
      <c r="KT5" s="247"/>
      <c r="KU5" s="247"/>
      <c r="KV5" s="247"/>
      <c r="KW5" s="247"/>
      <c r="KX5" s="247"/>
      <c r="KY5" s="247"/>
      <c r="KZ5" s="247"/>
      <c r="LA5" s="247"/>
      <c r="LB5" s="247"/>
      <c r="LC5" s="247"/>
      <c r="LD5" s="247"/>
      <c r="LE5" s="247"/>
      <c r="LF5" s="247"/>
      <c r="LG5" s="247"/>
      <c r="LH5" s="247"/>
      <c r="LI5" s="247"/>
      <c r="LJ5" s="247"/>
      <c r="LK5" s="247"/>
      <c r="LL5" s="247"/>
      <c r="LM5" s="247"/>
      <c r="LN5" s="247"/>
      <c r="LO5" s="247"/>
      <c r="LP5" s="247"/>
      <c r="LQ5" s="247"/>
      <c r="LR5" s="247"/>
      <c r="LS5" s="247"/>
      <c r="LT5" s="247"/>
      <c r="LU5" s="247"/>
      <c r="LV5" s="247"/>
      <c r="LW5" s="247"/>
      <c r="LX5" s="247"/>
      <c r="LY5" s="247"/>
      <c r="LZ5" s="247"/>
      <c r="MA5" s="247"/>
      <c r="MB5" s="247"/>
      <c r="MC5" s="247"/>
      <c r="MD5" s="247"/>
      <c r="ME5" s="247"/>
      <c r="MF5" s="247"/>
      <c r="MG5" s="247"/>
      <c r="MH5" s="247"/>
      <c r="MI5" s="247"/>
      <c r="MJ5" s="247"/>
      <c r="MK5" s="247"/>
      <c r="ML5" s="247"/>
      <c r="MM5" s="247"/>
      <c r="MN5" s="247"/>
      <c r="MO5" s="247"/>
      <c r="MP5" s="247"/>
      <c r="MQ5" s="247"/>
      <c r="MR5" s="247"/>
      <c r="MS5" s="247"/>
      <c r="MT5" s="247"/>
      <c r="MU5" s="247"/>
      <c r="MV5" s="247"/>
      <c r="MW5" s="247"/>
      <c r="MX5" s="247"/>
      <c r="MY5" s="247"/>
      <c r="MZ5" s="247"/>
      <c r="NA5" s="247"/>
      <c r="NB5" s="247"/>
      <c r="NC5" s="247"/>
      <c r="ND5" s="247"/>
      <c r="NE5" s="247"/>
      <c r="NF5" s="247"/>
      <c r="NG5" s="247"/>
      <c r="NH5" s="247"/>
      <c r="NI5" s="247"/>
      <c r="NJ5" s="247"/>
      <c r="NK5" s="247"/>
      <c r="NL5" s="247"/>
      <c r="NM5" s="247"/>
      <c r="NN5" s="247"/>
      <c r="NO5" s="247"/>
      <c r="NP5" s="247"/>
      <c r="NQ5" s="247"/>
      <c r="NR5" s="247"/>
      <c r="NS5" s="247"/>
      <c r="NT5" s="247"/>
      <c r="NU5" s="247"/>
      <c r="NV5" s="247"/>
      <c r="NW5" s="247"/>
      <c r="NX5" s="247"/>
      <c r="NY5" s="247"/>
      <c r="NZ5" s="247"/>
      <c r="OA5" s="247"/>
      <c r="OB5" s="247"/>
      <c r="OC5" s="247"/>
      <c r="OD5" s="247"/>
      <c r="OE5" s="247"/>
      <c r="OF5" s="247"/>
      <c r="OG5" s="247"/>
      <c r="OH5" s="247"/>
      <c r="OI5" s="247"/>
      <c r="OJ5" s="247"/>
      <c r="OK5" s="247"/>
      <c r="OL5" s="247"/>
      <c r="OM5" s="247"/>
      <c r="ON5" s="247"/>
      <c r="OO5" s="247"/>
      <c r="OP5" s="247"/>
      <c r="OQ5" s="247"/>
      <c r="OR5" s="247"/>
      <c r="OS5" s="247"/>
      <c r="OT5" s="247"/>
      <c r="OU5" s="247"/>
      <c r="OV5" s="247"/>
      <c r="OW5" s="247"/>
      <c r="OX5" s="247"/>
      <c r="OY5" s="247"/>
      <c r="OZ5" s="247"/>
      <c r="PA5" s="247"/>
      <c r="PB5" s="247"/>
      <c r="PC5" s="247"/>
      <c r="PD5" s="247"/>
      <c r="PE5" s="247"/>
      <c r="PF5" s="247"/>
      <c r="PG5" s="247"/>
      <c r="PH5" s="247"/>
      <c r="PI5" s="247"/>
      <c r="PJ5" s="247"/>
      <c r="PK5" s="247"/>
      <c r="PL5" s="247"/>
      <c r="PM5" s="247"/>
      <c r="PN5" s="247"/>
      <c r="PO5" s="247"/>
      <c r="PP5" s="247"/>
      <c r="PQ5" s="247"/>
      <c r="PR5" s="247"/>
      <c r="PS5" s="247"/>
      <c r="PT5" s="247"/>
      <c r="PU5" s="247"/>
      <c r="PV5" s="247"/>
      <c r="PW5" s="247"/>
      <c r="PX5" s="247"/>
      <c r="PY5" s="247"/>
      <c r="PZ5" s="247"/>
      <c r="QA5" s="247"/>
      <c r="QB5" s="247"/>
      <c r="QC5" s="247"/>
      <c r="QD5" s="247"/>
      <c r="QE5" s="247"/>
      <c r="QF5" s="247"/>
      <c r="QG5" s="247"/>
      <c r="QH5" s="247"/>
      <c r="QI5" s="247"/>
      <c r="QJ5" s="247"/>
      <c r="QK5" s="247"/>
      <c r="QL5" s="247"/>
      <c r="QM5" s="247"/>
      <c r="QN5" s="247"/>
      <c r="QO5" s="247"/>
      <c r="QP5" s="247"/>
      <c r="QQ5" s="247"/>
      <c r="QR5" s="247"/>
      <c r="QS5" s="247"/>
      <c r="QT5" s="247"/>
      <c r="QU5" s="247"/>
      <c r="QV5" s="247"/>
      <c r="QW5" s="247"/>
      <c r="QX5" s="247"/>
      <c r="QY5" s="247"/>
      <c r="QZ5" s="247"/>
      <c r="RA5" s="247"/>
      <c r="RB5" s="247"/>
      <c r="RC5" s="247"/>
      <c r="RD5" s="247"/>
      <c r="RE5" s="247"/>
      <c r="RF5" s="247"/>
      <c r="RG5" s="247"/>
      <c r="RH5" s="247"/>
      <c r="RI5" s="247"/>
      <c r="RJ5" s="247"/>
      <c r="RK5" s="247"/>
      <c r="RL5" s="247"/>
      <c r="RM5" s="247"/>
      <c r="RN5" s="247"/>
      <c r="RO5" s="247"/>
      <c r="RP5" s="247"/>
      <c r="RQ5" s="247"/>
      <c r="RR5" s="247"/>
      <c r="RS5" s="247"/>
      <c r="RT5" s="247"/>
      <c r="RU5" s="247"/>
      <c r="RV5" s="247"/>
      <c r="RW5" s="247"/>
      <c r="RX5" s="247"/>
      <c r="RY5" s="247"/>
      <c r="RZ5" s="247"/>
      <c r="SA5" s="247"/>
      <c r="SB5" s="247"/>
      <c r="SC5" s="247"/>
      <c r="SD5" s="247"/>
      <c r="SE5" s="247"/>
      <c r="SF5" s="247"/>
      <c r="SG5" s="247"/>
      <c r="SH5" s="247"/>
      <c r="SI5" s="247"/>
      <c r="SJ5" s="247"/>
      <c r="SK5" s="247"/>
      <c r="SL5" s="247"/>
      <c r="SM5" s="247"/>
      <c r="SN5" s="247"/>
      <c r="SO5" s="247"/>
      <c r="SP5" s="247"/>
      <c r="SQ5" s="247"/>
      <c r="SR5" s="247"/>
      <c r="SS5" s="247"/>
      <c r="ST5" s="247"/>
      <c r="SU5" s="247"/>
      <c r="SV5" s="247"/>
      <c r="SW5" s="247"/>
      <c r="SX5" s="247"/>
      <c r="SY5" s="247"/>
      <c r="SZ5" s="247"/>
      <c r="TA5" s="247"/>
      <c r="TB5" s="247"/>
      <c r="TC5" s="247"/>
      <c r="TD5" s="247"/>
      <c r="TE5" s="247"/>
      <c r="TF5" s="247"/>
      <c r="TG5" s="247"/>
      <c r="TH5" s="247"/>
      <c r="TI5" s="247"/>
      <c r="TJ5" s="247"/>
      <c r="TK5" s="247"/>
      <c r="TL5" s="247"/>
      <c r="TM5" s="247"/>
      <c r="TN5" s="247"/>
      <c r="TO5" s="247"/>
      <c r="TP5" s="247"/>
      <c r="TQ5" s="247"/>
      <c r="TR5" s="247"/>
      <c r="TS5" s="247"/>
      <c r="TT5" s="247"/>
      <c r="TU5" s="247"/>
      <c r="TV5" s="247"/>
      <c r="TW5" s="247"/>
      <c r="TX5" s="247"/>
      <c r="TY5" s="247"/>
      <c r="TZ5" s="247"/>
      <c r="UA5" s="247"/>
      <c r="UB5" s="247"/>
      <c r="UC5" s="247"/>
      <c r="UD5" s="247"/>
      <c r="UE5" s="247"/>
      <c r="UF5" s="247"/>
      <c r="UG5" s="247"/>
      <c r="UH5" s="247"/>
      <c r="UI5" s="247"/>
      <c r="UJ5" s="247"/>
      <c r="UK5" s="247"/>
      <c r="UL5" s="247"/>
      <c r="UM5" s="247"/>
      <c r="UN5" s="247"/>
      <c r="UO5" s="247"/>
      <c r="UP5" s="247"/>
      <c r="UQ5" s="247"/>
      <c r="UR5" s="247"/>
      <c r="US5" s="247"/>
      <c r="UT5" s="247"/>
      <c r="UU5" s="247"/>
      <c r="UV5" s="247"/>
      <c r="UW5" s="247"/>
      <c r="UX5" s="247"/>
      <c r="UY5" s="247"/>
      <c r="UZ5" s="247"/>
      <c r="VA5" s="247"/>
      <c r="VB5" s="247"/>
      <c r="VC5" s="247"/>
      <c r="VD5" s="247"/>
      <c r="VE5" s="247"/>
      <c r="VF5" s="247"/>
      <c r="VG5" s="247"/>
      <c r="VH5" s="247"/>
      <c r="VI5" s="247"/>
      <c r="VJ5" s="247"/>
      <c r="VK5" s="247"/>
      <c r="VL5" s="247"/>
      <c r="VM5" s="247"/>
      <c r="VN5" s="247"/>
      <c r="VO5" s="247"/>
      <c r="VP5" s="247"/>
      <c r="VQ5" s="247"/>
      <c r="VR5" s="247"/>
      <c r="VS5" s="247"/>
      <c r="VT5" s="247"/>
      <c r="VU5" s="247"/>
      <c r="VV5" s="247"/>
      <c r="VW5" s="247"/>
      <c r="VX5" s="247"/>
      <c r="VY5" s="247"/>
      <c r="VZ5" s="247"/>
      <c r="WA5" s="247"/>
      <c r="WB5" s="247"/>
      <c r="WC5" s="247"/>
      <c r="WD5" s="247"/>
      <c r="WE5" s="247"/>
      <c r="WF5" s="247"/>
      <c r="WG5" s="247"/>
      <c r="WH5" s="247"/>
      <c r="WI5" s="247"/>
      <c r="WJ5" s="247"/>
      <c r="WK5" s="247"/>
      <c r="WL5" s="247"/>
      <c r="WM5" s="247"/>
      <c r="WN5" s="247"/>
      <c r="WO5" s="247"/>
      <c r="WP5" s="247"/>
      <c r="WQ5" s="247"/>
      <c r="WR5" s="247"/>
      <c r="WS5" s="247"/>
      <c r="WT5" s="247"/>
      <c r="WU5" s="247"/>
      <c r="WV5" s="247"/>
      <c r="WW5" s="247"/>
      <c r="WX5" s="247"/>
      <c r="WY5" s="247"/>
      <c r="WZ5" s="247"/>
      <c r="XA5" s="247"/>
      <c r="XB5" s="247"/>
      <c r="XC5" s="247"/>
      <c r="XD5" s="247"/>
      <c r="XE5" s="247"/>
      <c r="XF5" s="247"/>
      <c r="XG5" s="247"/>
      <c r="XH5" s="247"/>
      <c r="XI5" s="247"/>
      <c r="XJ5" s="247"/>
      <c r="XK5" s="247"/>
      <c r="XL5" s="247"/>
      <c r="XM5" s="247"/>
      <c r="XN5" s="247"/>
      <c r="XO5" s="247"/>
      <c r="XP5" s="247"/>
      <c r="XQ5" s="247"/>
      <c r="XR5" s="247"/>
      <c r="XS5" s="247"/>
      <c r="XT5" s="247"/>
      <c r="XU5" s="247"/>
      <c r="XV5" s="247"/>
      <c r="XW5" s="247"/>
      <c r="XX5" s="247"/>
      <c r="XY5" s="247"/>
      <c r="XZ5" s="247"/>
      <c r="YA5" s="247"/>
      <c r="YB5" s="247"/>
      <c r="YC5" s="247"/>
      <c r="YD5" s="247"/>
      <c r="YE5" s="247"/>
      <c r="YF5" s="247"/>
      <c r="YG5" s="247"/>
      <c r="YH5" s="247"/>
      <c r="YI5" s="247"/>
      <c r="YJ5" s="247"/>
      <c r="YK5" s="247"/>
      <c r="YL5" s="247"/>
      <c r="YM5" s="247"/>
      <c r="YN5" s="247"/>
      <c r="YO5" s="247"/>
      <c r="YP5" s="247"/>
      <c r="YQ5" s="247"/>
      <c r="YR5" s="247"/>
      <c r="YS5" s="247"/>
      <c r="YT5" s="247"/>
      <c r="YU5" s="247"/>
      <c r="YV5" s="247"/>
      <c r="YW5" s="247"/>
      <c r="YX5" s="247"/>
      <c r="YY5" s="247"/>
      <c r="YZ5" s="247"/>
      <c r="ZA5" s="247"/>
      <c r="ZB5" s="247"/>
      <c r="ZC5" s="247"/>
      <c r="ZD5" s="247"/>
      <c r="ZE5" s="247"/>
      <c r="ZF5" s="247"/>
      <c r="ZG5" s="247"/>
      <c r="ZH5" s="247"/>
      <c r="ZI5" s="247"/>
      <c r="ZJ5" s="247"/>
      <c r="ZK5" s="247"/>
      <c r="ZL5" s="247"/>
      <c r="ZM5" s="247"/>
      <c r="ZN5" s="247"/>
      <c r="ZO5" s="247"/>
      <c r="ZP5" s="247"/>
      <c r="ZQ5" s="247"/>
      <c r="ZR5" s="247"/>
      <c r="ZS5" s="247"/>
      <c r="ZT5" s="247"/>
      <c r="ZU5" s="247"/>
      <c r="ZV5" s="247"/>
      <c r="ZW5" s="247"/>
      <c r="ZX5" s="247"/>
      <c r="ZY5" s="247"/>
      <c r="ZZ5" s="247"/>
      <c r="AAA5" s="247"/>
      <c r="AAB5" s="247"/>
      <c r="AAC5" s="247"/>
      <c r="AAD5" s="247"/>
      <c r="AAE5" s="247"/>
      <c r="AAF5" s="247"/>
      <c r="AAG5" s="247"/>
      <c r="AAH5" s="247"/>
      <c r="AAI5" s="247"/>
      <c r="AAJ5" s="247"/>
      <c r="AAK5" s="247"/>
      <c r="AAL5" s="247"/>
      <c r="AAM5" s="247"/>
      <c r="AAN5" s="247"/>
      <c r="AAO5" s="247"/>
      <c r="AAP5" s="247"/>
      <c r="AAQ5" s="247"/>
      <c r="AAR5" s="247"/>
      <c r="AAS5" s="247"/>
      <c r="AAT5" s="247"/>
      <c r="AAU5" s="247"/>
      <c r="AAV5" s="247"/>
      <c r="AAW5" s="247"/>
      <c r="AAX5" s="247"/>
      <c r="AAY5" s="247"/>
      <c r="AAZ5" s="247"/>
      <c r="ABA5" s="247"/>
      <c r="ABB5" s="247"/>
      <c r="ABC5" s="247"/>
      <c r="ABD5" s="247"/>
      <c r="ABE5" s="247"/>
      <c r="ABF5" s="247"/>
      <c r="ABG5" s="247"/>
      <c r="ABH5" s="247"/>
      <c r="ABI5" s="247"/>
      <c r="ABJ5" s="247"/>
      <c r="ABK5" s="247"/>
      <c r="ABL5" s="247"/>
      <c r="ABM5" s="247"/>
      <c r="ABN5" s="247"/>
      <c r="ABO5" s="247"/>
      <c r="ABP5" s="247"/>
      <c r="ABQ5" s="247"/>
      <c r="ABR5" s="247"/>
      <c r="ABS5" s="247"/>
      <c r="ABT5" s="247"/>
      <c r="ABU5" s="247"/>
      <c r="ABV5" s="247"/>
      <c r="ABW5" s="247"/>
      <c r="ABX5" s="247"/>
      <c r="ABY5" s="247"/>
      <c r="ABZ5" s="247"/>
      <c r="ACA5" s="247"/>
      <c r="ACB5" s="247"/>
      <c r="ACC5" s="247"/>
      <c r="ACD5" s="247"/>
      <c r="ACE5" s="247"/>
      <c r="ACF5" s="247"/>
      <c r="ACG5" s="247"/>
      <c r="ACH5" s="247"/>
      <c r="ACI5" s="247"/>
      <c r="ACJ5" s="247"/>
      <c r="ACK5" s="247"/>
      <c r="ACL5" s="247"/>
      <c r="ACM5" s="247"/>
      <c r="ACN5" s="247"/>
      <c r="ACO5" s="247"/>
      <c r="ACP5" s="247"/>
      <c r="ACQ5" s="247"/>
      <c r="ACR5" s="247"/>
      <c r="ACS5" s="247"/>
      <c r="ACT5" s="247"/>
      <c r="ACU5" s="247"/>
      <c r="ACV5" s="247"/>
      <c r="ACW5" s="247"/>
      <c r="ACX5" s="247"/>
      <c r="ACY5" s="247"/>
      <c r="ACZ5" s="247"/>
      <c r="ADA5" s="247"/>
      <c r="ADB5" s="247"/>
      <c r="ADC5" s="247"/>
      <c r="ADD5" s="247"/>
      <c r="ADE5" s="247"/>
      <c r="ADF5" s="247"/>
      <c r="ADG5" s="247"/>
      <c r="ADH5" s="247"/>
      <c r="ADI5" s="247"/>
      <c r="ADJ5" s="247"/>
      <c r="ADK5" s="247"/>
      <c r="ADL5" s="247"/>
      <c r="ADM5" s="247"/>
      <c r="ADN5" s="247"/>
      <c r="ADO5" s="247"/>
      <c r="ADP5" s="247"/>
      <c r="ADQ5" s="247"/>
      <c r="ADR5" s="247"/>
      <c r="ADS5" s="247"/>
      <c r="ADT5" s="247"/>
      <c r="ADU5" s="247"/>
      <c r="ADV5" s="247"/>
      <c r="ADW5" s="247"/>
      <c r="ADX5" s="247"/>
      <c r="ADY5" s="247"/>
      <c r="ADZ5" s="247"/>
      <c r="AEA5" s="247"/>
      <c r="AEB5" s="247"/>
      <c r="AEC5" s="247"/>
      <c r="AED5" s="247"/>
      <c r="AEE5" s="247"/>
      <c r="AEF5" s="247"/>
      <c r="AEG5" s="247"/>
      <c r="AEH5" s="247"/>
      <c r="AEI5" s="247"/>
      <c r="AEJ5" s="247"/>
      <c r="AEK5" s="247"/>
      <c r="AEL5" s="247"/>
      <c r="AEM5" s="247"/>
      <c r="AEN5" s="247"/>
      <c r="AEO5" s="247"/>
      <c r="AEP5" s="247"/>
      <c r="AEQ5" s="247"/>
      <c r="AER5" s="247"/>
      <c r="AES5" s="247"/>
      <c r="AET5" s="247"/>
      <c r="AEU5" s="247"/>
      <c r="AEV5" s="247"/>
      <c r="AEW5" s="247"/>
      <c r="AEX5" s="247"/>
      <c r="AEY5" s="247"/>
      <c r="AEZ5" s="247"/>
      <c r="AFA5" s="247"/>
      <c r="AFB5" s="247"/>
      <c r="AFC5" s="247"/>
      <c r="AFD5" s="247"/>
      <c r="AFE5" s="247"/>
      <c r="AFF5" s="247"/>
      <c r="AFG5" s="247"/>
      <c r="AFH5" s="247"/>
      <c r="AFI5" s="247"/>
      <c r="AFJ5" s="247"/>
      <c r="AFK5" s="247"/>
      <c r="AFL5" s="247"/>
      <c r="AFM5" s="247"/>
      <c r="AFN5" s="247"/>
      <c r="AFO5" s="247"/>
      <c r="AFP5" s="247"/>
      <c r="AFQ5" s="247"/>
      <c r="AFR5" s="247"/>
      <c r="AFS5" s="247"/>
      <c r="AFT5" s="247"/>
      <c r="AFU5" s="247"/>
      <c r="AFV5" s="247"/>
      <c r="AFW5" s="247"/>
      <c r="AFX5" s="247"/>
      <c r="AFY5" s="247"/>
      <c r="AFZ5" s="247"/>
      <c r="AGA5" s="247"/>
      <c r="AGB5" s="247"/>
      <c r="AGC5" s="247"/>
      <c r="AGD5" s="247"/>
      <c r="AGE5" s="247"/>
      <c r="AGF5" s="247"/>
      <c r="AGG5" s="247"/>
      <c r="AGH5" s="247"/>
      <c r="AGI5" s="247"/>
      <c r="AGJ5" s="247"/>
      <c r="AGK5" s="247"/>
      <c r="AGL5" s="247"/>
      <c r="AGM5" s="247"/>
      <c r="AGN5" s="247"/>
      <c r="AGO5" s="247"/>
      <c r="AGP5" s="247"/>
      <c r="AGQ5" s="247"/>
      <c r="AGR5" s="247"/>
      <c r="AGS5" s="247"/>
      <c r="AGT5" s="247"/>
      <c r="AGU5" s="247"/>
      <c r="AGV5" s="247"/>
      <c r="AGW5" s="247"/>
      <c r="AGX5" s="247"/>
      <c r="AGY5" s="247"/>
      <c r="AGZ5" s="247"/>
      <c r="AHA5" s="247"/>
    </row>
    <row r="6" spans="1:885" ht="30" customHeight="1" x14ac:dyDescent="0.3">
      <c r="A6" s="242"/>
      <c r="B6" s="253"/>
      <c r="C6" s="253"/>
      <c r="D6" s="625"/>
      <c r="E6" s="249"/>
      <c r="F6" s="249"/>
      <c r="G6" s="249"/>
      <c r="H6" s="249"/>
      <c r="I6" s="249"/>
      <c r="J6" s="244"/>
      <c r="K6" s="253"/>
      <c r="L6" s="246"/>
      <c r="M6" s="604"/>
      <c r="N6" s="300"/>
      <c r="O6" s="624"/>
      <c r="P6" s="245"/>
      <c r="Q6" s="245"/>
      <c r="R6" s="245"/>
      <c r="S6" s="245"/>
      <c r="T6" s="245"/>
      <c r="U6" s="245"/>
      <c r="V6" s="245"/>
      <c r="W6" s="245"/>
      <c r="X6" s="245"/>
      <c r="Y6" s="245"/>
      <c r="Z6" s="245"/>
      <c r="AA6" s="245"/>
      <c r="AB6" s="245"/>
      <c r="AC6" s="245"/>
      <c r="AD6" s="245"/>
      <c r="AE6" s="245"/>
      <c r="AF6" s="245"/>
      <c r="AG6" s="245"/>
      <c r="AH6" s="245"/>
      <c r="AI6" s="245"/>
      <c r="AJ6" s="245"/>
      <c r="AK6" s="245"/>
      <c r="AL6" s="245"/>
      <c r="AM6" s="245"/>
      <c r="AN6" s="245"/>
      <c r="AO6" s="245"/>
      <c r="AP6" s="245"/>
      <c r="AQ6" s="245"/>
      <c r="AR6" s="245"/>
      <c r="AS6" s="245"/>
      <c r="AT6" s="245"/>
      <c r="AU6" s="245"/>
      <c r="AV6" s="245"/>
      <c r="AW6" s="245"/>
      <c r="AX6" s="245"/>
      <c r="AY6" s="245"/>
      <c r="AZ6" s="245"/>
      <c r="BA6" s="245"/>
      <c r="BB6" s="245"/>
      <c r="BC6" s="245"/>
      <c r="BD6" s="245"/>
      <c r="BE6" s="245"/>
      <c r="BF6" s="245"/>
      <c r="BG6" s="245"/>
      <c r="BH6" s="245"/>
      <c r="BI6" s="245"/>
      <c r="BJ6" s="245"/>
      <c r="BK6" s="245"/>
      <c r="BL6" s="245"/>
      <c r="BM6" s="245"/>
      <c r="BN6" s="245"/>
      <c r="BO6" s="245"/>
      <c r="BP6" s="245"/>
      <c r="BQ6" s="245"/>
      <c r="BR6" s="245"/>
      <c r="BS6" s="245"/>
      <c r="BT6" s="245"/>
      <c r="BU6" s="245"/>
      <c r="BV6" s="245"/>
      <c r="BW6" s="245"/>
      <c r="BX6" s="245"/>
      <c r="BY6" s="245"/>
      <c r="BZ6" s="245"/>
      <c r="CA6" s="245"/>
      <c r="CB6" s="245"/>
      <c r="CC6" s="245"/>
      <c r="CD6" s="245"/>
      <c r="CE6" s="245"/>
      <c r="CF6" s="245"/>
      <c r="CG6" s="245"/>
      <c r="CH6" s="245"/>
      <c r="CI6" s="245"/>
      <c r="CJ6" s="245"/>
      <c r="CK6" s="245"/>
      <c r="CL6" s="245"/>
      <c r="CM6" s="245"/>
      <c r="CN6" s="245"/>
      <c r="CO6" s="245"/>
      <c r="CP6" s="245"/>
      <c r="CQ6" s="245"/>
      <c r="CR6" s="245"/>
      <c r="CS6" s="245"/>
      <c r="CT6" s="245"/>
      <c r="CU6" s="245"/>
      <c r="CV6" s="245"/>
      <c r="CW6" s="245"/>
      <c r="CX6" s="245"/>
      <c r="CY6" s="245"/>
      <c r="CZ6" s="245"/>
      <c r="DA6" s="245"/>
      <c r="DB6" s="245"/>
      <c r="DC6" s="245"/>
      <c r="DD6" s="245"/>
      <c r="DE6" s="245"/>
      <c r="DF6" s="245"/>
      <c r="DG6" s="245"/>
      <c r="DH6" s="245"/>
      <c r="DI6" s="245"/>
      <c r="DJ6" s="245"/>
      <c r="DK6" s="245"/>
      <c r="DL6" s="245"/>
      <c r="DM6" s="245"/>
      <c r="DN6" s="245"/>
      <c r="DO6" s="245"/>
      <c r="DP6" s="245"/>
      <c r="DQ6" s="245"/>
      <c r="DR6" s="245"/>
      <c r="DS6" s="245"/>
      <c r="DT6" s="245"/>
      <c r="DU6" s="245"/>
      <c r="DV6" s="245"/>
      <c r="DW6" s="245"/>
      <c r="DX6" s="245"/>
      <c r="DY6" s="245"/>
      <c r="DZ6" s="245"/>
      <c r="EA6" s="245"/>
      <c r="EB6" s="245"/>
      <c r="EC6" s="245"/>
      <c r="ED6" s="245"/>
      <c r="EE6" s="245"/>
      <c r="EF6" s="245"/>
      <c r="EG6" s="245"/>
      <c r="EH6" s="245"/>
      <c r="EI6" s="245"/>
      <c r="EJ6" s="245"/>
      <c r="EK6" s="245"/>
      <c r="EL6" s="245"/>
      <c r="EM6" s="245"/>
      <c r="EN6" s="245"/>
      <c r="EO6" s="245"/>
      <c r="EP6" s="245"/>
      <c r="EQ6" s="245"/>
      <c r="ER6" s="245"/>
      <c r="ES6" s="245"/>
      <c r="ET6" s="245"/>
      <c r="EU6" s="245"/>
      <c r="EV6" s="245"/>
      <c r="EW6" s="245"/>
      <c r="EX6" s="245"/>
      <c r="EY6" s="245"/>
      <c r="EZ6" s="245"/>
      <c r="FA6" s="245"/>
      <c r="FB6" s="245"/>
      <c r="FC6" s="245"/>
      <c r="FD6" s="245"/>
      <c r="FE6" s="245"/>
      <c r="FF6" s="245"/>
      <c r="FG6" s="245"/>
      <c r="FH6" s="245"/>
      <c r="FI6" s="245"/>
      <c r="FJ6" s="245"/>
      <c r="FK6" s="245"/>
      <c r="FL6" s="245"/>
      <c r="FM6" s="245"/>
      <c r="FN6" s="245"/>
      <c r="FO6" s="245"/>
      <c r="FP6" s="245"/>
      <c r="FQ6" s="245"/>
      <c r="FR6" s="245"/>
      <c r="FS6" s="245"/>
      <c r="FT6" s="245"/>
      <c r="FU6" s="245"/>
      <c r="FV6" s="245"/>
      <c r="FW6" s="245"/>
      <c r="FX6" s="245"/>
      <c r="FY6" s="245"/>
      <c r="FZ6" s="245"/>
      <c r="GA6" s="245"/>
      <c r="GB6" s="245"/>
      <c r="GC6" s="245"/>
      <c r="GD6" s="245"/>
      <c r="GE6" s="245"/>
      <c r="GF6" s="245"/>
      <c r="GG6" s="245"/>
      <c r="GH6" s="245"/>
      <c r="GI6" s="245"/>
      <c r="GJ6" s="245"/>
      <c r="GK6" s="245"/>
      <c r="GL6" s="245"/>
      <c r="GM6" s="245"/>
      <c r="GN6" s="245"/>
      <c r="GO6" s="245"/>
      <c r="GP6" s="245"/>
      <c r="GQ6" s="245"/>
      <c r="GR6" s="245"/>
      <c r="GS6" s="245"/>
      <c r="GT6" s="245"/>
      <c r="GU6" s="245"/>
      <c r="GV6" s="245"/>
      <c r="GW6" s="245"/>
      <c r="GX6" s="245"/>
      <c r="GY6" s="245"/>
      <c r="GZ6" s="245"/>
      <c r="HA6" s="245"/>
      <c r="HB6" s="245"/>
      <c r="HC6" s="245"/>
      <c r="HD6" s="245"/>
      <c r="HE6" s="245"/>
      <c r="HF6" s="245"/>
      <c r="HG6" s="245"/>
      <c r="HH6" s="245"/>
      <c r="HI6" s="245"/>
      <c r="HJ6" s="245"/>
      <c r="HK6" s="245"/>
      <c r="HL6" s="245"/>
      <c r="HM6" s="245"/>
      <c r="HN6" s="245"/>
      <c r="HO6" s="245"/>
      <c r="HP6" s="245"/>
      <c r="HQ6" s="245"/>
      <c r="HR6" s="245"/>
      <c r="HS6" s="245"/>
      <c r="HT6" s="245"/>
      <c r="HU6" s="245"/>
      <c r="HV6" s="245"/>
      <c r="HW6" s="245"/>
      <c r="HX6" s="245"/>
      <c r="HY6" s="245"/>
      <c r="HZ6" s="245"/>
      <c r="IA6" s="245"/>
      <c r="IB6" s="245"/>
      <c r="IC6" s="245"/>
      <c r="ID6" s="245"/>
      <c r="IE6" s="245"/>
      <c r="IF6" s="245"/>
      <c r="IG6" s="245"/>
      <c r="IH6" s="245"/>
      <c r="II6" s="245"/>
      <c r="IJ6" s="245"/>
      <c r="IK6" s="245"/>
      <c r="IL6" s="245"/>
      <c r="IM6" s="245"/>
      <c r="IN6" s="245"/>
      <c r="IO6" s="245"/>
      <c r="IP6" s="245"/>
      <c r="IQ6" s="245"/>
      <c r="IR6" s="245"/>
      <c r="IS6" s="245"/>
      <c r="IT6" s="245"/>
      <c r="IU6" s="245"/>
      <c r="IV6" s="245"/>
      <c r="IW6" s="245"/>
      <c r="IX6" s="245"/>
      <c r="IY6" s="245"/>
      <c r="IZ6" s="245"/>
      <c r="JA6" s="245"/>
      <c r="JB6" s="245"/>
      <c r="JC6" s="245"/>
      <c r="JD6" s="245"/>
      <c r="JE6" s="245"/>
      <c r="JF6" s="245"/>
      <c r="JG6" s="245"/>
      <c r="JH6" s="245"/>
      <c r="JI6" s="245"/>
      <c r="JJ6" s="245"/>
      <c r="JK6" s="245"/>
      <c r="JL6" s="245"/>
      <c r="JM6" s="245"/>
      <c r="JN6" s="245"/>
      <c r="JO6" s="245"/>
      <c r="JP6" s="245"/>
      <c r="JQ6" s="245"/>
      <c r="JR6" s="245"/>
      <c r="JS6" s="245"/>
      <c r="JT6" s="245"/>
      <c r="JU6" s="245"/>
      <c r="JV6" s="245"/>
      <c r="JW6" s="245"/>
      <c r="JX6" s="245"/>
      <c r="JY6" s="245"/>
      <c r="JZ6" s="245"/>
      <c r="KA6" s="245"/>
      <c r="KB6" s="245"/>
      <c r="KC6" s="245"/>
      <c r="KD6" s="245"/>
      <c r="KE6" s="245"/>
      <c r="KF6" s="245"/>
      <c r="KG6" s="245"/>
      <c r="KH6" s="245"/>
      <c r="KI6" s="245"/>
      <c r="KJ6" s="245"/>
      <c r="KK6" s="245"/>
      <c r="KL6" s="245"/>
      <c r="KM6" s="245"/>
      <c r="KN6" s="245"/>
      <c r="KO6" s="245"/>
      <c r="KP6" s="245"/>
      <c r="KQ6" s="245"/>
      <c r="KR6" s="245"/>
      <c r="KS6" s="245"/>
      <c r="KT6" s="245"/>
      <c r="KU6" s="245"/>
      <c r="KV6" s="245"/>
      <c r="KW6" s="245"/>
      <c r="KX6" s="245"/>
      <c r="KY6" s="245"/>
      <c r="KZ6" s="245"/>
      <c r="LA6" s="245"/>
      <c r="LB6" s="245"/>
      <c r="LC6" s="245"/>
      <c r="LD6" s="245"/>
      <c r="LE6" s="245"/>
      <c r="LF6" s="245"/>
      <c r="LG6" s="245"/>
      <c r="LH6" s="245"/>
      <c r="LI6" s="245"/>
      <c r="LJ6" s="245"/>
      <c r="LK6" s="245"/>
      <c r="LL6" s="245"/>
      <c r="LM6" s="245"/>
      <c r="LN6" s="245"/>
      <c r="LO6" s="245"/>
      <c r="LP6" s="245"/>
      <c r="LQ6" s="245"/>
      <c r="LR6" s="245"/>
      <c r="LS6" s="245"/>
      <c r="LT6" s="245"/>
      <c r="LU6" s="245"/>
      <c r="LV6" s="245"/>
      <c r="LW6" s="245"/>
      <c r="LX6" s="245"/>
      <c r="LY6" s="245"/>
      <c r="LZ6" s="245"/>
      <c r="MA6" s="245"/>
      <c r="MB6" s="245"/>
      <c r="MC6" s="245"/>
      <c r="MD6" s="245"/>
      <c r="ME6" s="245"/>
      <c r="MF6" s="245"/>
      <c r="MG6" s="245"/>
      <c r="MH6" s="245"/>
      <c r="MI6" s="245"/>
      <c r="MJ6" s="245"/>
      <c r="MK6" s="245"/>
      <c r="ML6" s="245"/>
      <c r="MM6" s="245"/>
      <c r="MN6" s="245"/>
      <c r="MO6" s="245"/>
      <c r="MP6" s="245"/>
      <c r="MQ6" s="245"/>
      <c r="MR6" s="245"/>
      <c r="MS6" s="245"/>
      <c r="MT6" s="245"/>
      <c r="MU6" s="245"/>
      <c r="MV6" s="245"/>
      <c r="MW6" s="245"/>
      <c r="MX6" s="245"/>
      <c r="MY6" s="245"/>
      <c r="MZ6" s="245"/>
      <c r="NA6" s="245"/>
      <c r="NB6" s="245"/>
      <c r="NC6" s="245"/>
      <c r="ND6" s="245"/>
      <c r="NE6" s="245"/>
      <c r="NF6" s="245"/>
      <c r="NG6" s="245"/>
      <c r="NH6" s="245"/>
      <c r="NI6" s="245"/>
      <c r="NJ6" s="245"/>
      <c r="NK6" s="245"/>
      <c r="NL6" s="245"/>
      <c r="NM6" s="245"/>
      <c r="NN6" s="245"/>
      <c r="NO6" s="245"/>
      <c r="NP6" s="245"/>
      <c r="NQ6" s="245"/>
      <c r="NR6" s="245"/>
      <c r="NS6" s="245"/>
      <c r="NT6" s="245"/>
      <c r="NU6" s="245"/>
      <c r="NV6" s="245"/>
      <c r="NW6" s="245"/>
      <c r="NX6" s="245"/>
      <c r="NY6" s="245"/>
      <c r="NZ6" s="245"/>
      <c r="OA6" s="245"/>
      <c r="OB6" s="245"/>
      <c r="OC6" s="245"/>
      <c r="OD6" s="245"/>
      <c r="OE6" s="245"/>
      <c r="OF6" s="245"/>
      <c r="OG6" s="245"/>
      <c r="OH6" s="245"/>
      <c r="OI6" s="245"/>
      <c r="OJ6" s="245"/>
      <c r="OK6" s="245"/>
      <c r="OL6" s="245"/>
      <c r="OM6" s="245"/>
      <c r="ON6" s="245"/>
      <c r="OO6" s="245"/>
      <c r="OP6" s="245"/>
      <c r="OQ6" s="245"/>
      <c r="OR6" s="245"/>
      <c r="OS6" s="245"/>
      <c r="OT6" s="245"/>
      <c r="OU6" s="245"/>
      <c r="OV6" s="245"/>
      <c r="OW6" s="245"/>
      <c r="OX6" s="245"/>
      <c r="OY6" s="245"/>
      <c r="OZ6" s="245"/>
      <c r="PA6" s="245"/>
      <c r="PB6" s="245"/>
      <c r="PC6" s="245"/>
      <c r="PD6" s="245"/>
      <c r="PE6" s="245"/>
      <c r="PF6" s="245"/>
      <c r="PG6" s="245"/>
      <c r="PH6" s="245"/>
      <c r="PI6" s="245"/>
      <c r="PJ6" s="245"/>
      <c r="PK6" s="245"/>
      <c r="PL6" s="245"/>
      <c r="PM6" s="245"/>
      <c r="PN6" s="245"/>
      <c r="PO6" s="245"/>
      <c r="PP6" s="245"/>
      <c r="PQ6" s="245"/>
      <c r="PR6" s="245"/>
      <c r="PS6" s="245"/>
      <c r="PT6" s="245"/>
      <c r="PU6" s="245"/>
      <c r="PV6" s="245"/>
      <c r="PW6" s="245"/>
      <c r="PX6" s="245"/>
      <c r="PY6" s="245"/>
      <c r="PZ6" s="245"/>
      <c r="QA6" s="245"/>
      <c r="QB6" s="245"/>
      <c r="QC6" s="245"/>
      <c r="QD6" s="245"/>
      <c r="QE6" s="245"/>
      <c r="QF6" s="245"/>
      <c r="QG6" s="245"/>
      <c r="QH6" s="245"/>
      <c r="QI6" s="245"/>
      <c r="QJ6" s="245"/>
      <c r="QK6" s="245"/>
      <c r="QL6" s="245"/>
      <c r="QM6" s="245"/>
      <c r="QN6" s="245"/>
      <c r="QO6" s="245"/>
      <c r="QP6" s="245"/>
      <c r="QQ6" s="245"/>
      <c r="QR6" s="245"/>
      <c r="QS6" s="245"/>
      <c r="QT6" s="245"/>
      <c r="QU6" s="245"/>
      <c r="QV6" s="245"/>
      <c r="QW6" s="245"/>
      <c r="QX6" s="245"/>
      <c r="QY6" s="245"/>
      <c r="QZ6" s="245"/>
      <c r="RA6" s="245"/>
      <c r="RB6" s="245"/>
      <c r="RC6" s="245"/>
      <c r="RD6" s="245"/>
      <c r="RE6" s="245"/>
      <c r="RF6" s="245"/>
      <c r="RG6" s="245"/>
      <c r="RH6" s="245"/>
      <c r="RI6" s="245"/>
      <c r="RJ6" s="245"/>
      <c r="RK6" s="245"/>
      <c r="RL6" s="245"/>
      <c r="RM6" s="245"/>
      <c r="RN6" s="245"/>
      <c r="RO6" s="245"/>
      <c r="RP6" s="245"/>
      <c r="RQ6" s="245"/>
      <c r="RR6" s="245"/>
      <c r="RS6" s="245"/>
      <c r="RT6" s="245"/>
      <c r="RU6" s="245"/>
      <c r="RV6" s="245"/>
      <c r="RW6" s="245"/>
      <c r="RX6" s="245"/>
      <c r="RY6" s="245"/>
      <c r="RZ6" s="245"/>
      <c r="SA6" s="245"/>
      <c r="SB6" s="245"/>
      <c r="SC6" s="245"/>
      <c r="SD6" s="245"/>
      <c r="SE6" s="245"/>
      <c r="SF6" s="245"/>
      <c r="SG6" s="245"/>
      <c r="SH6" s="245"/>
      <c r="SI6" s="245"/>
      <c r="SJ6" s="245"/>
      <c r="SK6" s="245"/>
      <c r="SL6" s="245"/>
      <c r="SM6" s="245"/>
      <c r="SN6" s="245"/>
      <c r="SO6" s="245"/>
      <c r="SP6" s="245"/>
      <c r="SQ6" s="245"/>
      <c r="SR6" s="245"/>
      <c r="SS6" s="245"/>
      <c r="ST6" s="245"/>
      <c r="SU6" s="245"/>
      <c r="SV6" s="245"/>
      <c r="SW6" s="245"/>
      <c r="SX6" s="245"/>
      <c r="SY6" s="245"/>
      <c r="SZ6" s="245"/>
      <c r="TA6" s="245"/>
      <c r="TB6" s="245"/>
      <c r="TC6" s="245"/>
      <c r="TD6" s="245"/>
      <c r="TE6" s="245"/>
      <c r="TF6" s="245"/>
      <c r="TG6" s="245"/>
      <c r="TH6" s="245"/>
      <c r="TI6" s="245"/>
      <c r="TJ6" s="245"/>
      <c r="TK6" s="245"/>
      <c r="TL6" s="245"/>
      <c r="TM6" s="245"/>
      <c r="TN6" s="245"/>
      <c r="TO6" s="245"/>
      <c r="TP6" s="245"/>
      <c r="TQ6" s="245"/>
      <c r="TR6" s="245"/>
      <c r="TS6" s="245"/>
      <c r="TT6" s="245"/>
      <c r="TU6" s="245"/>
      <c r="TV6" s="245"/>
      <c r="TW6" s="245"/>
      <c r="TX6" s="245"/>
      <c r="TY6" s="245"/>
      <c r="TZ6" s="245"/>
      <c r="UA6" s="245"/>
      <c r="UB6" s="245"/>
      <c r="UC6" s="245"/>
      <c r="UD6" s="245"/>
      <c r="UE6" s="245"/>
      <c r="UF6" s="245"/>
      <c r="UG6" s="245"/>
      <c r="UH6" s="245"/>
      <c r="UI6" s="245"/>
      <c r="UJ6" s="245"/>
      <c r="UK6" s="245"/>
      <c r="UL6" s="245"/>
      <c r="UM6" s="245"/>
      <c r="UN6" s="245"/>
      <c r="UO6" s="245"/>
      <c r="UP6" s="245"/>
      <c r="UQ6" s="245"/>
      <c r="UR6" s="245"/>
      <c r="US6" s="245"/>
      <c r="UT6" s="245"/>
      <c r="UU6" s="245"/>
      <c r="UV6" s="245"/>
      <c r="UW6" s="245"/>
      <c r="UX6" s="245"/>
      <c r="UY6" s="245"/>
      <c r="UZ6" s="245"/>
      <c r="VA6" s="245"/>
      <c r="VB6" s="245"/>
      <c r="VC6" s="245"/>
      <c r="VD6" s="245"/>
      <c r="VE6" s="245"/>
      <c r="VF6" s="245"/>
      <c r="VG6" s="245"/>
      <c r="VH6" s="245"/>
      <c r="VI6" s="245"/>
      <c r="VJ6" s="245"/>
      <c r="VK6" s="245"/>
      <c r="VL6" s="245"/>
      <c r="VM6" s="245"/>
      <c r="VN6" s="245"/>
      <c r="VO6" s="245"/>
      <c r="VP6" s="245"/>
      <c r="VQ6" s="245"/>
      <c r="VR6" s="245"/>
      <c r="VS6" s="245"/>
      <c r="VT6" s="245"/>
      <c r="VU6" s="245"/>
      <c r="VV6" s="245"/>
      <c r="VW6" s="245"/>
      <c r="VX6" s="245"/>
      <c r="VY6" s="245"/>
      <c r="VZ6" s="245"/>
      <c r="WA6" s="245"/>
      <c r="WB6" s="245"/>
      <c r="WC6" s="245"/>
      <c r="WD6" s="245"/>
      <c r="WE6" s="245"/>
      <c r="WF6" s="245"/>
      <c r="WG6" s="245"/>
      <c r="WH6" s="245"/>
      <c r="WI6" s="245"/>
      <c r="WJ6" s="245"/>
      <c r="WK6" s="245"/>
      <c r="WL6" s="245"/>
      <c r="WM6" s="245"/>
      <c r="WN6" s="245"/>
      <c r="WO6" s="245"/>
      <c r="WP6" s="245"/>
      <c r="WQ6" s="245"/>
      <c r="WR6" s="245"/>
      <c r="WS6" s="245"/>
      <c r="WT6" s="245"/>
      <c r="WU6" s="245"/>
      <c r="WV6" s="245"/>
      <c r="WW6" s="245"/>
      <c r="WX6" s="245"/>
      <c r="WY6" s="245"/>
      <c r="WZ6" s="245"/>
      <c r="XA6" s="245"/>
      <c r="XB6" s="245"/>
      <c r="XC6" s="245"/>
      <c r="XD6" s="245"/>
      <c r="XE6" s="245"/>
      <c r="XF6" s="245"/>
      <c r="XG6" s="245"/>
      <c r="XH6" s="245"/>
      <c r="XI6" s="245"/>
      <c r="XJ6" s="245"/>
      <c r="XK6" s="245"/>
      <c r="XL6" s="245"/>
      <c r="XM6" s="245"/>
      <c r="XN6" s="245"/>
      <c r="XO6" s="245"/>
      <c r="XP6" s="245"/>
      <c r="XQ6" s="245"/>
      <c r="XR6" s="245"/>
      <c r="XS6" s="245"/>
      <c r="XT6" s="245"/>
      <c r="XU6" s="245"/>
      <c r="XV6" s="245"/>
      <c r="XW6" s="245"/>
      <c r="XX6" s="245"/>
      <c r="XY6" s="245"/>
      <c r="XZ6" s="245"/>
      <c r="YA6" s="245"/>
      <c r="YB6" s="245"/>
      <c r="YC6" s="245"/>
      <c r="YD6" s="245"/>
      <c r="YE6" s="245"/>
      <c r="YF6" s="245"/>
      <c r="YG6" s="245"/>
      <c r="YH6" s="245"/>
      <c r="YI6" s="245"/>
      <c r="YJ6" s="245"/>
      <c r="YK6" s="245"/>
      <c r="YL6" s="245"/>
      <c r="YM6" s="245"/>
      <c r="YN6" s="245"/>
      <c r="YO6" s="245"/>
      <c r="YP6" s="245"/>
      <c r="YQ6" s="245"/>
      <c r="YR6" s="245"/>
      <c r="YS6" s="245"/>
      <c r="YT6" s="245"/>
      <c r="YU6" s="245"/>
      <c r="YV6" s="245"/>
      <c r="YW6" s="245"/>
      <c r="YX6" s="245"/>
      <c r="YY6" s="245"/>
      <c r="YZ6" s="245"/>
      <c r="ZA6" s="245"/>
      <c r="ZB6" s="245"/>
      <c r="ZC6" s="245"/>
      <c r="ZD6" s="245"/>
      <c r="ZE6" s="245"/>
      <c r="ZF6" s="245"/>
      <c r="ZG6" s="245"/>
      <c r="ZH6" s="245"/>
      <c r="ZI6" s="245"/>
      <c r="ZJ6" s="245"/>
      <c r="ZK6" s="245"/>
      <c r="ZL6" s="245"/>
      <c r="ZM6" s="245"/>
      <c r="ZN6" s="245"/>
      <c r="ZO6" s="245"/>
      <c r="ZP6" s="245"/>
      <c r="ZQ6" s="245"/>
      <c r="ZR6" s="245"/>
      <c r="ZS6" s="245"/>
      <c r="ZT6" s="245"/>
      <c r="ZU6" s="245"/>
      <c r="ZV6" s="245"/>
      <c r="ZW6" s="245"/>
      <c r="ZX6" s="245"/>
      <c r="ZY6" s="245"/>
      <c r="ZZ6" s="245"/>
      <c r="AAA6" s="245"/>
      <c r="AAB6" s="245"/>
      <c r="AAC6" s="245"/>
      <c r="AAD6" s="245"/>
      <c r="AAE6" s="245"/>
      <c r="AAF6" s="245"/>
      <c r="AAG6" s="245"/>
      <c r="AAH6" s="245"/>
      <c r="AAI6" s="245"/>
      <c r="AAJ6" s="245"/>
      <c r="AAK6" s="245"/>
      <c r="AAL6" s="245"/>
      <c r="AAM6" s="245"/>
      <c r="AAN6" s="245"/>
      <c r="AAO6" s="245"/>
      <c r="AAP6" s="245"/>
      <c r="AAQ6" s="245"/>
      <c r="AAR6" s="245"/>
      <c r="AAS6" s="245"/>
      <c r="AAT6" s="245"/>
      <c r="AAU6" s="245"/>
      <c r="AAV6" s="245"/>
      <c r="AAW6" s="245"/>
      <c r="AAX6" s="245"/>
      <c r="AAY6" s="245"/>
      <c r="AAZ6" s="245"/>
      <c r="ABA6" s="245"/>
      <c r="ABB6" s="245"/>
      <c r="ABC6" s="245"/>
      <c r="ABD6" s="245"/>
      <c r="ABE6" s="245"/>
      <c r="ABF6" s="245"/>
      <c r="ABG6" s="245"/>
      <c r="ABH6" s="245"/>
      <c r="ABI6" s="245"/>
      <c r="ABJ6" s="245"/>
      <c r="ABK6" s="245"/>
      <c r="ABL6" s="245"/>
      <c r="ABM6" s="245"/>
      <c r="ABN6" s="245"/>
      <c r="ABO6" s="245"/>
      <c r="ABP6" s="245"/>
      <c r="ABQ6" s="245"/>
      <c r="ABR6" s="245"/>
      <c r="ABS6" s="245"/>
      <c r="ABT6" s="245"/>
      <c r="ABU6" s="245"/>
      <c r="ABV6" s="245"/>
      <c r="ABW6" s="245"/>
      <c r="ABX6" s="245"/>
      <c r="ABY6" s="245"/>
      <c r="ABZ6" s="245"/>
      <c r="ACA6" s="245"/>
      <c r="ACB6" s="245"/>
      <c r="ACC6" s="245"/>
      <c r="ACD6" s="245"/>
      <c r="ACE6" s="245"/>
      <c r="ACF6" s="245"/>
      <c r="ACG6" s="245"/>
      <c r="ACH6" s="245"/>
      <c r="ACI6" s="245"/>
      <c r="ACJ6" s="245"/>
      <c r="ACK6" s="245"/>
      <c r="ACL6" s="245"/>
      <c r="ACM6" s="245"/>
      <c r="ACN6" s="245"/>
      <c r="ACO6" s="245"/>
      <c r="ACP6" s="245"/>
      <c r="ACQ6" s="245"/>
      <c r="ACR6" s="245"/>
      <c r="ACS6" s="245"/>
      <c r="ACT6" s="245"/>
      <c r="ACU6" s="245"/>
      <c r="ACV6" s="245"/>
      <c r="ACW6" s="245"/>
      <c r="ACX6" s="245"/>
      <c r="ACY6" s="245"/>
      <c r="ACZ6" s="245"/>
      <c r="ADA6" s="245"/>
      <c r="ADB6" s="245"/>
      <c r="ADC6" s="245"/>
      <c r="ADD6" s="245"/>
      <c r="ADE6" s="245"/>
      <c r="ADF6" s="245"/>
      <c r="ADG6" s="245"/>
      <c r="ADH6" s="245"/>
      <c r="ADI6" s="245"/>
      <c r="ADJ6" s="245"/>
      <c r="ADK6" s="245"/>
      <c r="ADL6" s="245"/>
      <c r="ADM6" s="245"/>
      <c r="ADN6" s="245"/>
      <c r="ADO6" s="245"/>
      <c r="ADP6" s="245"/>
      <c r="ADQ6" s="245"/>
      <c r="ADR6" s="245"/>
      <c r="ADS6" s="245"/>
      <c r="ADT6" s="245"/>
      <c r="ADU6" s="245"/>
      <c r="ADV6" s="245"/>
      <c r="ADW6" s="245"/>
      <c r="ADX6" s="245"/>
      <c r="ADY6" s="245"/>
      <c r="ADZ6" s="245"/>
      <c r="AEA6" s="245"/>
      <c r="AEB6" s="245"/>
      <c r="AEC6" s="245"/>
      <c r="AED6" s="245"/>
      <c r="AEE6" s="245"/>
      <c r="AEF6" s="245"/>
      <c r="AEG6" s="245"/>
      <c r="AEH6" s="245"/>
      <c r="AEI6" s="245"/>
      <c r="AEJ6" s="245"/>
      <c r="AEK6" s="245"/>
      <c r="AEL6" s="245"/>
      <c r="AEM6" s="245"/>
      <c r="AEN6" s="245"/>
      <c r="AEO6" s="245"/>
      <c r="AEP6" s="245"/>
      <c r="AEQ6" s="245"/>
      <c r="AER6" s="245"/>
      <c r="AES6" s="245"/>
      <c r="AET6" s="245"/>
      <c r="AEU6" s="245"/>
      <c r="AEV6" s="245"/>
      <c r="AEW6" s="245"/>
      <c r="AEX6" s="245"/>
      <c r="AEY6" s="245"/>
      <c r="AEZ6" s="245"/>
      <c r="AFA6" s="245"/>
      <c r="AFB6" s="245"/>
      <c r="AFC6" s="245"/>
      <c r="AFD6" s="245"/>
      <c r="AFE6" s="245"/>
      <c r="AFF6" s="245"/>
      <c r="AFG6" s="245"/>
      <c r="AFH6" s="245"/>
      <c r="AFI6" s="245"/>
      <c r="AFJ6" s="245"/>
      <c r="AFK6" s="245"/>
      <c r="AFL6" s="245"/>
      <c r="AFM6" s="245"/>
      <c r="AFN6" s="245"/>
      <c r="AFO6" s="245"/>
      <c r="AFP6" s="245"/>
      <c r="AFQ6" s="245"/>
      <c r="AFR6" s="245"/>
      <c r="AFS6" s="245"/>
      <c r="AFT6" s="245"/>
      <c r="AFU6" s="245"/>
      <c r="AFV6" s="245"/>
      <c r="AFW6" s="245"/>
      <c r="AFX6" s="245"/>
      <c r="AFY6" s="245"/>
      <c r="AFZ6" s="245"/>
      <c r="AGA6" s="245"/>
      <c r="AGB6" s="245"/>
      <c r="AGC6" s="245"/>
      <c r="AGD6" s="245"/>
      <c r="AGE6" s="245"/>
      <c r="AGF6" s="245"/>
      <c r="AGG6" s="245"/>
      <c r="AGH6" s="245"/>
      <c r="AGI6" s="245"/>
      <c r="AGJ6" s="245"/>
      <c r="AGK6" s="245"/>
      <c r="AGL6" s="245"/>
      <c r="AGM6" s="245"/>
      <c r="AGN6" s="245"/>
      <c r="AGO6" s="245"/>
      <c r="AGP6" s="245"/>
      <c r="AGQ6" s="245"/>
      <c r="AGR6" s="245"/>
      <c r="AGS6" s="245"/>
      <c r="AGT6" s="245"/>
      <c r="AGU6" s="245"/>
      <c r="AGV6" s="245"/>
      <c r="AGW6" s="245"/>
      <c r="AGX6" s="245"/>
      <c r="AGY6" s="245"/>
      <c r="AGZ6" s="245"/>
      <c r="AHA6" s="245"/>
    </row>
    <row r="7" spans="1:885" ht="30" customHeight="1" x14ac:dyDescent="0.3">
      <c r="A7" s="267"/>
      <c r="B7" s="269"/>
      <c r="C7" s="269"/>
      <c r="D7" s="272"/>
      <c r="E7" s="269"/>
      <c r="F7" s="269"/>
      <c r="G7" s="269"/>
      <c r="H7" s="269"/>
      <c r="I7" s="269"/>
      <c r="J7" s="275"/>
      <c r="K7" s="276"/>
      <c r="L7" s="270"/>
      <c r="M7" s="605"/>
      <c r="N7" s="301"/>
      <c r="O7" s="271"/>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42"/>
      <c r="B8" s="256"/>
      <c r="C8" s="253"/>
      <c r="D8" s="625"/>
      <c r="E8" s="249"/>
      <c r="F8" s="249"/>
      <c r="G8" s="249"/>
      <c r="H8" s="249"/>
      <c r="I8" s="249"/>
      <c r="J8" s="246"/>
      <c r="K8" s="253"/>
      <c r="L8" s="244"/>
      <c r="M8" s="248"/>
      <c r="N8" s="297"/>
      <c r="O8" s="624"/>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72.599999999999994" customHeight="1" x14ac:dyDescent="0.3">
      <c r="A9" s="277"/>
      <c r="B9" s="269"/>
      <c r="C9" s="273"/>
      <c r="D9" s="273"/>
      <c r="E9" s="269"/>
      <c r="F9" s="273"/>
      <c r="G9" s="273"/>
      <c r="H9" s="273"/>
      <c r="I9" s="273"/>
      <c r="J9" s="278"/>
      <c r="K9" s="273"/>
      <c r="L9" s="278"/>
      <c r="M9" s="278"/>
      <c r="N9" s="318"/>
      <c r="O9" s="279"/>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30" customHeight="1" x14ac:dyDescent="0.35">
      <c r="A10" s="242"/>
      <c r="B10" s="265"/>
      <c r="C10" s="249"/>
      <c r="D10" s="249"/>
      <c r="E10" s="249"/>
      <c r="F10" s="249"/>
      <c r="G10" s="249"/>
      <c r="H10" s="249"/>
      <c r="I10" s="249"/>
      <c r="J10" s="250"/>
      <c r="K10" s="262"/>
      <c r="L10" s="244"/>
      <c r="M10" s="248"/>
      <c r="N10" s="302"/>
      <c r="O10" s="624"/>
      <c r="P10" s="245"/>
      <c r="Q10" s="245"/>
      <c r="R10" s="245"/>
      <c r="S10" s="245"/>
      <c r="T10" s="245"/>
      <c r="U10" s="245"/>
      <c r="V10" s="245"/>
      <c r="W10" s="245"/>
      <c r="X10" s="245"/>
      <c r="Y10" s="245"/>
      <c r="Z10" s="245"/>
      <c r="AA10" s="245"/>
      <c r="AB10" s="245"/>
      <c r="AC10" s="245"/>
      <c r="AD10" s="245"/>
      <c r="AE10" s="245"/>
      <c r="AF10" s="245"/>
      <c r="AG10" s="245"/>
      <c r="AH10" s="245"/>
      <c r="AI10" s="266"/>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62.4" customHeight="1" x14ac:dyDescent="0.3">
      <c r="A11" s="277"/>
      <c r="B11" s="268"/>
      <c r="C11" s="269"/>
      <c r="D11" s="269"/>
      <c r="E11" s="269"/>
      <c r="F11" s="269"/>
      <c r="G11" s="269"/>
      <c r="H11" s="269"/>
      <c r="I11" s="269"/>
      <c r="J11" s="274"/>
      <c r="K11" s="273"/>
      <c r="L11" s="273"/>
      <c r="M11" s="278"/>
      <c r="N11" s="298"/>
      <c r="O11" s="271"/>
      <c r="P11" s="251"/>
      <c r="Q11" s="251"/>
      <c r="R11" s="251"/>
      <c r="S11" s="251"/>
      <c r="T11" s="251"/>
      <c r="U11" s="251"/>
      <c r="V11" s="251"/>
      <c r="W11" s="251"/>
      <c r="X11" s="251"/>
      <c r="Y11" s="251"/>
      <c r="Z11" s="251"/>
      <c r="AA11" s="251"/>
      <c r="AB11" s="251"/>
      <c r="AC11" s="251"/>
      <c r="AD11" s="251"/>
      <c r="AE11" s="251"/>
      <c r="AF11" s="251"/>
      <c r="AG11" s="251"/>
      <c r="AH11" s="251"/>
      <c r="AI11" s="251"/>
      <c r="AJ11" s="251"/>
      <c r="AK11" s="251"/>
      <c r="AL11" s="251"/>
      <c r="AM11" s="251"/>
      <c r="AN11" s="251"/>
      <c r="AO11" s="251"/>
      <c r="AP11" s="251"/>
      <c r="AQ11" s="251"/>
      <c r="AR11" s="251"/>
      <c r="AS11" s="251"/>
      <c r="AT11" s="251"/>
      <c r="AU11" s="251"/>
      <c r="AV11" s="251"/>
      <c r="AW11" s="251"/>
      <c r="AX11" s="251"/>
      <c r="AY11" s="251"/>
      <c r="AZ11" s="251"/>
      <c r="BA11" s="251"/>
      <c r="BB11" s="251"/>
      <c r="BC11" s="251"/>
      <c r="BD11" s="251"/>
      <c r="BE11" s="251"/>
      <c r="BF11" s="251"/>
      <c r="BG11" s="251"/>
      <c r="BH11" s="251"/>
      <c r="BI11" s="251"/>
      <c r="BJ11" s="251"/>
      <c r="BK11" s="251"/>
      <c r="BL11" s="251"/>
      <c r="BM11" s="251"/>
      <c r="BN11" s="251"/>
      <c r="BO11" s="251"/>
      <c r="BP11" s="251"/>
      <c r="BQ11" s="251"/>
      <c r="BR11" s="251"/>
      <c r="BS11" s="251"/>
      <c r="BT11" s="251"/>
      <c r="BU11" s="251"/>
      <c r="BV11" s="251"/>
      <c r="BW11" s="251"/>
      <c r="BX11" s="251"/>
      <c r="BY11" s="251"/>
      <c r="BZ11" s="251"/>
      <c r="CA11" s="251"/>
      <c r="CB11" s="251"/>
      <c r="CC11" s="251"/>
      <c r="CD11" s="251"/>
      <c r="CE11" s="251"/>
      <c r="CF11" s="251"/>
      <c r="CG11" s="251"/>
      <c r="CH11" s="251"/>
      <c r="CI11" s="251"/>
      <c r="CJ11" s="251"/>
      <c r="CK11" s="251"/>
      <c r="CL11" s="251"/>
      <c r="CM11" s="251"/>
      <c r="CN11" s="251"/>
      <c r="CO11" s="251"/>
      <c r="CP11" s="251"/>
      <c r="CQ11" s="251"/>
      <c r="CR11" s="251"/>
      <c r="CS11" s="251"/>
      <c r="CT11" s="251"/>
      <c r="CU11" s="251"/>
      <c r="CV11" s="251"/>
      <c r="CW11" s="251"/>
      <c r="CX11" s="251"/>
      <c r="CY11" s="251"/>
      <c r="CZ11" s="251"/>
      <c r="DA11" s="251"/>
      <c r="DB11" s="251"/>
      <c r="DC11" s="251"/>
      <c r="DD11" s="251"/>
      <c r="DE11" s="251"/>
      <c r="DF11" s="251"/>
      <c r="DG11" s="251"/>
      <c r="DH11" s="251"/>
      <c r="DI11" s="251"/>
      <c r="DJ11" s="251"/>
      <c r="DK11" s="251"/>
      <c r="DL11" s="251"/>
      <c r="DM11" s="251"/>
      <c r="DN11" s="251"/>
      <c r="DO11" s="251"/>
      <c r="DP11" s="251"/>
      <c r="DQ11" s="251"/>
      <c r="DR11" s="251"/>
      <c r="DS11" s="251"/>
      <c r="DT11" s="251"/>
      <c r="DU11" s="251"/>
      <c r="DV11" s="251"/>
      <c r="DW11" s="251"/>
      <c r="DX11" s="251"/>
      <c r="DY11" s="251"/>
      <c r="DZ11" s="251"/>
      <c r="EA11" s="251"/>
      <c r="EB11" s="251"/>
      <c r="EC11" s="251"/>
      <c r="ED11" s="251"/>
      <c r="EE11" s="251"/>
      <c r="EF11" s="251"/>
      <c r="EG11" s="251"/>
      <c r="EH11" s="251"/>
      <c r="EI11" s="251"/>
      <c r="EJ11" s="251"/>
      <c r="EK11" s="251"/>
      <c r="EL11" s="251"/>
      <c r="EM11" s="251"/>
      <c r="EN11" s="251"/>
      <c r="EO11" s="251"/>
      <c r="EP11" s="251"/>
      <c r="EQ11" s="251"/>
      <c r="ER11" s="251"/>
      <c r="ES11" s="251"/>
      <c r="ET11" s="251"/>
      <c r="EU11" s="251"/>
      <c r="EV11" s="251"/>
      <c r="EW11" s="251"/>
      <c r="EX11" s="251"/>
      <c r="EY11" s="251"/>
      <c r="EZ11" s="251"/>
      <c r="FA11" s="251"/>
      <c r="FB11" s="251"/>
      <c r="FC11" s="251"/>
      <c r="FD11" s="251"/>
      <c r="FE11" s="251"/>
      <c r="FF11" s="251"/>
      <c r="FG11" s="251"/>
      <c r="FH11" s="251"/>
      <c r="FI11" s="251"/>
      <c r="FJ11" s="251"/>
      <c r="FK11" s="251"/>
      <c r="FL11" s="251"/>
      <c r="FM11" s="251"/>
      <c r="FN11" s="251"/>
      <c r="FO11" s="251"/>
      <c r="FP11" s="251"/>
      <c r="FQ11" s="251"/>
      <c r="FR11" s="251"/>
      <c r="FS11" s="251"/>
      <c r="FT11" s="251"/>
      <c r="FU11" s="251"/>
      <c r="FV11" s="251"/>
      <c r="FW11" s="251"/>
      <c r="FX11" s="251"/>
      <c r="FY11" s="251"/>
      <c r="FZ11" s="251"/>
      <c r="GA11" s="251"/>
      <c r="GB11" s="251"/>
      <c r="GC11" s="251"/>
      <c r="GD11" s="251"/>
      <c r="GE11" s="251"/>
      <c r="GF11" s="251"/>
      <c r="GG11" s="251"/>
      <c r="GH11" s="251"/>
      <c r="GI11" s="251"/>
      <c r="GJ11" s="251"/>
      <c r="GK11" s="251"/>
      <c r="GL11" s="251"/>
      <c r="GM11" s="251"/>
      <c r="GN11" s="251"/>
      <c r="GO11" s="251"/>
      <c r="GP11" s="251"/>
      <c r="GQ11" s="251"/>
      <c r="GR11" s="251"/>
      <c r="GS11" s="251"/>
      <c r="GT11" s="251"/>
      <c r="GU11" s="251"/>
      <c r="GV11" s="251"/>
      <c r="GW11" s="251"/>
      <c r="GX11" s="251"/>
      <c r="GY11" s="251"/>
      <c r="GZ11" s="251"/>
      <c r="HA11" s="251"/>
      <c r="HB11" s="251"/>
      <c r="HC11" s="251"/>
      <c r="HD11" s="251"/>
      <c r="HE11" s="251"/>
      <c r="HF11" s="251"/>
      <c r="HG11" s="251"/>
      <c r="HH11" s="251"/>
      <c r="HI11" s="251"/>
      <c r="HJ11" s="251"/>
      <c r="HK11" s="251"/>
      <c r="HL11" s="251"/>
      <c r="HM11" s="251"/>
      <c r="HN11" s="251"/>
      <c r="HO11" s="251"/>
      <c r="HP11" s="251"/>
      <c r="HQ11" s="251"/>
      <c r="HR11" s="251"/>
      <c r="HS11" s="251"/>
      <c r="HT11" s="251"/>
      <c r="HU11" s="251"/>
      <c r="HV11" s="251"/>
      <c r="HW11" s="251"/>
      <c r="HX11" s="251"/>
      <c r="HY11" s="251"/>
      <c r="HZ11" s="251"/>
      <c r="IA11" s="251"/>
      <c r="IB11" s="251"/>
      <c r="IC11" s="251"/>
      <c r="ID11" s="251"/>
      <c r="IE11" s="251"/>
      <c r="IF11" s="251"/>
      <c r="IG11" s="251"/>
      <c r="IH11" s="251"/>
      <c r="II11" s="251"/>
      <c r="IJ11" s="251"/>
      <c r="IK11" s="251"/>
      <c r="IL11" s="251"/>
      <c r="IM11" s="251"/>
      <c r="IN11" s="251"/>
      <c r="IO11" s="251"/>
      <c r="IP11" s="251"/>
      <c r="IQ11" s="251"/>
      <c r="IR11" s="251"/>
      <c r="IS11" s="251"/>
      <c r="IT11" s="251"/>
      <c r="IU11" s="251"/>
      <c r="IV11" s="251"/>
      <c r="IW11" s="251"/>
      <c r="IX11" s="251"/>
      <c r="IY11" s="251"/>
      <c r="IZ11" s="251"/>
      <c r="JA11" s="251"/>
      <c r="JB11" s="251"/>
      <c r="JC11" s="251"/>
      <c r="JD11" s="251"/>
      <c r="JE11" s="251"/>
      <c r="JF11" s="251"/>
      <c r="JG11" s="251"/>
      <c r="JH11" s="251"/>
      <c r="JI11" s="251"/>
      <c r="JJ11" s="251"/>
      <c r="JK11" s="251"/>
      <c r="JL11" s="251"/>
      <c r="JM11" s="251"/>
      <c r="JN11" s="251"/>
      <c r="JO11" s="251"/>
      <c r="JP11" s="251"/>
      <c r="JQ11" s="251"/>
      <c r="JR11" s="251"/>
      <c r="JS11" s="251"/>
      <c r="JT11" s="251"/>
      <c r="JU11" s="251"/>
      <c r="JV11" s="251"/>
      <c r="JW11" s="251"/>
      <c r="JX11" s="251"/>
      <c r="JY11" s="251"/>
      <c r="JZ11" s="251"/>
      <c r="KA11" s="251"/>
      <c r="KB11" s="251"/>
      <c r="KC11" s="251"/>
      <c r="KD11" s="251"/>
      <c r="KE11" s="251"/>
      <c r="KF11" s="251"/>
      <c r="KG11" s="251"/>
      <c r="KH11" s="251"/>
      <c r="KI11" s="251"/>
      <c r="KJ11" s="251"/>
      <c r="KK11" s="251"/>
      <c r="KL11" s="251"/>
      <c r="KM11" s="251"/>
      <c r="KN11" s="251"/>
      <c r="KO11" s="251"/>
      <c r="KP11" s="251"/>
      <c r="KQ11" s="251"/>
      <c r="KR11" s="251"/>
      <c r="KS11" s="251"/>
      <c r="KT11" s="251"/>
      <c r="KU11" s="251"/>
      <c r="KV11" s="251"/>
      <c r="KW11" s="251"/>
      <c r="KX11" s="251"/>
      <c r="KY11" s="251"/>
      <c r="KZ11" s="251"/>
      <c r="LA11" s="251"/>
      <c r="LB11" s="251"/>
      <c r="LC11" s="251"/>
      <c r="LD11" s="251"/>
      <c r="LE11" s="251"/>
      <c r="LF11" s="251"/>
      <c r="LG11" s="251"/>
      <c r="LH11" s="251"/>
      <c r="LI11" s="251"/>
      <c r="LJ11" s="251"/>
      <c r="LK11" s="251"/>
      <c r="LL11" s="251"/>
      <c r="LM11" s="251"/>
      <c r="LN11" s="251"/>
      <c r="LO11" s="251"/>
      <c r="LP11" s="251"/>
      <c r="LQ11" s="251"/>
      <c r="LR11" s="251"/>
      <c r="LS11" s="251"/>
      <c r="LT11" s="251"/>
      <c r="LU11" s="251"/>
      <c r="LV11" s="251"/>
      <c r="LW11" s="251"/>
      <c r="LX11" s="251"/>
      <c r="LY11" s="251"/>
      <c r="LZ11" s="251"/>
      <c r="MA11" s="251"/>
      <c r="MB11" s="251"/>
      <c r="MC11" s="251"/>
      <c r="MD11" s="251"/>
      <c r="ME11" s="251"/>
      <c r="MF11" s="251"/>
      <c r="MG11" s="251"/>
      <c r="MH11" s="251"/>
      <c r="MI11" s="251"/>
      <c r="MJ11" s="251"/>
      <c r="MK11" s="251"/>
      <c r="ML11" s="251"/>
      <c r="MM11" s="251"/>
      <c r="MN11" s="251"/>
      <c r="MO11" s="251"/>
      <c r="MP11" s="251"/>
      <c r="MQ11" s="251"/>
      <c r="MR11" s="251"/>
      <c r="MS11" s="251"/>
      <c r="MT11" s="251"/>
      <c r="MU11" s="251"/>
      <c r="MV11" s="251"/>
      <c r="MW11" s="251"/>
      <c r="MX11" s="251"/>
      <c r="MY11" s="251"/>
      <c r="MZ11" s="251"/>
      <c r="NA11" s="251"/>
      <c r="NB11" s="251"/>
      <c r="NC11" s="251"/>
      <c r="ND11" s="251"/>
      <c r="NE11" s="251"/>
      <c r="NF11" s="251"/>
      <c r="NG11" s="251"/>
      <c r="NH11" s="251"/>
      <c r="NI11" s="251"/>
      <c r="NJ11" s="251"/>
      <c r="NK11" s="251"/>
      <c r="NL11" s="251"/>
      <c r="NM11" s="251"/>
      <c r="NN11" s="251"/>
      <c r="NO11" s="251"/>
      <c r="NP11" s="251"/>
      <c r="NQ11" s="251"/>
      <c r="NR11" s="251"/>
      <c r="NS11" s="251"/>
      <c r="NT11" s="251"/>
      <c r="NU11" s="251"/>
      <c r="NV11" s="251"/>
      <c r="NW11" s="251"/>
      <c r="NX11" s="251"/>
      <c r="NY11" s="251"/>
      <c r="NZ11" s="251"/>
      <c r="OA11" s="251"/>
      <c r="OB11" s="251"/>
      <c r="OC11" s="251"/>
      <c r="OD11" s="251"/>
      <c r="OE11" s="251"/>
      <c r="OF11" s="251"/>
      <c r="OG11" s="251"/>
      <c r="OH11" s="251"/>
      <c r="OI11" s="251"/>
      <c r="OJ11" s="251"/>
      <c r="OK11" s="251"/>
      <c r="OL11" s="251"/>
      <c r="OM11" s="251"/>
      <c r="ON11" s="251"/>
      <c r="OO11" s="251"/>
      <c r="OP11" s="251"/>
      <c r="OQ11" s="251"/>
      <c r="OR11" s="251"/>
      <c r="OS11" s="251"/>
      <c r="OT11" s="251"/>
      <c r="OU11" s="251"/>
      <c r="OV11" s="251"/>
      <c r="OW11" s="251"/>
      <c r="OX11" s="251"/>
      <c r="OY11" s="251"/>
      <c r="OZ11" s="251"/>
      <c r="PA11" s="251"/>
      <c r="PB11" s="251"/>
      <c r="PC11" s="251"/>
      <c r="PD11" s="251"/>
      <c r="PE11" s="251"/>
      <c r="PF11" s="251"/>
      <c r="PG11" s="251"/>
      <c r="PH11" s="251"/>
      <c r="PI11" s="251"/>
      <c r="PJ11" s="251"/>
      <c r="PK11" s="251"/>
      <c r="PL11" s="251"/>
      <c r="PM11" s="251"/>
      <c r="PN11" s="251"/>
      <c r="PO11" s="251"/>
      <c r="PP11" s="251"/>
      <c r="PQ11" s="251"/>
      <c r="PR11" s="251"/>
      <c r="PS11" s="251"/>
      <c r="PT11" s="251"/>
      <c r="PU11" s="251"/>
      <c r="PV11" s="251"/>
      <c r="PW11" s="251"/>
      <c r="PX11" s="251"/>
      <c r="PY11" s="251"/>
      <c r="PZ11" s="251"/>
      <c r="QA11" s="251"/>
      <c r="QB11" s="251"/>
      <c r="QC11" s="251"/>
      <c r="QD11" s="251"/>
      <c r="QE11" s="251"/>
      <c r="QF11" s="251"/>
      <c r="QG11" s="251"/>
      <c r="QH11" s="251"/>
      <c r="QI11" s="251"/>
      <c r="QJ11" s="251"/>
      <c r="QK11" s="251"/>
      <c r="QL11" s="251"/>
      <c r="QM11" s="251"/>
      <c r="QN11" s="251"/>
      <c r="QO11" s="251"/>
      <c r="QP11" s="251"/>
      <c r="QQ11" s="251"/>
      <c r="QR11" s="251"/>
      <c r="QS11" s="251"/>
      <c r="QT11" s="251"/>
      <c r="QU11" s="251"/>
      <c r="QV11" s="251"/>
      <c r="QW11" s="251"/>
      <c r="QX11" s="251"/>
      <c r="QY11" s="251"/>
      <c r="QZ11" s="251"/>
      <c r="RA11" s="251"/>
      <c r="RB11" s="251"/>
      <c r="RC11" s="251"/>
      <c r="RD11" s="251"/>
      <c r="RE11" s="251"/>
      <c r="RF11" s="251"/>
      <c r="RG11" s="251"/>
      <c r="RH11" s="251"/>
      <c r="RI11" s="251"/>
      <c r="RJ11" s="251"/>
      <c r="RK11" s="251"/>
      <c r="RL11" s="251"/>
      <c r="RM11" s="251"/>
      <c r="RN11" s="251"/>
      <c r="RO11" s="251"/>
      <c r="RP11" s="251"/>
      <c r="RQ11" s="251"/>
      <c r="RR11" s="251"/>
      <c r="RS11" s="251"/>
      <c r="RT11" s="251"/>
      <c r="RU11" s="251"/>
      <c r="RV11" s="251"/>
      <c r="RW11" s="251"/>
      <c r="RX11" s="251"/>
      <c r="RY11" s="251"/>
      <c r="RZ11" s="251"/>
      <c r="SA11" s="251"/>
      <c r="SB11" s="251"/>
      <c r="SC11" s="251"/>
      <c r="SD11" s="251"/>
      <c r="SE11" s="251"/>
      <c r="SF11" s="251"/>
      <c r="SG11" s="251"/>
      <c r="SH11" s="251"/>
      <c r="SI11" s="251"/>
      <c r="SJ11" s="251"/>
      <c r="SK11" s="251"/>
      <c r="SL11" s="251"/>
      <c r="SM11" s="251"/>
      <c r="SN11" s="251"/>
      <c r="SO11" s="251"/>
      <c r="SP11" s="251"/>
      <c r="SQ11" s="251"/>
      <c r="SR11" s="251"/>
      <c r="SS11" s="251"/>
      <c r="ST11" s="251"/>
      <c r="SU11" s="251"/>
      <c r="SV11" s="251"/>
      <c r="SW11" s="251"/>
      <c r="SX11" s="251"/>
      <c r="SY11" s="251"/>
      <c r="SZ11" s="251"/>
      <c r="TA11" s="251"/>
      <c r="TB11" s="251"/>
      <c r="TC11" s="251"/>
      <c r="TD11" s="251"/>
      <c r="TE11" s="251"/>
      <c r="TF11" s="251"/>
      <c r="TG11" s="251"/>
      <c r="TH11" s="251"/>
      <c r="TI11" s="251"/>
      <c r="TJ11" s="251"/>
      <c r="TK11" s="251"/>
      <c r="TL11" s="251"/>
      <c r="TM11" s="251"/>
      <c r="TN11" s="251"/>
      <c r="TO11" s="251"/>
      <c r="TP11" s="251"/>
      <c r="TQ11" s="251"/>
      <c r="TR11" s="251"/>
      <c r="TS11" s="251"/>
      <c r="TT11" s="251"/>
      <c r="TU11" s="251"/>
      <c r="TV11" s="251"/>
      <c r="TW11" s="251"/>
      <c r="TX11" s="251"/>
      <c r="TY11" s="251"/>
      <c r="TZ11" s="251"/>
      <c r="UA11" s="251"/>
      <c r="UB11" s="251"/>
      <c r="UC11" s="251"/>
      <c r="UD11" s="251"/>
      <c r="UE11" s="251"/>
      <c r="UF11" s="251"/>
      <c r="UG11" s="251"/>
      <c r="UH11" s="251"/>
      <c r="UI11" s="251"/>
      <c r="UJ11" s="251"/>
      <c r="UK11" s="251"/>
      <c r="UL11" s="251"/>
      <c r="UM11" s="251"/>
      <c r="UN11" s="251"/>
      <c r="UO11" s="251"/>
      <c r="UP11" s="251"/>
      <c r="UQ11" s="251"/>
      <c r="UR11" s="251"/>
      <c r="US11" s="251"/>
      <c r="UT11" s="251"/>
      <c r="UU11" s="251"/>
      <c r="UV11" s="251"/>
      <c r="UW11" s="251"/>
      <c r="UX11" s="251"/>
      <c r="UY11" s="251"/>
      <c r="UZ11" s="251"/>
      <c r="VA11" s="251"/>
      <c r="VB11" s="251"/>
      <c r="VC11" s="251"/>
      <c r="VD11" s="251"/>
      <c r="VE11" s="251"/>
      <c r="VF11" s="251"/>
      <c r="VG11" s="251"/>
      <c r="VH11" s="251"/>
      <c r="VI11" s="251"/>
      <c r="VJ11" s="251"/>
      <c r="VK11" s="251"/>
      <c r="VL11" s="251"/>
      <c r="VM11" s="251"/>
      <c r="VN11" s="251"/>
      <c r="VO11" s="251"/>
      <c r="VP11" s="251"/>
      <c r="VQ11" s="251"/>
      <c r="VR11" s="251"/>
      <c r="VS11" s="251"/>
      <c r="VT11" s="251"/>
      <c r="VU11" s="251"/>
      <c r="VV11" s="251"/>
      <c r="VW11" s="251"/>
      <c r="VX11" s="251"/>
      <c r="VY11" s="251"/>
      <c r="VZ11" s="251"/>
      <c r="WA11" s="251"/>
      <c r="WB11" s="251"/>
      <c r="WC11" s="251"/>
      <c r="WD11" s="251"/>
      <c r="WE11" s="251"/>
      <c r="WF11" s="251"/>
      <c r="WG11" s="251"/>
      <c r="WH11" s="251"/>
      <c r="WI11" s="251"/>
      <c r="WJ11" s="251"/>
      <c r="WK11" s="251"/>
      <c r="WL11" s="251"/>
      <c r="WM11" s="251"/>
      <c r="WN11" s="251"/>
      <c r="WO11" s="251"/>
      <c r="WP11" s="251"/>
      <c r="WQ11" s="251"/>
      <c r="WR11" s="251"/>
      <c r="WS11" s="251"/>
      <c r="WT11" s="251"/>
      <c r="WU11" s="251"/>
      <c r="WV11" s="251"/>
      <c r="WW11" s="251"/>
      <c r="WX11" s="251"/>
      <c r="WY11" s="251"/>
      <c r="WZ11" s="251"/>
      <c r="XA11" s="251"/>
      <c r="XB11" s="251"/>
      <c r="XC11" s="251"/>
      <c r="XD11" s="251"/>
      <c r="XE11" s="251"/>
      <c r="XF11" s="251"/>
      <c r="XG11" s="251"/>
      <c r="XH11" s="251"/>
      <c r="XI11" s="251"/>
      <c r="XJ11" s="251"/>
      <c r="XK11" s="251"/>
      <c r="XL11" s="251"/>
      <c r="XM11" s="251"/>
      <c r="XN11" s="251"/>
      <c r="XO11" s="251"/>
      <c r="XP11" s="251"/>
      <c r="XQ11" s="251"/>
      <c r="XR11" s="251"/>
      <c r="XS11" s="251"/>
      <c r="XT11" s="251"/>
      <c r="XU11" s="251"/>
      <c r="XV11" s="251"/>
      <c r="XW11" s="251"/>
      <c r="XX11" s="251"/>
      <c r="XY11" s="251"/>
      <c r="XZ11" s="251"/>
      <c r="YA11" s="251"/>
      <c r="YB11" s="251"/>
      <c r="YC11" s="251"/>
      <c r="YD11" s="251"/>
      <c r="YE11" s="251"/>
      <c r="YF11" s="251"/>
      <c r="YG11" s="251"/>
      <c r="YH11" s="251"/>
      <c r="YI11" s="251"/>
      <c r="YJ11" s="251"/>
      <c r="YK11" s="251"/>
      <c r="YL11" s="251"/>
      <c r="YM11" s="251"/>
      <c r="YN11" s="251"/>
      <c r="YO11" s="251"/>
      <c r="YP11" s="251"/>
      <c r="YQ11" s="251"/>
      <c r="YR11" s="251"/>
      <c r="YS11" s="251"/>
      <c r="YT11" s="251"/>
      <c r="YU11" s="251"/>
      <c r="YV11" s="251"/>
      <c r="YW11" s="251"/>
      <c r="YX11" s="251"/>
      <c r="YY11" s="251"/>
      <c r="YZ11" s="251"/>
      <c r="ZA11" s="251"/>
      <c r="ZB11" s="251"/>
      <c r="ZC11" s="251"/>
      <c r="ZD11" s="251"/>
      <c r="ZE11" s="251"/>
      <c r="ZF11" s="251"/>
      <c r="ZG11" s="251"/>
      <c r="ZH11" s="251"/>
      <c r="ZI11" s="251"/>
      <c r="ZJ11" s="251"/>
      <c r="ZK11" s="251"/>
      <c r="ZL11" s="251"/>
      <c r="ZM11" s="251"/>
      <c r="ZN11" s="251"/>
      <c r="ZO11" s="251"/>
      <c r="ZP11" s="251"/>
      <c r="ZQ11" s="251"/>
      <c r="ZR11" s="251"/>
      <c r="ZS11" s="251"/>
      <c r="ZT11" s="251"/>
      <c r="ZU11" s="251"/>
      <c r="ZV11" s="251"/>
      <c r="ZW11" s="251"/>
      <c r="ZX11" s="251"/>
      <c r="ZY11" s="251"/>
      <c r="ZZ11" s="251"/>
      <c r="AAA11" s="251"/>
      <c r="AAB11" s="251"/>
      <c r="AAC11" s="251"/>
      <c r="AAD11" s="251"/>
      <c r="AAE11" s="251"/>
      <c r="AAF11" s="251"/>
      <c r="AAG11" s="251"/>
      <c r="AAH11" s="251"/>
      <c r="AAI11" s="251"/>
      <c r="AAJ11" s="251"/>
      <c r="AAK11" s="251"/>
      <c r="AAL11" s="251"/>
      <c r="AAM11" s="251"/>
      <c r="AAN11" s="251"/>
      <c r="AAO11" s="251"/>
      <c r="AAP11" s="251"/>
      <c r="AAQ11" s="251"/>
      <c r="AAR11" s="251"/>
      <c r="AAS11" s="251"/>
      <c r="AAT11" s="251"/>
      <c r="AAU11" s="251"/>
      <c r="AAV11" s="251"/>
      <c r="AAW11" s="251"/>
      <c r="AAX11" s="251"/>
      <c r="AAY11" s="251"/>
      <c r="AAZ11" s="251"/>
      <c r="ABA11" s="251"/>
      <c r="ABB11" s="251"/>
      <c r="ABC11" s="251"/>
      <c r="ABD11" s="251"/>
      <c r="ABE11" s="251"/>
      <c r="ABF11" s="251"/>
      <c r="ABG11" s="251"/>
      <c r="ABH11" s="251"/>
      <c r="ABI11" s="251"/>
      <c r="ABJ11" s="251"/>
      <c r="ABK11" s="251"/>
      <c r="ABL11" s="251"/>
      <c r="ABM11" s="251"/>
      <c r="ABN11" s="251"/>
      <c r="ABO11" s="251"/>
      <c r="ABP11" s="251"/>
      <c r="ABQ11" s="251"/>
      <c r="ABR11" s="251"/>
      <c r="ABS11" s="251"/>
      <c r="ABT11" s="251"/>
      <c r="ABU11" s="251"/>
      <c r="ABV11" s="251"/>
      <c r="ABW11" s="251"/>
      <c r="ABX11" s="251"/>
      <c r="ABY11" s="251"/>
      <c r="ABZ11" s="251"/>
      <c r="ACA11" s="251"/>
      <c r="ACB11" s="251"/>
      <c r="ACC11" s="251"/>
      <c r="ACD11" s="251"/>
      <c r="ACE11" s="251"/>
      <c r="ACF11" s="251"/>
      <c r="ACG11" s="251"/>
      <c r="ACH11" s="251"/>
      <c r="ACI11" s="251"/>
      <c r="ACJ11" s="251"/>
      <c r="ACK11" s="251"/>
      <c r="ACL11" s="251"/>
      <c r="ACM11" s="251"/>
      <c r="ACN11" s="251"/>
      <c r="ACO11" s="251"/>
      <c r="ACP11" s="251"/>
      <c r="ACQ11" s="251"/>
      <c r="ACR11" s="251"/>
      <c r="ACS11" s="251"/>
      <c r="ACT11" s="251"/>
      <c r="ACU11" s="251"/>
      <c r="ACV11" s="251"/>
      <c r="ACW11" s="251"/>
      <c r="ACX11" s="251"/>
      <c r="ACY11" s="251"/>
      <c r="ACZ11" s="251"/>
      <c r="ADA11" s="251"/>
      <c r="ADB11" s="251"/>
      <c r="ADC11" s="251"/>
      <c r="ADD11" s="251"/>
      <c r="ADE11" s="251"/>
      <c r="ADF11" s="251"/>
      <c r="ADG11" s="251"/>
      <c r="ADH11" s="251"/>
      <c r="ADI11" s="251"/>
      <c r="ADJ11" s="251"/>
      <c r="ADK11" s="251"/>
      <c r="ADL11" s="251"/>
      <c r="ADM11" s="251"/>
      <c r="ADN11" s="251"/>
      <c r="ADO11" s="251"/>
      <c r="ADP11" s="251"/>
      <c r="ADQ11" s="251"/>
      <c r="ADR11" s="251"/>
      <c r="ADS11" s="251"/>
      <c r="ADT11" s="251"/>
      <c r="ADU11" s="251"/>
      <c r="ADV11" s="251"/>
      <c r="ADW11" s="251"/>
      <c r="ADX11" s="251"/>
      <c r="ADY11" s="251"/>
      <c r="ADZ11" s="251"/>
      <c r="AEA11" s="251"/>
      <c r="AEB11" s="251"/>
      <c r="AEC11" s="251"/>
      <c r="AED11" s="251"/>
      <c r="AEE11" s="251"/>
      <c r="AEF11" s="251"/>
      <c r="AEG11" s="251"/>
      <c r="AEH11" s="251"/>
      <c r="AEI11" s="251"/>
      <c r="AEJ11" s="251"/>
      <c r="AEK11" s="251"/>
      <c r="AEL11" s="251"/>
      <c r="AEM11" s="251"/>
      <c r="AEN11" s="251"/>
      <c r="AEO11" s="251"/>
      <c r="AEP11" s="251"/>
      <c r="AEQ11" s="251"/>
      <c r="AER11" s="251"/>
      <c r="AES11" s="251"/>
      <c r="AET11" s="251"/>
      <c r="AEU11" s="251"/>
      <c r="AEV11" s="251"/>
      <c r="AEW11" s="251"/>
      <c r="AEX11" s="251"/>
      <c r="AEY11" s="251"/>
      <c r="AEZ11" s="251"/>
      <c r="AFA11" s="251"/>
      <c r="AFB11" s="251"/>
      <c r="AFC11" s="251"/>
      <c r="AFD11" s="251"/>
      <c r="AFE11" s="251"/>
      <c r="AFF11" s="251"/>
      <c r="AFG11" s="251"/>
      <c r="AFH11" s="251"/>
      <c r="AFI11" s="251"/>
      <c r="AFJ11" s="251"/>
      <c r="AFK11" s="251"/>
      <c r="AFL11" s="251"/>
      <c r="AFM11" s="251"/>
      <c r="AFN11" s="251"/>
      <c r="AFO11" s="251"/>
      <c r="AFP11" s="251"/>
      <c r="AFQ11" s="251"/>
      <c r="AFR11" s="251"/>
      <c r="AFS11" s="251"/>
      <c r="AFT11" s="251"/>
      <c r="AFU11" s="251"/>
      <c r="AFV11" s="251"/>
      <c r="AFW11" s="251"/>
      <c r="AFX11" s="251"/>
      <c r="AFY11" s="251"/>
      <c r="AFZ11" s="251"/>
      <c r="AGA11" s="251"/>
      <c r="AGB11" s="251"/>
      <c r="AGC11" s="251"/>
      <c r="AGD11" s="251"/>
      <c r="AGE11" s="251"/>
      <c r="AGF11" s="251"/>
      <c r="AGG11" s="251"/>
      <c r="AGH11" s="251"/>
      <c r="AGI11" s="251"/>
      <c r="AGJ11" s="251"/>
      <c r="AGK11" s="251"/>
      <c r="AGL11" s="251"/>
      <c r="AGM11" s="251"/>
      <c r="AGN11" s="251"/>
      <c r="AGO11" s="251"/>
      <c r="AGP11" s="251"/>
      <c r="AGQ11" s="251"/>
      <c r="AGR11" s="251"/>
      <c r="AGS11" s="251"/>
      <c r="AGT11" s="251"/>
      <c r="AGU11" s="251"/>
      <c r="AGV11" s="251"/>
      <c r="AGW11" s="251"/>
      <c r="AGX11" s="251"/>
      <c r="AGY11" s="251"/>
      <c r="AGZ11" s="251"/>
      <c r="AHA11" s="251"/>
    </row>
    <row r="12" spans="1:885" ht="30" customHeight="1" x14ac:dyDescent="0.3">
      <c r="A12" s="242"/>
      <c r="B12" s="256"/>
      <c r="C12" s="249"/>
      <c r="D12" s="249"/>
      <c r="E12" s="249"/>
      <c r="F12" s="249"/>
      <c r="G12" s="249"/>
      <c r="H12" s="249"/>
      <c r="I12" s="249"/>
      <c r="J12" s="244"/>
      <c r="K12" s="257"/>
      <c r="L12" s="244"/>
      <c r="M12" s="248"/>
      <c r="N12" s="297"/>
      <c r="O12" s="624"/>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245"/>
      <c r="BH12" s="245"/>
      <c r="BI12" s="245"/>
      <c r="BJ12" s="245"/>
      <c r="BK12" s="245"/>
      <c r="BL12" s="245"/>
      <c r="BM12" s="245"/>
      <c r="BN12" s="245"/>
      <c r="BO12" s="245"/>
      <c r="BP12" s="245"/>
      <c r="BQ12" s="245"/>
      <c r="BR12" s="245"/>
      <c r="BS12" s="245"/>
      <c r="BT12" s="245"/>
      <c r="BU12" s="245"/>
      <c r="BV12" s="245"/>
      <c r="BW12" s="245"/>
      <c r="BX12" s="245"/>
      <c r="BY12" s="245"/>
      <c r="BZ12" s="245"/>
      <c r="CA12" s="245"/>
      <c r="CB12" s="245"/>
      <c r="CC12" s="245"/>
      <c r="CD12" s="245"/>
      <c r="CE12" s="245"/>
      <c r="CF12" s="245"/>
      <c r="CG12" s="245"/>
      <c r="CH12" s="245"/>
      <c r="CI12" s="245"/>
      <c r="CJ12" s="245"/>
      <c r="CK12" s="245"/>
      <c r="CL12" s="245"/>
      <c r="CM12" s="245"/>
      <c r="CN12" s="245"/>
      <c r="CO12" s="245"/>
      <c r="CP12" s="245"/>
      <c r="CQ12" s="245"/>
      <c r="CR12" s="245"/>
      <c r="CS12" s="245"/>
      <c r="CT12" s="245"/>
      <c r="CU12" s="245"/>
      <c r="CV12" s="245"/>
      <c r="CW12" s="245"/>
      <c r="CX12" s="245"/>
      <c r="CY12" s="245"/>
      <c r="CZ12" s="245"/>
      <c r="DA12" s="245"/>
      <c r="DB12" s="245"/>
      <c r="DC12" s="245"/>
      <c r="DD12" s="245"/>
      <c r="DE12" s="245"/>
      <c r="DF12" s="245"/>
      <c r="DG12" s="245"/>
      <c r="DH12" s="245"/>
      <c r="DI12" s="245"/>
      <c r="DJ12" s="245"/>
      <c r="DK12" s="245"/>
      <c r="DL12" s="245"/>
      <c r="DM12" s="245"/>
      <c r="DN12" s="245"/>
      <c r="DO12" s="245"/>
      <c r="DP12" s="245"/>
      <c r="DQ12" s="245"/>
      <c r="DR12" s="245"/>
      <c r="DS12" s="245"/>
      <c r="DT12" s="245"/>
      <c r="DU12" s="245"/>
      <c r="DV12" s="245"/>
      <c r="DW12" s="245"/>
      <c r="DX12" s="245"/>
      <c r="DY12" s="245"/>
      <c r="DZ12" s="245"/>
      <c r="EA12" s="245"/>
      <c r="EB12" s="245"/>
      <c r="EC12" s="245"/>
      <c r="ED12" s="245"/>
      <c r="EE12" s="245"/>
      <c r="EF12" s="245"/>
      <c r="EG12" s="245"/>
      <c r="EH12" s="245"/>
      <c r="EI12" s="245"/>
      <c r="EJ12" s="245"/>
      <c r="EK12" s="245"/>
      <c r="EL12" s="245"/>
      <c r="EM12" s="245"/>
      <c r="EN12" s="245"/>
      <c r="EO12" s="245"/>
      <c r="EP12" s="245"/>
      <c r="EQ12" s="245"/>
      <c r="ER12" s="245"/>
      <c r="ES12" s="245"/>
      <c r="ET12" s="245"/>
      <c r="EU12" s="245"/>
      <c r="EV12" s="245"/>
      <c r="EW12" s="245"/>
      <c r="EX12" s="245"/>
      <c r="EY12" s="245"/>
      <c r="EZ12" s="245"/>
      <c r="FA12" s="245"/>
      <c r="FB12" s="245"/>
      <c r="FC12" s="245"/>
      <c r="FD12" s="245"/>
      <c r="FE12" s="245"/>
      <c r="FF12" s="245"/>
      <c r="FG12" s="245"/>
      <c r="FH12" s="245"/>
      <c r="FI12" s="245"/>
      <c r="FJ12" s="245"/>
      <c r="FK12" s="245"/>
      <c r="FL12" s="245"/>
      <c r="FM12" s="245"/>
      <c r="FN12" s="245"/>
      <c r="FO12" s="245"/>
      <c r="FP12" s="245"/>
      <c r="FQ12" s="245"/>
      <c r="FR12" s="245"/>
      <c r="FS12" s="245"/>
      <c r="FT12" s="245"/>
      <c r="FU12" s="245"/>
      <c r="FV12" s="245"/>
      <c r="FW12" s="245"/>
      <c r="FX12" s="245"/>
      <c r="FY12" s="245"/>
      <c r="FZ12" s="245"/>
      <c r="GA12" s="245"/>
      <c r="GB12" s="245"/>
      <c r="GC12" s="245"/>
      <c r="GD12" s="245"/>
      <c r="GE12" s="245"/>
      <c r="GF12" s="245"/>
      <c r="GG12" s="245"/>
      <c r="GH12" s="245"/>
      <c r="GI12" s="245"/>
      <c r="GJ12" s="245"/>
      <c r="GK12" s="245"/>
      <c r="GL12" s="245"/>
      <c r="GM12" s="245"/>
      <c r="GN12" s="245"/>
      <c r="GO12" s="245"/>
      <c r="GP12" s="245"/>
      <c r="GQ12" s="245"/>
      <c r="GR12" s="245"/>
      <c r="GS12" s="245"/>
      <c r="GT12" s="245"/>
      <c r="GU12" s="245"/>
      <c r="GV12" s="245"/>
      <c r="GW12" s="245"/>
      <c r="GX12" s="245"/>
      <c r="GY12" s="245"/>
      <c r="GZ12" s="245"/>
      <c r="HA12" s="245"/>
      <c r="HB12" s="245"/>
      <c r="HC12" s="245"/>
      <c r="HD12" s="245"/>
      <c r="HE12" s="245"/>
      <c r="HF12" s="245"/>
      <c r="HG12" s="245"/>
      <c r="HH12" s="245"/>
      <c r="HI12" s="245"/>
      <c r="HJ12" s="245"/>
      <c r="HK12" s="245"/>
      <c r="HL12" s="245"/>
      <c r="HM12" s="245"/>
      <c r="HN12" s="245"/>
      <c r="HO12" s="245"/>
      <c r="HP12" s="245"/>
      <c r="HQ12" s="245"/>
      <c r="HR12" s="245"/>
      <c r="HS12" s="245"/>
      <c r="HT12" s="245"/>
      <c r="HU12" s="245"/>
      <c r="HV12" s="245"/>
      <c r="HW12" s="245"/>
      <c r="HX12" s="245"/>
      <c r="HY12" s="245"/>
      <c r="HZ12" s="245"/>
      <c r="IA12" s="245"/>
      <c r="IB12" s="245"/>
      <c r="IC12" s="245"/>
      <c r="ID12" s="245"/>
      <c r="IE12" s="245"/>
      <c r="IF12" s="245"/>
      <c r="IG12" s="245"/>
      <c r="IH12" s="245"/>
      <c r="II12" s="245"/>
      <c r="IJ12" s="245"/>
      <c r="IK12" s="245"/>
      <c r="IL12" s="245"/>
      <c r="IM12" s="245"/>
      <c r="IN12" s="245"/>
      <c r="IO12" s="245"/>
      <c r="IP12" s="245"/>
      <c r="IQ12" s="245"/>
      <c r="IR12" s="245"/>
      <c r="IS12" s="245"/>
      <c r="IT12" s="245"/>
      <c r="IU12" s="245"/>
      <c r="IV12" s="245"/>
      <c r="IW12" s="245"/>
      <c r="IX12" s="245"/>
      <c r="IY12" s="245"/>
      <c r="IZ12" s="245"/>
      <c r="JA12" s="245"/>
      <c r="JB12" s="245"/>
      <c r="JC12" s="245"/>
      <c r="JD12" s="245"/>
      <c r="JE12" s="245"/>
      <c r="JF12" s="245"/>
      <c r="JG12" s="245"/>
      <c r="JH12" s="245"/>
      <c r="JI12" s="245"/>
      <c r="JJ12" s="245"/>
      <c r="JK12" s="245"/>
      <c r="JL12" s="245"/>
      <c r="JM12" s="245"/>
      <c r="JN12" s="245"/>
      <c r="JO12" s="245"/>
      <c r="JP12" s="245"/>
      <c r="JQ12" s="245"/>
      <c r="JR12" s="245"/>
      <c r="JS12" s="245"/>
      <c r="JT12" s="245"/>
      <c r="JU12" s="245"/>
      <c r="JV12" s="245"/>
      <c r="JW12" s="245"/>
      <c r="JX12" s="245"/>
      <c r="JY12" s="245"/>
      <c r="JZ12" s="245"/>
      <c r="KA12" s="245"/>
      <c r="KB12" s="245"/>
      <c r="KC12" s="245"/>
      <c r="KD12" s="245"/>
      <c r="KE12" s="245"/>
      <c r="KF12" s="245"/>
      <c r="KG12" s="245"/>
      <c r="KH12" s="245"/>
      <c r="KI12" s="245"/>
      <c r="KJ12" s="245"/>
      <c r="KK12" s="245"/>
      <c r="KL12" s="245"/>
      <c r="KM12" s="245"/>
      <c r="KN12" s="245"/>
      <c r="KO12" s="245"/>
      <c r="KP12" s="245"/>
      <c r="KQ12" s="245"/>
      <c r="KR12" s="245"/>
      <c r="KS12" s="245"/>
      <c r="KT12" s="245"/>
      <c r="KU12" s="245"/>
      <c r="KV12" s="245"/>
      <c r="KW12" s="245"/>
      <c r="KX12" s="245"/>
      <c r="KY12" s="245"/>
      <c r="KZ12" s="245"/>
      <c r="LA12" s="245"/>
      <c r="LB12" s="245"/>
      <c r="LC12" s="245"/>
      <c r="LD12" s="245"/>
      <c r="LE12" s="245"/>
      <c r="LF12" s="245"/>
      <c r="LG12" s="245"/>
      <c r="LH12" s="245"/>
      <c r="LI12" s="245"/>
      <c r="LJ12" s="245"/>
      <c r="LK12" s="245"/>
      <c r="LL12" s="245"/>
      <c r="LM12" s="245"/>
      <c r="LN12" s="245"/>
      <c r="LO12" s="245"/>
      <c r="LP12" s="245"/>
      <c r="LQ12" s="245"/>
      <c r="LR12" s="245"/>
      <c r="LS12" s="245"/>
      <c r="LT12" s="245"/>
      <c r="LU12" s="245"/>
      <c r="LV12" s="245"/>
      <c r="LW12" s="245"/>
      <c r="LX12" s="245"/>
      <c r="LY12" s="245"/>
      <c r="LZ12" s="245"/>
      <c r="MA12" s="245"/>
      <c r="MB12" s="245"/>
      <c r="MC12" s="245"/>
      <c r="MD12" s="245"/>
      <c r="ME12" s="245"/>
      <c r="MF12" s="245"/>
      <c r="MG12" s="245"/>
      <c r="MH12" s="245"/>
      <c r="MI12" s="245"/>
      <c r="MJ12" s="245"/>
      <c r="MK12" s="245"/>
      <c r="ML12" s="245"/>
      <c r="MM12" s="245"/>
      <c r="MN12" s="245"/>
      <c r="MO12" s="245"/>
      <c r="MP12" s="245"/>
      <c r="MQ12" s="245"/>
      <c r="MR12" s="245"/>
      <c r="MS12" s="245"/>
      <c r="MT12" s="245"/>
      <c r="MU12" s="245"/>
      <c r="MV12" s="245"/>
      <c r="MW12" s="245"/>
      <c r="MX12" s="245"/>
      <c r="MY12" s="245"/>
      <c r="MZ12" s="245"/>
      <c r="NA12" s="245"/>
      <c r="NB12" s="245"/>
      <c r="NC12" s="245"/>
      <c r="ND12" s="245"/>
      <c r="NE12" s="245"/>
      <c r="NF12" s="245"/>
      <c r="NG12" s="245"/>
      <c r="NH12" s="245"/>
      <c r="NI12" s="245"/>
      <c r="NJ12" s="245"/>
      <c r="NK12" s="245"/>
      <c r="NL12" s="245"/>
      <c r="NM12" s="245"/>
      <c r="NN12" s="245"/>
      <c r="NO12" s="245"/>
      <c r="NP12" s="245"/>
      <c r="NQ12" s="245"/>
      <c r="NR12" s="245"/>
      <c r="NS12" s="245"/>
      <c r="NT12" s="245"/>
      <c r="NU12" s="245"/>
      <c r="NV12" s="245"/>
      <c r="NW12" s="245"/>
      <c r="NX12" s="245"/>
      <c r="NY12" s="245"/>
      <c r="NZ12" s="245"/>
      <c r="OA12" s="245"/>
      <c r="OB12" s="245"/>
      <c r="OC12" s="245"/>
      <c r="OD12" s="245"/>
      <c r="OE12" s="245"/>
      <c r="OF12" s="245"/>
      <c r="OG12" s="245"/>
      <c r="OH12" s="245"/>
      <c r="OI12" s="245"/>
      <c r="OJ12" s="245"/>
      <c r="OK12" s="245"/>
      <c r="OL12" s="245"/>
      <c r="OM12" s="245"/>
      <c r="ON12" s="245"/>
      <c r="OO12" s="245"/>
      <c r="OP12" s="245"/>
      <c r="OQ12" s="245"/>
      <c r="OR12" s="245"/>
      <c r="OS12" s="245"/>
      <c r="OT12" s="245"/>
      <c r="OU12" s="245"/>
      <c r="OV12" s="245"/>
      <c r="OW12" s="245"/>
      <c r="OX12" s="245"/>
      <c r="OY12" s="245"/>
      <c r="OZ12" s="245"/>
      <c r="PA12" s="245"/>
      <c r="PB12" s="245"/>
      <c r="PC12" s="245"/>
      <c r="PD12" s="245"/>
      <c r="PE12" s="245"/>
      <c r="PF12" s="245"/>
      <c r="PG12" s="245"/>
      <c r="PH12" s="245"/>
      <c r="PI12" s="245"/>
      <c r="PJ12" s="245"/>
      <c r="PK12" s="245"/>
      <c r="PL12" s="245"/>
      <c r="PM12" s="245"/>
      <c r="PN12" s="245"/>
      <c r="PO12" s="245"/>
      <c r="PP12" s="245"/>
      <c r="PQ12" s="245"/>
      <c r="PR12" s="245"/>
      <c r="PS12" s="245"/>
      <c r="PT12" s="245"/>
      <c r="PU12" s="245"/>
      <c r="PV12" s="245"/>
      <c r="PW12" s="245"/>
      <c r="PX12" s="245"/>
      <c r="PY12" s="245"/>
      <c r="PZ12" s="245"/>
      <c r="QA12" s="245"/>
      <c r="QB12" s="245"/>
      <c r="QC12" s="245"/>
      <c r="QD12" s="245"/>
      <c r="QE12" s="245"/>
      <c r="QF12" s="245"/>
      <c r="QG12" s="245"/>
      <c r="QH12" s="245"/>
      <c r="QI12" s="245"/>
      <c r="QJ12" s="245"/>
      <c r="QK12" s="245"/>
      <c r="QL12" s="245"/>
      <c r="QM12" s="245"/>
      <c r="QN12" s="245"/>
      <c r="QO12" s="245"/>
      <c r="QP12" s="245"/>
      <c r="QQ12" s="245"/>
      <c r="QR12" s="245"/>
      <c r="QS12" s="245"/>
      <c r="QT12" s="245"/>
      <c r="QU12" s="245"/>
      <c r="QV12" s="245"/>
      <c r="QW12" s="245"/>
      <c r="QX12" s="245"/>
      <c r="QY12" s="245"/>
      <c r="QZ12" s="245"/>
      <c r="RA12" s="245"/>
      <c r="RB12" s="245"/>
      <c r="RC12" s="245"/>
      <c r="RD12" s="245"/>
      <c r="RE12" s="245"/>
      <c r="RF12" s="245"/>
      <c r="RG12" s="245"/>
      <c r="RH12" s="245"/>
      <c r="RI12" s="245"/>
      <c r="RJ12" s="245"/>
      <c r="RK12" s="245"/>
      <c r="RL12" s="245"/>
      <c r="RM12" s="245"/>
      <c r="RN12" s="245"/>
      <c r="RO12" s="245"/>
      <c r="RP12" s="245"/>
      <c r="RQ12" s="245"/>
      <c r="RR12" s="245"/>
      <c r="RS12" s="245"/>
      <c r="RT12" s="245"/>
      <c r="RU12" s="245"/>
      <c r="RV12" s="245"/>
      <c r="RW12" s="245"/>
      <c r="RX12" s="245"/>
      <c r="RY12" s="245"/>
      <c r="RZ12" s="245"/>
      <c r="SA12" s="245"/>
      <c r="SB12" s="245"/>
      <c r="SC12" s="245"/>
      <c r="SD12" s="245"/>
      <c r="SE12" s="245"/>
      <c r="SF12" s="245"/>
      <c r="SG12" s="245"/>
      <c r="SH12" s="245"/>
      <c r="SI12" s="245"/>
      <c r="SJ12" s="245"/>
      <c r="SK12" s="245"/>
      <c r="SL12" s="245"/>
      <c r="SM12" s="245"/>
      <c r="SN12" s="245"/>
      <c r="SO12" s="245"/>
      <c r="SP12" s="245"/>
      <c r="SQ12" s="245"/>
      <c r="SR12" s="245"/>
      <c r="SS12" s="245"/>
      <c r="ST12" s="245"/>
      <c r="SU12" s="245"/>
      <c r="SV12" s="245"/>
      <c r="SW12" s="245"/>
      <c r="SX12" s="245"/>
      <c r="SY12" s="245"/>
      <c r="SZ12" s="245"/>
      <c r="TA12" s="245"/>
      <c r="TB12" s="245"/>
      <c r="TC12" s="245"/>
      <c r="TD12" s="245"/>
      <c r="TE12" s="245"/>
      <c r="TF12" s="245"/>
      <c r="TG12" s="245"/>
      <c r="TH12" s="245"/>
      <c r="TI12" s="245"/>
      <c r="TJ12" s="245"/>
      <c r="TK12" s="245"/>
      <c r="TL12" s="245"/>
      <c r="TM12" s="245"/>
      <c r="TN12" s="245"/>
      <c r="TO12" s="245"/>
      <c r="TP12" s="245"/>
      <c r="TQ12" s="245"/>
      <c r="TR12" s="245"/>
      <c r="TS12" s="245"/>
      <c r="TT12" s="245"/>
      <c r="TU12" s="245"/>
      <c r="TV12" s="245"/>
      <c r="TW12" s="245"/>
      <c r="TX12" s="245"/>
      <c r="TY12" s="245"/>
      <c r="TZ12" s="245"/>
      <c r="UA12" s="245"/>
      <c r="UB12" s="245"/>
      <c r="UC12" s="245"/>
      <c r="UD12" s="245"/>
      <c r="UE12" s="245"/>
      <c r="UF12" s="245"/>
      <c r="UG12" s="245"/>
      <c r="UH12" s="245"/>
      <c r="UI12" s="245"/>
      <c r="UJ12" s="245"/>
      <c r="UK12" s="245"/>
      <c r="UL12" s="245"/>
      <c r="UM12" s="245"/>
      <c r="UN12" s="245"/>
      <c r="UO12" s="245"/>
      <c r="UP12" s="245"/>
      <c r="UQ12" s="245"/>
      <c r="UR12" s="245"/>
      <c r="US12" s="245"/>
      <c r="UT12" s="245"/>
      <c r="UU12" s="245"/>
      <c r="UV12" s="245"/>
      <c r="UW12" s="245"/>
      <c r="UX12" s="245"/>
      <c r="UY12" s="245"/>
      <c r="UZ12" s="245"/>
      <c r="VA12" s="245"/>
      <c r="VB12" s="245"/>
      <c r="VC12" s="245"/>
      <c r="VD12" s="245"/>
      <c r="VE12" s="245"/>
      <c r="VF12" s="245"/>
      <c r="VG12" s="245"/>
      <c r="VH12" s="245"/>
      <c r="VI12" s="245"/>
      <c r="VJ12" s="245"/>
      <c r="VK12" s="245"/>
      <c r="VL12" s="245"/>
      <c r="VM12" s="245"/>
      <c r="VN12" s="245"/>
      <c r="VO12" s="245"/>
      <c r="VP12" s="245"/>
      <c r="VQ12" s="245"/>
      <c r="VR12" s="245"/>
      <c r="VS12" s="245"/>
      <c r="VT12" s="245"/>
      <c r="VU12" s="245"/>
      <c r="VV12" s="245"/>
      <c r="VW12" s="245"/>
      <c r="VX12" s="245"/>
      <c r="VY12" s="245"/>
      <c r="VZ12" s="245"/>
      <c r="WA12" s="245"/>
      <c r="WB12" s="245"/>
      <c r="WC12" s="245"/>
      <c r="WD12" s="245"/>
      <c r="WE12" s="245"/>
      <c r="WF12" s="245"/>
      <c r="WG12" s="245"/>
      <c r="WH12" s="245"/>
      <c r="WI12" s="245"/>
      <c r="WJ12" s="245"/>
      <c r="WK12" s="245"/>
      <c r="WL12" s="245"/>
      <c r="WM12" s="245"/>
      <c r="WN12" s="245"/>
      <c r="WO12" s="245"/>
      <c r="WP12" s="245"/>
      <c r="WQ12" s="245"/>
      <c r="WR12" s="245"/>
      <c r="WS12" s="245"/>
      <c r="WT12" s="245"/>
      <c r="WU12" s="245"/>
      <c r="WV12" s="245"/>
      <c r="WW12" s="245"/>
      <c r="WX12" s="245"/>
      <c r="WY12" s="245"/>
      <c r="WZ12" s="245"/>
      <c r="XA12" s="245"/>
      <c r="XB12" s="245"/>
      <c r="XC12" s="245"/>
      <c r="XD12" s="245"/>
      <c r="XE12" s="245"/>
      <c r="XF12" s="245"/>
      <c r="XG12" s="245"/>
      <c r="XH12" s="245"/>
      <c r="XI12" s="245"/>
      <c r="XJ12" s="245"/>
      <c r="XK12" s="245"/>
      <c r="XL12" s="245"/>
      <c r="XM12" s="245"/>
      <c r="XN12" s="245"/>
      <c r="XO12" s="245"/>
      <c r="XP12" s="245"/>
      <c r="XQ12" s="245"/>
      <c r="XR12" s="245"/>
      <c r="XS12" s="245"/>
      <c r="XT12" s="245"/>
      <c r="XU12" s="245"/>
      <c r="XV12" s="245"/>
      <c r="XW12" s="245"/>
      <c r="XX12" s="245"/>
      <c r="XY12" s="245"/>
      <c r="XZ12" s="245"/>
      <c r="YA12" s="245"/>
      <c r="YB12" s="245"/>
      <c r="YC12" s="245"/>
      <c r="YD12" s="245"/>
      <c r="YE12" s="245"/>
      <c r="YF12" s="245"/>
      <c r="YG12" s="245"/>
      <c r="YH12" s="245"/>
      <c r="YI12" s="245"/>
      <c r="YJ12" s="245"/>
      <c r="YK12" s="245"/>
      <c r="YL12" s="245"/>
      <c r="YM12" s="245"/>
      <c r="YN12" s="245"/>
      <c r="YO12" s="245"/>
      <c r="YP12" s="245"/>
      <c r="YQ12" s="245"/>
      <c r="YR12" s="245"/>
      <c r="YS12" s="245"/>
      <c r="YT12" s="245"/>
      <c r="YU12" s="245"/>
      <c r="YV12" s="245"/>
      <c r="YW12" s="245"/>
      <c r="YX12" s="245"/>
      <c r="YY12" s="245"/>
      <c r="YZ12" s="245"/>
      <c r="ZA12" s="245"/>
      <c r="ZB12" s="245"/>
      <c r="ZC12" s="245"/>
      <c r="ZD12" s="245"/>
      <c r="ZE12" s="245"/>
      <c r="ZF12" s="245"/>
      <c r="ZG12" s="245"/>
      <c r="ZH12" s="245"/>
      <c r="ZI12" s="245"/>
      <c r="ZJ12" s="245"/>
      <c r="ZK12" s="245"/>
      <c r="ZL12" s="245"/>
      <c r="ZM12" s="245"/>
      <c r="ZN12" s="245"/>
      <c r="ZO12" s="245"/>
      <c r="ZP12" s="245"/>
      <c r="ZQ12" s="245"/>
      <c r="ZR12" s="245"/>
      <c r="ZS12" s="245"/>
      <c r="ZT12" s="245"/>
      <c r="ZU12" s="245"/>
      <c r="ZV12" s="245"/>
      <c r="ZW12" s="245"/>
      <c r="ZX12" s="245"/>
      <c r="ZY12" s="245"/>
      <c r="ZZ12" s="245"/>
      <c r="AAA12" s="245"/>
      <c r="AAB12" s="245"/>
      <c r="AAC12" s="245"/>
      <c r="AAD12" s="245"/>
      <c r="AAE12" s="245"/>
      <c r="AAF12" s="245"/>
      <c r="AAG12" s="245"/>
      <c r="AAH12" s="245"/>
      <c r="AAI12" s="245"/>
      <c r="AAJ12" s="245"/>
      <c r="AAK12" s="245"/>
      <c r="AAL12" s="245"/>
      <c r="AAM12" s="245"/>
      <c r="AAN12" s="245"/>
      <c r="AAO12" s="245"/>
      <c r="AAP12" s="245"/>
      <c r="AAQ12" s="245"/>
      <c r="AAR12" s="245"/>
      <c r="AAS12" s="245"/>
      <c r="AAT12" s="245"/>
      <c r="AAU12" s="245"/>
      <c r="AAV12" s="245"/>
      <c r="AAW12" s="245"/>
      <c r="AAX12" s="245"/>
      <c r="AAY12" s="245"/>
      <c r="AAZ12" s="245"/>
      <c r="ABA12" s="245"/>
      <c r="ABB12" s="245"/>
      <c r="ABC12" s="245"/>
      <c r="ABD12" s="245"/>
      <c r="ABE12" s="245"/>
      <c r="ABF12" s="245"/>
      <c r="ABG12" s="245"/>
      <c r="ABH12" s="245"/>
      <c r="ABI12" s="245"/>
      <c r="ABJ12" s="245"/>
      <c r="ABK12" s="245"/>
      <c r="ABL12" s="245"/>
      <c r="ABM12" s="245"/>
      <c r="ABN12" s="245"/>
      <c r="ABO12" s="245"/>
      <c r="ABP12" s="245"/>
      <c r="ABQ12" s="245"/>
      <c r="ABR12" s="245"/>
      <c r="ABS12" s="245"/>
      <c r="ABT12" s="245"/>
      <c r="ABU12" s="245"/>
      <c r="ABV12" s="245"/>
      <c r="ABW12" s="245"/>
      <c r="ABX12" s="245"/>
      <c r="ABY12" s="245"/>
      <c r="ABZ12" s="245"/>
      <c r="ACA12" s="245"/>
      <c r="ACB12" s="245"/>
      <c r="ACC12" s="245"/>
      <c r="ACD12" s="245"/>
      <c r="ACE12" s="245"/>
      <c r="ACF12" s="245"/>
      <c r="ACG12" s="245"/>
      <c r="ACH12" s="245"/>
      <c r="ACI12" s="245"/>
      <c r="ACJ12" s="245"/>
      <c r="ACK12" s="245"/>
      <c r="ACL12" s="245"/>
      <c r="ACM12" s="245"/>
      <c r="ACN12" s="245"/>
      <c r="ACO12" s="245"/>
      <c r="ACP12" s="245"/>
      <c r="ACQ12" s="245"/>
      <c r="ACR12" s="245"/>
      <c r="ACS12" s="245"/>
      <c r="ACT12" s="245"/>
      <c r="ACU12" s="245"/>
      <c r="ACV12" s="245"/>
      <c r="ACW12" s="245"/>
      <c r="ACX12" s="245"/>
      <c r="ACY12" s="245"/>
      <c r="ACZ12" s="245"/>
      <c r="ADA12" s="245"/>
      <c r="ADB12" s="245"/>
      <c r="ADC12" s="245"/>
      <c r="ADD12" s="245"/>
      <c r="ADE12" s="245"/>
      <c r="ADF12" s="245"/>
      <c r="ADG12" s="245"/>
      <c r="ADH12" s="245"/>
      <c r="ADI12" s="245"/>
      <c r="ADJ12" s="245"/>
      <c r="ADK12" s="245"/>
      <c r="ADL12" s="245"/>
      <c r="ADM12" s="245"/>
      <c r="ADN12" s="245"/>
      <c r="ADO12" s="245"/>
      <c r="ADP12" s="245"/>
      <c r="ADQ12" s="245"/>
      <c r="ADR12" s="245"/>
      <c r="ADS12" s="245"/>
      <c r="ADT12" s="245"/>
      <c r="ADU12" s="245"/>
      <c r="ADV12" s="245"/>
      <c r="ADW12" s="245"/>
      <c r="ADX12" s="245"/>
      <c r="ADY12" s="245"/>
      <c r="ADZ12" s="245"/>
      <c r="AEA12" s="245"/>
      <c r="AEB12" s="245"/>
      <c r="AEC12" s="245"/>
      <c r="AED12" s="245"/>
      <c r="AEE12" s="245"/>
      <c r="AEF12" s="245"/>
      <c r="AEG12" s="245"/>
      <c r="AEH12" s="245"/>
      <c r="AEI12" s="245"/>
      <c r="AEJ12" s="245"/>
      <c r="AEK12" s="245"/>
      <c r="AEL12" s="245"/>
      <c r="AEM12" s="245"/>
      <c r="AEN12" s="245"/>
      <c r="AEO12" s="245"/>
      <c r="AEP12" s="245"/>
      <c r="AEQ12" s="245"/>
      <c r="AER12" s="245"/>
      <c r="AES12" s="245"/>
      <c r="AET12" s="245"/>
      <c r="AEU12" s="245"/>
      <c r="AEV12" s="245"/>
      <c r="AEW12" s="245"/>
      <c r="AEX12" s="245"/>
      <c r="AEY12" s="245"/>
      <c r="AEZ12" s="245"/>
      <c r="AFA12" s="245"/>
      <c r="AFB12" s="245"/>
      <c r="AFC12" s="245"/>
      <c r="AFD12" s="245"/>
      <c r="AFE12" s="245"/>
      <c r="AFF12" s="245"/>
      <c r="AFG12" s="245"/>
      <c r="AFH12" s="245"/>
      <c r="AFI12" s="245"/>
      <c r="AFJ12" s="245"/>
      <c r="AFK12" s="245"/>
      <c r="AFL12" s="245"/>
      <c r="AFM12" s="245"/>
      <c r="AFN12" s="245"/>
      <c r="AFO12" s="245"/>
      <c r="AFP12" s="245"/>
      <c r="AFQ12" s="245"/>
      <c r="AFR12" s="245"/>
      <c r="AFS12" s="245"/>
      <c r="AFT12" s="245"/>
      <c r="AFU12" s="245"/>
      <c r="AFV12" s="245"/>
      <c r="AFW12" s="245"/>
      <c r="AFX12" s="245"/>
      <c r="AFY12" s="245"/>
      <c r="AFZ12" s="245"/>
      <c r="AGA12" s="245"/>
      <c r="AGB12" s="245"/>
      <c r="AGC12" s="245"/>
      <c r="AGD12" s="245"/>
      <c r="AGE12" s="245"/>
      <c r="AGF12" s="245"/>
      <c r="AGG12" s="245"/>
      <c r="AGH12" s="245"/>
      <c r="AGI12" s="245"/>
      <c r="AGJ12" s="245"/>
      <c r="AGK12" s="245"/>
      <c r="AGL12" s="245"/>
      <c r="AGM12" s="245"/>
      <c r="AGN12" s="245"/>
      <c r="AGO12" s="245"/>
      <c r="AGP12" s="245"/>
      <c r="AGQ12" s="245"/>
      <c r="AGR12" s="245"/>
      <c r="AGS12" s="245"/>
      <c r="AGT12" s="245"/>
      <c r="AGU12" s="245"/>
      <c r="AGV12" s="245"/>
      <c r="AGW12" s="245"/>
      <c r="AGX12" s="245"/>
      <c r="AGY12" s="245"/>
      <c r="AGZ12" s="245"/>
      <c r="AHA12" s="245"/>
    </row>
    <row r="13" spans="1:885" ht="168.6" customHeight="1" x14ac:dyDescent="0.3">
      <c r="A13" s="267"/>
      <c r="B13" s="268"/>
      <c r="C13" s="269"/>
      <c r="D13" s="269"/>
      <c r="E13" s="269"/>
      <c r="F13" s="269"/>
      <c r="G13" s="269"/>
      <c r="H13" s="269"/>
      <c r="I13" s="273"/>
      <c r="J13" s="274"/>
      <c r="K13" s="273"/>
      <c r="L13" s="270"/>
      <c r="M13" s="606"/>
      <c r="N13" s="303"/>
      <c r="O13" s="271"/>
      <c r="P13" s="626"/>
      <c r="Q13" s="626"/>
      <c r="R13" s="626"/>
      <c r="S13" s="626"/>
      <c r="T13" s="626"/>
      <c r="U13" s="626"/>
      <c r="V13" s="626"/>
      <c r="W13" s="626"/>
      <c r="X13" s="626"/>
      <c r="Y13" s="626"/>
      <c r="Z13" s="626"/>
      <c r="AA13" s="626"/>
      <c r="AB13" s="626"/>
      <c r="AC13" s="626"/>
      <c r="AD13" s="626"/>
      <c r="AE13" s="626"/>
      <c r="AF13" s="626"/>
      <c r="AG13" s="626"/>
      <c r="AH13" s="626"/>
      <c r="AI13" s="626"/>
      <c r="AJ13" s="626"/>
      <c r="AK13" s="626"/>
      <c r="AL13" s="626"/>
      <c r="AM13" s="626"/>
      <c r="AN13" s="626"/>
      <c r="AO13" s="626"/>
      <c r="AP13" s="626"/>
      <c r="AQ13" s="626"/>
      <c r="AR13" s="626"/>
      <c r="AS13" s="626"/>
      <c r="AT13" s="241"/>
      <c r="AU13" s="241"/>
      <c r="AV13" s="241"/>
      <c r="AW13" s="241"/>
      <c r="AX13" s="241"/>
      <c r="AY13" s="241"/>
      <c r="AZ13" s="241"/>
      <c r="BA13" s="241"/>
      <c r="BB13" s="241"/>
      <c r="BC13" s="241"/>
      <c r="BD13" s="241"/>
      <c r="BE13" s="241"/>
      <c r="BF13" s="241"/>
      <c r="BG13" s="241"/>
      <c r="BH13" s="241"/>
      <c r="BI13" s="241"/>
      <c r="BJ13" s="241"/>
      <c r="BK13" s="241"/>
      <c r="BL13" s="241"/>
      <c r="BM13" s="241"/>
      <c r="BN13" s="241"/>
      <c r="BO13" s="241"/>
      <c r="BP13" s="241"/>
      <c r="BQ13" s="241"/>
      <c r="BR13" s="241"/>
      <c r="BS13" s="241"/>
      <c r="BT13" s="241"/>
      <c r="BU13" s="241"/>
      <c r="BV13" s="241"/>
      <c r="BW13" s="241"/>
      <c r="BX13" s="241"/>
      <c r="BY13" s="241"/>
      <c r="BZ13" s="241"/>
      <c r="CA13" s="241"/>
      <c r="CB13" s="241"/>
      <c r="CC13" s="241"/>
      <c r="CD13" s="241"/>
      <c r="CE13" s="241"/>
      <c r="CF13" s="241"/>
      <c r="CG13" s="241"/>
      <c r="CH13" s="241"/>
      <c r="CI13" s="241"/>
      <c r="CJ13" s="241"/>
      <c r="CK13" s="241"/>
      <c r="CL13" s="241"/>
      <c r="CM13" s="241"/>
      <c r="CN13" s="241"/>
      <c r="CO13" s="241"/>
      <c r="CP13" s="241"/>
      <c r="CQ13" s="241"/>
      <c r="CR13" s="241"/>
      <c r="CS13" s="241"/>
      <c r="CT13" s="241"/>
      <c r="CU13" s="241"/>
      <c r="CV13" s="241"/>
      <c r="CW13" s="241"/>
      <c r="CX13" s="241"/>
      <c r="CY13" s="241"/>
      <c r="CZ13" s="241"/>
      <c r="DA13" s="241"/>
      <c r="DB13" s="241"/>
      <c r="DC13" s="241"/>
      <c r="DD13" s="241"/>
      <c r="DE13" s="241"/>
      <c r="DF13" s="241"/>
      <c r="DG13" s="241"/>
      <c r="DH13" s="241"/>
      <c r="DI13" s="241"/>
      <c r="DJ13" s="241"/>
      <c r="DK13" s="241"/>
      <c r="DL13" s="241"/>
      <c r="DM13" s="241"/>
      <c r="DN13" s="241"/>
      <c r="DO13" s="241"/>
      <c r="DP13" s="241"/>
      <c r="DQ13" s="241"/>
      <c r="DR13" s="241"/>
      <c r="DS13" s="241"/>
      <c r="DT13" s="241"/>
      <c r="DU13" s="241"/>
      <c r="DV13" s="241"/>
      <c r="DW13" s="241"/>
      <c r="DX13" s="241"/>
      <c r="DY13" s="241"/>
      <c r="DZ13" s="241"/>
      <c r="EA13" s="241"/>
      <c r="EB13" s="241"/>
      <c r="EC13" s="241"/>
      <c r="ED13" s="241"/>
      <c r="EE13" s="241"/>
      <c r="EF13" s="241"/>
      <c r="EG13" s="241"/>
      <c r="EH13" s="241"/>
      <c r="EI13" s="241"/>
      <c r="EJ13" s="241"/>
      <c r="EK13" s="241"/>
      <c r="EL13" s="241"/>
      <c r="EM13" s="241"/>
      <c r="EN13" s="241"/>
      <c r="EO13" s="241"/>
      <c r="EP13" s="241"/>
      <c r="EQ13" s="241"/>
      <c r="ER13" s="241"/>
      <c r="ES13" s="241"/>
      <c r="ET13" s="241"/>
      <c r="EU13" s="241"/>
      <c r="EV13" s="241"/>
      <c r="EW13" s="241"/>
      <c r="EX13" s="241"/>
      <c r="EY13" s="241"/>
      <c r="EZ13" s="241"/>
      <c r="FA13" s="241"/>
      <c r="FB13" s="241"/>
      <c r="FC13" s="241"/>
      <c r="FD13" s="241"/>
      <c r="FE13" s="241"/>
      <c r="FF13" s="241"/>
      <c r="FG13" s="241"/>
      <c r="FH13" s="241"/>
      <c r="FI13" s="241"/>
      <c r="FJ13" s="241"/>
      <c r="FK13" s="241"/>
      <c r="FL13" s="241"/>
      <c r="FM13" s="241"/>
      <c r="FN13" s="241"/>
      <c r="FO13" s="241"/>
      <c r="FP13" s="241"/>
      <c r="FQ13" s="241"/>
      <c r="FR13" s="241"/>
      <c r="FS13" s="241"/>
      <c r="FT13" s="241"/>
      <c r="FU13" s="241"/>
      <c r="FV13" s="241"/>
      <c r="FW13" s="241"/>
      <c r="FX13" s="241"/>
      <c r="FY13" s="241"/>
      <c r="FZ13" s="241"/>
      <c r="GA13" s="241"/>
      <c r="GB13" s="241"/>
      <c r="GC13" s="241"/>
      <c r="GD13" s="241"/>
      <c r="GE13" s="241"/>
      <c r="GF13" s="241"/>
      <c r="GG13" s="241"/>
      <c r="GH13" s="241"/>
      <c r="GI13" s="241"/>
      <c r="GJ13" s="241"/>
      <c r="GK13" s="241"/>
      <c r="GL13" s="241"/>
      <c r="GM13" s="241"/>
      <c r="GN13" s="241"/>
      <c r="GO13" s="241"/>
      <c r="GP13" s="241"/>
      <c r="GQ13" s="241"/>
      <c r="GR13" s="241"/>
      <c r="GS13" s="241"/>
      <c r="GT13" s="241"/>
      <c r="GU13" s="241"/>
      <c r="GV13" s="241"/>
      <c r="GW13" s="241"/>
      <c r="GX13" s="241"/>
      <c r="GY13" s="241"/>
      <c r="GZ13" s="241"/>
      <c r="HA13" s="241"/>
      <c r="HB13" s="241"/>
      <c r="HC13" s="241"/>
      <c r="HD13" s="241"/>
      <c r="HE13" s="241"/>
      <c r="HF13" s="241"/>
      <c r="HG13" s="241"/>
      <c r="HH13" s="241"/>
      <c r="HI13" s="241"/>
      <c r="HJ13" s="241"/>
      <c r="HK13" s="241"/>
      <c r="HL13" s="241"/>
      <c r="HM13" s="241"/>
      <c r="HN13" s="241"/>
      <c r="HO13" s="241"/>
      <c r="HP13" s="241"/>
      <c r="HQ13" s="241"/>
      <c r="HR13" s="241"/>
      <c r="HS13" s="241"/>
      <c r="HT13" s="241"/>
      <c r="HU13" s="241"/>
      <c r="HV13" s="241"/>
      <c r="HW13" s="241"/>
      <c r="HX13" s="241"/>
      <c r="HY13" s="241"/>
      <c r="HZ13" s="241"/>
      <c r="IA13" s="241"/>
      <c r="IB13" s="241"/>
      <c r="IC13" s="241"/>
      <c r="ID13" s="241"/>
      <c r="IE13" s="241"/>
      <c r="IF13" s="241"/>
      <c r="IG13" s="241"/>
      <c r="IH13" s="241"/>
      <c r="II13" s="241"/>
      <c r="IJ13" s="241"/>
      <c r="IK13" s="241"/>
      <c r="IL13" s="241"/>
      <c r="IM13" s="241"/>
      <c r="IN13" s="241"/>
      <c r="IO13" s="241"/>
      <c r="IP13" s="241"/>
      <c r="IQ13" s="241"/>
      <c r="IR13" s="241"/>
      <c r="IS13" s="241"/>
      <c r="IT13" s="241"/>
      <c r="IU13" s="241"/>
      <c r="IV13" s="241"/>
      <c r="IW13" s="241"/>
      <c r="IX13" s="241"/>
      <c r="IY13" s="241"/>
      <c r="IZ13" s="241"/>
      <c r="JA13" s="241"/>
      <c r="JB13" s="241"/>
      <c r="JC13" s="241"/>
      <c r="JD13" s="241"/>
      <c r="JE13" s="241"/>
      <c r="JF13" s="241"/>
      <c r="JG13" s="241"/>
      <c r="JH13" s="241"/>
      <c r="JI13" s="241"/>
      <c r="JJ13" s="241"/>
      <c r="JK13" s="241"/>
      <c r="JL13" s="241"/>
      <c r="JM13" s="241"/>
      <c r="JN13" s="241"/>
      <c r="JO13" s="241"/>
      <c r="JP13" s="241"/>
      <c r="JQ13" s="241"/>
      <c r="JR13" s="241"/>
      <c r="JS13" s="241"/>
      <c r="JT13" s="241"/>
      <c r="JU13" s="241"/>
      <c r="JV13" s="241"/>
      <c r="JW13" s="241"/>
      <c r="JX13" s="241"/>
      <c r="JY13" s="241"/>
      <c r="JZ13" s="241"/>
      <c r="KA13" s="241"/>
      <c r="KB13" s="241"/>
      <c r="KC13" s="241"/>
      <c r="KD13" s="241"/>
      <c r="KE13" s="241"/>
      <c r="KF13" s="241"/>
      <c r="KG13" s="241"/>
      <c r="KH13" s="241"/>
      <c r="KI13" s="241"/>
      <c r="KJ13" s="241"/>
      <c r="KK13" s="241"/>
      <c r="KL13" s="241"/>
      <c r="KM13" s="241"/>
      <c r="KN13" s="241"/>
      <c r="KO13" s="241"/>
      <c r="KP13" s="241"/>
      <c r="KQ13" s="241"/>
      <c r="KR13" s="241"/>
      <c r="KS13" s="241"/>
      <c r="KT13" s="241"/>
      <c r="KU13" s="241"/>
      <c r="KV13" s="241"/>
      <c r="KW13" s="241"/>
      <c r="KX13" s="241"/>
      <c r="KY13" s="241"/>
      <c r="KZ13" s="241"/>
      <c r="LA13" s="241"/>
      <c r="LB13" s="241"/>
      <c r="LC13" s="241"/>
      <c r="LD13" s="241"/>
      <c r="LE13" s="241"/>
      <c r="LF13" s="241"/>
      <c r="LG13" s="241"/>
      <c r="LH13" s="241"/>
      <c r="LI13" s="241"/>
      <c r="LJ13" s="241"/>
      <c r="LK13" s="241"/>
      <c r="LL13" s="241"/>
      <c r="LM13" s="241"/>
      <c r="LN13" s="241"/>
      <c r="LO13" s="241"/>
      <c r="LP13" s="241"/>
      <c r="LQ13" s="241"/>
      <c r="LR13" s="241"/>
      <c r="LS13" s="241"/>
      <c r="LT13" s="241"/>
      <c r="LU13" s="241"/>
      <c r="LV13" s="241"/>
      <c r="LW13" s="241"/>
      <c r="LX13" s="241"/>
      <c r="LY13" s="241"/>
      <c r="LZ13" s="241"/>
      <c r="MA13" s="241"/>
      <c r="MB13" s="241"/>
      <c r="MC13" s="241"/>
      <c r="MD13" s="241"/>
      <c r="ME13" s="241"/>
      <c r="MF13" s="241"/>
      <c r="MG13" s="241"/>
      <c r="MH13" s="241"/>
      <c r="MI13" s="241"/>
      <c r="MJ13" s="241"/>
      <c r="MK13" s="241"/>
      <c r="ML13" s="241"/>
      <c r="MM13" s="241"/>
      <c r="MN13" s="241"/>
      <c r="MO13" s="241"/>
      <c r="MP13" s="241"/>
      <c r="MQ13" s="241"/>
      <c r="MR13" s="241"/>
      <c r="MS13" s="241"/>
      <c r="MT13" s="241"/>
      <c r="MU13" s="241"/>
      <c r="MV13" s="241"/>
      <c r="MW13" s="241"/>
      <c r="MX13" s="241"/>
      <c r="MY13" s="241"/>
      <c r="MZ13" s="241"/>
      <c r="NA13" s="241"/>
      <c r="NB13" s="241"/>
      <c r="NC13" s="241"/>
      <c r="ND13" s="241"/>
      <c r="NE13" s="241"/>
      <c r="NF13" s="241"/>
      <c r="NG13" s="241"/>
      <c r="NH13" s="241"/>
      <c r="NI13" s="241"/>
      <c r="NJ13" s="241"/>
      <c r="NK13" s="241"/>
      <c r="NL13" s="241"/>
      <c r="NM13" s="241"/>
      <c r="NN13" s="241"/>
      <c r="NO13" s="241"/>
      <c r="NP13" s="241"/>
      <c r="NQ13" s="241"/>
      <c r="NR13" s="241"/>
      <c r="NS13" s="241"/>
      <c r="NT13" s="241"/>
      <c r="NU13" s="241"/>
      <c r="NV13" s="241"/>
      <c r="NW13" s="241"/>
      <c r="NX13" s="241"/>
      <c r="NY13" s="241"/>
      <c r="NZ13" s="241"/>
      <c r="OA13" s="241"/>
      <c r="OB13" s="241"/>
      <c r="OC13" s="241"/>
      <c r="OD13" s="241"/>
      <c r="OE13" s="241"/>
      <c r="OF13" s="241"/>
      <c r="OG13" s="241"/>
      <c r="OH13" s="241"/>
      <c r="OI13" s="241"/>
      <c r="OJ13" s="241"/>
      <c r="OK13" s="241"/>
      <c r="OL13" s="241"/>
      <c r="OM13" s="241"/>
      <c r="ON13" s="241"/>
      <c r="OO13" s="241"/>
      <c r="OP13" s="241"/>
      <c r="OQ13" s="241"/>
      <c r="OR13" s="241"/>
      <c r="OS13" s="241"/>
      <c r="OT13" s="241"/>
      <c r="OU13" s="241"/>
      <c r="OV13" s="241"/>
      <c r="OW13" s="241"/>
      <c r="OX13" s="241"/>
      <c r="OY13" s="241"/>
      <c r="OZ13" s="241"/>
      <c r="PA13" s="241"/>
      <c r="PB13" s="241"/>
      <c r="PC13" s="241"/>
      <c r="PD13" s="241"/>
      <c r="PE13" s="241"/>
      <c r="PF13" s="241"/>
      <c r="PG13" s="241"/>
      <c r="PH13" s="241"/>
      <c r="PI13" s="241"/>
      <c r="PJ13" s="241"/>
      <c r="PK13" s="241"/>
      <c r="PL13" s="241"/>
      <c r="PM13" s="241"/>
      <c r="PN13" s="241"/>
      <c r="PO13" s="241"/>
      <c r="PP13" s="241"/>
      <c r="PQ13" s="241"/>
      <c r="PR13" s="241"/>
      <c r="PS13" s="241"/>
      <c r="PT13" s="241"/>
      <c r="PU13" s="241"/>
      <c r="PV13" s="241"/>
      <c r="PW13" s="241"/>
      <c r="PX13" s="241"/>
      <c r="PY13" s="241"/>
      <c r="PZ13" s="241"/>
      <c r="QA13" s="241"/>
      <c r="QB13" s="241"/>
      <c r="QC13" s="241"/>
      <c r="QD13" s="241"/>
      <c r="QE13" s="241"/>
      <c r="QF13" s="241"/>
      <c r="QG13" s="241"/>
      <c r="QH13" s="241"/>
      <c r="QI13" s="241"/>
      <c r="QJ13" s="241"/>
      <c r="QK13" s="241"/>
      <c r="QL13" s="241"/>
      <c r="QM13" s="241"/>
      <c r="QN13" s="241"/>
      <c r="QO13" s="241"/>
      <c r="QP13" s="241"/>
      <c r="QQ13" s="241"/>
      <c r="QR13" s="241"/>
      <c r="QS13" s="241"/>
      <c r="QT13" s="241"/>
      <c r="QU13" s="241"/>
      <c r="QV13" s="241"/>
      <c r="QW13" s="241"/>
      <c r="QX13" s="241"/>
      <c r="QY13" s="241"/>
      <c r="QZ13" s="241"/>
      <c r="RA13" s="241"/>
      <c r="RB13" s="241"/>
      <c r="RC13" s="241"/>
      <c r="RD13" s="241"/>
      <c r="RE13" s="241"/>
      <c r="RF13" s="241"/>
      <c r="RG13" s="241"/>
      <c r="RH13" s="241"/>
      <c r="RI13" s="241"/>
      <c r="RJ13" s="241"/>
      <c r="RK13" s="241"/>
      <c r="RL13" s="241"/>
      <c r="RM13" s="241"/>
      <c r="RN13" s="241"/>
      <c r="RO13" s="241"/>
      <c r="RP13" s="241"/>
      <c r="RQ13" s="241"/>
      <c r="RR13" s="241"/>
      <c r="RS13" s="241"/>
      <c r="RT13" s="241"/>
      <c r="RU13" s="241"/>
      <c r="RV13" s="241"/>
      <c r="RW13" s="241"/>
      <c r="RX13" s="241"/>
      <c r="RY13" s="241"/>
      <c r="RZ13" s="241"/>
      <c r="SA13" s="241"/>
      <c r="SB13" s="241"/>
      <c r="SC13" s="241"/>
      <c r="SD13" s="241"/>
      <c r="SE13" s="241"/>
      <c r="SF13" s="241"/>
      <c r="SG13" s="241"/>
      <c r="SH13" s="241"/>
      <c r="SI13" s="241"/>
      <c r="SJ13" s="241"/>
      <c r="SK13" s="241"/>
      <c r="SL13" s="241"/>
      <c r="SM13" s="241"/>
      <c r="SN13" s="241"/>
      <c r="SO13" s="241"/>
      <c r="SP13" s="241"/>
      <c r="SQ13" s="241"/>
      <c r="SR13" s="241"/>
      <c r="SS13" s="241"/>
      <c r="ST13" s="241"/>
      <c r="SU13" s="241"/>
      <c r="SV13" s="241"/>
      <c r="SW13" s="241"/>
      <c r="SX13" s="241"/>
      <c r="SY13" s="241"/>
      <c r="SZ13" s="241"/>
      <c r="TA13" s="241"/>
      <c r="TB13" s="241"/>
      <c r="TC13" s="241"/>
      <c r="TD13" s="241"/>
      <c r="TE13" s="241"/>
      <c r="TF13" s="241"/>
      <c r="TG13" s="241"/>
      <c r="TH13" s="241"/>
      <c r="TI13" s="241"/>
      <c r="TJ13" s="241"/>
      <c r="TK13" s="241"/>
      <c r="TL13" s="241"/>
      <c r="TM13" s="241"/>
      <c r="TN13" s="241"/>
      <c r="TO13" s="241"/>
      <c r="TP13" s="241"/>
      <c r="TQ13" s="241"/>
      <c r="TR13" s="241"/>
      <c r="TS13" s="241"/>
      <c r="TT13" s="241"/>
      <c r="TU13" s="241"/>
      <c r="TV13" s="241"/>
      <c r="TW13" s="241"/>
      <c r="TX13" s="241"/>
      <c r="TY13" s="241"/>
      <c r="TZ13" s="241"/>
      <c r="UA13" s="241"/>
      <c r="UB13" s="241"/>
      <c r="UC13" s="241"/>
      <c r="UD13" s="241"/>
      <c r="UE13" s="241"/>
      <c r="UF13" s="241"/>
      <c r="UG13" s="241"/>
      <c r="UH13" s="241"/>
      <c r="UI13" s="241"/>
      <c r="UJ13" s="241"/>
      <c r="UK13" s="241"/>
      <c r="UL13" s="241"/>
      <c r="UM13" s="241"/>
      <c r="UN13" s="241"/>
      <c r="UO13" s="241"/>
      <c r="UP13" s="241"/>
      <c r="UQ13" s="241"/>
      <c r="UR13" s="241"/>
      <c r="US13" s="241"/>
      <c r="UT13" s="241"/>
      <c r="UU13" s="241"/>
      <c r="UV13" s="241"/>
      <c r="UW13" s="241"/>
      <c r="UX13" s="241"/>
      <c r="UY13" s="241"/>
      <c r="UZ13" s="241"/>
      <c r="VA13" s="241"/>
      <c r="VB13" s="241"/>
      <c r="VC13" s="241"/>
      <c r="VD13" s="241"/>
      <c r="VE13" s="241"/>
      <c r="VF13" s="241"/>
      <c r="VG13" s="241"/>
      <c r="VH13" s="241"/>
      <c r="VI13" s="241"/>
      <c r="VJ13" s="241"/>
      <c r="VK13" s="241"/>
      <c r="VL13" s="241"/>
      <c r="VM13" s="241"/>
      <c r="VN13" s="241"/>
      <c r="VO13" s="241"/>
      <c r="VP13" s="241"/>
      <c r="VQ13" s="241"/>
      <c r="VR13" s="241"/>
      <c r="VS13" s="241"/>
      <c r="VT13" s="241"/>
      <c r="VU13" s="241"/>
      <c r="VV13" s="241"/>
      <c r="VW13" s="241"/>
      <c r="VX13" s="241"/>
      <c r="VY13" s="241"/>
      <c r="VZ13" s="241"/>
      <c r="WA13" s="241"/>
      <c r="WB13" s="241"/>
      <c r="WC13" s="241"/>
      <c r="WD13" s="241"/>
      <c r="WE13" s="241"/>
      <c r="WF13" s="241"/>
      <c r="WG13" s="241"/>
      <c r="WH13" s="241"/>
      <c r="WI13" s="241"/>
      <c r="WJ13" s="241"/>
      <c r="WK13" s="241"/>
      <c r="WL13" s="241"/>
      <c r="WM13" s="241"/>
      <c r="WN13" s="241"/>
      <c r="WO13" s="241"/>
      <c r="WP13" s="241"/>
      <c r="WQ13" s="241"/>
      <c r="WR13" s="241"/>
      <c r="WS13" s="241"/>
      <c r="WT13" s="241"/>
      <c r="WU13" s="241"/>
      <c r="WV13" s="241"/>
      <c r="WW13" s="241"/>
      <c r="WX13" s="241"/>
      <c r="WY13" s="241"/>
      <c r="WZ13" s="241"/>
      <c r="XA13" s="241"/>
      <c r="XB13" s="241"/>
      <c r="XC13" s="241"/>
      <c r="XD13" s="241"/>
      <c r="XE13" s="241"/>
      <c r="XF13" s="241"/>
      <c r="XG13" s="241"/>
      <c r="XH13" s="241"/>
      <c r="XI13" s="241"/>
      <c r="XJ13" s="241"/>
      <c r="XK13" s="241"/>
      <c r="XL13" s="241"/>
      <c r="XM13" s="241"/>
      <c r="XN13" s="241"/>
      <c r="XO13" s="241"/>
      <c r="XP13" s="241"/>
      <c r="XQ13" s="241"/>
      <c r="XR13" s="241"/>
      <c r="XS13" s="241"/>
      <c r="XT13" s="241"/>
      <c r="XU13" s="241"/>
      <c r="XV13" s="241"/>
      <c r="XW13" s="241"/>
      <c r="XX13" s="241"/>
      <c r="XY13" s="241"/>
      <c r="XZ13" s="241"/>
      <c r="YA13" s="241"/>
      <c r="YB13" s="241"/>
      <c r="YC13" s="241"/>
      <c r="YD13" s="241"/>
      <c r="YE13" s="241"/>
      <c r="YF13" s="241"/>
      <c r="YG13" s="241"/>
      <c r="YH13" s="241"/>
      <c r="YI13" s="241"/>
      <c r="YJ13" s="241"/>
      <c r="YK13" s="241"/>
      <c r="YL13" s="241"/>
      <c r="YM13" s="241"/>
      <c r="YN13" s="241"/>
      <c r="YO13" s="241"/>
      <c r="YP13" s="241"/>
      <c r="YQ13" s="241"/>
      <c r="YR13" s="241"/>
      <c r="YS13" s="241"/>
      <c r="YT13" s="241"/>
      <c r="YU13" s="241"/>
      <c r="YV13" s="241"/>
      <c r="YW13" s="241"/>
      <c r="YX13" s="241"/>
      <c r="YY13" s="241"/>
      <c r="YZ13" s="241"/>
      <c r="ZA13" s="241"/>
      <c r="ZB13" s="241"/>
      <c r="ZC13" s="241"/>
      <c r="ZD13" s="241"/>
      <c r="ZE13" s="241"/>
      <c r="ZF13" s="241"/>
      <c r="ZG13" s="241"/>
      <c r="ZH13" s="241"/>
      <c r="ZI13" s="241"/>
      <c r="ZJ13" s="241"/>
      <c r="ZK13" s="241"/>
      <c r="ZL13" s="241"/>
      <c r="ZM13" s="241"/>
      <c r="ZN13" s="241"/>
      <c r="ZO13" s="241"/>
      <c r="ZP13" s="241"/>
      <c r="ZQ13" s="241"/>
      <c r="ZR13" s="241"/>
      <c r="ZS13" s="241"/>
      <c r="ZT13" s="241"/>
      <c r="ZU13" s="241"/>
      <c r="ZV13" s="241"/>
      <c r="ZW13" s="241"/>
      <c r="ZX13" s="241"/>
      <c r="ZY13" s="241"/>
      <c r="ZZ13" s="241"/>
      <c r="AAA13" s="241"/>
      <c r="AAB13" s="241"/>
      <c r="AAC13" s="241"/>
      <c r="AAD13" s="241"/>
      <c r="AAE13" s="241"/>
      <c r="AAF13" s="241"/>
      <c r="AAG13" s="241"/>
      <c r="AAH13" s="241"/>
      <c r="AAI13" s="241"/>
      <c r="AAJ13" s="241"/>
      <c r="AAK13" s="241"/>
      <c r="AAL13" s="241"/>
      <c r="AAM13" s="241"/>
      <c r="AAN13" s="241"/>
      <c r="AAO13" s="241"/>
      <c r="AAP13" s="241"/>
      <c r="AAQ13" s="241"/>
      <c r="AAR13" s="241"/>
      <c r="AAS13" s="241"/>
      <c r="AAT13" s="241"/>
      <c r="AAU13" s="241"/>
      <c r="AAV13" s="241"/>
      <c r="AAW13" s="241"/>
      <c r="AAX13" s="241"/>
      <c r="AAY13" s="241"/>
      <c r="AAZ13" s="241"/>
      <c r="ABA13" s="241"/>
      <c r="ABB13" s="241"/>
      <c r="ABC13" s="241"/>
      <c r="ABD13" s="241"/>
      <c r="ABE13" s="241"/>
      <c r="ABF13" s="241"/>
      <c r="ABG13" s="241"/>
      <c r="ABH13" s="241"/>
      <c r="ABI13" s="241"/>
      <c r="ABJ13" s="241"/>
      <c r="ABK13" s="241"/>
      <c r="ABL13" s="241"/>
      <c r="ABM13" s="241"/>
      <c r="ABN13" s="241"/>
      <c r="ABO13" s="241"/>
      <c r="ABP13" s="241"/>
      <c r="ABQ13" s="241"/>
      <c r="ABR13" s="241"/>
      <c r="ABS13" s="241"/>
      <c r="ABT13" s="241"/>
      <c r="ABU13" s="241"/>
      <c r="ABV13" s="241"/>
      <c r="ABW13" s="241"/>
      <c r="ABX13" s="241"/>
      <c r="ABY13" s="241"/>
      <c r="ABZ13" s="241"/>
      <c r="ACA13" s="241"/>
      <c r="ACB13" s="241"/>
      <c r="ACC13" s="241"/>
      <c r="ACD13" s="241"/>
      <c r="ACE13" s="241"/>
      <c r="ACF13" s="241"/>
      <c r="ACG13" s="241"/>
      <c r="ACH13" s="241"/>
      <c r="ACI13" s="241"/>
      <c r="ACJ13" s="241"/>
      <c r="ACK13" s="241"/>
      <c r="ACL13" s="241"/>
      <c r="ACM13" s="241"/>
      <c r="ACN13" s="241"/>
      <c r="ACO13" s="241"/>
      <c r="ACP13" s="241"/>
      <c r="ACQ13" s="241"/>
      <c r="ACR13" s="241"/>
      <c r="ACS13" s="241"/>
      <c r="ACT13" s="241"/>
      <c r="ACU13" s="241"/>
      <c r="ACV13" s="241"/>
      <c r="ACW13" s="241"/>
      <c r="ACX13" s="241"/>
      <c r="ACY13" s="241"/>
      <c r="ACZ13" s="241"/>
      <c r="ADA13" s="241"/>
      <c r="ADB13" s="241"/>
      <c r="ADC13" s="241"/>
      <c r="ADD13" s="241"/>
      <c r="ADE13" s="241"/>
      <c r="ADF13" s="241"/>
      <c r="ADG13" s="241"/>
      <c r="ADH13" s="241"/>
      <c r="ADI13" s="241"/>
      <c r="ADJ13" s="241"/>
      <c r="ADK13" s="241"/>
      <c r="ADL13" s="241"/>
      <c r="ADM13" s="241"/>
      <c r="ADN13" s="241"/>
      <c r="ADO13" s="241"/>
      <c r="ADP13" s="241"/>
      <c r="ADQ13" s="241"/>
      <c r="ADR13" s="241"/>
      <c r="ADS13" s="241"/>
      <c r="ADT13" s="241"/>
      <c r="ADU13" s="241"/>
      <c r="ADV13" s="241"/>
      <c r="ADW13" s="241"/>
      <c r="ADX13" s="241"/>
      <c r="ADY13" s="241"/>
      <c r="ADZ13" s="241"/>
      <c r="AEA13" s="241"/>
      <c r="AEB13" s="241"/>
      <c r="AEC13" s="241"/>
      <c r="AED13" s="241"/>
      <c r="AEE13" s="241"/>
      <c r="AEF13" s="241"/>
      <c r="AEG13" s="241"/>
      <c r="AEH13" s="241"/>
      <c r="AEI13" s="241"/>
      <c r="AEJ13" s="241"/>
      <c r="AEK13" s="241"/>
      <c r="AEL13" s="241"/>
      <c r="AEM13" s="241"/>
      <c r="AEN13" s="241"/>
      <c r="AEO13" s="241"/>
      <c r="AEP13" s="241"/>
      <c r="AEQ13" s="241"/>
      <c r="AER13" s="241"/>
      <c r="AES13" s="241"/>
      <c r="AET13" s="241"/>
      <c r="AEU13" s="241"/>
      <c r="AEV13" s="241"/>
      <c r="AEW13" s="241"/>
      <c r="AEX13" s="241"/>
      <c r="AEY13" s="241"/>
      <c r="AEZ13" s="241"/>
      <c r="AFA13" s="241"/>
      <c r="AFB13" s="241"/>
      <c r="AFC13" s="241"/>
      <c r="AFD13" s="241"/>
      <c r="AFE13" s="241"/>
      <c r="AFF13" s="241"/>
      <c r="AFG13" s="241"/>
      <c r="AFH13" s="241"/>
      <c r="AFI13" s="241"/>
      <c r="AFJ13" s="241"/>
      <c r="AFK13" s="241"/>
      <c r="AFL13" s="241"/>
      <c r="AFM13" s="241"/>
      <c r="AFN13" s="241"/>
      <c r="AFO13" s="241"/>
      <c r="AFP13" s="241"/>
      <c r="AFQ13" s="241"/>
      <c r="AFR13" s="241"/>
      <c r="AFS13" s="241"/>
      <c r="AFT13" s="241"/>
      <c r="AFU13" s="241"/>
      <c r="AFV13" s="241"/>
      <c r="AFW13" s="241"/>
      <c r="AFX13" s="241"/>
      <c r="AFY13" s="241"/>
      <c r="AFZ13" s="241"/>
      <c r="AGA13" s="241"/>
      <c r="AGB13" s="241"/>
      <c r="AGC13" s="241"/>
      <c r="AGD13" s="241"/>
      <c r="AGE13" s="241"/>
      <c r="AGF13" s="241"/>
      <c r="AGG13" s="241"/>
      <c r="AGH13" s="241"/>
      <c r="AGI13" s="241"/>
      <c r="AGJ13" s="241"/>
      <c r="AGK13" s="241"/>
      <c r="AGL13" s="241"/>
      <c r="AGM13" s="241"/>
      <c r="AGN13" s="241"/>
      <c r="AGO13" s="241"/>
      <c r="AGP13" s="241"/>
      <c r="AGQ13" s="241"/>
      <c r="AGR13" s="241"/>
      <c r="AGS13" s="241"/>
      <c r="AGT13" s="241"/>
      <c r="AGU13" s="241"/>
      <c r="AGV13" s="241"/>
      <c r="AGW13" s="241"/>
      <c r="AGX13" s="241"/>
      <c r="AGY13" s="241"/>
      <c r="AGZ13" s="241"/>
      <c r="AHA13" s="241"/>
    </row>
    <row r="14" spans="1:885" ht="71.400000000000006" customHeight="1" x14ac:dyDescent="0.3">
      <c r="A14" s="242"/>
      <c r="B14" s="256"/>
      <c r="C14" s="249"/>
      <c r="D14" s="249"/>
      <c r="E14" s="249"/>
      <c r="F14" s="253"/>
      <c r="G14" s="249"/>
      <c r="H14" s="249"/>
      <c r="I14" s="249"/>
      <c r="J14" s="246"/>
      <c r="K14" s="257"/>
      <c r="L14" s="261"/>
      <c r="M14" s="604"/>
      <c r="N14" s="302"/>
      <c r="O14" s="624"/>
      <c r="P14" s="247"/>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247"/>
      <c r="BF14" s="247"/>
      <c r="BG14" s="247"/>
      <c r="BH14" s="247"/>
      <c r="BI14" s="247"/>
      <c r="BJ14" s="247"/>
      <c r="BK14" s="247"/>
      <c r="BL14" s="247"/>
      <c r="BM14" s="247"/>
      <c r="BN14" s="247"/>
      <c r="BO14" s="247"/>
      <c r="BP14" s="247"/>
      <c r="BQ14" s="247"/>
      <c r="BR14" s="247"/>
      <c r="BS14" s="247"/>
      <c r="BT14" s="247"/>
      <c r="BU14" s="247"/>
      <c r="BV14" s="247"/>
      <c r="BW14" s="247"/>
      <c r="BX14" s="247"/>
      <c r="BY14" s="247"/>
      <c r="BZ14" s="247"/>
      <c r="CA14" s="247"/>
      <c r="CB14" s="247"/>
      <c r="CC14" s="247"/>
      <c r="CD14" s="247"/>
      <c r="CE14" s="247"/>
      <c r="CF14" s="247"/>
      <c r="CG14" s="247"/>
      <c r="CH14" s="247"/>
      <c r="CI14" s="247"/>
      <c r="CJ14" s="247"/>
      <c r="CK14" s="247"/>
      <c r="CL14" s="247"/>
      <c r="CM14" s="247"/>
      <c r="CN14" s="247"/>
      <c r="CO14" s="247"/>
      <c r="CP14" s="247"/>
      <c r="CQ14" s="247"/>
      <c r="CR14" s="247"/>
      <c r="CS14" s="247"/>
      <c r="CT14" s="247"/>
      <c r="CU14" s="247"/>
      <c r="CV14" s="247"/>
      <c r="CW14" s="247"/>
      <c r="CX14" s="247"/>
      <c r="CY14" s="247"/>
      <c r="CZ14" s="247"/>
      <c r="DA14" s="247"/>
      <c r="DB14" s="247"/>
      <c r="DC14" s="247"/>
      <c r="DD14" s="247"/>
      <c r="DE14" s="247"/>
      <c r="DF14" s="247"/>
      <c r="DG14" s="247"/>
      <c r="DH14" s="247"/>
      <c r="DI14" s="247"/>
      <c r="DJ14" s="247"/>
      <c r="DK14" s="247"/>
      <c r="DL14" s="247"/>
      <c r="DM14" s="247"/>
      <c r="DN14" s="247"/>
      <c r="DO14" s="247"/>
      <c r="DP14" s="247"/>
      <c r="DQ14" s="247"/>
      <c r="DR14" s="247"/>
      <c r="DS14" s="247"/>
      <c r="DT14" s="247"/>
      <c r="DU14" s="247"/>
      <c r="DV14" s="247"/>
      <c r="DW14" s="247"/>
      <c r="DX14" s="247"/>
      <c r="DY14" s="247"/>
      <c r="DZ14" s="247"/>
      <c r="EA14" s="247"/>
      <c r="EB14" s="247"/>
      <c r="EC14" s="247"/>
      <c r="ED14" s="247"/>
      <c r="EE14" s="247"/>
      <c r="EF14" s="247"/>
      <c r="EG14" s="247"/>
      <c r="EH14" s="247"/>
      <c r="EI14" s="247"/>
      <c r="EJ14" s="247"/>
      <c r="EK14" s="247"/>
      <c r="EL14" s="247"/>
      <c r="EM14" s="247"/>
      <c r="EN14" s="247"/>
      <c r="EO14" s="247"/>
      <c r="EP14" s="247"/>
      <c r="EQ14" s="247"/>
      <c r="ER14" s="247"/>
      <c r="ES14" s="247"/>
      <c r="ET14" s="247"/>
      <c r="EU14" s="247"/>
      <c r="EV14" s="247"/>
      <c r="EW14" s="247"/>
      <c r="EX14" s="247"/>
      <c r="EY14" s="247"/>
      <c r="EZ14" s="247"/>
      <c r="FA14" s="247"/>
      <c r="FB14" s="247"/>
      <c r="FC14" s="247"/>
      <c r="FD14" s="247"/>
      <c r="FE14" s="247"/>
      <c r="FF14" s="247"/>
      <c r="FG14" s="247"/>
      <c r="FH14" s="247"/>
      <c r="FI14" s="247"/>
      <c r="FJ14" s="247"/>
      <c r="FK14" s="247"/>
      <c r="FL14" s="247"/>
      <c r="FM14" s="247"/>
      <c r="FN14" s="247"/>
      <c r="FO14" s="247"/>
      <c r="FP14" s="247"/>
      <c r="FQ14" s="247"/>
      <c r="FR14" s="247"/>
      <c r="FS14" s="247"/>
      <c r="FT14" s="247"/>
      <c r="FU14" s="247"/>
      <c r="FV14" s="247"/>
      <c r="FW14" s="247"/>
      <c r="FX14" s="247"/>
      <c r="FY14" s="247"/>
      <c r="FZ14" s="247"/>
      <c r="GA14" s="247"/>
      <c r="GB14" s="247"/>
      <c r="GC14" s="247"/>
      <c r="GD14" s="247"/>
      <c r="GE14" s="247"/>
      <c r="GF14" s="247"/>
      <c r="GG14" s="247"/>
      <c r="GH14" s="247"/>
      <c r="GI14" s="247"/>
      <c r="GJ14" s="247"/>
      <c r="GK14" s="247"/>
      <c r="GL14" s="247"/>
      <c r="GM14" s="247"/>
      <c r="GN14" s="247"/>
      <c r="GO14" s="247"/>
      <c r="GP14" s="247"/>
      <c r="GQ14" s="247"/>
      <c r="GR14" s="247"/>
      <c r="GS14" s="247"/>
      <c r="GT14" s="247"/>
      <c r="GU14" s="247"/>
      <c r="GV14" s="247"/>
      <c r="GW14" s="247"/>
      <c r="GX14" s="247"/>
      <c r="GY14" s="247"/>
      <c r="GZ14" s="247"/>
      <c r="HA14" s="247"/>
      <c r="HB14" s="247"/>
      <c r="HC14" s="247"/>
      <c r="HD14" s="247"/>
      <c r="HE14" s="247"/>
      <c r="HF14" s="247"/>
      <c r="HG14" s="247"/>
      <c r="HH14" s="247"/>
      <c r="HI14" s="247"/>
      <c r="HJ14" s="247"/>
      <c r="HK14" s="247"/>
      <c r="HL14" s="247"/>
      <c r="HM14" s="247"/>
      <c r="HN14" s="247"/>
      <c r="HO14" s="247"/>
      <c r="HP14" s="247"/>
      <c r="HQ14" s="247"/>
      <c r="HR14" s="247"/>
      <c r="HS14" s="247"/>
      <c r="HT14" s="247"/>
      <c r="HU14" s="247"/>
      <c r="HV14" s="247"/>
      <c r="HW14" s="247"/>
      <c r="HX14" s="247"/>
      <c r="HY14" s="247"/>
      <c r="HZ14" s="247"/>
      <c r="IA14" s="247"/>
      <c r="IB14" s="247"/>
      <c r="IC14" s="247"/>
      <c r="ID14" s="247"/>
      <c r="IE14" s="247"/>
      <c r="IF14" s="247"/>
      <c r="IG14" s="247"/>
      <c r="IH14" s="247"/>
      <c r="II14" s="247"/>
      <c r="IJ14" s="247"/>
      <c r="IK14" s="247"/>
      <c r="IL14" s="247"/>
      <c r="IM14" s="247"/>
      <c r="IN14" s="247"/>
      <c r="IO14" s="247"/>
      <c r="IP14" s="247"/>
      <c r="IQ14" s="247"/>
      <c r="IR14" s="247"/>
      <c r="IS14" s="247"/>
      <c r="IT14" s="247"/>
      <c r="IU14" s="247"/>
      <c r="IV14" s="247"/>
      <c r="IW14" s="247"/>
      <c r="IX14" s="247"/>
      <c r="IY14" s="247"/>
      <c r="IZ14" s="247"/>
      <c r="JA14" s="247"/>
      <c r="JB14" s="247"/>
      <c r="JC14" s="247"/>
      <c r="JD14" s="247"/>
      <c r="JE14" s="247"/>
      <c r="JF14" s="247"/>
      <c r="JG14" s="247"/>
      <c r="JH14" s="247"/>
      <c r="JI14" s="247"/>
      <c r="JJ14" s="247"/>
      <c r="JK14" s="247"/>
      <c r="JL14" s="247"/>
      <c r="JM14" s="247"/>
      <c r="JN14" s="247"/>
      <c r="JO14" s="247"/>
      <c r="JP14" s="247"/>
      <c r="JQ14" s="247"/>
      <c r="JR14" s="247"/>
      <c r="JS14" s="247"/>
      <c r="JT14" s="247"/>
      <c r="JU14" s="247"/>
      <c r="JV14" s="247"/>
      <c r="JW14" s="247"/>
      <c r="JX14" s="247"/>
      <c r="JY14" s="247"/>
      <c r="JZ14" s="247"/>
      <c r="KA14" s="247"/>
      <c r="KB14" s="247"/>
      <c r="KC14" s="247"/>
      <c r="KD14" s="247"/>
      <c r="KE14" s="247"/>
      <c r="KF14" s="247"/>
      <c r="KG14" s="247"/>
      <c r="KH14" s="247"/>
      <c r="KI14" s="247"/>
      <c r="KJ14" s="247"/>
      <c r="KK14" s="247"/>
      <c r="KL14" s="247"/>
      <c r="KM14" s="247"/>
      <c r="KN14" s="247"/>
      <c r="KO14" s="247"/>
      <c r="KP14" s="247"/>
      <c r="KQ14" s="247"/>
      <c r="KR14" s="247"/>
      <c r="KS14" s="247"/>
      <c r="KT14" s="247"/>
      <c r="KU14" s="247"/>
      <c r="KV14" s="247"/>
      <c r="KW14" s="247"/>
      <c r="KX14" s="247"/>
      <c r="KY14" s="247"/>
      <c r="KZ14" s="247"/>
      <c r="LA14" s="247"/>
      <c r="LB14" s="247"/>
      <c r="LC14" s="247"/>
      <c r="LD14" s="247"/>
      <c r="LE14" s="247"/>
      <c r="LF14" s="247"/>
      <c r="LG14" s="247"/>
      <c r="LH14" s="247"/>
      <c r="LI14" s="247"/>
      <c r="LJ14" s="247"/>
      <c r="LK14" s="247"/>
      <c r="LL14" s="247"/>
      <c r="LM14" s="247"/>
      <c r="LN14" s="247"/>
      <c r="LO14" s="247"/>
      <c r="LP14" s="247"/>
      <c r="LQ14" s="247"/>
      <c r="LR14" s="247"/>
      <c r="LS14" s="247"/>
      <c r="LT14" s="247"/>
      <c r="LU14" s="247"/>
      <c r="LV14" s="247"/>
      <c r="LW14" s="247"/>
      <c r="LX14" s="247"/>
      <c r="LY14" s="247"/>
      <c r="LZ14" s="247"/>
      <c r="MA14" s="247"/>
      <c r="MB14" s="247"/>
      <c r="MC14" s="247"/>
      <c r="MD14" s="247"/>
      <c r="ME14" s="247"/>
      <c r="MF14" s="247"/>
      <c r="MG14" s="247"/>
      <c r="MH14" s="247"/>
      <c r="MI14" s="247"/>
      <c r="MJ14" s="247"/>
      <c r="MK14" s="247"/>
      <c r="ML14" s="247"/>
      <c r="MM14" s="247"/>
      <c r="MN14" s="247"/>
      <c r="MO14" s="247"/>
      <c r="MP14" s="247"/>
      <c r="MQ14" s="247"/>
      <c r="MR14" s="247"/>
      <c r="MS14" s="247"/>
      <c r="MT14" s="247"/>
      <c r="MU14" s="247"/>
      <c r="MV14" s="247"/>
      <c r="MW14" s="247"/>
      <c r="MX14" s="247"/>
      <c r="MY14" s="247"/>
      <c r="MZ14" s="247"/>
      <c r="NA14" s="247"/>
      <c r="NB14" s="247"/>
      <c r="NC14" s="247"/>
      <c r="ND14" s="247"/>
      <c r="NE14" s="247"/>
      <c r="NF14" s="247"/>
      <c r="NG14" s="247"/>
      <c r="NH14" s="247"/>
      <c r="NI14" s="247"/>
      <c r="NJ14" s="247"/>
      <c r="NK14" s="247"/>
      <c r="NL14" s="247"/>
      <c r="NM14" s="247"/>
      <c r="NN14" s="247"/>
      <c r="NO14" s="247"/>
      <c r="NP14" s="247"/>
      <c r="NQ14" s="247"/>
      <c r="NR14" s="247"/>
      <c r="NS14" s="247"/>
      <c r="NT14" s="247"/>
      <c r="NU14" s="247"/>
      <c r="NV14" s="247"/>
      <c r="NW14" s="247"/>
      <c r="NX14" s="247"/>
      <c r="NY14" s="247"/>
      <c r="NZ14" s="247"/>
      <c r="OA14" s="247"/>
      <c r="OB14" s="247"/>
      <c r="OC14" s="247"/>
      <c r="OD14" s="247"/>
      <c r="OE14" s="247"/>
      <c r="OF14" s="247"/>
      <c r="OG14" s="247"/>
      <c r="OH14" s="247"/>
      <c r="OI14" s="247"/>
      <c r="OJ14" s="247"/>
      <c r="OK14" s="247"/>
      <c r="OL14" s="247"/>
      <c r="OM14" s="247"/>
      <c r="ON14" s="247"/>
      <c r="OO14" s="247"/>
      <c r="OP14" s="247"/>
      <c r="OQ14" s="247"/>
      <c r="OR14" s="247"/>
      <c r="OS14" s="247"/>
      <c r="OT14" s="247"/>
      <c r="OU14" s="247"/>
      <c r="OV14" s="247"/>
      <c r="OW14" s="247"/>
      <c r="OX14" s="247"/>
      <c r="OY14" s="247"/>
      <c r="OZ14" s="247"/>
      <c r="PA14" s="247"/>
      <c r="PB14" s="247"/>
      <c r="PC14" s="247"/>
      <c r="PD14" s="247"/>
      <c r="PE14" s="247"/>
      <c r="PF14" s="247"/>
      <c r="PG14" s="247"/>
      <c r="PH14" s="247"/>
      <c r="PI14" s="247"/>
      <c r="PJ14" s="247"/>
      <c r="PK14" s="247"/>
      <c r="PL14" s="247"/>
      <c r="PM14" s="247"/>
      <c r="PN14" s="247"/>
      <c r="PO14" s="247"/>
      <c r="PP14" s="247"/>
      <c r="PQ14" s="247"/>
      <c r="PR14" s="247"/>
      <c r="PS14" s="247"/>
      <c r="PT14" s="247"/>
      <c r="PU14" s="247"/>
      <c r="PV14" s="247"/>
      <c r="PW14" s="247"/>
      <c r="PX14" s="247"/>
      <c r="PY14" s="247"/>
      <c r="PZ14" s="247"/>
      <c r="QA14" s="247"/>
      <c r="QB14" s="247"/>
      <c r="QC14" s="247"/>
      <c r="QD14" s="247"/>
      <c r="QE14" s="247"/>
      <c r="QF14" s="247"/>
      <c r="QG14" s="247"/>
      <c r="QH14" s="247"/>
      <c r="QI14" s="247"/>
      <c r="QJ14" s="247"/>
      <c r="QK14" s="247"/>
      <c r="QL14" s="247"/>
      <c r="QM14" s="247"/>
      <c r="QN14" s="247"/>
      <c r="QO14" s="247"/>
      <c r="QP14" s="247"/>
      <c r="QQ14" s="247"/>
      <c r="QR14" s="247"/>
      <c r="QS14" s="247"/>
      <c r="QT14" s="247"/>
      <c r="QU14" s="247"/>
      <c r="QV14" s="247"/>
      <c r="QW14" s="247"/>
      <c r="QX14" s="247"/>
      <c r="QY14" s="247"/>
      <c r="QZ14" s="247"/>
      <c r="RA14" s="247"/>
      <c r="RB14" s="247"/>
      <c r="RC14" s="247"/>
      <c r="RD14" s="247"/>
      <c r="RE14" s="247"/>
      <c r="RF14" s="247"/>
      <c r="RG14" s="247"/>
      <c r="RH14" s="247"/>
      <c r="RI14" s="247"/>
      <c r="RJ14" s="247"/>
      <c r="RK14" s="247"/>
      <c r="RL14" s="247"/>
      <c r="RM14" s="247"/>
      <c r="RN14" s="247"/>
      <c r="RO14" s="247"/>
      <c r="RP14" s="247"/>
      <c r="RQ14" s="247"/>
      <c r="RR14" s="247"/>
      <c r="RS14" s="247"/>
      <c r="RT14" s="247"/>
      <c r="RU14" s="247"/>
      <c r="RV14" s="247"/>
      <c r="RW14" s="247"/>
      <c r="RX14" s="247"/>
      <c r="RY14" s="247"/>
      <c r="RZ14" s="247"/>
      <c r="SA14" s="247"/>
      <c r="SB14" s="247"/>
      <c r="SC14" s="247"/>
      <c r="SD14" s="247"/>
      <c r="SE14" s="247"/>
      <c r="SF14" s="247"/>
      <c r="SG14" s="247"/>
      <c r="SH14" s="247"/>
      <c r="SI14" s="247"/>
      <c r="SJ14" s="247"/>
      <c r="SK14" s="247"/>
      <c r="SL14" s="247"/>
      <c r="SM14" s="247"/>
      <c r="SN14" s="247"/>
      <c r="SO14" s="247"/>
      <c r="SP14" s="247"/>
      <c r="SQ14" s="247"/>
      <c r="SR14" s="247"/>
      <c r="SS14" s="247"/>
      <c r="ST14" s="247"/>
      <c r="SU14" s="247"/>
      <c r="SV14" s="247"/>
      <c r="SW14" s="247"/>
      <c r="SX14" s="247"/>
      <c r="SY14" s="247"/>
      <c r="SZ14" s="247"/>
      <c r="TA14" s="247"/>
      <c r="TB14" s="247"/>
      <c r="TC14" s="247"/>
      <c r="TD14" s="247"/>
      <c r="TE14" s="247"/>
      <c r="TF14" s="247"/>
      <c r="TG14" s="247"/>
      <c r="TH14" s="247"/>
      <c r="TI14" s="247"/>
      <c r="TJ14" s="247"/>
      <c r="TK14" s="247"/>
      <c r="TL14" s="247"/>
      <c r="TM14" s="247"/>
      <c r="TN14" s="247"/>
      <c r="TO14" s="247"/>
      <c r="TP14" s="247"/>
      <c r="TQ14" s="247"/>
      <c r="TR14" s="247"/>
      <c r="TS14" s="247"/>
      <c r="TT14" s="247"/>
      <c r="TU14" s="247"/>
      <c r="TV14" s="247"/>
      <c r="TW14" s="247"/>
      <c r="TX14" s="247"/>
      <c r="TY14" s="247"/>
      <c r="TZ14" s="247"/>
      <c r="UA14" s="247"/>
      <c r="UB14" s="247"/>
      <c r="UC14" s="247"/>
      <c r="UD14" s="247"/>
      <c r="UE14" s="247"/>
      <c r="UF14" s="247"/>
      <c r="UG14" s="247"/>
      <c r="UH14" s="247"/>
      <c r="UI14" s="247"/>
      <c r="UJ14" s="247"/>
      <c r="UK14" s="247"/>
      <c r="UL14" s="247"/>
      <c r="UM14" s="247"/>
      <c r="UN14" s="247"/>
      <c r="UO14" s="247"/>
      <c r="UP14" s="247"/>
      <c r="UQ14" s="247"/>
      <c r="UR14" s="247"/>
      <c r="US14" s="247"/>
      <c r="UT14" s="247"/>
      <c r="UU14" s="247"/>
      <c r="UV14" s="247"/>
      <c r="UW14" s="247"/>
      <c r="UX14" s="247"/>
      <c r="UY14" s="247"/>
      <c r="UZ14" s="247"/>
      <c r="VA14" s="247"/>
      <c r="VB14" s="247"/>
      <c r="VC14" s="247"/>
      <c r="VD14" s="247"/>
      <c r="VE14" s="247"/>
      <c r="VF14" s="247"/>
      <c r="VG14" s="247"/>
      <c r="VH14" s="247"/>
      <c r="VI14" s="247"/>
      <c r="VJ14" s="247"/>
      <c r="VK14" s="247"/>
      <c r="VL14" s="247"/>
      <c r="VM14" s="247"/>
      <c r="VN14" s="247"/>
      <c r="VO14" s="247"/>
      <c r="VP14" s="247"/>
      <c r="VQ14" s="247"/>
      <c r="VR14" s="247"/>
      <c r="VS14" s="247"/>
      <c r="VT14" s="247"/>
      <c r="VU14" s="247"/>
      <c r="VV14" s="247"/>
      <c r="VW14" s="247"/>
      <c r="VX14" s="247"/>
      <c r="VY14" s="247"/>
      <c r="VZ14" s="247"/>
      <c r="WA14" s="247"/>
      <c r="WB14" s="247"/>
      <c r="WC14" s="247"/>
      <c r="WD14" s="247"/>
      <c r="WE14" s="247"/>
      <c r="WF14" s="247"/>
      <c r="WG14" s="247"/>
      <c r="WH14" s="247"/>
      <c r="WI14" s="247"/>
      <c r="WJ14" s="247"/>
      <c r="WK14" s="247"/>
      <c r="WL14" s="247"/>
      <c r="WM14" s="247"/>
      <c r="WN14" s="247"/>
      <c r="WO14" s="247"/>
      <c r="WP14" s="247"/>
      <c r="WQ14" s="247"/>
      <c r="WR14" s="247"/>
      <c r="WS14" s="247"/>
      <c r="WT14" s="247"/>
      <c r="WU14" s="247"/>
      <c r="WV14" s="247"/>
      <c r="WW14" s="247"/>
      <c r="WX14" s="247"/>
      <c r="WY14" s="247"/>
      <c r="WZ14" s="247"/>
      <c r="XA14" s="247"/>
      <c r="XB14" s="247"/>
      <c r="XC14" s="247"/>
      <c r="XD14" s="247"/>
      <c r="XE14" s="247"/>
      <c r="XF14" s="247"/>
      <c r="XG14" s="247"/>
      <c r="XH14" s="247"/>
      <c r="XI14" s="247"/>
      <c r="XJ14" s="247"/>
      <c r="XK14" s="247"/>
      <c r="XL14" s="247"/>
      <c r="XM14" s="247"/>
      <c r="XN14" s="247"/>
      <c r="XO14" s="247"/>
      <c r="XP14" s="247"/>
      <c r="XQ14" s="247"/>
      <c r="XR14" s="247"/>
      <c r="XS14" s="247"/>
      <c r="XT14" s="247"/>
      <c r="XU14" s="247"/>
      <c r="XV14" s="247"/>
      <c r="XW14" s="247"/>
      <c r="XX14" s="247"/>
      <c r="XY14" s="247"/>
      <c r="XZ14" s="247"/>
      <c r="YA14" s="247"/>
      <c r="YB14" s="247"/>
      <c r="YC14" s="247"/>
      <c r="YD14" s="247"/>
      <c r="YE14" s="247"/>
      <c r="YF14" s="247"/>
      <c r="YG14" s="247"/>
      <c r="YH14" s="247"/>
      <c r="YI14" s="247"/>
      <c r="YJ14" s="247"/>
      <c r="YK14" s="247"/>
      <c r="YL14" s="247"/>
      <c r="YM14" s="247"/>
      <c r="YN14" s="247"/>
      <c r="YO14" s="247"/>
      <c r="YP14" s="247"/>
      <c r="YQ14" s="247"/>
      <c r="YR14" s="247"/>
      <c r="YS14" s="247"/>
      <c r="YT14" s="247"/>
      <c r="YU14" s="247"/>
      <c r="YV14" s="247"/>
      <c r="YW14" s="247"/>
      <c r="YX14" s="247"/>
      <c r="YY14" s="247"/>
      <c r="YZ14" s="247"/>
      <c r="ZA14" s="247"/>
      <c r="ZB14" s="247"/>
      <c r="ZC14" s="247"/>
      <c r="ZD14" s="247"/>
      <c r="ZE14" s="247"/>
      <c r="ZF14" s="247"/>
      <c r="ZG14" s="247"/>
      <c r="ZH14" s="247"/>
      <c r="ZI14" s="247"/>
      <c r="ZJ14" s="247"/>
      <c r="ZK14" s="247"/>
      <c r="ZL14" s="247"/>
      <c r="ZM14" s="247"/>
      <c r="ZN14" s="247"/>
      <c r="ZO14" s="247"/>
      <c r="ZP14" s="247"/>
      <c r="ZQ14" s="247"/>
      <c r="ZR14" s="247"/>
      <c r="ZS14" s="247"/>
      <c r="ZT14" s="247"/>
      <c r="ZU14" s="247"/>
      <c r="ZV14" s="247"/>
      <c r="ZW14" s="247"/>
      <c r="ZX14" s="247"/>
      <c r="ZY14" s="247"/>
      <c r="ZZ14" s="247"/>
      <c r="AAA14" s="247"/>
      <c r="AAB14" s="247"/>
      <c r="AAC14" s="247"/>
      <c r="AAD14" s="247"/>
      <c r="AAE14" s="247"/>
      <c r="AAF14" s="247"/>
      <c r="AAG14" s="247"/>
      <c r="AAH14" s="247"/>
      <c r="AAI14" s="247"/>
      <c r="AAJ14" s="247"/>
      <c r="AAK14" s="247"/>
      <c r="AAL14" s="247"/>
      <c r="AAM14" s="247"/>
      <c r="AAN14" s="247"/>
      <c r="AAO14" s="247"/>
      <c r="AAP14" s="247"/>
      <c r="AAQ14" s="247"/>
      <c r="AAR14" s="247"/>
      <c r="AAS14" s="247"/>
      <c r="AAT14" s="247"/>
      <c r="AAU14" s="247"/>
      <c r="AAV14" s="247"/>
      <c r="AAW14" s="247"/>
      <c r="AAX14" s="247"/>
      <c r="AAY14" s="247"/>
      <c r="AAZ14" s="247"/>
      <c r="ABA14" s="247"/>
      <c r="ABB14" s="247"/>
      <c r="ABC14" s="247"/>
      <c r="ABD14" s="247"/>
      <c r="ABE14" s="247"/>
      <c r="ABF14" s="247"/>
      <c r="ABG14" s="247"/>
      <c r="ABH14" s="247"/>
      <c r="ABI14" s="247"/>
      <c r="ABJ14" s="247"/>
      <c r="ABK14" s="247"/>
      <c r="ABL14" s="247"/>
      <c r="ABM14" s="247"/>
      <c r="ABN14" s="247"/>
      <c r="ABO14" s="247"/>
      <c r="ABP14" s="247"/>
      <c r="ABQ14" s="247"/>
      <c r="ABR14" s="247"/>
      <c r="ABS14" s="247"/>
      <c r="ABT14" s="247"/>
      <c r="ABU14" s="247"/>
      <c r="ABV14" s="247"/>
      <c r="ABW14" s="247"/>
      <c r="ABX14" s="247"/>
      <c r="ABY14" s="247"/>
      <c r="ABZ14" s="247"/>
      <c r="ACA14" s="247"/>
      <c r="ACB14" s="247"/>
      <c r="ACC14" s="247"/>
      <c r="ACD14" s="247"/>
      <c r="ACE14" s="247"/>
      <c r="ACF14" s="247"/>
      <c r="ACG14" s="247"/>
      <c r="ACH14" s="247"/>
      <c r="ACI14" s="247"/>
      <c r="ACJ14" s="247"/>
      <c r="ACK14" s="247"/>
      <c r="ACL14" s="247"/>
      <c r="ACM14" s="247"/>
      <c r="ACN14" s="247"/>
      <c r="ACO14" s="247"/>
      <c r="ACP14" s="247"/>
      <c r="ACQ14" s="247"/>
      <c r="ACR14" s="247"/>
      <c r="ACS14" s="247"/>
      <c r="ACT14" s="247"/>
      <c r="ACU14" s="247"/>
      <c r="ACV14" s="247"/>
      <c r="ACW14" s="247"/>
      <c r="ACX14" s="247"/>
      <c r="ACY14" s="247"/>
      <c r="ACZ14" s="247"/>
      <c r="ADA14" s="247"/>
      <c r="ADB14" s="247"/>
      <c r="ADC14" s="247"/>
      <c r="ADD14" s="247"/>
      <c r="ADE14" s="247"/>
      <c r="ADF14" s="247"/>
      <c r="ADG14" s="247"/>
      <c r="ADH14" s="247"/>
      <c r="ADI14" s="247"/>
      <c r="ADJ14" s="247"/>
      <c r="ADK14" s="247"/>
      <c r="ADL14" s="247"/>
      <c r="ADM14" s="247"/>
      <c r="ADN14" s="247"/>
      <c r="ADO14" s="247"/>
      <c r="ADP14" s="247"/>
      <c r="ADQ14" s="247"/>
      <c r="ADR14" s="247"/>
      <c r="ADS14" s="247"/>
      <c r="ADT14" s="247"/>
      <c r="ADU14" s="247"/>
      <c r="ADV14" s="247"/>
      <c r="ADW14" s="247"/>
      <c r="ADX14" s="247"/>
      <c r="ADY14" s="247"/>
      <c r="ADZ14" s="247"/>
      <c r="AEA14" s="247"/>
      <c r="AEB14" s="247"/>
      <c r="AEC14" s="247"/>
      <c r="AED14" s="247"/>
      <c r="AEE14" s="247"/>
      <c r="AEF14" s="247"/>
      <c r="AEG14" s="247"/>
      <c r="AEH14" s="247"/>
      <c r="AEI14" s="247"/>
      <c r="AEJ14" s="247"/>
      <c r="AEK14" s="247"/>
      <c r="AEL14" s="247"/>
      <c r="AEM14" s="247"/>
      <c r="AEN14" s="247"/>
      <c r="AEO14" s="247"/>
      <c r="AEP14" s="247"/>
      <c r="AEQ14" s="247"/>
      <c r="AER14" s="247"/>
      <c r="AES14" s="247"/>
      <c r="AET14" s="247"/>
      <c r="AEU14" s="247"/>
      <c r="AEV14" s="247"/>
      <c r="AEW14" s="247"/>
      <c r="AEX14" s="247"/>
      <c r="AEY14" s="247"/>
      <c r="AEZ14" s="247"/>
      <c r="AFA14" s="247"/>
      <c r="AFB14" s="247"/>
      <c r="AFC14" s="247"/>
      <c r="AFD14" s="247"/>
      <c r="AFE14" s="247"/>
      <c r="AFF14" s="247"/>
      <c r="AFG14" s="247"/>
      <c r="AFH14" s="247"/>
      <c r="AFI14" s="247"/>
      <c r="AFJ14" s="247"/>
      <c r="AFK14" s="247"/>
      <c r="AFL14" s="247"/>
      <c r="AFM14" s="247"/>
      <c r="AFN14" s="247"/>
      <c r="AFO14" s="247"/>
      <c r="AFP14" s="247"/>
      <c r="AFQ14" s="247"/>
      <c r="AFR14" s="247"/>
      <c r="AFS14" s="247"/>
      <c r="AFT14" s="247"/>
      <c r="AFU14" s="247"/>
      <c r="AFV14" s="247"/>
      <c r="AFW14" s="247"/>
      <c r="AFX14" s="247"/>
      <c r="AFY14" s="247"/>
      <c r="AFZ14" s="247"/>
      <c r="AGA14" s="247"/>
      <c r="AGB14" s="247"/>
      <c r="AGC14" s="247"/>
      <c r="AGD14" s="247"/>
      <c r="AGE14" s="247"/>
      <c r="AGF14" s="247"/>
      <c r="AGG14" s="247"/>
      <c r="AGH14" s="247"/>
      <c r="AGI14" s="247"/>
      <c r="AGJ14" s="247"/>
      <c r="AGK14" s="247"/>
      <c r="AGL14" s="247"/>
      <c r="AGM14" s="247"/>
      <c r="AGN14" s="247"/>
      <c r="AGO14" s="247"/>
      <c r="AGP14" s="247"/>
      <c r="AGQ14" s="247"/>
      <c r="AGR14" s="247"/>
      <c r="AGS14" s="247"/>
      <c r="AGT14" s="247"/>
      <c r="AGU14" s="247"/>
      <c r="AGV14" s="247"/>
      <c r="AGW14" s="247"/>
      <c r="AGX14" s="247"/>
      <c r="AGY14" s="247"/>
      <c r="AGZ14" s="247"/>
      <c r="AHA14" s="247"/>
    </row>
    <row r="15" spans="1:885" ht="30" customHeight="1" x14ac:dyDescent="0.3">
      <c r="A15" s="267"/>
      <c r="B15" s="280"/>
      <c r="C15" s="269"/>
      <c r="D15" s="269"/>
      <c r="E15" s="269"/>
      <c r="F15" s="269"/>
      <c r="G15" s="269"/>
      <c r="H15" s="269"/>
      <c r="I15" s="269"/>
      <c r="J15" s="270"/>
      <c r="K15" s="280"/>
      <c r="L15" s="278"/>
      <c r="M15" s="605"/>
      <c r="N15" s="298"/>
      <c r="O15" s="271"/>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5"/>
      <c r="BK15" s="245"/>
      <c r="BL15" s="245"/>
      <c r="BM15" s="245"/>
      <c r="BN15" s="245"/>
      <c r="BO15" s="245"/>
      <c r="BP15" s="245"/>
      <c r="BQ15" s="245"/>
      <c r="BR15" s="245"/>
      <c r="BS15" s="245"/>
      <c r="BT15" s="245"/>
      <c r="BU15" s="245"/>
      <c r="BV15" s="245"/>
      <c r="BW15" s="245"/>
      <c r="BX15" s="245"/>
      <c r="BY15" s="245"/>
      <c r="BZ15" s="245"/>
      <c r="CA15" s="245"/>
      <c r="CB15" s="245"/>
      <c r="CC15" s="245"/>
      <c r="CD15" s="245"/>
      <c r="CE15" s="245"/>
      <c r="CF15" s="245"/>
      <c r="CG15" s="245"/>
      <c r="CH15" s="245"/>
      <c r="CI15" s="245"/>
      <c r="CJ15" s="245"/>
      <c r="CK15" s="245"/>
      <c r="CL15" s="245"/>
      <c r="CM15" s="245"/>
      <c r="CN15" s="245"/>
      <c r="CO15" s="245"/>
      <c r="CP15" s="245"/>
      <c r="CQ15" s="245"/>
      <c r="CR15" s="245"/>
      <c r="CS15" s="245"/>
      <c r="CT15" s="245"/>
      <c r="CU15" s="245"/>
      <c r="CV15" s="245"/>
      <c r="CW15" s="245"/>
      <c r="CX15" s="245"/>
      <c r="CY15" s="245"/>
      <c r="CZ15" s="245"/>
      <c r="DA15" s="245"/>
      <c r="DB15" s="245"/>
      <c r="DC15" s="245"/>
      <c r="DD15" s="245"/>
      <c r="DE15" s="245"/>
      <c r="DF15" s="245"/>
      <c r="DG15" s="245"/>
      <c r="DH15" s="245"/>
      <c r="DI15" s="245"/>
      <c r="DJ15" s="245"/>
      <c r="DK15" s="245"/>
      <c r="DL15" s="245"/>
      <c r="DM15" s="245"/>
      <c r="DN15" s="245"/>
      <c r="DO15" s="245"/>
      <c r="DP15" s="245"/>
      <c r="DQ15" s="245"/>
      <c r="DR15" s="245"/>
      <c r="DS15" s="245"/>
      <c r="DT15" s="245"/>
      <c r="DU15" s="245"/>
      <c r="DV15" s="245"/>
      <c r="DW15" s="245"/>
      <c r="DX15" s="245"/>
      <c r="DY15" s="245"/>
      <c r="DZ15" s="245"/>
      <c r="EA15" s="245"/>
      <c r="EB15" s="245"/>
      <c r="EC15" s="245"/>
      <c r="ED15" s="245"/>
      <c r="EE15" s="245"/>
      <c r="EF15" s="245"/>
      <c r="EG15" s="245"/>
      <c r="EH15" s="245"/>
      <c r="EI15" s="245"/>
      <c r="EJ15" s="245"/>
      <c r="EK15" s="245"/>
      <c r="EL15" s="245"/>
      <c r="EM15" s="245"/>
      <c r="EN15" s="245"/>
      <c r="EO15" s="245"/>
      <c r="EP15" s="245"/>
      <c r="EQ15" s="245"/>
      <c r="ER15" s="245"/>
      <c r="ES15" s="245"/>
      <c r="ET15" s="245"/>
      <c r="EU15" s="245"/>
      <c r="EV15" s="245"/>
      <c r="EW15" s="245"/>
      <c r="EX15" s="245"/>
      <c r="EY15" s="245"/>
      <c r="EZ15" s="245"/>
      <c r="FA15" s="245"/>
      <c r="FB15" s="245"/>
      <c r="FC15" s="245"/>
      <c r="FD15" s="245"/>
      <c r="FE15" s="245"/>
      <c r="FF15" s="245"/>
      <c r="FG15" s="245"/>
      <c r="FH15" s="245"/>
      <c r="FI15" s="245"/>
      <c r="FJ15" s="245"/>
      <c r="FK15" s="245"/>
      <c r="FL15" s="245"/>
      <c r="FM15" s="245"/>
      <c r="FN15" s="245"/>
      <c r="FO15" s="245"/>
      <c r="FP15" s="245"/>
      <c r="FQ15" s="245"/>
      <c r="FR15" s="245"/>
      <c r="FS15" s="245"/>
      <c r="FT15" s="245"/>
      <c r="FU15" s="245"/>
      <c r="FV15" s="245"/>
      <c r="FW15" s="245"/>
      <c r="FX15" s="245"/>
      <c r="FY15" s="245"/>
      <c r="FZ15" s="245"/>
      <c r="GA15" s="245"/>
      <c r="GB15" s="245"/>
      <c r="GC15" s="245"/>
      <c r="GD15" s="245"/>
      <c r="GE15" s="245"/>
      <c r="GF15" s="245"/>
      <c r="GG15" s="245"/>
      <c r="GH15" s="245"/>
      <c r="GI15" s="245"/>
      <c r="GJ15" s="245"/>
      <c r="GK15" s="245"/>
      <c r="GL15" s="245"/>
      <c r="GM15" s="245"/>
      <c r="GN15" s="245"/>
      <c r="GO15" s="245"/>
      <c r="GP15" s="245"/>
      <c r="GQ15" s="245"/>
      <c r="GR15" s="245"/>
      <c r="GS15" s="245"/>
      <c r="GT15" s="245"/>
      <c r="GU15" s="245"/>
      <c r="GV15" s="245"/>
      <c r="GW15" s="245"/>
      <c r="GX15" s="245"/>
      <c r="GY15" s="245"/>
      <c r="GZ15" s="245"/>
      <c r="HA15" s="245"/>
      <c r="HB15" s="245"/>
      <c r="HC15" s="245"/>
      <c r="HD15" s="245"/>
      <c r="HE15" s="245"/>
      <c r="HF15" s="245"/>
      <c r="HG15" s="245"/>
      <c r="HH15" s="245"/>
      <c r="HI15" s="245"/>
      <c r="HJ15" s="245"/>
      <c r="HK15" s="245"/>
      <c r="HL15" s="245"/>
      <c r="HM15" s="245"/>
      <c r="HN15" s="245"/>
      <c r="HO15" s="245"/>
      <c r="HP15" s="245"/>
      <c r="HQ15" s="245"/>
      <c r="HR15" s="245"/>
      <c r="HS15" s="245"/>
      <c r="HT15" s="245"/>
      <c r="HU15" s="245"/>
      <c r="HV15" s="245"/>
      <c r="HW15" s="245"/>
      <c r="HX15" s="245"/>
      <c r="HY15" s="245"/>
      <c r="HZ15" s="245"/>
      <c r="IA15" s="245"/>
      <c r="IB15" s="245"/>
      <c r="IC15" s="245"/>
      <c r="ID15" s="245"/>
      <c r="IE15" s="245"/>
      <c r="IF15" s="245"/>
      <c r="IG15" s="245"/>
      <c r="IH15" s="245"/>
      <c r="II15" s="245"/>
      <c r="IJ15" s="245"/>
      <c r="IK15" s="245"/>
      <c r="IL15" s="245"/>
      <c r="IM15" s="245"/>
      <c r="IN15" s="245"/>
      <c r="IO15" s="245"/>
      <c r="IP15" s="245"/>
      <c r="IQ15" s="245"/>
      <c r="IR15" s="245"/>
      <c r="IS15" s="245"/>
      <c r="IT15" s="245"/>
      <c r="IU15" s="245"/>
      <c r="IV15" s="245"/>
      <c r="IW15" s="245"/>
      <c r="IX15" s="245"/>
      <c r="IY15" s="245"/>
      <c r="IZ15" s="245"/>
      <c r="JA15" s="245"/>
      <c r="JB15" s="245"/>
      <c r="JC15" s="245"/>
      <c r="JD15" s="245"/>
      <c r="JE15" s="245"/>
      <c r="JF15" s="245"/>
      <c r="JG15" s="245"/>
      <c r="JH15" s="245"/>
      <c r="JI15" s="245"/>
      <c r="JJ15" s="245"/>
      <c r="JK15" s="245"/>
      <c r="JL15" s="245"/>
      <c r="JM15" s="245"/>
      <c r="JN15" s="245"/>
      <c r="JO15" s="245"/>
      <c r="JP15" s="245"/>
      <c r="JQ15" s="245"/>
      <c r="JR15" s="245"/>
      <c r="JS15" s="245"/>
      <c r="JT15" s="245"/>
      <c r="JU15" s="245"/>
      <c r="JV15" s="245"/>
      <c r="JW15" s="245"/>
      <c r="JX15" s="245"/>
      <c r="JY15" s="245"/>
      <c r="JZ15" s="245"/>
      <c r="KA15" s="245"/>
      <c r="KB15" s="245"/>
      <c r="KC15" s="245"/>
      <c r="KD15" s="245"/>
      <c r="KE15" s="245"/>
      <c r="KF15" s="245"/>
      <c r="KG15" s="245"/>
      <c r="KH15" s="245"/>
      <c r="KI15" s="245"/>
      <c r="KJ15" s="245"/>
      <c r="KK15" s="245"/>
      <c r="KL15" s="245"/>
      <c r="KM15" s="245"/>
      <c r="KN15" s="245"/>
      <c r="KO15" s="245"/>
      <c r="KP15" s="245"/>
      <c r="KQ15" s="245"/>
      <c r="KR15" s="245"/>
      <c r="KS15" s="245"/>
      <c r="KT15" s="245"/>
      <c r="KU15" s="245"/>
      <c r="KV15" s="245"/>
      <c r="KW15" s="245"/>
      <c r="KX15" s="245"/>
      <c r="KY15" s="245"/>
      <c r="KZ15" s="245"/>
      <c r="LA15" s="245"/>
      <c r="LB15" s="245"/>
      <c r="LC15" s="245"/>
      <c r="LD15" s="245"/>
      <c r="LE15" s="245"/>
      <c r="LF15" s="245"/>
      <c r="LG15" s="245"/>
      <c r="LH15" s="245"/>
      <c r="LI15" s="245"/>
      <c r="LJ15" s="245"/>
      <c r="LK15" s="245"/>
      <c r="LL15" s="245"/>
      <c r="LM15" s="245"/>
      <c r="LN15" s="245"/>
      <c r="LO15" s="245"/>
      <c r="LP15" s="245"/>
      <c r="LQ15" s="245"/>
      <c r="LR15" s="245"/>
      <c r="LS15" s="245"/>
      <c r="LT15" s="245"/>
      <c r="LU15" s="245"/>
      <c r="LV15" s="245"/>
      <c r="LW15" s="245"/>
      <c r="LX15" s="245"/>
      <c r="LY15" s="245"/>
      <c r="LZ15" s="245"/>
      <c r="MA15" s="245"/>
      <c r="MB15" s="245"/>
      <c r="MC15" s="245"/>
      <c r="MD15" s="245"/>
      <c r="ME15" s="245"/>
      <c r="MF15" s="245"/>
      <c r="MG15" s="245"/>
      <c r="MH15" s="245"/>
      <c r="MI15" s="245"/>
      <c r="MJ15" s="245"/>
      <c r="MK15" s="245"/>
      <c r="ML15" s="245"/>
      <c r="MM15" s="245"/>
      <c r="MN15" s="245"/>
      <c r="MO15" s="245"/>
      <c r="MP15" s="245"/>
      <c r="MQ15" s="245"/>
      <c r="MR15" s="245"/>
      <c r="MS15" s="245"/>
      <c r="MT15" s="245"/>
      <c r="MU15" s="245"/>
      <c r="MV15" s="245"/>
      <c r="MW15" s="245"/>
      <c r="MX15" s="245"/>
      <c r="MY15" s="245"/>
      <c r="MZ15" s="245"/>
      <c r="NA15" s="245"/>
      <c r="NB15" s="245"/>
      <c r="NC15" s="245"/>
      <c r="ND15" s="245"/>
      <c r="NE15" s="245"/>
      <c r="NF15" s="245"/>
      <c r="NG15" s="245"/>
      <c r="NH15" s="245"/>
      <c r="NI15" s="245"/>
      <c r="NJ15" s="245"/>
      <c r="NK15" s="245"/>
      <c r="NL15" s="245"/>
      <c r="NM15" s="245"/>
      <c r="NN15" s="245"/>
      <c r="NO15" s="245"/>
      <c r="NP15" s="245"/>
      <c r="NQ15" s="245"/>
      <c r="NR15" s="245"/>
      <c r="NS15" s="245"/>
      <c r="NT15" s="245"/>
      <c r="NU15" s="245"/>
      <c r="NV15" s="245"/>
      <c r="NW15" s="245"/>
      <c r="NX15" s="245"/>
      <c r="NY15" s="245"/>
      <c r="NZ15" s="245"/>
      <c r="OA15" s="245"/>
      <c r="OB15" s="245"/>
      <c r="OC15" s="245"/>
      <c r="OD15" s="245"/>
      <c r="OE15" s="245"/>
      <c r="OF15" s="245"/>
      <c r="OG15" s="245"/>
      <c r="OH15" s="245"/>
      <c r="OI15" s="245"/>
      <c r="OJ15" s="245"/>
      <c r="OK15" s="245"/>
      <c r="OL15" s="245"/>
      <c r="OM15" s="245"/>
      <c r="ON15" s="245"/>
      <c r="OO15" s="245"/>
      <c r="OP15" s="245"/>
      <c r="OQ15" s="245"/>
      <c r="OR15" s="245"/>
      <c r="OS15" s="245"/>
      <c r="OT15" s="245"/>
      <c r="OU15" s="245"/>
      <c r="OV15" s="245"/>
      <c r="OW15" s="245"/>
      <c r="OX15" s="245"/>
      <c r="OY15" s="245"/>
      <c r="OZ15" s="245"/>
      <c r="PA15" s="245"/>
      <c r="PB15" s="245"/>
      <c r="PC15" s="245"/>
      <c r="PD15" s="245"/>
      <c r="PE15" s="245"/>
      <c r="PF15" s="245"/>
      <c r="PG15" s="245"/>
      <c r="PH15" s="245"/>
      <c r="PI15" s="245"/>
      <c r="PJ15" s="245"/>
      <c r="PK15" s="245"/>
      <c r="PL15" s="245"/>
      <c r="PM15" s="245"/>
      <c r="PN15" s="245"/>
      <c r="PO15" s="245"/>
      <c r="PP15" s="245"/>
      <c r="PQ15" s="245"/>
      <c r="PR15" s="245"/>
      <c r="PS15" s="245"/>
      <c r="PT15" s="245"/>
      <c r="PU15" s="245"/>
      <c r="PV15" s="245"/>
      <c r="PW15" s="245"/>
      <c r="PX15" s="245"/>
      <c r="PY15" s="245"/>
      <c r="PZ15" s="245"/>
      <c r="QA15" s="245"/>
      <c r="QB15" s="245"/>
      <c r="QC15" s="245"/>
      <c r="QD15" s="245"/>
      <c r="QE15" s="245"/>
      <c r="QF15" s="245"/>
      <c r="QG15" s="245"/>
      <c r="QH15" s="245"/>
      <c r="QI15" s="245"/>
      <c r="QJ15" s="245"/>
      <c r="QK15" s="245"/>
      <c r="QL15" s="245"/>
      <c r="QM15" s="245"/>
      <c r="QN15" s="245"/>
      <c r="QO15" s="245"/>
      <c r="QP15" s="245"/>
      <c r="QQ15" s="245"/>
      <c r="QR15" s="245"/>
      <c r="QS15" s="245"/>
      <c r="QT15" s="245"/>
      <c r="QU15" s="245"/>
      <c r="QV15" s="245"/>
      <c r="QW15" s="245"/>
      <c r="QX15" s="245"/>
      <c r="QY15" s="245"/>
      <c r="QZ15" s="245"/>
      <c r="RA15" s="245"/>
      <c r="RB15" s="245"/>
      <c r="RC15" s="245"/>
      <c r="RD15" s="245"/>
      <c r="RE15" s="245"/>
      <c r="RF15" s="245"/>
      <c r="RG15" s="245"/>
      <c r="RH15" s="245"/>
      <c r="RI15" s="245"/>
      <c r="RJ15" s="245"/>
      <c r="RK15" s="245"/>
      <c r="RL15" s="245"/>
      <c r="RM15" s="245"/>
      <c r="RN15" s="245"/>
      <c r="RO15" s="245"/>
      <c r="RP15" s="245"/>
      <c r="RQ15" s="245"/>
      <c r="RR15" s="245"/>
      <c r="RS15" s="245"/>
      <c r="RT15" s="245"/>
      <c r="RU15" s="245"/>
      <c r="RV15" s="245"/>
      <c r="RW15" s="245"/>
      <c r="RX15" s="245"/>
      <c r="RY15" s="245"/>
      <c r="RZ15" s="245"/>
      <c r="SA15" s="245"/>
      <c r="SB15" s="245"/>
      <c r="SC15" s="245"/>
      <c r="SD15" s="245"/>
      <c r="SE15" s="245"/>
      <c r="SF15" s="245"/>
      <c r="SG15" s="245"/>
      <c r="SH15" s="245"/>
      <c r="SI15" s="245"/>
      <c r="SJ15" s="245"/>
      <c r="SK15" s="245"/>
      <c r="SL15" s="245"/>
      <c r="SM15" s="245"/>
      <c r="SN15" s="245"/>
      <c r="SO15" s="245"/>
      <c r="SP15" s="245"/>
      <c r="SQ15" s="245"/>
      <c r="SR15" s="245"/>
      <c r="SS15" s="245"/>
      <c r="ST15" s="245"/>
      <c r="SU15" s="245"/>
      <c r="SV15" s="245"/>
      <c r="SW15" s="245"/>
      <c r="SX15" s="245"/>
      <c r="SY15" s="245"/>
      <c r="SZ15" s="245"/>
      <c r="TA15" s="245"/>
      <c r="TB15" s="245"/>
      <c r="TC15" s="245"/>
      <c r="TD15" s="245"/>
      <c r="TE15" s="245"/>
      <c r="TF15" s="245"/>
      <c r="TG15" s="245"/>
      <c r="TH15" s="245"/>
      <c r="TI15" s="245"/>
      <c r="TJ15" s="245"/>
      <c r="TK15" s="245"/>
      <c r="TL15" s="245"/>
      <c r="TM15" s="245"/>
      <c r="TN15" s="245"/>
      <c r="TO15" s="245"/>
      <c r="TP15" s="245"/>
      <c r="TQ15" s="245"/>
      <c r="TR15" s="245"/>
      <c r="TS15" s="245"/>
      <c r="TT15" s="245"/>
      <c r="TU15" s="245"/>
      <c r="TV15" s="245"/>
      <c r="TW15" s="245"/>
      <c r="TX15" s="245"/>
      <c r="TY15" s="245"/>
      <c r="TZ15" s="245"/>
      <c r="UA15" s="245"/>
      <c r="UB15" s="245"/>
      <c r="UC15" s="245"/>
      <c r="UD15" s="245"/>
      <c r="UE15" s="245"/>
      <c r="UF15" s="245"/>
      <c r="UG15" s="245"/>
      <c r="UH15" s="245"/>
      <c r="UI15" s="245"/>
      <c r="UJ15" s="245"/>
      <c r="UK15" s="245"/>
      <c r="UL15" s="245"/>
      <c r="UM15" s="245"/>
      <c r="UN15" s="245"/>
      <c r="UO15" s="245"/>
      <c r="UP15" s="245"/>
      <c r="UQ15" s="245"/>
      <c r="UR15" s="245"/>
      <c r="US15" s="245"/>
      <c r="UT15" s="245"/>
      <c r="UU15" s="245"/>
      <c r="UV15" s="245"/>
      <c r="UW15" s="245"/>
      <c r="UX15" s="245"/>
      <c r="UY15" s="245"/>
      <c r="UZ15" s="245"/>
      <c r="VA15" s="245"/>
      <c r="VB15" s="245"/>
      <c r="VC15" s="245"/>
      <c r="VD15" s="245"/>
      <c r="VE15" s="245"/>
      <c r="VF15" s="245"/>
      <c r="VG15" s="245"/>
      <c r="VH15" s="245"/>
      <c r="VI15" s="245"/>
      <c r="VJ15" s="245"/>
      <c r="VK15" s="245"/>
      <c r="VL15" s="245"/>
      <c r="VM15" s="245"/>
      <c r="VN15" s="245"/>
      <c r="VO15" s="245"/>
      <c r="VP15" s="245"/>
      <c r="VQ15" s="245"/>
      <c r="VR15" s="245"/>
      <c r="VS15" s="245"/>
      <c r="VT15" s="245"/>
      <c r="VU15" s="245"/>
      <c r="VV15" s="245"/>
      <c r="VW15" s="245"/>
      <c r="VX15" s="245"/>
      <c r="VY15" s="245"/>
      <c r="VZ15" s="245"/>
      <c r="WA15" s="245"/>
      <c r="WB15" s="245"/>
      <c r="WC15" s="245"/>
      <c r="WD15" s="245"/>
      <c r="WE15" s="245"/>
      <c r="WF15" s="245"/>
      <c r="WG15" s="245"/>
      <c r="WH15" s="245"/>
      <c r="WI15" s="245"/>
      <c r="WJ15" s="245"/>
      <c r="WK15" s="245"/>
      <c r="WL15" s="245"/>
      <c r="WM15" s="245"/>
      <c r="WN15" s="245"/>
      <c r="WO15" s="245"/>
      <c r="WP15" s="245"/>
      <c r="WQ15" s="245"/>
      <c r="WR15" s="245"/>
      <c r="WS15" s="245"/>
      <c r="WT15" s="245"/>
      <c r="WU15" s="245"/>
      <c r="WV15" s="245"/>
      <c r="WW15" s="245"/>
      <c r="WX15" s="245"/>
      <c r="WY15" s="245"/>
      <c r="WZ15" s="245"/>
      <c r="XA15" s="245"/>
      <c r="XB15" s="245"/>
      <c r="XC15" s="245"/>
      <c r="XD15" s="245"/>
      <c r="XE15" s="245"/>
      <c r="XF15" s="245"/>
      <c r="XG15" s="245"/>
      <c r="XH15" s="245"/>
      <c r="XI15" s="245"/>
      <c r="XJ15" s="245"/>
      <c r="XK15" s="245"/>
      <c r="XL15" s="245"/>
      <c r="XM15" s="245"/>
      <c r="XN15" s="245"/>
      <c r="XO15" s="245"/>
      <c r="XP15" s="245"/>
      <c r="XQ15" s="245"/>
      <c r="XR15" s="245"/>
      <c r="XS15" s="245"/>
      <c r="XT15" s="245"/>
      <c r="XU15" s="245"/>
      <c r="XV15" s="245"/>
      <c r="XW15" s="245"/>
      <c r="XX15" s="245"/>
      <c r="XY15" s="245"/>
      <c r="XZ15" s="245"/>
      <c r="YA15" s="245"/>
      <c r="YB15" s="245"/>
      <c r="YC15" s="245"/>
      <c r="YD15" s="245"/>
      <c r="YE15" s="245"/>
      <c r="YF15" s="245"/>
      <c r="YG15" s="245"/>
      <c r="YH15" s="245"/>
      <c r="YI15" s="245"/>
      <c r="YJ15" s="245"/>
      <c r="YK15" s="245"/>
      <c r="YL15" s="245"/>
      <c r="YM15" s="245"/>
      <c r="YN15" s="245"/>
      <c r="YO15" s="245"/>
      <c r="YP15" s="245"/>
      <c r="YQ15" s="245"/>
      <c r="YR15" s="245"/>
      <c r="YS15" s="245"/>
      <c r="YT15" s="245"/>
      <c r="YU15" s="245"/>
      <c r="YV15" s="245"/>
      <c r="YW15" s="245"/>
      <c r="YX15" s="245"/>
      <c r="YY15" s="245"/>
      <c r="YZ15" s="245"/>
      <c r="ZA15" s="245"/>
      <c r="ZB15" s="245"/>
      <c r="ZC15" s="245"/>
      <c r="ZD15" s="245"/>
      <c r="ZE15" s="245"/>
      <c r="ZF15" s="245"/>
      <c r="ZG15" s="245"/>
      <c r="ZH15" s="245"/>
      <c r="ZI15" s="245"/>
      <c r="ZJ15" s="245"/>
      <c r="ZK15" s="245"/>
      <c r="ZL15" s="245"/>
      <c r="ZM15" s="245"/>
      <c r="ZN15" s="245"/>
      <c r="ZO15" s="245"/>
      <c r="ZP15" s="245"/>
      <c r="ZQ15" s="245"/>
      <c r="ZR15" s="245"/>
      <c r="ZS15" s="245"/>
      <c r="ZT15" s="245"/>
      <c r="ZU15" s="245"/>
      <c r="ZV15" s="245"/>
      <c r="ZW15" s="245"/>
      <c r="ZX15" s="245"/>
      <c r="ZY15" s="245"/>
      <c r="ZZ15" s="245"/>
      <c r="AAA15" s="245"/>
      <c r="AAB15" s="245"/>
      <c r="AAC15" s="245"/>
      <c r="AAD15" s="245"/>
      <c r="AAE15" s="245"/>
      <c r="AAF15" s="245"/>
      <c r="AAG15" s="245"/>
      <c r="AAH15" s="245"/>
      <c r="AAI15" s="245"/>
      <c r="AAJ15" s="245"/>
      <c r="AAK15" s="245"/>
      <c r="AAL15" s="245"/>
      <c r="AAM15" s="245"/>
      <c r="AAN15" s="245"/>
      <c r="AAO15" s="245"/>
      <c r="AAP15" s="245"/>
      <c r="AAQ15" s="245"/>
      <c r="AAR15" s="245"/>
      <c r="AAS15" s="245"/>
      <c r="AAT15" s="245"/>
      <c r="AAU15" s="245"/>
      <c r="AAV15" s="245"/>
      <c r="AAW15" s="245"/>
      <c r="AAX15" s="245"/>
      <c r="AAY15" s="245"/>
      <c r="AAZ15" s="245"/>
      <c r="ABA15" s="245"/>
      <c r="ABB15" s="245"/>
      <c r="ABC15" s="245"/>
      <c r="ABD15" s="245"/>
      <c r="ABE15" s="245"/>
      <c r="ABF15" s="245"/>
      <c r="ABG15" s="245"/>
      <c r="ABH15" s="245"/>
      <c r="ABI15" s="245"/>
      <c r="ABJ15" s="245"/>
      <c r="ABK15" s="245"/>
      <c r="ABL15" s="245"/>
      <c r="ABM15" s="245"/>
      <c r="ABN15" s="245"/>
      <c r="ABO15" s="245"/>
      <c r="ABP15" s="245"/>
      <c r="ABQ15" s="245"/>
      <c r="ABR15" s="245"/>
      <c r="ABS15" s="245"/>
      <c r="ABT15" s="245"/>
      <c r="ABU15" s="245"/>
      <c r="ABV15" s="245"/>
      <c r="ABW15" s="245"/>
      <c r="ABX15" s="245"/>
      <c r="ABY15" s="245"/>
      <c r="ABZ15" s="245"/>
      <c r="ACA15" s="245"/>
      <c r="ACB15" s="245"/>
      <c r="ACC15" s="245"/>
      <c r="ACD15" s="245"/>
      <c r="ACE15" s="245"/>
      <c r="ACF15" s="245"/>
      <c r="ACG15" s="245"/>
      <c r="ACH15" s="245"/>
      <c r="ACI15" s="245"/>
      <c r="ACJ15" s="245"/>
      <c r="ACK15" s="245"/>
      <c r="ACL15" s="245"/>
      <c r="ACM15" s="245"/>
      <c r="ACN15" s="245"/>
      <c r="ACO15" s="245"/>
      <c r="ACP15" s="245"/>
      <c r="ACQ15" s="245"/>
      <c r="ACR15" s="245"/>
      <c r="ACS15" s="245"/>
      <c r="ACT15" s="245"/>
      <c r="ACU15" s="245"/>
      <c r="ACV15" s="245"/>
      <c r="ACW15" s="245"/>
      <c r="ACX15" s="245"/>
      <c r="ACY15" s="245"/>
      <c r="ACZ15" s="245"/>
      <c r="ADA15" s="245"/>
      <c r="ADB15" s="245"/>
      <c r="ADC15" s="245"/>
      <c r="ADD15" s="245"/>
      <c r="ADE15" s="245"/>
      <c r="ADF15" s="245"/>
      <c r="ADG15" s="245"/>
      <c r="ADH15" s="245"/>
      <c r="ADI15" s="245"/>
      <c r="ADJ15" s="245"/>
      <c r="ADK15" s="245"/>
      <c r="ADL15" s="245"/>
      <c r="ADM15" s="245"/>
      <c r="ADN15" s="245"/>
      <c r="ADO15" s="245"/>
      <c r="ADP15" s="245"/>
      <c r="ADQ15" s="245"/>
      <c r="ADR15" s="245"/>
      <c r="ADS15" s="245"/>
      <c r="ADT15" s="245"/>
      <c r="ADU15" s="245"/>
      <c r="ADV15" s="245"/>
      <c r="ADW15" s="245"/>
      <c r="ADX15" s="245"/>
      <c r="ADY15" s="245"/>
      <c r="ADZ15" s="245"/>
      <c r="AEA15" s="245"/>
      <c r="AEB15" s="245"/>
      <c r="AEC15" s="245"/>
      <c r="AED15" s="245"/>
      <c r="AEE15" s="245"/>
      <c r="AEF15" s="245"/>
      <c r="AEG15" s="245"/>
      <c r="AEH15" s="245"/>
      <c r="AEI15" s="245"/>
      <c r="AEJ15" s="245"/>
      <c r="AEK15" s="245"/>
      <c r="AEL15" s="245"/>
      <c r="AEM15" s="245"/>
      <c r="AEN15" s="245"/>
      <c r="AEO15" s="245"/>
      <c r="AEP15" s="245"/>
      <c r="AEQ15" s="245"/>
      <c r="AER15" s="245"/>
      <c r="AES15" s="245"/>
      <c r="AET15" s="245"/>
      <c r="AEU15" s="245"/>
      <c r="AEV15" s="245"/>
      <c r="AEW15" s="245"/>
      <c r="AEX15" s="245"/>
      <c r="AEY15" s="245"/>
      <c r="AEZ15" s="245"/>
      <c r="AFA15" s="245"/>
      <c r="AFB15" s="245"/>
      <c r="AFC15" s="245"/>
      <c r="AFD15" s="245"/>
      <c r="AFE15" s="245"/>
      <c r="AFF15" s="245"/>
      <c r="AFG15" s="245"/>
      <c r="AFH15" s="245"/>
      <c r="AFI15" s="245"/>
      <c r="AFJ15" s="245"/>
      <c r="AFK15" s="245"/>
      <c r="AFL15" s="245"/>
      <c r="AFM15" s="245"/>
      <c r="AFN15" s="245"/>
      <c r="AFO15" s="245"/>
      <c r="AFP15" s="245"/>
      <c r="AFQ15" s="245"/>
      <c r="AFR15" s="245"/>
      <c r="AFS15" s="245"/>
      <c r="AFT15" s="245"/>
      <c r="AFU15" s="245"/>
      <c r="AFV15" s="245"/>
      <c r="AFW15" s="245"/>
      <c r="AFX15" s="245"/>
      <c r="AFY15" s="245"/>
      <c r="AFZ15" s="245"/>
      <c r="AGA15" s="245"/>
      <c r="AGB15" s="245"/>
      <c r="AGC15" s="245"/>
      <c r="AGD15" s="245"/>
      <c r="AGE15" s="245"/>
      <c r="AGF15" s="245"/>
      <c r="AGG15" s="245"/>
      <c r="AGH15" s="245"/>
      <c r="AGI15" s="245"/>
      <c r="AGJ15" s="245"/>
      <c r="AGK15" s="245"/>
      <c r="AGL15" s="245"/>
      <c r="AGM15" s="245"/>
      <c r="AGN15" s="245"/>
      <c r="AGO15" s="245"/>
      <c r="AGP15" s="245"/>
      <c r="AGQ15" s="245"/>
      <c r="AGR15" s="245"/>
      <c r="AGS15" s="245"/>
      <c r="AGT15" s="245"/>
      <c r="AGU15" s="245"/>
      <c r="AGV15" s="245"/>
      <c r="AGW15" s="245"/>
      <c r="AGX15" s="245"/>
      <c r="AGY15" s="245"/>
      <c r="AGZ15" s="245"/>
      <c r="AHA15" s="245"/>
    </row>
    <row r="16" spans="1:885" ht="30" customHeight="1" x14ac:dyDescent="0.3">
      <c r="A16" s="242"/>
      <c r="B16" s="256"/>
      <c r="C16" s="249"/>
      <c r="D16" s="249"/>
      <c r="E16" s="249"/>
      <c r="F16" s="249"/>
      <c r="G16" s="249"/>
      <c r="H16" s="249"/>
      <c r="I16" s="249"/>
      <c r="J16" s="244"/>
      <c r="K16" s="257"/>
      <c r="L16" s="244"/>
      <c r="M16" s="248"/>
      <c r="N16" s="297"/>
      <c r="O16" s="624"/>
    </row>
    <row r="17" spans="1:15" ht="30" customHeight="1" x14ac:dyDescent="0.3">
      <c r="A17" s="239"/>
      <c r="B17" s="288"/>
      <c r="C17" s="289"/>
      <c r="D17" s="289"/>
      <c r="E17" s="289"/>
      <c r="F17" s="289"/>
      <c r="G17" s="289"/>
      <c r="H17" s="289"/>
      <c r="I17" s="289"/>
      <c r="J17" s="290"/>
      <c r="K17" s="289"/>
      <c r="L17" s="291"/>
      <c r="M17" s="334"/>
      <c r="N17" s="333"/>
      <c r="O17" s="292"/>
    </row>
    <row r="18" spans="1:15" s="181" customFormat="1" ht="30" customHeight="1" x14ac:dyDescent="0.3">
      <c r="A18" s="382"/>
      <c r="B18" s="257"/>
      <c r="C18" s="383"/>
      <c r="D18" s="240"/>
      <c r="E18" s="383"/>
      <c r="F18" s="240"/>
      <c r="G18" s="240"/>
      <c r="H18" s="240"/>
      <c r="I18" s="240"/>
      <c r="J18" s="293"/>
      <c r="K18" s="294"/>
      <c r="L18" s="591"/>
      <c r="M18" s="607"/>
      <c r="N18" s="333"/>
      <c r="O18" s="240"/>
    </row>
    <row r="19" spans="1:15" s="181" customFormat="1" ht="30" customHeight="1" x14ac:dyDescent="0.3">
      <c r="A19" s="178"/>
      <c r="B19" s="176"/>
      <c r="C19" s="176"/>
      <c r="D19" s="178"/>
      <c r="E19" s="176"/>
      <c r="F19" s="176"/>
      <c r="G19" s="176"/>
      <c r="H19" s="177"/>
      <c r="I19" s="176"/>
      <c r="J19" s="176"/>
      <c r="K19" s="176"/>
      <c r="L19" s="178"/>
      <c r="M19" s="608"/>
      <c r="N19" s="177"/>
    </row>
    <row r="20" spans="1:15" s="181" customFormat="1" ht="30" customHeight="1" x14ac:dyDescent="0.3">
      <c r="A20" s="178"/>
      <c r="B20" s="176"/>
      <c r="C20" s="176"/>
      <c r="D20" s="178"/>
      <c r="E20" s="176"/>
      <c r="F20" s="176"/>
      <c r="G20" s="176"/>
      <c r="H20" s="177"/>
      <c r="I20" s="176"/>
      <c r="J20" s="176"/>
      <c r="K20" s="176"/>
      <c r="L20" s="178"/>
      <c r="M20" s="608"/>
      <c r="N20" s="177"/>
    </row>
    <row r="21" spans="1:15" s="181" customFormat="1" ht="30" customHeight="1" x14ac:dyDescent="0.3">
      <c r="A21" s="178"/>
      <c r="B21" s="176"/>
      <c r="C21" s="176"/>
      <c r="D21" s="178"/>
      <c r="E21" s="176"/>
      <c r="F21" s="176"/>
      <c r="G21" s="176"/>
      <c r="H21" s="177"/>
      <c r="I21" s="176"/>
      <c r="J21" s="176"/>
      <c r="K21" s="176"/>
      <c r="L21" s="178"/>
      <c r="M21" s="608"/>
      <c r="N21" s="177"/>
    </row>
    <row r="22" spans="1:15" s="181" customFormat="1" ht="30" customHeight="1" x14ac:dyDescent="0.3">
      <c r="A22" s="178"/>
      <c r="B22" s="176"/>
      <c r="C22" s="176"/>
      <c r="D22" s="178"/>
      <c r="E22" s="176"/>
      <c r="F22" s="176"/>
      <c r="G22" s="176"/>
      <c r="H22" s="177"/>
      <c r="I22" s="176"/>
      <c r="J22" s="176"/>
      <c r="K22" s="176"/>
      <c r="L22" s="178"/>
      <c r="M22" s="608"/>
      <c r="N22" s="177"/>
    </row>
    <row r="23" spans="1:15" s="181" customFormat="1" ht="30" customHeight="1" x14ac:dyDescent="0.3">
      <c r="A23" s="178"/>
      <c r="B23" s="176"/>
      <c r="C23" s="176"/>
      <c r="D23" s="178"/>
      <c r="E23" s="176"/>
      <c r="F23" s="176"/>
      <c r="G23" s="176"/>
      <c r="H23" s="177"/>
      <c r="I23" s="176"/>
      <c r="J23" s="176"/>
      <c r="K23" s="176"/>
      <c r="L23" s="178"/>
      <c r="M23" s="608"/>
      <c r="N23" s="177"/>
    </row>
    <row r="24" spans="1:15" s="181" customFormat="1" ht="30" customHeight="1" x14ac:dyDescent="0.3">
      <c r="A24" s="240"/>
      <c r="B24" s="294"/>
      <c r="C24" s="240"/>
      <c r="D24" s="240"/>
      <c r="E24" s="240"/>
      <c r="F24" s="240"/>
      <c r="G24" s="240"/>
      <c r="H24" s="240"/>
      <c r="I24" s="240"/>
      <c r="J24" s="240"/>
      <c r="K24" s="240"/>
      <c r="L24" s="591"/>
      <c r="M24" s="609"/>
      <c r="N24" s="304"/>
      <c r="O24" s="240"/>
    </row>
    <row r="25" spans="1:15" s="181" customFormat="1" ht="30" customHeight="1" x14ac:dyDescent="0.3">
      <c r="A25" s="240"/>
      <c r="B25" s="294"/>
      <c r="C25" s="240"/>
      <c r="D25" s="240"/>
      <c r="E25" s="240"/>
      <c r="F25" s="240"/>
      <c r="G25" s="240"/>
      <c r="H25" s="240"/>
      <c r="I25" s="240"/>
      <c r="J25" s="240"/>
      <c r="K25" s="240"/>
      <c r="L25" s="591"/>
      <c r="M25" s="609"/>
      <c r="N25" s="304"/>
      <c r="O25" s="240"/>
    </row>
    <row r="26" spans="1:15" s="181" customFormat="1" ht="30" customHeight="1" x14ac:dyDescent="0.3">
      <c r="A26" s="240"/>
      <c r="B26" s="294"/>
      <c r="C26" s="240"/>
      <c r="D26" s="240"/>
      <c r="E26" s="240"/>
      <c r="F26" s="240"/>
      <c r="G26" s="240"/>
      <c r="H26" s="240"/>
      <c r="I26" s="240"/>
      <c r="J26" s="240"/>
      <c r="K26" s="240"/>
      <c r="L26" s="591"/>
      <c r="M26" s="609"/>
      <c r="N26" s="304"/>
      <c r="O26" s="240"/>
    </row>
    <row r="27" spans="1:15" s="181" customFormat="1" ht="30" customHeight="1" x14ac:dyDescent="0.3">
      <c r="A27" s="240"/>
      <c r="B27" s="294"/>
      <c r="C27" s="240"/>
      <c r="D27" s="240"/>
      <c r="E27" s="240"/>
      <c r="F27" s="240"/>
      <c r="G27" s="240"/>
      <c r="H27" s="240"/>
      <c r="I27" s="240"/>
      <c r="J27" s="240"/>
      <c r="K27" s="240"/>
      <c r="L27" s="591"/>
      <c r="M27" s="609"/>
      <c r="N27" s="304"/>
      <c r="O27" s="240"/>
    </row>
    <row r="28" spans="1:15" s="181" customFormat="1" ht="30" customHeight="1" x14ac:dyDescent="0.3">
      <c r="A28" s="178"/>
      <c r="B28" s="176"/>
      <c r="C28" s="176"/>
      <c r="D28" s="178"/>
      <c r="E28" s="176"/>
      <c r="F28" s="176"/>
      <c r="G28" s="176"/>
      <c r="H28" s="177"/>
      <c r="I28" s="176"/>
      <c r="J28" s="176"/>
      <c r="K28" s="176"/>
      <c r="L28" s="178"/>
      <c r="M28" s="608"/>
      <c r="N28" s="177"/>
    </row>
    <row r="29" spans="1:15" s="181" customFormat="1" ht="30" customHeight="1" x14ac:dyDescent="0.3">
      <c r="A29" s="178"/>
      <c r="B29" s="176"/>
      <c r="C29" s="176"/>
      <c r="D29" s="178"/>
      <c r="E29" s="176"/>
      <c r="F29" s="176"/>
      <c r="G29" s="176"/>
      <c r="H29" s="177"/>
      <c r="I29" s="176"/>
      <c r="J29" s="176"/>
      <c r="K29" s="176"/>
      <c r="L29" s="178"/>
      <c r="M29" s="608"/>
      <c r="N29" s="177"/>
    </row>
    <row r="30" spans="1:15" s="181" customFormat="1" ht="30" customHeight="1" x14ac:dyDescent="0.3">
      <c r="A30" s="178"/>
      <c r="B30" s="176"/>
      <c r="C30" s="176"/>
      <c r="D30" s="178"/>
      <c r="E30" s="176"/>
      <c r="F30" s="176"/>
      <c r="G30" s="176"/>
      <c r="H30" s="177"/>
      <c r="I30" s="176"/>
      <c r="J30" s="176"/>
      <c r="K30" s="176"/>
      <c r="L30" s="178"/>
      <c r="M30" s="608"/>
      <c r="N30" s="177"/>
    </row>
    <row r="31" spans="1:15" s="181" customFormat="1" ht="30" customHeight="1" x14ac:dyDescent="0.3">
      <c r="A31" s="178"/>
      <c r="B31" s="176"/>
      <c r="C31" s="176"/>
      <c r="D31" s="178"/>
      <c r="E31" s="176"/>
      <c r="F31" s="176"/>
      <c r="G31" s="176"/>
      <c r="H31" s="177"/>
      <c r="I31" s="176"/>
      <c r="J31" s="176"/>
      <c r="K31" s="176"/>
      <c r="L31" s="178"/>
      <c r="M31" s="608"/>
      <c r="N31" s="177"/>
    </row>
    <row r="32" spans="1:15" s="181" customFormat="1" ht="30" customHeight="1" x14ac:dyDescent="0.3">
      <c r="A32" s="178"/>
      <c r="B32" s="176"/>
      <c r="C32" s="176"/>
      <c r="D32" s="178"/>
      <c r="E32" s="176"/>
      <c r="F32" s="176"/>
      <c r="G32" s="176"/>
      <c r="H32" s="177"/>
      <c r="I32" s="176"/>
      <c r="J32" s="176"/>
      <c r="K32" s="176"/>
      <c r="L32" s="178"/>
      <c r="M32" s="608"/>
      <c r="N32" s="177"/>
    </row>
    <row r="33" spans="1:14" s="181" customFormat="1" ht="30" customHeight="1" x14ac:dyDescent="0.3">
      <c r="A33" s="178"/>
      <c r="B33" s="176"/>
      <c r="C33" s="176"/>
      <c r="D33" s="178"/>
      <c r="E33" s="176"/>
      <c r="F33" s="176"/>
      <c r="G33" s="176"/>
      <c r="H33" s="177"/>
      <c r="I33" s="176"/>
      <c r="J33" s="176"/>
      <c r="K33" s="176"/>
      <c r="L33" s="178"/>
      <c r="M33" s="608"/>
      <c r="N33" s="177"/>
    </row>
    <row r="34" spans="1:14" s="181" customFormat="1" ht="30" customHeight="1" x14ac:dyDescent="0.3">
      <c r="A34" s="183"/>
      <c r="D34" s="183"/>
      <c r="H34" s="182"/>
      <c r="L34" s="178"/>
      <c r="M34" s="608"/>
      <c r="N34" s="182"/>
    </row>
    <row r="35" spans="1:14" s="181" customFormat="1" ht="30" customHeight="1" x14ac:dyDescent="0.3">
      <c r="A35" s="183"/>
      <c r="D35" s="183"/>
      <c r="H35" s="182"/>
      <c r="L35" s="178"/>
      <c r="M35" s="608"/>
      <c r="N35" s="182"/>
    </row>
    <row r="36" spans="1:14" s="181" customFormat="1" ht="30" customHeight="1" x14ac:dyDescent="0.3">
      <c r="A36" s="183"/>
      <c r="D36" s="183"/>
      <c r="H36" s="182"/>
      <c r="L36" s="178"/>
      <c r="M36" s="608"/>
      <c r="N36" s="182"/>
    </row>
  </sheetData>
  <dataValidations count="2">
    <dataValidation type="date" allowBlank="1" showInputMessage="1" showErrorMessage="1" sqref="A19:A1048576 A1:A2 A6:A17">
      <formula1>42036</formula1>
      <formula2>42063</formula2>
    </dataValidation>
    <dataValidation type="list" allowBlank="1" showInputMessage="1" showErrorMessage="1" sqref="C1:C2 C5:C1048576">
      <formula1>"IVL,Non-Congressional SHOP,Congressional (SHOP)"</formula1>
    </dataValidation>
  </dataValidations>
  <pageMargins left="0.7" right="0.7" top="0.75" bottom="0.75" header="0.3" footer="0.3"/>
  <pageSetup scale="48"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6"/>
  <sheetViews>
    <sheetView workbookViewId="0">
      <selection activeCell="E4" sqref="E4"/>
    </sheetView>
  </sheetViews>
  <sheetFormatPr defaultColWidth="8.88671875" defaultRowHeight="14.4" x14ac:dyDescent="0.3"/>
  <cols>
    <col min="1" max="1" width="11.33203125" style="189" customWidth="1"/>
    <col min="2" max="2" width="12.88671875" style="2" customWidth="1"/>
    <col min="3" max="3" width="16.5546875" style="2" customWidth="1"/>
    <col min="4" max="4" width="16.33203125" style="189" bestFit="1" customWidth="1"/>
    <col min="5" max="7" width="17.5546875" style="2" customWidth="1"/>
    <col min="8" max="8" width="10.33203125" style="190" customWidth="1"/>
    <col min="9" max="9" width="13.6640625" style="2" customWidth="1"/>
    <col min="10" max="10" width="52.5546875" style="2" customWidth="1"/>
    <col min="11" max="11" width="17.33203125" style="2" customWidth="1"/>
    <col min="12" max="12" width="20.44140625" style="592" customWidth="1"/>
    <col min="13" max="13" width="28.6640625" style="610" customWidth="1"/>
    <col min="14" max="14" width="10.44140625" style="190" customWidth="1"/>
    <col min="15" max="15" width="14.109375" style="2" customWidth="1"/>
    <col min="16" max="16384" width="8.88671875" style="2"/>
  </cols>
  <sheetData>
    <row r="1" spans="1:885" s="169" customFormat="1" ht="30" customHeight="1" x14ac:dyDescent="0.35">
      <c r="A1" s="284" t="s">
        <v>70</v>
      </c>
      <c r="B1" s="285"/>
      <c r="C1" s="286"/>
      <c r="D1" s="286"/>
      <c r="E1" s="286"/>
      <c r="F1" s="286"/>
      <c r="G1" s="286"/>
      <c r="H1" s="286"/>
      <c r="I1" s="286"/>
      <c r="J1" s="287"/>
      <c r="K1" s="285"/>
      <c r="L1" s="590"/>
      <c r="M1" s="602"/>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3" t="s">
        <v>71</v>
      </c>
      <c r="B2" s="593" t="s">
        <v>51</v>
      </c>
      <c r="C2" s="593" t="s">
        <v>47</v>
      </c>
      <c r="D2" s="593" t="s">
        <v>41</v>
      </c>
      <c r="E2" s="593" t="s">
        <v>46</v>
      </c>
      <c r="F2" s="593" t="s">
        <v>72</v>
      </c>
      <c r="G2" s="593" t="s">
        <v>73</v>
      </c>
      <c r="H2" s="593" t="s">
        <v>74</v>
      </c>
      <c r="I2" s="593" t="s">
        <v>75</v>
      </c>
      <c r="J2" s="593" t="s">
        <v>42</v>
      </c>
      <c r="K2" s="593" t="s">
        <v>76</v>
      </c>
      <c r="L2" s="593" t="s">
        <v>77</v>
      </c>
      <c r="M2" s="603" t="s">
        <v>55</v>
      </c>
      <c r="N2" s="594" t="s">
        <v>78</v>
      </c>
      <c r="O2" s="283" t="s">
        <v>79</v>
      </c>
      <c r="P2" s="626"/>
      <c r="Q2" s="626"/>
      <c r="R2" s="626"/>
      <c r="S2" s="626"/>
      <c r="T2" s="626"/>
      <c r="U2" s="626"/>
      <c r="V2" s="626"/>
      <c r="W2" s="626"/>
      <c r="X2" s="626"/>
      <c r="Y2" s="626"/>
      <c r="Z2" s="626"/>
      <c r="AA2" s="626"/>
      <c r="AB2" s="626"/>
      <c r="AC2" s="626"/>
      <c r="AD2" s="626"/>
      <c r="AE2" s="626"/>
      <c r="AF2" s="626"/>
      <c r="AG2" s="626"/>
      <c r="AH2" s="626"/>
      <c r="AI2" s="626"/>
      <c r="AJ2" s="626"/>
      <c r="AK2" s="626"/>
      <c r="AL2" s="626"/>
      <c r="AM2" s="626"/>
      <c r="AN2" s="626"/>
      <c r="AO2" s="626"/>
      <c r="AP2" s="626"/>
      <c r="AQ2" s="626"/>
      <c r="AR2" s="626"/>
      <c r="AS2" s="626"/>
      <c r="AT2" s="626"/>
      <c r="AU2" s="626"/>
      <c r="AV2" s="626"/>
      <c r="AW2" s="626"/>
      <c r="AX2" s="626"/>
      <c r="AY2" s="626"/>
      <c r="AZ2" s="626"/>
      <c r="BA2" s="626"/>
      <c r="BB2" s="626"/>
      <c r="BC2" s="626"/>
      <c r="BD2" s="626"/>
      <c r="BE2" s="626"/>
      <c r="BF2" s="626"/>
      <c r="BG2" s="626"/>
      <c r="BH2" s="626"/>
      <c r="BI2" s="626"/>
      <c r="BJ2" s="626"/>
      <c r="BK2" s="626"/>
      <c r="BL2" s="626"/>
      <c r="BM2" s="626"/>
      <c r="BN2" s="626"/>
      <c r="BO2" s="626"/>
      <c r="BP2" s="626"/>
      <c r="BQ2" s="626"/>
      <c r="BR2" s="626"/>
      <c r="BS2" s="626"/>
      <c r="BT2" s="626"/>
      <c r="BU2" s="626"/>
      <c r="BV2" s="626"/>
      <c r="BW2" s="626"/>
      <c r="BX2" s="626"/>
      <c r="BY2" s="626"/>
      <c r="BZ2" s="626"/>
      <c r="CA2" s="626"/>
      <c r="CB2" s="626"/>
      <c r="CC2" s="626"/>
      <c r="CD2" s="626"/>
      <c r="CE2" s="626"/>
      <c r="CF2" s="626"/>
      <c r="CG2" s="626"/>
      <c r="CH2" s="626"/>
      <c r="CI2" s="626"/>
      <c r="CJ2" s="626"/>
      <c r="CK2" s="626"/>
      <c r="CL2" s="626"/>
      <c r="CM2" s="626"/>
      <c r="CN2" s="626"/>
      <c r="CO2" s="626"/>
      <c r="CP2" s="626"/>
      <c r="CQ2" s="626"/>
      <c r="CR2" s="626"/>
      <c r="CS2" s="626"/>
      <c r="CT2" s="626"/>
      <c r="CU2" s="626"/>
      <c r="CV2" s="626"/>
      <c r="CW2" s="626"/>
      <c r="CX2" s="626"/>
      <c r="CY2" s="626"/>
      <c r="CZ2" s="626"/>
      <c r="DA2" s="626"/>
      <c r="DB2" s="626"/>
      <c r="DC2" s="626"/>
      <c r="DD2" s="626"/>
      <c r="DE2" s="626"/>
      <c r="DF2" s="626"/>
      <c r="DG2" s="626"/>
      <c r="DH2" s="626"/>
      <c r="DI2" s="626"/>
      <c r="DJ2" s="626"/>
      <c r="DK2" s="626"/>
      <c r="DL2" s="626"/>
      <c r="DM2" s="626"/>
      <c r="DN2" s="626"/>
      <c r="DO2" s="626"/>
      <c r="DP2" s="626"/>
      <c r="DQ2" s="626"/>
      <c r="DR2" s="626"/>
      <c r="DS2" s="626"/>
      <c r="DT2" s="626"/>
      <c r="DU2" s="626"/>
      <c r="DV2" s="626"/>
      <c r="DW2" s="626"/>
      <c r="DX2" s="626"/>
      <c r="DY2" s="626"/>
      <c r="DZ2" s="626"/>
      <c r="EA2" s="626"/>
      <c r="EB2" s="626"/>
      <c r="EC2" s="626"/>
      <c r="ED2" s="626"/>
      <c r="EE2" s="626"/>
      <c r="EF2" s="626"/>
      <c r="EG2" s="626"/>
      <c r="EH2" s="626"/>
      <c r="EI2" s="626"/>
      <c r="EJ2" s="626"/>
      <c r="EK2" s="626"/>
      <c r="EL2" s="626"/>
      <c r="EM2" s="626"/>
      <c r="EN2" s="626"/>
      <c r="EO2" s="626"/>
      <c r="EP2" s="626"/>
      <c r="EQ2" s="626"/>
      <c r="ER2" s="626"/>
      <c r="ES2" s="626"/>
      <c r="ET2" s="626"/>
      <c r="EU2" s="626"/>
      <c r="EV2" s="626"/>
      <c r="EW2" s="626"/>
      <c r="EX2" s="626"/>
      <c r="EY2" s="626"/>
      <c r="EZ2" s="626"/>
      <c r="FA2" s="626"/>
      <c r="FB2" s="626"/>
      <c r="FC2" s="626"/>
      <c r="FD2" s="626"/>
      <c r="FE2" s="626"/>
      <c r="FF2" s="626"/>
      <c r="FG2" s="626"/>
      <c r="FH2" s="626"/>
      <c r="FI2" s="626"/>
      <c r="FJ2" s="626"/>
      <c r="FK2" s="626"/>
      <c r="FL2" s="626"/>
      <c r="FM2" s="626"/>
      <c r="FN2" s="626"/>
      <c r="FO2" s="626"/>
      <c r="FP2" s="626"/>
      <c r="FQ2" s="626"/>
      <c r="FR2" s="626"/>
      <c r="FS2" s="626"/>
      <c r="FT2" s="626"/>
      <c r="FU2" s="626"/>
      <c r="FV2" s="626"/>
      <c r="FW2" s="626"/>
      <c r="FX2" s="626"/>
      <c r="FY2" s="626"/>
      <c r="FZ2" s="626"/>
      <c r="GA2" s="626"/>
      <c r="GB2" s="626"/>
      <c r="GC2" s="626"/>
      <c r="GD2" s="626"/>
      <c r="GE2" s="626"/>
      <c r="GF2" s="626"/>
      <c r="GG2" s="626"/>
      <c r="GH2" s="626"/>
      <c r="GI2" s="626"/>
      <c r="GJ2" s="626"/>
      <c r="GK2" s="626"/>
      <c r="GL2" s="626"/>
      <c r="GM2" s="626"/>
      <c r="GN2" s="626"/>
      <c r="GO2" s="626"/>
      <c r="GP2" s="626"/>
      <c r="GQ2" s="626"/>
      <c r="GR2" s="626"/>
      <c r="GS2" s="626"/>
      <c r="GT2" s="626"/>
      <c r="GU2" s="626"/>
      <c r="GV2" s="626"/>
      <c r="GW2" s="626"/>
      <c r="GX2" s="626"/>
      <c r="GY2" s="626"/>
      <c r="GZ2" s="626"/>
      <c r="HA2" s="626"/>
      <c r="HB2" s="626"/>
      <c r="HC2" s="626"/>
      <c r="HD2" s="626"/>
      <c r="HE2" s="626"/>
      <c r="HF2" s="626"/>
      <c r="HG2" s="626"/>
      <c r="HH2" s="626"/>
      <c r="HI2" s="626"/>
      <c r="HJ2" s="626"/>
      <c r="HK2" s="626"/>
      <c r="HL2" s="626"/>
      <c r="HM2" s="626"/>
      <c r="HN2" s="626"/>
      <c r="HO2" s="626"/>
      <c r="HP2" s="626"/>
      <c r="HQ2" s="626"/>
      <c r="HR2" s="626"/>
      <c r="HS2" s="626"/>
      <c r="HT2" s="626"/>
      <c r="HU2" s="626"/>
      <c r="HV2" s="626"/>
      <c r="HW2" s="626"/>
      <c r="HX2" s="626"/>
      <c r="HY2" s="626"/>
      <c r="HZ2" s="626"/>
      <c r="IA2" s="626"/>
      <c r="IB2" s="626"/>
      <c r="IC2" s="626"/>
      <c r="ID2" s="626"/>
      <c r="IE2" s="626"/>
      <c r="IF2" s="626"/>
      <c r="IG2" s="626"/>
      <c r="IH2" s="626"/>
      <c r="II2" s="626"/>
      <c r="IJ2" s="626"/>
      <c r="IK2" s="626"/>
      <c r="IL2" s="626"/>
      <c r="IM2" s="626"/>
      <c r="IN2" s="626"/>
      <c r="IO2" s="626"/>
      <c r="IP2" s="626"/>
      <c r="IQ2" s="626"/>
      <c r="IR2" s="626"/>
      <c r="IS2" s="626"/>
      <c r="IT2" s="626"/>
      <c r="IU2" s="626"/>
      <c r="IV2" s="626"/>
      <c r="IW2" s="626"/>
      <c r="IX2" s="626"/>
      <c r="IY2" s="626"/>
      <c r="IZ2" s="626"/>
      <c r="JA2" s="626"/>
      <c r="JB2" s="626"/>
      <c r="JC2" s="626"/>
      <c r="JD2" s="626"/>
      <c r="JE2" s="626"/>
      <c r="JF2" s="626"/>
      <c r="JG2" s="626"/>
      <c r="JH2" s="626"/>
      <c r="JI2" s="626"/>
      <c r="JJ2" s="626"/>
      <c r="JK2" s="626"/>
      <c r="JL2" s="626"/>
      <c r="JM2" s="626"/>
      <c r="JN2" s="626"/>
      <c r="JO2" s="626"/>
      <c r="JP2" s="626"/>
      <c r="JQ2" s="626"/>
      <c r="JR2" s="626"/>
      <c r="JS2" s="626"/>
      <c r="JT2" s="626"/>
      <c r="JU2" s="626"/>
      <c r="JV2" s="626"/>
      <c r="JW2" s="626"/>
      <c r="JX2" s="626"/>
      <c r="JY2" s="626"/>
      <c r="JZ2" s="626"/>
      <c r="KA2" s="626"/>
      <c r="KB2" s="626"/>
      <c r="KC2" s="626"/>
      <c r="KD2" s="626"/>
      <c r="KE2" s="626"/>
      <c r="KF2" s="626"/>
      <c r="KG2" s="626"/>
      <c r="KH2" s="626"/>
      <c r="KI2" s="626"/>
      <c r="KJ2" s="626"/>
      <c r="KK2" s="626"/>
      <c r="KL2" s="626"/>
      <c r="KM2" s="626"/>
      <c r="KN2" s="626"/>
      <c r="KO2" s="626"/>
      <c r="KP2" s="626"/>
      <c r="KQ2" s="626"/>
      <c r="KR2" s="626"/>
      <c r="KS2" s="626"/>
      <c r="KT2" s="626"/>
      <c r="KU2" s="626"/>
      <c r="KV2" s="626"/>
      <c r="KW2" s="626"/>
      <c r="KX2" s="626"/>
      <c r="KY2" s="626"/>
      <c r="KZ2" s="626"/>
      <c r="LA2" s="626"/>
      <c r="LB2" s="626"/>
      <c r="LC2" s="626"/>
      <c r="LD2" s="626"/>
      <c r="LE2" s="626"/>
      <c r="LF2" s="626"/>
      <c r="LG2" s="626"/>
      <c r="LH2" s="626"/>
      <c r="LI2" s="626"/>
      <c r="LJ2" s="626"/>
      <c r="LK2" s="626"/>
      <c r="LL2" s="626"/>
      <c r="LM2" s="626"/>
      <c r="LN2" s="626"/>
      <c r="LO2" s="626"/>
      <c r="LP2" s="626"/>
      <c r="LQ2" s="626"/>
      <c r="LR2" s="626"/>
      <c r="LS2" s="626"/>
      <c r="LT2" s="626"/>
      <c r="LU2" s="626"/>
      <c r="LV2" s="626"/>
      <c r="LW2" s="626"/>
      <c r="LX2" s="626"/>
      <c r="LY2" s="626"/>
      <c r="LZ2" s="626"/>
      <c r="MA2" s="626"/>
      <c r="MB2" s="626"/>
      <c r="MC2" s="626"/>
      <c r="MD2" s="626"/>
      <c r="ME2" s="626"/>
      <c r="MF2" s="626"/>
      <c r="MG2" s="626"/>
      <c r="MH2" s="626"/>
      <c r="MI2" s="626"/>
      <c r="MJ2" s="626"/>
      <c r="MK2" s="626"/>
      <c r="ML2" s="626"/>
      <c r="MM2" s="626"/>
      <c r="MN2" s="626"/>
      <c r="MO2" s="626"/>
      <c r="MP2" s="626"/>
      <c r="MQ2" s="626"/>
      <c r="MR2" s="626"/>
      <c r="MS2" s="626"/>
      <c r="MT2" s="626"/>
      <c r="MU2" s="626"/>
      <c r="MV2" s="626"/>
      <c r="MW2" s="626"/>
      <c r="MX2" s="626"/>
      <c r="MY2" s="626"/>
      <c r="MZ2" s="626"/>
      <c r="NA2" s="626"/>
      <c r="NB2" s="626"/>
      <c r="NC2" s="626"/>
      <c r="ND2" s="626"/>
      <c r="NE2" s="626"/>
      <c r="NF2" s="626"/>
      <c r="NG2" s="626"/>
      <c r="NH2" s="626"/>
      <c r="NI2" s="626"/>
      <c r="NJ2" s="626"/>
      <c r="NK2" s="626"/>
      <c r="NL2" s="626"/>
      <c r="NM2" s="626"/>
      <c r="NN2" s="626"/>
      <c r="NO2" s="626"/>
      <c r="NP2" s="626"/>
      <c r="NQ2" s="626"/>
      <c r="NR2" s="626"/>
      <c r="NS2" s="626"/>
      <c r="NT2" s="626"/>
      <c r="NU2" s="626"/>
      <c r="NV2" s="626"/>
      <c r="NW2" s="626"/>
      <c r="NX2" s="626"/>
      <c r="NY2" s="626"/>
      <c r="NZ2" s="626"/>
      <c r="OA2" s="626"/>
      <c r="OB2" s="626"/>
      <c r="OC2" s="626"/>
      <c r="OD2" s="626"/>
      <c r="OE2" s="626"/>
      <c r="OF2" s="626"/>
      <c r="OG2" s="626"/>
      <c r="OH2" s="626"/>
      <c r="OI2" s="626"/>
      <c r="OJ2" s="626"/>
      <c r="OK2" s="626"/>
      <c r="OL2" s="626"/>
      <c r="OM2" s="626"/>
      <c r="ON2" s="626"/>
      <c r="OO2" s="626"/>
      <c r="OP2" s="626"/>
      <c r="OQ2" s="626"/>
      <c r="OR2" s="626"/>
      <c r="OS2" s="626"/>
      <c r="OT2" s="626"/>
      <c r="OU2" s="626"/>
      <c r="OV2" s="626"/>
      <c r="OW2" s="626"/>
      <c r="OX2" s="626"/>
      <c r="OY2" s="626"/>
      <c r="OZ2" s="626"/>
      <c r="PA2" s="626"/>
      <c r="PB2" s="626"/>
      <c r="PC2" s="626"/>
      <c r="PD2" s="626"/>
      <c r="PE2" s="626"/>
      <c r="PF2" s="626"/>
      <c r="PG2" s="626"/>
      <c r="PH2" s="626"/>
      <c r="PI2" s="626"/>
      <c r="PJ2" s="626"/>
      <c r="PK2" s="626"/>
      <c r="PL2" s="626"/>
      <c r="PM2" s="626"/>
      <c r="PN2" s="626"/>
      <c r="PO2" s="626"/>
      <c r="PP2" s="626"/>
      <c r="PQ2" s="626"/>
      <c r="PR2" s="626"/>
      <c r="PS2" s="626"/>
      <c r="PT2" s="626"/>
      <c r="PU2" s="626"/>
      <c r="PV2" s="626"/>
      <c r="PW2" s="626"/>
      <c r="PX2" s="626"/>
      <c r="PY2" s="626"/>
      <c r="PZ2" s="626"/>
      <c r="QA2" s="626"/>
      <c r="QB2" s="626"/>
      <c r="QC2" s="626"/>
      <c r="QD2" s="626"/>
      <c r="QE2" s="626"/>
      <c r="QF2" s="626"/>
      <c r="QG2" s="626"/>
      <c r="QH2" s="626"/>
      <c r="QI2" s="626"/>
      <c r="QJ2" s="626"/>
      <c r="QK2" s="626"/>
      <c r="QL2" s="626"/>
      <c r="QM2" s="626"/>
      <c r="QN2" s="626"/>
      <c r="QO2" s="626"/>
      <c r="QP2" s="626"/>
      <c r="QQ2" s="626"/>
      <c r="QR2" s="626"/>
      <c r="QS2" s="626"/>
      <c r="QT2" s="626"/>
      <c r="QU2" s="626"/>
      <c r="QV2" s="626"/>
      <c r="QW2" s="626"/>
      <c r="QX2" s="626"/>
      <c r="QY2" s="626"/>
      <c r="QZ2" s="626"/>
      <c r="RA2" s="626"/>
      <c r="RB2" s="626"/>
      <c r="RC2" s="626"/>
      <c r="RD2" s="626"/>
      <c r="RE2" s="626"/>
      <c r="RF2" s="626"/>
      <c r="RG2" s="626"/>
      <c r="RH2" s="626"/>
      <c r="RI2" s="626"/>
      <c r="RJ2" s="626"/>
      <c r="RK2" s="626"/>
      <c r="RL2" s="626"/>
      <c r="RM2" s="626"/>
      <c r="RN2" s="626"/>
      <c r="RO2" s="626"/>
      <c r="RP2" s="626"/>
      <c r="RQ2" s="626"/>
      <c r="RR2" s="626"/>
      <c r="RS2" s="626"/>
      <c r="RT2" s="626"/>
      <c r="RU2" s="626"/>
      <c r="RV2" s="626"/>
      <c r="RW2" s="626"/>
      <c r="RX2" s="626"/>
      <c r="RY2" s="626"/>
      <c r="RZ2" s="626"/>
      <c r="SA2" s="626"/>
      <c r="SB2" s="626"/>
      <c r="SC2" s="626"/>
      <c r="SD2" s="626"/>
      <c r="SE2" s="626"/>
      <c r="SF2" s="626"/>
      <c r="SG2" s="626"/>
      <c r="SH2" s="626"/>
      <c r="SI2" s="626"/>
      <c r="SJ2" s="626"/>
      <c r="SK2" s="626"/>
      <c r="SL2" s="626"/>
      <c r="SM2" s="626"/>
      <c r="SN2" s="626"/>
      <c r="SO2" s="626"/>
      <c r="SP2" s="626"/>
      <c r="SQ2" s="626"/>
      <c r="SR2" s="626"/>
      <c r="SS2" s="626"/>
      <c r="ST2" s="626"/>
      <c r="SU2" s="626"/>
      <c r="SV2" s="626"/>
      <c r="SW2" s="626"/>
      <c r="SX2" s="626"/>
      <c r="SY2" s="626"/>
      <c r="SZ2" s="626"/>
      <c r="TA2" s="626"/>
      <c r="TB2" s="626"/>
      <c r="TC2" s="626"/>
      <c r="TD2" s="626"/>
      <c r="TE2" s="626"/>
      <c r="TF2" s="626"/>
      <c r="TG2" s="626"/>
      <c r="TH2" s="626"/>
      <c r="TI2" s="626"/>
      <c r="TJ2" s="626"/>
      <c r="TK2" s="626"/>
      <c r="TL2" s="626"/>
      <c r="TM2" s="626"/>
      <c r="TN2" s="626"/>
      <c r="TO2" s="626"/>
      <c r="TP2" s="626"/>
      <c r="TQ2" s="626"/>
      <c r="TR2" s="626"/>
      <c r="TS2" s="626"/>
      <c r="TT2" s="626"/>
      <c r="TU2" s="626"/>
      <c r="TV2" s="626"/>
      <c r="TW2" s="626"/>
      <c r="TX2" s="626"/>
      <c r="TY2" s="626"/>
      <c r="TZ2" s="626"/>
      <c r="UA2" s="626"/>
      <c r="UB2" s="626"/>
      <c r="UC2" s="626"/>
      <c r="UD2" s="626"/>
      <c r="UE2" s="626"/>
      <c r="UF2" s="626"/>
      <c r="UG2" s="626"/>
      <c r="UH2" s="626"/>
      <c r="UI2" s="626"/>
      <c r="UJ2" s="626"/>
      <c r="UK2" s="626"/>
      <c r="UL2" s="626"/>
      <c r="UM2" s="626"/>
      <c r="UN2" s="626"/>
      <c r="UO2" s="626"/>
      <c r="UP2" s="626"/>
      <c r="UQ2" s="626"/>
      <c r="UR2" s="626"/>
      <c r="US2" s="626"/>
      <c r="UT2" s="626"/>
      <c r="UU2" s="626"/>
      <c r="UV2" s="626"/>
      <c r="UW2" s="626"/>
      <c r="UX2" s="626"/>
      <c r="UY2" s="626"/>
      <c r="UZ2" s="626"/>
      <c r="VA2" s="626"/>
      <c r="VB2" s="626"/>
      <c r="VC2" s="626"/>
      <c r="VD2" s="626"/>
      <c r="VE2" s="626"/>
      <c r="VF2" s="626"/>
      <c r="VG2" s="626"/>
      <c r="VH2" s="626"/>
      <c r="VI2" s="626"/>
      <c r="VJ2" s="626"/>
      <c r="VK2" s="626"/>
      <c r="VL2" s="626"/>
      <c r="VM2" s="626"/>
      <c r="VN2" s="626"/>
      <c r="VO2" s="626"/>
      <c r="VP2" s="626"/>
      <c r="VQ2" s="626"/>
      <c r="VR2" s="626"/>
      <c r="VS2" s="626"/>
      <c r="VT2" s="626"/>
      <c r="VU2" s="626"/>
      <c r="VV2" s="626"/>
      <c r="VW2" s="626"/>
      <c r="VX2" s="626"/>
      <c r="VY2" s="626"/>
      <c r="VZ2" s="626"/>
      <c r="WA2" s="626"/>
      <c r="WB2" s="626"/>
      <c r="WC2" s="626"/>
      <c r="WD2" s="626"/>
      <c r="WE2" s="626"/>
      <c r="WF2" s="626"/>
      <c r="WG2" s="626"/>
      <c r="WH2" s="626"/>
      <c r="WI2" s="626"/>
      <c r="WJ2" s="626"/>
      <c r="WK2" s="626"/>
      <c r="WL2" s="626"/>
      <c r="WM2" s="626"/>
      <c r="WN2" s="626"/>
      <c r="WO2" s="626"/>
      <c r="WP2" s="626"/>
      <c r="WQ2" s="626"/>
      <c r="WR2" s="626"/>
      <c r="WS2" s="626"/>
      <c r="WT2" s="626"/>
      <c r="WU2" s="626"/>
      <c r="WV2" s="626"/>
      <c r="WW2" s="626"/>
      <c r="WX2" s="626"/>
      <c r="WY2" s="626"/>
      <c r="WZ2" s="626"/>
      <c r="XA2" s="626"/>
      <c r="XB2" s="626"/>
      <c r="XC2" s="626"/>
      <c r="XD2" s="626"/>
      <c r="XE2" s="626"/>
      <c r="XF2" s="626"/>
      <c r="XG2" s="626"/>
      <c r="XH2" s="626"/>
      <c r="XI2" s="626"/>
      <c r="XJ2" s="626"/>
      <c r="XK2" s="626"/>
      <c r="XL2" s="626"/>
      <c r="XM2" s="626"/>
      <c r="XN2" s="626"/>
      <c r="XO2" s="626"/>
      <c r="XP2" s="626"/>
      <c r="XQ2" s="626"/>
      <c r="XR2" s="626"/>
      <c r="XS2" s="626"/>
      <c r="XT2" s="626"/>
      <c r="XU2" s="626"/>
      <c r="XV2" s="626"/>
      <c r="XW2" s="626"/>
      <c r="XX2" s="626"/>
      <c r="XY2" s="626"/>
      <c r="XZ2" s="626"/>
      <c r="YA2" s="626"/>
      <c r="YB2" s="626"/>
      <c r="YC2" s="626"/>
      <c r="YD2" s="626"/>
      <c r="YE2" s="626"/>
      <c r="YF2" s="626"/>
      <c r="YG2" s="626"/>
      <c r="YH2" s="626"/>
      <c r="YI2" s="626"/>
      <c r="YJ2" s="626"/>
      <c r="YK2" s="626"/>
      <c r="YL2" s="626"/>
      <c r="YM2" s="626"/>
      <c r="YN2" s="626"/>
      <c r="YO2" s="626"/>
      <c r="YP2" s="626"/>
      <c r="YQ2" s="626"/>
      <c r="YR2" s="626"/>
      <c r="YS2" s="626"/>
      <c r="YT2" s="626"/>
      <c r="YU2" s="626"/>
      <c r="YV2" s="626"/>
      <c r="YW2" s="626"/>
      <c r="YX2" s="626"/>
      <c r="YY2" s="626"/>
      <c r="YZ2" s="626"/>
      <c r="ZA2" s="626"/>
      <c r="ZB2" s="626"/>
      <c r="ZC2" s="626"/>
      <c r="ZD2" s="626"/>
      <c r="ZE2" s="626"/>
      <c r="ZF2" s="626"/>
      <c r="ZG2" s="626"/>
      <c r="ZH2" s="626"/>
      <c r="ZI2" s="626"/>
      <c r="ZJ2" s="626"/>
      <c r="ZK2" s="626"/>
      <c r="ZL2" s="626"/>
      <c r="ZM2" s="626"/>
      <c r="ZN2" s="626"/>
      <c r="ZO2" s="626"/>
      <c r="ZP2" s="626"/>
      <c r="ZQ2" s="626"/>
      <c r="ZR2" s="626"/>
      <c r="ZS2" s="626"/>
      <c r="ZT2" s="626"/>
      <c r="ZU2" s="626"/>
      <c r="ZV2" s="626"/>
      <c r="ZW2" s="626"/>
      <c r="ZX2" s="626"/>
      <c r="ZY2" s="626"/>
      <c r="ZZ2" s="626"/>
      <c r="AAA2" s="626"/>
      <c r="AAB2" s="626"/>
      <c r="AAC2" s="626"/>
      <c r="AAD2" s="626"/>
      <c r="AAE2" s="626"/>
      <c r="AAF2" s="626"/>
      <c r="AAG2" s="626"/>
      <c r="AAH2" s="626"/>
      <c r="AAI2" s="626"/>
      <c r="AAJ2" s="626"/>
      <c r="AAK2" s="626"/>
      <c r="AAL2" s="626"/>
      <c r="AAM2" s="626"/>
      <c r="AAN2" s="626"/>
      <c r="AAO2" s="626"/>
      <c r="AAP2" s="626"/>
      <c r="AAQ2" s="626"/>
      <c r="AAR2" s="626"/>
      <c r="AAS2" s="626"/>
      <c r="AAT2" s="626"/>
      <c r="AAU2" s="626"/>
      <c r="AAV2" s="626"/>
      <c r="AAW2" s="626"/>
      <c r="AAX2" s="626"/>
      <c r="AAY2" s="626"/>
      <c r="AAZ2" s="626"/>
      <c r="ABA2" s="626"/>
      <c r="ABB2" s="626"/>
      <c r="ABC2" s="626"/>
      <c r="ABD2" s="626"/>
      <c r="ABE2" s="626"/>
      <c r="ABF2" s="626"/>
      <c r="ABG2" s="626"/>
      <c r="ABH2" s="626"/>
      <c r="ABI2" s="626"/>
      <c r="ABJ2" s="626"/>
      <c r="ABK2" s="626"/>
      <c r="ABL2" s="626"/>
      <c r="ABM2" s="626"/>
      <c r="ABN2" s="626"/>
      <c r="ABO2" s="626"/>
      <c r="ABP2" s="626"/>
      <c r="ABQ2" s="626"/>
      <c r="ABR2" s="626"/>
      <c r="ABS2" s="626"/>
      <c r="ABT2" s="626"/>
      <c r="ABU2" s="626"/>
      <c r="ABV2" s="626"/>
      <c r="ABW2" s="626"/>
      <c r="ABX2" s="626"/>
      <c r="ABY2" s="626"/>
      <c r="ABZ2" s="626"/>
      <c r="ACA2" s="626"/>
      <c r="ACB2" s="626"/>
      <c r="ACC2" s="626"/>
      <c r="ACD2" s="626"/>
      <c r="ACE2" s="626"/>
      <c r="ACF2" s="626"/>
      <c r="ACG2" s="626"/>
      <c r="ACH2" s="626"/>
      <c r="ACI2" s="626"/>
      <c r="ACJ2" s="626"/>
      <c r="ACK2" s="626"/>
      <c r="ACL2" s="626"/>
      <c r="ACM2" s="626"/>
      <c r="ACN2" s="626"/>
      <c r="ACO2" s="626"/>
      <c r="ACP2" s="626"/>
      <c r="ACQ2" s="626"/>
      <c r="ACR2" s="626"/>
      <c r="ACS2" s="626"/>
      <c r="ACT2" s="626"/>
      <c r="ACU2" s="626"/>
      <c r="ACV2" s="626"/>
      <c r="ACW2" s="626"/>
      <c r="ACX2" s="626"/>
      <c r="ACY2" s="626"/>
      <c r="ACZ2" s="626"/>
      <c r="ADA2" s="626"/>
      <c r="ADB2" s="626"/>
      <c r="ADC2" s="626"/>
      <c r="ADD2" s="626"/>
      <c r="ADE2" s="626"/>
      <c r="ADF2" s="626"/>
      <c r="ADG2" s="626"/>
      <c r="ADH2" s="626"/>
      <c r="ADI2" s="626"/>
      <c r="ADJ2" s="626"/>
      <c r="ADK2" s="626"/>
      <c r="ADL2" s="626"/>
      <c r="ADM2" s="626"/>
      <c r="ADN2" s="626"/>
      <c r="ADO2" s="626"/>
      <c r="ADP2" s="626"/>
      <c r="ADQ2" s="626"/>
      <c r="ADR2" s="626"/>
      <c r="ADS2" s="626"/>
      <c r="ADT2" s="626"/>
      <c r="ADU2" s="626"/>
      <c r="ADV2" s="626"/>
      <c r="ADW2" s="626"/>
      <c r="ADX2" s="626"/>
      <c r="ADY2" s="626"/>
      <c r="ADZ2" s="626"/>
      <c r="AEA2" s="626"/>
      <c r="AEB2" s="626"/>
      <c r="AEC2" s="626"/>
      <c r="AED2" s="626"/>
      <c r="AEE2" s="626"/>
      <c r="AEF2" s="626"/>
      <c r="AEG2" s="626"/>
      <c r="AEH2" s="626"/>
      <c r="AEI2" s="626"/>
      <c r="AEJ2" s="626"/>
      <c r="AEK2" s="626"/>
      <c r="AEL2" s="626"/>
      <c r="AEM2" s="626"/>
      <c r="AEN2" s="626"/>
      <c r="AEO2" s="626"/>
      <c r="AEP2" s="626"/>
      <c r="AEQ2" s="626"/>
      <c r="AER2" s="626"/>
      <c r="AES2" s="626"/>
      <c r="AET2" s="626"/>
      <c r="AEU2" s="626"/>
      <c r="AEV2" s="626"/>
      <c r="AEW2" s="626"/>
      <c r="AEX2" s="626"/>
      <c r="AEY2" s="626"/>
      <c r="AEZ2" s="626"/>
      <c r="AFA2" s="626"/>
      <c r="AFB2" s="626"/>
      <c r="AFC2" s="626"/>
      <c r="AFD2" s="626"/>
      <c r="AFE2" s="626"/>
      <c r="AFF2" s="626"/>
      <c r="AFG2" s="626"/>
      <c r="AFH2" s="626"/>
      <c r="AFI2" s="626"/>
      <c r="AFJ2" s="626"/>
      <c r="AFK2" s="626"/>
      <c r="AFL2" s="626"/>
      <c r="AFM2" s="626"/>
      <c r="AFN2" s="626"/>
      <c r="AFO2" s="626"/>
      <c r="AFP2" s="626"/>
      <c r="AFQ2" s="626"/>
      <c r="AFR2" s="626"/>
      <c r="AFS2" s="626"/>
      <c r="AFT2" s="626"/>
      <c r="AFU2" s="626"/>
      <c r="AFV2" s="626"/>
      <c r="AFW2" s="626"/>
      <c r="AFX2" s="626"/>
      <c r="AFY2" s="626"/>
      <c r="AFZ2" s="626"/>
      <c r="AGA2" s="626"/>
      <c r="AGB2" s="626"/>
      <c r="AGC2" s="626"/>
      <c r="AGD2" s="626"/>
      <c r="AGE2" s="626"/>
      <c r="AGF2" s="626"/>
      <c r="AGG2" s="626"/>
      <c r="AGH2" s="626"/>
      <c r="AGI2" s="626"/>
      <c r="AGJ2" s="626"/>
      <c r="AGK2" s="626"/>
      <c r="AGL2" s="626"/>
      <c r="AGM2" s="626"/>
      <c r="AGN2" s="626"/>
      <c r="AGO2" s="626"/>
      <c r="AGP2" s="626"/>
      <c r="AGQ2" s="626"/>
      <c r="AGR2" s="626"/>
      <c r="AGS2" s="626"/>
      <c r="AGT2" s="626"/>
      <c r="AGU2" s="626"/>
      <c r="AGV2" s="626"/>
      <c r="AGW2" s="626"/>
      <c r="AGX2" s="626"/>
      <c r="AGY2" s="626"/>
      <c r="AGZ2" s="626"/>
      <c r="AHA2" s="626"/>
    </row>
    <row r="3" spans="1:885" ht="142.94999999999999" customHeight="1" x14ac:dyDescent="0.3">
      <c r="A3" s="621"/>
      <c r="B3" s="622"/>
      <c r="C3" s="623"/>
      <c r="D3" s="625"/>
      <c r="E3" s="625"/>
      <c r="F3" s="625"/>
      <c r="G3" s="625"/>
      <c r="H3" s="625"/>
      <c r="I3" s="625"/>
      <c r="J3" s="637"/>
      <c r="K3" s="628"/>
      <c r="L3" s="627"/>
      <c r="M3" s="627"/>
      <c r="N3" s="629"/>
      <c r="O3" s="624"/>
      <c r="P3" s="626"/>
      <c r="Q3" s="626"/>
      <c r="R3" s="626"/>
      <c r="S3" s="626"/>
      <c r="T3" s="626"/>
      <c r="U3" s="626"/>
      <c r="V3" s="626"/>
      <c r="W3" s="626"/>
      <c r="X3" s="626"/>
      <c r="Y3" s="626"/>
      <c r="Z3" s="626"/>
      <c r="AA3" s="626"/>
      <c r="AB3" s="626"/>
      <c r="AC3" s="626"/>
      <c r="AD3" s="626"/>
      <c r="AE3" s="626"/>
      <c r="AF3" s="626"/>
      <c r="AG3" s="626"/>
      <c r="AH3" s="626"/>
      <c r="AI3" s="626"/>
      <c r="AJ3" s="626"/>
      <c r="AK3" s="626"/>
      <c r="AL3" s="626"/>
      <c r="AM3" s="626"/>
      <c r="AN3" s="626"/>
      <c r="AO3" s="626"/>
      <c r="AP3" s="626"/>
      <c r="AQ3" s="626"/>
      <c r="AR3" s="626"/>
      <c r="AS3" s="626"/>
      <c r="AT3" s="626"/>
      <c r="AU3" s="626"/>
      <c r="AV3" s="626"/>
      <c r="AW3" s="626"/>
      <c r="AX3" s="626"/>
      <c r="AY3" s="626"/>
      <c r="AZ3" s="626"/>
      <c r="BA3" s="626"/>
      <c r="BB3" s="626"/>
      <c r="BC3" s="626"/>
      <c r="BD3" s="626"/>
      <c r="BE3" s="626"/>
      <c r="BF3" s="626"/>
      <c r="BG3" s="626"/>
      <c r="BH3" s="626"/>
      <c r="BI3" s="626"/>
      <c r="BJ3" s="626"/>
      <c r="BK3" s="626"/>
      <c r="BL3" s="626"/>
      <c r="BM3" s="626"/>
      <c r="BN3" s="626"/>
      <c r="BO3" s="626"/>
      <c r="BP3" s="626"/>
      <c r="BQ3" s="626"/>
      <c r="BR3" s="626"/>
      <c r="BS3" s="626"/>
      <c r="BT3" s="626"/>
      <c r="BU3" s="626"/>
      <c r="BV3" s="626"/>
      <c r="BW3" s="626"/>
      <c r="BX3" s="626"/>
      <c r="BY3" s="626"/>
      <c r="BZ3" s="626"/>
      <c r="CA3" s="626"/>
      <c r="CB3" s="626"/>
      <c r="CC3" s="626"/>
      <c r="CD3" s="626"/>
      <c r="CE3" s="626"/>
      <c r="CF3" s="626"/>
      <c r="CG3" s="626"/>
      <c r="CH3" s="626"/>
      <c r="CI3" s="626"/>
      <c r="CJ3" s="626"/>
      <c r="CK3" s="626"/>
      <c r="CL3" s="626"/>
      <c r="CM3" s="626"/>
      <c r="CN3" s="626"/>
      <c r="CO3" s="626"/>
      <c r="CP3" s="626"/>
      <c r="CQ3" s="626"/>
      <c r="CR3" s="626"/>
      <c r="CS3" s="626"/>
      <c r="CT3" s="626"/>
      <c r="CU3" s="626"/>
      <c r="CV3" s="626"/>
      <c r="CW3" s="626"/>
      <c r="CX3" s="626"/>
      <c r="CY3" s="626"/>
      <c r="CZ3" s="626"/>
      <c r="DA3" s="626"/>
      <c r="DB3" s="626"/>
      <c r="DC3" s="626"/>
      <c r="DD3" s="626"/>
      <c r="DE3" s="626"/>
      <c r="DF3" s="626"/>
      <c r="DG3" s="626"/>
      <c r="DH3" s="626"/>
      <c r="DI3" s="626"/>
      <c r="DJ3" s="626"/>
      <c r="DK3" s="626"/>
      <c r="DL3" s="626"/>
      <c r="DM3" s="626"/>
      <c r="DN3" s="626"/>
      <c r="DO3" s="626"/>
      <c r="DP3" s="626"/>
      <c r="DQ3" s="626"/>
      <c r="DR3" s="626"/>
      <c r="DS3" s="626"/>
      <c r="DT3" s="626"/>
      <c r="DU3" s="626"/>
      <c r="DV3" s="626"/>
      <c r="DW3" s="626"/>
      <c r="DX3" s="626"/>
      <c r="DY3" s="626"/>
      <c r="DZ3" s="626"/>
      <c r="EA3" s="626"/>
      <c r="EB3" s="626"/>
      <c r="EC3" s="626"/>
      <c r="ED3" s="626"/>
      <c r="EE3" s="626"/>
      <c r="EF3" s="626"/>
      <c r="EG3" s="626"/>
      <c r="EH3" s="626"/>
      <c r="EI3" s="626"/>
      <c r="EJ3" s="626"/>
      <c r="EK3" s="626"/>
      <c r="EL3" s="626"/>
      <c r="EM3" s="626"/>
      <c r="EN3" s="626"/>
      <c r="EO3" s="626"/>
      <c r="EP3" s="626"/>
      <c r="EQ3" s="626"/>
      <c r="ER3" s="626"/>
      <c r="ES3" s="626"/>
      <c r="ET3" s="626"/>
      <c r="EU3" s="626"/>
      <c r="EV3" s="626"/>
      <c r="EW3" s="626"/>
      <c r="EX3" s="626"/>
      <c r="EY3" s="626"/>
      <c r="EZ3" s="626"/>
      <c r="FA3" s="626"/>
      <c r="FB3" s="626"/>
      <c r="FC3" s="626"/>
      <c r="FD3" s="626"/>
      <c r="FE3" s="626"/>
      <c r="FF3" s="626"/>
      <c r="FG3" s="626"/>
      <c r="FH3" s="626"/>
      <c r="FI3" s="626"/>
      <c r="FJ3" s="626"/>
      <c r="FK3" s="626"/>
      <c r="FL3" s="626"/>
      <c r="FM3" s="626"/>
      <c r="FN3" s="626"/>
      <c r="FO3" s="626"/>
      <c r="FP3" s="626"/>
      <c r="FQ3" s="626"/>
      <c r="FR3" s="626"/>
      <c r="FS3" s="626"/>
      <c r="FT3" s="626"/>
      <c r="FU3" s="626"/>
      <c r="FV3" s="626"/>
      <c r="FW3" s="626"/>
      <c r="FX3" s="626"/>
      <c r="FY3" s="626"/>
      <c r="FZ3" s="626"/>
      <c r="GA3" s="626"/>
      <c r="GB3" s="626"/>
      <c r="GC3" s="626"/>
      <c r="GD3" s="626"/>
      <c r="GE3" s="626"/>
      <c r="GF3" s="626"/>
      <c r="GG3" s="626"/>
      <c r="GH3" s="626"/>
      <c r="GI3" s="626"/>
      <c r="GJ3" s="626"/>
      <c r="GK3" s="626"/>
      <c r="GL3" s="626"/>
      <c r="GM3" s="626"/>
      <c r="GN3" s="626"/>
      <c r="GO3" s="626"/>
      <c r="GP3" s="626"/>
      <c r="GQ3" s="626"/>
      <c r="GR3" s="626"/>
      <c r="GS3" s="626"/>
      <c r="GT3" s="626"/>
      <c r="GU3" s="626"/>
      <c r="GV3" s="626"/>
      <c r="GW3" s="626"/>
      <c r="GX3" s="626"/>
      <c r="GY3" s="626"/>
      <c r="GZ3" s="626"/>
      <c r="HA3" s="626"/>
      <c r="HB3" s="626"/>
      <c r="HC3" s="626"/>
      <c r="HD3" s="626"/>
      <c r="HE3" s="626"/>
      <c r="HF3" s="626"/>
      <c r="HG3" s="626"/>
      <c r="HH3" s="626"/>
      <c r="HI3" s="626"/>
      <c r="HJ3" s="626"/>
      <c r="HK3" s="626"/>
      <c r="HL3" s="626"/>
      <c r="HM3" s="626"/>
      <c r="HN3" s="626"/>
      <c r="HO3" s="626"/>
      <c r="HP3" s="626"/>
      <c r="HQ3" s="626"/>
      <c r="HR3" s="626"/>
      <c r="HS3" s="626"/>
      <c r="HT3" s="626"/>
      <c r="HU3" s="626"/>
      <c r="HV3" s="626"/>
      <c r="HW3" s="626"/>
      <c r="HX3" s="626"/>
      <c r="HY3" s="626"/>
      <c r="HZ3" s="626"/>
      <c r="IA3" s="626"/>
      <c r="IB3" s="626"/>
      <c r="IC3" s="626"/>
      <c r="ID3" s="626"/>
      <c r="IE3" s="626"/>
      <c r="IF3" s="626"/>
      <c r="IG3" s="626"/>
      <c r="IH3" s="626"/>
      <c r="II3" s="626"/>
      <c r="IJ3" s="626"/>
      <c r="IK3" s="626"/>
      <c r="IL3" s="626"/>
      <c r="IM3" s="626"/>
      <c r="IN3" s="626"/>
      <c r="IO3" s="626"/>
      <c r="IP3" s="626"/>
      <c r="IQ3" s="626"/>
      <c r="IR3" s="626"/>
      <c r="IS3" s="626"/>
      <c r="IT3" s="626"/>
      <c r="IU3" s="626"/>
      <c r="IV3" s="626"/>
      <c r="IW3" s="626"/>
      <c r="IX3" s="626"/>
      <c r="IY3" s="626"/>
      <c r="IZ3" s="626"/>
      <c r="JA3" s="626"/>
      <c r="JB3" s="626"/>
      <c r="JC3" s="626"/>
      <c r="JD3" s="626"/>
      <c r="JE3" s="626"/>
      <c r="JF3" s="626"/>
      <c r="JG3" s="626"/>
      <c r="JH3" s="626"/>
      <c r="JI3" s="626"/>
      <c r="JJ3" s="626"/>
      <c r="JK3" s="626"/>
      <c r="JL3" s="626"/>
      <c r="JM3" s="626"/>
      <c r="JN3" s="626"/>
      <c r="JO3" s="626"/>
      <c r="JP3" s="626"/>
      <c r="JQ3" s="626"/>
      <c r="JR3" s="626"/>
      <c r="JS3" s="626"/>
      <c r="JT3" s="626"/>
      <c r="JU3" s="626"/>
      <c r="JV3" s="626"/>
      <c r="JW3" s="626"/>
      <c r="JX3" s="626"/>
      <c r="JY3" s="626"/>
      <c r="JZ3" s="626"/>
      <c r="KA3" s="626"/>
      <c r="KB3" s="626"/>
      <c r="KC3" s="626"/>
      <c r="KD3" s="626"/>
      <c r="KE3" s="626"/>
      <c r="KF3" s="626"/>
      <c r="KG3" s="626"/>
      <c r="KH3" s="626"/>
      <c r="KI3" s="626"/>
      <c r="KJ3" s="626"/>
      <c r="KK3" s="626"/>
      <c r="KL3" s="626"/>
      <c r="KM3" s="626"/>
      <c r="KN3" s="626"/>
      <c r="KO3" s="626"/>
      <c r="KP3" s="626"/>
      <c r="KQ3" s="626"/>
      <c r="KR3" s="626"/>
      <c r="KS3" s="626"/>
      <c r="KT3" s="626"/>
      <c r="KU3" s="626"/>
      <c r="KV3" s="626"/>
      <c r="KW3" s="626"/>
      <c r="KX3" s="626"/>
      <c r="KY3" s="626"/>
      <c r="KZ3" s="626"/>
      <c r="LA3" s="626"/>
      <c r="LB3" s="626"/>
      <c r="LC3" s="626"/>
      <c r="LD3" s="626"/>
      <c r="LE3" s="626"/>
      <c r="LF3" s="626"/>
      <c r="LG3" s="626"/>
      <c r="LH3" s="626"/>
      <c r="LI3" s="626"/>
      <c r="LJ3" s="626"/>
      <c r="LK3" s="626"/>
      <c r="LL3" s="626"/>
      <c r="LM3" s="626"/>
      <c r="LN3" s="626"/>
      <c r="LO3" s="626"/>
      <c r="LP3" s="626"/>
      <c r="LQ3" s="626"/>
      <c r="LR3" s="626"/>
      <c r="LS3" s="626"/>
      <c r="LT3" s="626"/>
      <c r="LU3" s="626"/>
      <c r="LV3" s="626"/>
      <c r="LW3" s="626"/>
      <c r="LX3" s="626"/>
      <c r="LY3" s="626"/>
      <c r="LZ3" s="626"/>
      <c r="MA3" s="626"/>
      <c r="MB3" s="626"/>
      <c r="MC3" s="626"/>
      <c r="MD3" s="626"/>
      <c r="ME3" s="626"/>
      <c r="MF3" s="626"/>
      <c r="MG3" s="626"/>
      <c r="MH3" s="626"/>
      <c r="MI3" s="626"/>
      <c r="MJ3" s="626"/>
      <c r="MK3" s="626"/>
      <c r="ML3" s="626"/>
      <c r="MM3" s="626"/>
      <c r="MN3" s="626"/>
      <c r="MO3" s="626"/>
      <c r="MP3" s="626"/>
      <c r="MQ3" s="626"/>
      <c r="MR3" s="626"/>
      <c r="MS3" s="626"/>
      <c r="MT3" s="626"/>
      <c r="MU3" s="626"/>
      <c r="MV3" s="626"/>
      <c r="MW3" s="626"/>
      <c r="MX3" s="626"/>
      <c r="MY3" s="626"/>
      <c r="MZ3" s="626"/>
      <c r="NA3" s="626"/>
      <c r="NB3" s="626"/>
      <c r="NC3" s="626"/>
      <c r="ND3" s="626"/>
      <c r="NE3" s="626"/>
      <c r="NF3" s="626"/>
      <c r="NG3" s="626"/>
      <c r="NH3" s="626"/>
      <c r="NI3" s="626"/>
      <c r="NJ3" s="626"/>
      <c r="NK3" s="626"/>
      <c r="NL3" s="626"/>
      <c r="NM3" s="626"/>
      <c r="NN3" s="626"/>
      <c r="NO3" s="626"/>
      <c r="NP3" s="626"/>
      <c r="NQ3" s="626"/>
      <c r="NR3" s="626"/>
      <c r="NS3" s="626"/>
      <c r="NT3" s="626"/>
      <c r="NU3" s="626"/>
      <c r="NV3" s="626"/>
      <c r="NW3" s="626"/>
      <c r="NX3" s="626"/>
      <c r="NY3" s="626"/>
      <c r="NZ3" s="626"/>
      <c r="OA3" s="626"/>
      <c r="OB3" s="626"/>
      <c r="OC3" s="626"/>
      <c r="OD3" s="626"/>
      <c r="OE3" s="626"/>
      <c r="OF3" s="626"/>
      <c r="OG3" s="626"/>
      <c r="OH3" s="626"/>
      <c r="OI3" s="626"/>
      <c r="OJ3" s="626"/>
      <c r="OK3" s="626"/>
      <c r="OL3" s="626"/>
      <c r="OM3" s="626"/>
      <c r="ON3" s="626"/>
      <c r="OO3" s="626"/>
      <c r="OP3" s="626"/>
      <c r="OQ3" s="626"/>
      <c r="OR3" s="626"/>
      <c r="OS3" s="626"/>
      <c r="OT3" s="626"/>
      <c r="OU3" s="626"/>
      <c r="OV3" s="626"/>
      <c r="OW3" s="626"/>
      <c r="OX3" s="626"/>
      <c r="OY3" s="626"/>
      <c r="OZ3" s="626"/>
      <c r="PA3" s="626"/>
      <c r="PB3" s="626"/>
      <c r="PC3" s="626"/>
      <c r="PD3" s="626"/>
      <c r="PE3" s="626"/>
      <c r="PF3" s="626"/>
      <c r="PG3" s="626"/>
      <c r="PH3" s="626"/>
      <c r="PI3" s="626"/>
      <c r="PJ3" s="626"/>
      <c r="PK3" s="626"/>
      <c r="PL3" s="626"/>
      <c r="PM3" s="626"/>
      <c r="PN3" s="626"/>
      <c r="PO3" s="626"/>
      <c r="PP3" s="626"/>
      <c r="PQ3" s="626"/>
      <c r="PR3" s="626"/>
      <c r="PS3" s="626"/>
      <c r="PT3" s="626"/>
      <c r="PU3" s="626"/>
      <c r="PV3" s="626"/>
      <c r="PW3" s="626"/>
      <c r="PX3" s="626"/>
      <c r="PY3" s="626"/>
      <c r="PZ3" s="626"/>
      <c r="QA3" s="626"/>
      <c r="QB3" s="626"/>
      <c r="QC3" s="626"/>
      <c r="QD3" s="626"/>
      <c r="QE3" s="626"/>
      <c r="QF3" s="626"/>
      <c r="QG3" s="626"/>
      <c r="QH3" s="626"/>
      <c r="QI3" s="626"/>
      <c r="QJ3" s="626"/>
      <c r="QK3" s="626"/>
      <c r="QL3" s="626"/>
      <c r="QM3" s="626"/>
      <c r="QN3" s="626"/>
      <c r="QO3" s="626"/>
      <c r="QP3" s="626"/>
      <c r="QQ3" s="626"/>
      <c r="QR3" s="626"/>
      <c r="QS3" s="626"/>
      <c r="QT3" s="626"/>
      <c r="QU3" s="626"/>
      <c r="QV3" s="626"/>
      <c r="QW3" s="626"/>
      <c r="QX3" s="626"/>
      <c r="QY3" s="626"/>
      <c r="QZ3" s="626"/>
      <c r="RA3" s="626"/>
      <c r="RB3" s="626"/>
      <c r="RC3" s="626"/>
      <c r="RD3" s="626"/>
      <c r="RE3" s="626"/>
      <c r="RF3" s="626"/>
      <c r="RG3" s="626"/>
      <c r="RH3" s="626"/>
      <c r="RI3" s="626"/>
      <c r="RJ3" s="626"/>
      <c r="RK3" s="626"/>
      <c r="RL3" s="626"/>
      <c r="RM3" s="626"/>
      <c r="RN3" s="626"/>
      <c r="RO3" s="626"/>
      <c r="RP3" s="626"/>
      <c r="RQ3" s="626"/>
      <c r="RR3" s="626"/>
      <c r="RS3" s="626"/>
      <c r="RT3" s="626"/>
      <c r="RU3" s="626"/>
      <c r="RV3" s="626"/>
      <c r="RW3" s="626"/>
      <c r="RX3" s="626"/>
      <c r="RY3" s="626"/>
      <c r="RZ3" s="626"/>
      <c r="SA3" s="626"/>
      <c r="SB3" s="626"/>
      <c r="SC3" s="626"/>
      <c r="SD3" s="626"/>
      <c r="SE3" s="626"/>
      <c r="SF3" s="626"/>
      <c r="SG3" s="626"/>
      <c r="SH3" s="626"/>
      <c r="SI3" s="626"/>
      <c r="SJ3" s="626"/>
      <c r="SK3" s="626"/>
      <c r="SL3" s="626"/>
      <c r="SM3" s="626"/>
      <c r="SN3" s="626"/>
      <c r="SO3" s="626"/>
      <c r="SP3" s="626"/>
      <c r="SQ3" s="626"/>
      <c r="SR3" s="626"/>
      <c r="SS3" s="626"/>
      <c r="ST3" s="626"/>
      <c r="SU3" s="626"/>
      <c r="SV3" s="626"/>
      <c r="SW3" s="626"/>
      <c r="SX3" s="626"/>
      <c r="SY3" s="626"/>
      <c r="SZ3" s="626"/>
      <c r="TA3" s="626"/>
      <c r="TB3" s="626"/>
      <c r="TC3" s="626"/>
      <c r="TD3" s="626"/>
      <c r="TE3" s="626"/>
      <c r="TF3" s="626"/>
      <c r="TG3" s="626"/>
      <c r="TH3" s="626"/>
      <c r="TI3" s="626"/>
      <c r="TJ3" s="626"/>
      <c r="TK3" s="626"/>
      <c r="TL3" s="626"/>
      <c r="TM3" s="626"/>
      <c r="TN3" s="626"/>
      <c r="TO3" s="626"/>
      <c r="TP3" s="626"/>
      <c r="TQ3" s="626"/>
      <c r="TR3" s="626"/>
      <c r="TS3" s="626"/>
      <c r="TT3" s="626"/>
      <c r="TU3" s="626"/>
      <c r="TV3" s="626"/>
      <c r="TW3" s="626"/>
      <c r="TX3" s="626"/>
      <c r="TY3" s="626"/>
      <c r="TZ3" s="626"/>
      <c r="UA3" s="626"/>
      <c r="UB3" s="626"/>
      <c r="UC3" s="626"/>
      <c r="UD3" s="626"/>
      <c r="UE3" s="626"/>
      <c r="UF3" s="626"/>
      <c r="UG3" s="626"/>
      <c r="UH3" s="626"/>
      <c r="UI3" s="626"/>
      <c r="UJ3" s="626"/>
      <c r="UK3" s="626"/>
      <c r="UL3" s="626"/>
      <c r="UM3" s="626"/>
      <c r="UN3" s="626"/>
      <c r="UO3" s="626"/>
      <c r="UP3" s="626"/>
      <c r="UQ3" s="626"/>
      <c r="UR3" s="626"/>
      <c r="US3" s="626"/>
      <c r="UT3" s="626"/>
      <c r="UU3" s="626"/>
      <c r="UV3" s="626"/>
      <c r="UW3" s="626"/>
      <c r="UX3" s="626"/>
      <c r="UY3" s="626"/>
      <c r="UZ3" s="626"/>
      <c r="VA3" s="626"/>
      <c r="VB3" s="626"/>
      <c r="VC3" s="626"/>
      <c r="VD3" s="626"/>
      <c r="VE3" s="626"/>
      <c r="VF3" s="626"/>
      <c r="VG3" s="626"/>
      <c r="VH3" s="626"/>
      <c r="VI3" s="626"/>
      <c r="VJ3" s="626"/>
      <c r="VK3" s="626"/>
      <c r="VL3" s="626"/>
      <c r="VM3" s="626"/>
      <c r="VN3" s="626"/>
      <c r="VO3" s="626"/>
      <c r="VP3" s="626"/>
      <c r="VQ3" s="626"/>
      <c r="VR3" s="626"/>
      <c r="VS3" s="626"/>
      <c r="VT3" s="626"/>
      <c r="VU3" s="626"/>
      <c r="VV3" s="626"/>
      <c r="VW3" s="626"/>
      <c r="VX3" s="626"/>
      <c r="VY3" s="626"/>
      <c r="VZ3" s="626"/>
      <c r="WA3" s="626"/>
      <c r="WB3" s="626"/>
      <c r="WC3" s="626"/>
      <c r="WD3" s="626"/>
      <c r="WE3" s="626"/>
      <c r="WF3" s="626"/>
      <c r="WG3" s="626"/>
      <c r="WH3" s="626"/>
      <c r="WI3" s="626"/>
      <c r="WJ3" s="626"/>
      <c r="WK3" s="626"/>
      <c r="WL3" s="626"/>
      <c r="WM3" s="626"/>
      <c r="WN3" s="626"/>
      <c r="WO3" s="626"/>
      <c r="WP3" s="626"/>
      <c r="WQ3" s="626"/>
      <c r="WR3" s="626"/>
      <c r="WS3" s="626"/>
      <c r="WT3" s="626"/>
      <c r="WU3" s="626"/>
      <c r="WV3" s="626"/>
      <c r="WW3" s="626"/>
      <c r="WX3" s="626"/>
      <c r="WY3" s="626"/>
      <c r="WZ3" s="626"/>
      <c r="XA3" s="626"/>
      <c r="XB3" s="626"/>
      <c r="XC3" s="626"/>
      <c r="XD3" s="626"/>
      <c r="XE3" s="626"/>
      <c r="XF3" s="626"/>
      <c r="XG3" s="626"/>
      <c r="XH3" s="626"/>
      <c r="XI3" s="626"/>
      <c r="XJ3" s="626"/>
      <c r="XK3" s="626"/>
      <c r="XL3" s="626"/>
      <c r="XM3" s="626"/>
      <c r="XN3" s="626"/>
      <c r="XO3" s="626"/>
      <c r="XP3" s="626"/>
      <c r="XQ3" s="626"/>
      <c r="XR3" s="626"/>
      <c r="XS3" s="626"/>
      <c r="XT3" s="626"/>
      <c r="XU3" s="626"/>
      <c r="XV3" s="626"/>
      <c r="XW3" s="626"/>
      <c r="XX3" s="626"/>
      <c r="XY3" s="626"/>
      <c r="XZ3" s="626"/>
      <c r="YA3" s="626"/>
      <c r="YB3" s="626"/>
      <c r="YC3" s="626"/>
      <c r="YD3" s="626"/>
      <c r="YE3" s="626"/>
      <c r="YF3" s="626"/>
      <c r="YG3" s="626"/>
      <c r="YH3" s="626"/>
      <c r="YI3" s="626"/>
      <c r="YJ3" s="626"/>
      <c r="YK3" s="626"/>
      <c r="YL3" s="626"/>
      <c r="YM3" s="626"/>
      <c r="YN3" s="626"/>
      <c r="YO3" s="626"/>
      <c r="YP3" s="626"/>
      <c r="YQ3" s="626"/>
      <c r="YR3" s="626"/>
      <c r="YS3" s="626"/>
      <c r="YT3" s="626"/>
      <c r="YU3" s="626"/>
      <c r="YV3" s="626"/>
      <c r="YW3" s="626"/>
      <c r="YX3" s="626"/>
      <c r="YY3" s="626"/>
      <c r="YZ3" s="626"/>
      <c r="ZA3" s="626"/>
      <c r="ZB3" s="626"/>
      <c r="ZC3" s="626"/>
      <c r="ZD3" s="626"/>
      <c r="ZE3" s="626"/>
      <c r="ZF3" s="626"/>
      <c r="ZG3" s="626"/>
      <c r="ZH3" s="626"/>
      <c r="ZI3" s="626"/>
      <c r="ZJ3" s="626"/>
      <c r="ZK3" s="626"/>
      <c r="ZL3" s="626"/>
      <c r="ZM3" s="626"/>
      <c r="ZN3" s="626"/>
      <c r="ZO3" s="626"/>
      <c r="ZP3" s="626"/>
      <c r="ZQ3" s="626"/>
      <c r="ZR3" s="626"/>
      <c r="ZS3" s="626"/>
      <c r="ZT3" s="626"/>
      <c r="ZU3" s="626"/>
      <c r="ZV3" s="626"/>
      <c r="ZW3" s="626"/>
      <c r="ZX3" s="626"/>
      <c r="ZY3" s="626"/>
      <c r="ZZ3" s="626"/>
      <c r="AAA3" s="626"/>
      <c r="AAB3" s="626"/>
      <c r="AAC3" s="626"/>
      <c r="AAD3" s="626"/>
      <c r="AAE3" s="626"/>
      <c r="AAF3" s="626"/>
      <c r="AAG3" s="626"/>
      <c r="AAH3" s="626"/>
      <c r="AAI3" s="626"/>
      <c r="AAJ3" s="626"/>
      <c r="AAK3" s="626"/>
      <c r="AAL3" s="626"/>
      <c r="AAM3" s="626"/>
      <c r="AAN3" s="626"/>
      <c r="AAO3" s="626"/>
      <c r="AAP3" s="626"/>
      <c r="AAQ3" s="626"/>
      <c r="AAR3" s="626"/>
      <c r="AAS3" s="626"/>
      <c r="AAT3" s="626"/>
      <c r="AAU3" s="626"/>
      <c r="AAV3" s="626"/>
      <c r="AAW3" s="626"/>
      <c r="AAX3" s="626"/>
      <c r="AAY3" s="626"/>
      <c r="AAZ3" s="626"/>
      <c r="ABA3" s="626"/>
      <c r="ABB3" s="626"/>
      <c r="ABC3" s="626"/>
      <c r="ABD3" s="626"/>
      <c r="ABE3" s="626"/>
      <c r="ABF3" s="626"/>
      <c r="ABG3" s="626"/>
      <c r="ABH3" s="626"/>
      <c r="ABI3" s="626"/>
      <c r="ABJ3" s="626"/>
      <c r="ABK3" s="626"/>
      <c r="ABL3" s="626"/>
      <c r="ABM3" s="626"/>
      <c r="ABN3" s="626"/>
      <c r="ABO3" s="626"/>
      <c r="ABP3" s="626"/>
      <c r="ABQ3" s="626"/>
      <c r="ABR3" s="626"/>
      <c r="ABS3" s="626"/>
      <c r="ABT3" s="626"/>
      <c r="ABU3" s="626"/>
      <c r="ABV3" s="626"/>
      <c r="ABW3" s="626"/>
      <c r="ABX3" s="626"/>
      <c r="ABY3" s="626"/>
      <c r="ABZ3" s="626"/>
      <c r="ACA3" s="626"/>
      <c r="ACB3" s="626"/>
      <c r="ACC3" s="626"/>
      <c r="ACD3" s="626"/>
      <c r="ACE3" s="626"/>
      <c r="ACF3" s="626"/>
      <c r="ACG3" s="626"/>
      <c r="ACH3" s="626"/>
      <c r="ACI3" s="626"/>
      <c r="ACJ3" s="626"/>
      <c r="ACK3" s="626"/>
      <c r="ACL3" s="626"/>
      <c r="ACM3" s="626"/>
      <c r="ACN3" s="626"/>
      <c r="ACO3" s="626"/>
      <c r="ACP3" s="626"/>
      <c r="ACQ3" s="626"/>
      <c r="ACR3" s="626"/>
      <c r="ACS3" s="626"/>
      <c r="ACT3" s="626"/>
      <c r="ACU3" s="626"/>
      <c r="ACV3" s="626"/>
      <c r="ACW3" s="626"/>
      <c r="ACX3" s="626"/>
      <c r="ACY3" s="626"/>
      <c r="ACZ3" s="626"/>
      <c r="ADA3" s="626"/>
      <c r="ADB3" s="626"/>
      <c r="ADC3" s="626"/>
      <c r="ADD3" s="626"/>
      <c r="ADE3" s="626"/>
      <c r="ADF3" s="626"/>
      <c r="ADG3" s="626"/>
      <c r="ADH3" s="626"/>
      <c r="ADI3" s="626"/>
      <c r="ADJ3" s="626"/>
      <c r="ADK3" s="626"/>
      <c r="ADL3" s="626"/>
      <c r="ADM3" s="626"/>
      <c r="ADN3" s="626"/>
      <c r="ADO3" s="626"/>
      <c r="ADP3" s="626"/>
      <c r="ADQ3" s="626"/>
      <c r="ADR3" s="626"/>
      <c r="ADS3" s="626"/>
      <c r="ADT3" s="626"/>
      <c r="ADU3" s="626"/>
      <c r="ADV3" s="626"/>
      <c r="ADW3" s="626"/>
      <c r="ADX3" s="626"/>
      <c r="ADY3" s="626"/>
      <c r="ADZ3" s="626"/>
      <c r="AEA3" s="626"/>
      <c r="AEB3" s="626"/>
      <c r="AEC3" s="626"/>
      <c r="AED3" s="626"/>
      <c r="AEE3" s="626"/>
      <c r="AEF3" s="626"/>
      <c r="AEG3" s="626"/>
      <c r="AEH3" s="626"/>
      <c r="AEI3" s="626"/>
      <c r="AEJ3" s="626"/>
      <c r="AEK3" s="626"/>
      <c r="AEL3" s="626"/>
      <c r="AEM3" s="626"/>
      <c r="AEN3" s="626"/>
      <c r="AEO3" s="626"/>
      <c r="AEP3" s="626"/>
      <c r="AEQ3" s="626"/>
      <c r="AER3" s="626"/>
      <c r="AES3" s="626"/>
      <c r="AET3" s="626"/>
      <c r="AEU3" s="626"/>
      <c r="AEV3" s="626"/>
      <c r="AEW3" s="626"/>
      <c r="AEX3" s="626"/>
      <c r="AEY3" s="626"/>
      <c r="AEZ3" s="626"/>
      <c r="AFA3" s="626"/>
      <c r="AFB3" s="626"/>
      <c r="AFC3" s="626"/>
      <c r="AFD3" s="626"/>
      <c r="AFE3" s="626"/>
      <c r="AFF3" s="626"/>
      <c r="AFG3" s="626"/>
      <c r="AFH3" s="626"/>
      <c r="AFI3" s="626"/>
      <c r="AFJ3" s="626"/>
      <c r="AFK3" s="626"/>
      <c r="AFL3" s="626"/>
      <c r="AFM3" s="626"/>
      <c r="AFN3" s="626"/>
      <c r="AFO3" s="626"/>
      <c r="AFP3" s="626"/>
      <c r="AFQ3" s="626"/>
      <c r="AFR3" s="626"/>
      <c r="AFS3" s="626"/>
      <c r="AFT3" s="626"/>
      <c r="AFU3" s="626"/>
      <c r="AFV3" s="626"/>
      <c r="AFW3" s="626"/>
      <c r="AFX3" s="626"/>
      <c r="AFY3" s="626"/>
      <c r="AFZ3" s="626"/>
      <c r="AGA3" s="626"/>
      <c r="AGB3" s="626"/>
      <c r="AGC3" s="626"/>
      <c r="AGD3" s="626"/>
      <c r="AGE3" s="626"/>
      <c r="AGF3" s="626"/>
      <c r="AGG3" s="626"/>
      <c r="AGH3" s="626"/>
      <c r="AGI3" s="626"/>
      <c r="AGJ3" s="626"/>
      <c r="AGK3" s="626"/>
      <c r="AGL3" s="626"/>
      <c r="AGM3" s="626"/>
      <c r="AGN3" s="626"/>
      <c r="AGO3" s="626"/>
      <c r="AGP3" s="626"/>
      <c r="AGQ3" s="626"/>
      <c r="AGR3" s="626"/>
      <c r="AGS3" s="626"/>
      <c r="AGT3" s="626"/>
      <c r="AGU3" s="626"/>
      <c r="AGV3" s="626"/>
      <c r="AGW3" s="626"/>
      <c r="AGX3" s="626"/>
      <c r="AGY3" s="626"/>
      <c r="AGZ3" s="626"/>
      <c r="AHA3" s="626"/>
    </row>
    <row r="4" spans="1:885" ht="127.95" customHeight="1" x14ac:dyDescent="0.3">
      <c r="A4" s="621"/>
      <c r="B4" s="633"/>
      <c r="C4" s="631"/>
      <c r="D4" s="625"/>
      <c r="E4" s="625"/>
      <c r="F4" s="625"/>
      <c r="G4" s="625"/>
      <c r="H4" s="625"/>
      <c r="I4" s="625"/>
      <c r="J4" s="630"/>
      <c r="K4" s="628"/>
      <c r="L4" s="627"/>
      <c r="M4" s="627"/>
      <c r="N4" s="629"/>
      <c r="O4" s="624"/>
      <c r="P4" s="626"/>
      <c r="Q4" s="626"/>
      <c r="R4" s="626"/>
      <c r="S4" s="626"/>
      <c r="T4" s="626"/>
      <c r="U4" s="626"/>
      <c r="V4" s="626"/>
      <c r="W4" s="626"/>
      <c r="X4" s="626"/>
      <c r="Y4" s="626"/>
      <c r="Z4" s="626"/>
      <c r="AA4" s="626"/>
      <c r="AB4" s="626"/>
      <c r="AC4" s="626"/>
      <c r="AD4" s="626"/>
      <c r="AE4" s="626"/>
      <c r="AF4" s="626"/>
      <c r="AG4" s="626"/>
      <c r="AH4" s="626"/>
      <c r="AI4" s="626"/>
      <c r="AJ4" s="626"/>
      <c r="AK4" s="626"/>
      <c r="AL4" s="626"/>
      <c r="AM4" s="626"/>
      <c r="AN4" s="626"/>
      <c r="AO4" s="626"/>
      <c r="AP4" s="626"/>
      <c r="AQ4" s="626"/>
      <c r="AR4" s="626"/>
      <c r="AS4" s="626"/>
      <c r="AT4" s="626"/>
      <c r="AU4" s="626"/>
      <c r="AV4" s="626"/>
      <c r="AW4" s="626"/>
      <c r="AX4" s="626"/>
      <c r="AY4" s="626"/>
      <c r="AZ4" s="626"/>
      <c r="BA4" s="626"/>
      <c r="BB4" s="626"/>
      <c r="BC4" s="626"/>
      <c r="BD4" s="626"/>
      <c r="BE4" s="626"/>
      <c r="BF4" s="626"/>
      <c r="BG4" s="626"/>
      <c r="BH4" s="626"/>
      <c r="BI4" s="626"/>
      <c r="BJ4" s="626"/>
      <c r="BK4" s="626"/>
      <c r="BL4" s="626"/>
      <c r="BM4" s="626"/>
      <c r="BN4" s="626"/>
      <c r="BO4" s="626"/>
      <c r="BP4" s="626"/>
      <c r="BQ4" s="626"/>
      <c r="BR4" s="626"/>
      <c r="BS4" s="626"/>
      <c r="BT4" s="626"/>
      <c r="BU4" s="626"/>
      <c r="BV4" s="626"/>
      <c r="BW4" s="626"/>
      <c r="BX4" s="626"/>
      <c r="BY4" s="626"/>
      <c r="BZ4" s="626"/>
      <c r="CA4" s="626"/>
      <c r="CB4" s="626"/>
      <c r="CC4" s="626"/>
      <c r="CD4" s="626"/>
      <c r="CE4" s="626"/>
      <c r="CF4" s="626"/>
      <c r="CG4" s="626"/>
      <c r="CH4" s="626"/>
      <c r="CI4" s="626"/>
      <c r="CJ4" s="626"/>
      <c r="CK4" s="626"/>
      <c r="CL4" s="626"/>
      <c r="CM4" s="626"/>
      <c r="CN4" s="626"/>
      <c r="CO4" s="626"/>
      <c r="CP4" s="626"/>
      <c r="CQ4" s="626"/>
      <c r="CR4" s="626"/>
      <c r="CS4" s="626"/>
      <c r="CT4" s="626"/>
      <c r="CU4" s="626"/>
      <c r="CV4" s="626"/>
      <c r="CW4" s="626"/>
      <c r="CX4" s="626"/>
      <c r="CY4" s="626"/>
      <c r="CZ4" s="626"/>
      <c r="DA4" s="626"/>
      <c r="DB4" s="626"/>
      <c r="DC4" s="626"/>
      <c r="DD4" s="626"/>
      <c r="DE4" s="626"/>
      <c r="DF4" s="626"/>
      <c r="DG4" s="626"/>
      <c r="DH4" s="626"/>
      <c r="DI4" s="626"/>
      <c r="DJ4" s="626"/>
      <c r="DK4" s="626"/>
      <c r="DL4" s="626"/>
      <c r="DM4" s="626"/>
      <c r="DN4" s="626"/>
      <c r="DO4" s="626"/>
      <c r="DP4" s="626"/>
      <c r="DQ4" s="626"/>
      <c r="DR4" s="626"/>
      <c r="DS4" s="626"/>
      <c r="DT4" s="626"/>
      <c r="DU4" s="626"/>
      <c r="DV4" s="626"/>
      <c r="DW4" s="626"/>
      <c r="DX4" s="626"/>
      <c r="DY4" s="626"/>
      <c r="DZ4" s="626"/>
      <c r="EA4" s="626"/>
      <c r="EB4" s="626"/>
      <c r="EC4" s="626"/>
      <c r="ED4" s="626"/>
      <c r="EE4" s="626"/>
      <c r="EF4" s="626"/>
      <c r="EG4" s="626"/>
      <c r="EH4" s="626"/>
      <c r="EI4" s="626"/>
      <c r="EJ4" s="626"/>
      <c r="EK4" s="626"/>
      <c r="EL4" s="626"/>
      <c r="EM4" s="626"/>
      <c r="EN4" s="626"/>
      <c r="EO4" s="626"/>
      <c r="EP4" s="626"/>
      <c r="EQ4" s="626"/>
      <c r="ER4" s="626"/>
      <c r="ES4" s="626"/>
      <c r="ET4" s="626"/>
      <c r="EU4" s="626"/>
      <c r="EV4" s="626"/>
      <c r="EW4" s="626"/>
      <c r="EX4" s="626"/>
      <c r="EY4" s="626"/>
      <c r="EZ4" s="626"/>
      <c r="FA4" s="626"/>
      <c r="FB4" s="626"/>
      <c r="FC4" s="626"/>
      <c r="FD4" s="626"/>
      <c r="FE4" s="626"/>
      <c r="FF4" s="626"/>
      <c r="FG4" s="626"/>
      <c r="FH4" s="626"/>
      <c r="FI4" s="626"/>
      <c r="FJ4" s="626"/>
      <c r="FK4" s="626"/>
      <c r="FL4" s="626"/>
      <c r="FM4" s="626"/>
      <c r="FN4" s="626"/>
      <c r="FO4" s="626"/>
      <c r="FP4" s="626"/>
      <c r="FQ4" s="626"/>
      <c r="FR4" s="626"/>
      <c r="FS4" s="626"/>
      <c r="FT4" s="626"/>
      <c r="FU4" s="626"/>
      <c r="FV4" s="626"/>
      <c r="FW4" s="626"/>
      <c r="FX4" s="626"/>
      <c r="FY4" s="626"/>
      <c r="FZ4" s="626"/>
      <c r="GA4" s="626"/>
      <c r="GB4" s="626"/>
      <c r="GC4" s="626"/>
      <c r="GD4" s="626"/>
      <c r="GE4" s="626"/>
      <c r="GF4" s="626"/>
      <c r="GG4" s="626"/>
      <c r="GH4" s="626"/>
      <c r="GI4" s="626"/>
      <c r="GJ4" s="626"/>
      <c r="GK4" s="626"/>
      <c r="GL4" s="626"/>
      <c r="GM4" s="626"/>
      <c r="GN4" s="626"/>
      <c r="GO4" s="626"/>
      <c r="GP4" s="626"/>
      <c r="GQ4" s="626"/>
      <c r="GR4" s="626"/>
      <c r="GS4" s="626"/>
      <c r="GT4" s="626"/>
      <c r="GU4" s="626"/>
      <c r="GV4" s="626"/>
      <c r="GW4" s="626"/>
      <c r="GX4" s="626"/>
      <c r="GY4" s="626"/>
      <c r="GZ4" s="626"/>
      <c r="HA4" s="626"/>
      <c r="HB4" s="626"/>
      <c r="HC4" s="626"/>
      <c r="HD4" s="626"/>
      <c r="HE4" s="626"/>
      <c r="HF4" s="626"/>
      <c r="HG4" s="626"/>
      <c r="HH4" s="626"/>
      <c r="HI4" s="626"/>
      <c r="HJ4" s="626"/>
      <c r="HK4" s="626"/>
      <c r="HL4" s="626"/>
      <c r="HM4" s="626"/>
      <c r="HN4" s="626"/>
      <c r="HO4" s="626"/>
      <c r="HP4" s="626"/>
      <c r="HQ4" s="626"/>
      <c r="HR4" s="626"/>
      <c r="HS4" s="626"/>
      <c r="HT4" s="626"/>
      <c r="HU4" s="626"/>
      <c r="HV4" s="626"/>
      <c r="HW4" s="626"/>
      <c r="HX4" s="626"/>
      <c r="HY4" s="626"/>
      <c r="HZ4" s="626"/>
      <c r="IA4" s="626"/>
      <c r="IB4" s="626"/>
      <c r="IC4" s="626"/>
      <c r="ID4" s="626"/>
      <c r="IE4" s="626"/>
      <c r="IF4" s="626"/>
      <c r="IG4" s="626"/>
      <c r="IH4" s="626"/>
      <c r="II4" s="626"/>
      <c r="IJ4" s="626"/>
      <c r="IK4" s="626"/>
      <c r="IL4" s="626"/>
      <c r="IM4" s="626"/>
      <c r="IN4" s="626"/>
      <c r="IO4" s="626"/>
      <c r="IP4" s="626"/>
      <c r="IQ4" s="626"/>
      <c r="IR4" s="626"/>
      <c r="IS4" s="626"/>
      <c r="IT4" s="626"/>
      <c r="IU4" s="626"/>
      <c r="IV4" s="626"/>
      <c r="IW4" s="626"/>
      <c r="IX4" s="626"/>
      <c r="IY4" s="626"/>
      <c r="IZ4" s="626"/>
      <c r="JA4" s="626"/>
      <c r="JB4" s="626"/>
      <c r="JC4" s="626"/>
      <c r="JD4" s="626"/>
      <c r="JE4" s="626"/>
      <c r="JF4" s="626"/>
      <c r="JG4" s="626"/>
      <c r="JH4" s="626"/>
      <c r="JI4" s="626"/>
      <c r="JJ4" s="626"/>
      <c r="JK4" s="626"/>
      <c r="JL4" s="626"/>
      <c r="JM4" s="626"/>
      <c r="JN4" s="626"/>
      <c r="JO4" s="626"/>
      <c r="JP4" s="626"/>
      <c r="JQ4" s="626"/>
      <c r="JR4" s="626"/>
      <c r="JS4" s="626"/>
      <c r="JT4" s="626"/>
      <c r="JU4" s="626"/>
      <c r="JV4" s="626"/>
      <c r="JW4" s="626"/>
      <c r="JX4" s="626"/>
      <c r="JY4" s="626"/>
      <c r="JZ4" s="626"/>
      <c r="KA4" s="626"/>
      <c r="KB4" s="626"/>
      <c r="KC4" s="626"/>
      <c r="KD4" s="626"/>
      <c r="KE4" s="626"/>
      <c r="KF4" s="626"/>
      <c r="KG4" s="626"/>
      <c r="KH4" s="626"/>
      <c r="KI4" s="626"/>
      <c r="KJ4" s="626"/>
      <c r="KK4" s="626"/>
      <c r="KL4" s="626"/>
      <c r="KM4" s="626"/>
      <c r="KN4" s="626"/>
      <c r="KO4" s="626"/>
      <c r="KP4" s="626"/>
      <c r="KQ4" s="626"/>
      <c r="KR4" s="626"/>
      <c r="KS4" s="626"/>
      <c r="KT4" s="626"/>
      <c r="KU4" s="626"/>
      <c r="KV4" s="626"/>
      <c r="KW4" s="626"/>
      <c r="KX4" s="626"/>
      <c r="KY4" s="626"/>
      <c r="KZ4" s="626"/>
      <c r="LA4" s="626"/>
      <c r="LB4" s="626"/>
      <c r="LC4" s="626"/>
      <c r="LD4" s="626"/>
      <c r="LE4" s="626"/>
      <c r="LF4" s="626"/>
      <c r="LG4" s="626"/>
      <c r="LH4" s="626"/>
      <c r="LI4" s="626"/>
      <c r="LJ4" s="626"/>
      <c r="LK4" s="626"/>
      <c r="LL4" s="626"/>
      <c r="LM4" s="626"/>
      <c r="LN4" s="626"/>
      <c r="LO4" s="626"/>
      <c r="LP4" s="626"/>
      <c r="LQ4" s="626"/>
      <c r="LR4" s="626"/>
      <c r="LS4" s="626"/>
      <c r="LT4" s="626"/>
      <c r="LU4" s="626"/>
      <c r="LV4" s="626"/>
      <c r="LW4" s="626"/>
      <c r="LX4" s="626"/>
      <c r="LY4" s="626"/>
      <c r="LZ4" s="626"/>
      <c r="MA4" s="626"/>
      <c r="MB4" s="626"/>
      <c r="MC4" s="626"/>
      <c r="MD4" s="626"/>
      <c r="ME4" s="626"/>
      <c r="MF4" s="626"/>
      <c r="MG4" s="626"/>
      <c r="MH4" s="626"/>
      <c r="MI4" s="626"/>
      <c r="MJ4" s="626"/>
      <c r="MK4" s="626"/>
      <c r="ML4" s="626"/>
      <c r="MM4" s="626"/>
      <c r="MN4" s="626"/>
      <c r="MO4" s="626"/>
      <c r="MP4" s="626"/>
      <c r="MQ4" s="626"/>
      <c r="MR4" s="626"/>
      <c r="MS4" s="626"/>
      <c r="MT4" s="626"/>
      <c r="MU4" s="626"/>
      <c r="MV4" s="626"/>
      <c r="MW4" s="626"/>
      <c r="MX4" s="626"/>
      <c r="MY4" s="626"/>
      <c r="MZ4" s="626"/>
      <c r="NA4" s="626"/>
      <c r="NB4" s="626"/>
      <c r="NC4" s="626"/>
      <c r="ND4" s="626"/>
      <c r="NE4" s="626"/>
      <c r="NF4" s="626"/>
      <c r="NG4" s="626"/>
      <c r="NH4" s="626"/>
      <c r="NI4" s="626"/>
      <c r="NJ4" s="626"/>
      <c r="NK4" s="626"/>
      <c r="NL4" s="626"/>
      <c r="NM4" s="626"/>
      <c r="NN4" s="626"/>
      <c r="NO4" s="626"/>
      <c r="NP4" s="626"/>
      <c r="NQ4" s="626"/>
      <c r="NR4" s="626"/>
      <c r="NS4" s="626"/>
      <c r="NT4" s="626"/>
      <c r="NU4" s="626"/>
      <c r="NV4" s="626"/>
      <c r="NW4" s="626"/>
      <c r="NX4" s="626"/>
      <c r="NY4" s="626"/>
      <c r="NZ4" s="626"/>
      <c r="OA4" s="626"/>
      <c r="OB4" s="626"/>
      <c r="OC4" s="626"/>
      <c r="OD4" s="626"/>
      <c r="OE4" s="626"/>
      <c r="OF4" s="626"/>
      <c r="OG4" s="626"/>
      <c r="OH4" s="626"/>
      <c r="OI4" s="626"/>
      <c r="OJ4" s="626"/>
      <c r="OK4" s="626"/>
      <c r="OL4" s="626"/>
      <c r="OM4" s="626"/>
      <c r="ON4" s="626"/>
      <c r="OO4" s="626"/>
      <c r="OP4" s="626"/>
      <c r="OQ4" s="626"/>
      <c r="OR4" s="626"/>
      <c r="OS4" s="626"/>
      <c r="OT4" s="626"/>
      <c r="OU4" s="626"/>
      <c r="OV4" s="626"/>
      <c r="OW4" s="626"/>
      <c r="OX4" s="626"/>
      <c r="OY4" s="626"/>
      <c r="OZ4" s="626"/>
      <c r="PA4" s="626"/>
      <c r="PB4" s="626"/>
      <c r="PC4" s="626"/>
      <c r="PD4" s="626"/>
      <c r="PE4" s="626"/>
      <c r="PF4" s="626"/>
      <c r="PG4" s="626"/>
      <c r="PH4" s="626"/>
      <c r="PI4" s="626"/>
      <c r="PJ4" s="626"/>
      <c r="PK4" s="626"/>
      <c r="PL4" s="626"/>
      <c r="PM4" s="626"/>
      <c r="PN4" s="626"/>
      <c r="PO4" s="626"/>
      <c r="PP4" s="626"/>
      <c r="PQ4" s="626"/>
      <c r="PR4" s="626"/>
      <c r="PS4" s="626"/>
      <c r="PT4" s="626"/>
      <c r="PU4" s="626"/>
      <c r="PV4" s="626"/>
      <c r="PW4" s="626"/>
      <c r="PX4" s="626"/>
      <c r="PY4" s="626"/>
      <c r="PZ4" s="626"/>
      <c r="QA4" s="626"/>
      <c r="QB4" s="626"/>
      <c r="QC4" s="626"/>
      <c r="QD4" s="626"/>
      <c r="QE4" s="626"/>
      <c r="QF4" s="626"/>
      <c r="QG4" s="626"/>
      <c r="QH4" s="626"/>
      <c r="QI4" s="626"/>
      <c r="QJ4" s="626"/>
      <c r="QK4" s="626"/>
      <c r="QL4" s="626"/>
      <c r="QM4" s="626"/>
      <c r="QN4" s="626"/>
      <c r="QO4" s="626"/>
      <c r="QP4" s="626"/>
      <c r="QQ4" s="626"/>
      <c r="QR4" s="626"/>
      <c r="QS4" s="626"/>
      <c r="QT4" s="626"/>
      <c r="QU4" s="626"/>
      <c r="QV4" s="626"/>
      <c r="QW4" s="626"/>
      <c r="QX4" s="626"/>
      <c r="QY4" s="626"/>
      <c r="QZ4" s="626"/>
      <c r="RA4" s="626"/>
      <c r="RB4" s="626"/>
      <c r="RC4" s="626"/>
      <c r="RD4" s="626"/>
      <c r="RE4" s="626"/>
      <c r="RF4" s="626"/>
      <c r="RG4" s="626"/>
      <c r="RH4" s="626"/>
      <c r="RI4" s="626"/>
      <c r="RJ4" s="626"/>
      <c r="RK4" s="626"/>
      <c r="RL4" s="626"/>
      <c r="RM4" s="626"/>
      <c r="RN4" s="626"/>
      <c r="RO4" s="626"/>
      <c r="RP4" s="626"/>
      <c r="RQ4" s="626"/>
      <c r="RR4" s="626"/>
      <c r="RS4" s="626"/>
      <c r="RT4" s="626"/>
      <c r="RU4" s="626"/>
      <c r="RV4" s="626"/>
      <c r="RW4" s="626"/>
      <c r="RX4" s="626"/>
      <c r="RY4" s="626"/>
      <c r="RZ4" s="626"/>
      <c r="SA4" s="626"/>
      <c r="SB4" s="626"/>
      <c r="SC4" s="626"/>
      <c r="SD4" s="626"/>
      <c r="SE4" s="626"/>
      <c r="SF4" s="626"/>
      <c r="SG4" s="626"/>
      <c r="SH4" s="626"/>
      <c r="SI4" s="626"/>
      <c r="SJ4" s="626"/>
      <c r="SK4" s="626"/>
      <c r="SL4" s="626"/>
      <c r="SM4" s="626"/>
      <c r="SN4" s="626"/>
      <c r="SO4" s="626"/>
      <c r="SP4" s="626"/>
      <c r="SQ4" s="626"/>
      <c r="SR4" s="626"/>
      <c r="SS4" s="626"/>
      <c r="ST4" s="626"/>
      <c r="SU4" s="626"/>
      <c r="SV4" s="626"/>
      <c r="SW4" s="626"/>
      <c r="SX4" s="626"/>
      <c r="SY4" s="626"/>
      <c r="SZ4" s="626"/>
      <c r="TA4" s="626"/>
      <c r="TB4" s="626"/>
      <c r="TC4" s="626"/>
      <c r="TD4" s="626"/>
      <c r="TE4" s="626"/>
      <c r="TF4" s="626"/>
      <c r="TG4" s="626"/>
      <c r="TH4" s="626"/>
      <c r="TI4" s="626"/>
      <c r="TJ4" s="626"/>
      <c r="TK4" s="626"/>
      <c r="TL4" s="626"/>
      <c r="TM4" s="626"/>
      <c r="TN4" s="626"/>
      <c r="TO4" s="626"/>
      <c r="TP4" s="626"/>
      <c r="TQ4" s="626"/>
      <c r="TR4" s="626"/>
      <c r="TS4" s="626"/>
      <c r="TT4" s="626"/>
      <c r="TU4" s="626"/>
      <c r="TV4" s="626"/>
      <c r="TW4" s="626"/>
      <c r="TX4" s="626"/>
      <c r="TY4" s="626"/>
      <c r="TZ4" s="626"/>
      <c r="UA4" s="626"/>
      <c r="UB4" s="626"/>
      <c r="UC4" s="626"/>
      <c r="UD4" s="626"/>
      <c r="UE4" s="626"/>
      <c r="UF4" s="626"/>
      <c r="UG4" s="626"/>
      <c r="UH4" s="626"/>
      <c r="UI4" s="626"/>
      <c r="UJ4" s="626"/>
      <c r="UK4" s="626"/>
      <c r="UL4" s="626"/>
      <c r="UM4" s="626"/>
      <c r="UN4" s="626"/>
      <c r="UO4" s="626"/>
      <c r="UP4" s="626"/>
      <c r="UQ4" s="626"/>
      <c r="UR4" s="626"/>
      <c r="US4" s="626"/>
      <c r="UT4" s="626"/>
      <c r="UU4" s="626"/>
      <c r="UV4" s="626"/>
      <c r="UW4" s="626"/>
      <c r="UX4" s="626"/>
      <c r="UY4" s="626"/>
      <c r="UZ4" s="626"/>
      <c r="VA4" s="626"/>
      <c r="VB4" s="626"/>
      <c r="VC4" s="626"/>
      <c r="VD4" s="626"/>
      <c r="VE4" s="626"/>
      <c r="VF4" s="626"/>
      <c r="VG4" s="626"/>
      <c r="VH4" s="626"/>
      <c r="VI4" s="626"/>
      <c r="VJ4" s="626"/>
      <c r="VK4" s="626"/>
      <c r="VL4" s="626"/>
      <c r="VM4" s="626"/>
      <c r="VN4" s="626"/>
      <c r="VO4" s="626"/>
      <c r="VP4" s="626"/>
      <c r="VQ4" s="626"/>
      <c r="VR4" s="626"/>
      <c r="VS4" s="626"/>
      <c r="VT4" s="626"/>
      <c r="VU4" s="626"/>
      <c r="VV4" s="626"/>
      <c r="VW4" s="626"/>
      <c r="VX4" s="626"/>
      <c r="VY4" s="626"/>
      <c r="VZ4" s="626"/>
      <c r="WA4" s="626"/>
      <c r="WB4" s="626"/>
      <c r="WC4" s="626"/>
      <c r="WD4" s="626"/>
      <c r="WE4" s="626"/>
      <c r="WF4" s="626"/>
      <c r="WG4" s="626"/>
      <c r="WH4" s="626"/>
      <c r="WI4" s="626"/>
      <c r="WJ4" s="626"/>
      <c r="WK4" s="626"/>
      <c r="WL4" s="626"/>
      <c r="WM4" s="626"/>
      <c r="WN4" s="626"/>
      <c r="WO4" s="626"/>
      <c r="WP4" s="626"/>
      <c r="WQ4" s="626"/>
      <c r="WR4" s="626"/>
      <c r="WS4" s="626"/>
      <c r="WT4" s="626"/>
      <c r="WU4" s="626"/>
      <c r="WV4" s="626"/>
      <c r="WW4" s="626"/>
      <c r="WX4" s="626"/>
      <c r="WY4" s="626"/>
      <c r="WZ4" s="626"/>
      <c r="XA4" s="626"/>
      <c r="XB4" s="626"/>
      <c r="XC4" s="626"/>
      <c r="XD4" s="626"/>
      <c r="XE4" s="626"/>
      <c r="XF4" s="626"/>
      <c r="XG4" s="626"/>
      <c r="XH4" s="626"/>
      <c r="XI4" s="626"/>
      <c r="XJ4" s="626"/>
      <c r="XK4" s="626"/>
      <c r="XL4" s="626"/>
      <c r="XM4" s="626"/>
      <c r="XN4" s="626"/>
      <c r="XO4" s="626"/>
      <c r="XP4" s="626"/>
      <c r="XQ4" s="626"/>
      <c r="XR4" s="626"/>
      <c r="XS4" s="626"/>
      <c r="XT4" s="626"/>
      <c r="XU4" s="626"/>
      <c r="XV4" s="626"/>
      <c r="XW4" s="626"/>
      <c r="XX4" s="626"/>
      <c r="XY4" s="626"/>
      <c r="XZ4" s="626"/>
      <c r="YA4" s="626"/>
      <c r="YB4" s="626"/>
      <c r="YC4" s="626"/>
      <c r="YD4" s="626"/>
      <c r="YE4" s="626"/>
      <c r="YF4" s="626"/>
      <c r="YG4" s="626"/>
      <c r="YH4" s="626"/>
      <c r="YI4" s="626"/>
      <c r="YJ4" s="626"/>
      <c r="YK4" s="626"/>
      <c r="YL4" s="626"/>
      <c r="YM4" s="626"/>
      <c r="YN4" s="626"/>
      <c r="YO4" s="626"/>
      <c r="YP4" s="626"/>
      <c r="YQ4" s="626"/>
      <c r="YR4" s="626"/>
      <c r="YS4" s="626"/>
      <c r="YT4" s="626"/>
      <c r="YU4" s="626"/>
      <c r="YV4" s="626"/>
      <c r="YW4" s="626"/>
      <c r="YX4" s="626"/>
      <c r="YY4" s="626"/>
      <c r="YZ4" s="626"/>
      <c r="ZA4" s="626"/>
      <c r="ZB4" s="626"/>
      <c r="ZC4" s="626"/>
      <c r="ZD4" s="626"/>
      <c r="ZE4" s="626"/>
      <c r="ZF4" s="626"/>
      <c r="ZG4" s="626"/>
      <c r="ZH4" s="626"/>
      <c r="ZI4" s="626"/>
      <c r="ZJ4" s="626"/>
      <c r="ZK4" s="626"/>
      <c r="ZL4" s="626"/>
      <c r="ZM4" s="626"/>
      <c r="ZN4" s="626"/>
      <c r="ZO4" s="626"/>
      <c r="ZP4" s="626"/>
      <c r="ZQ4" s="626"/>
      <c r="ZR4" s="626"/>
      <c r="ZS4" s="626"/>
      <c r="ZT4" s="626"/>
      <c r="ZU4" s="626"/>
      <c r="ZV4" s="626"/>
      <c r="ZW4" s="626"/>
      <c r="ZX4" s="626"/>
      <c r="ZY4" s="626"/>
      <c r="ZZ4" s="626"/>
      <c r="AAA4" s="626"/>
      <c r="AAB4" s="626"/>
      <c r="AAC4" s="626"/>
      <c r="AAD4" s="626"/>
      <c r="AAE4" s="626"/>
      <c r="AAF4" s="626"/>
      <c r="AAG4" s="626"/>
      <c r="AAH4" s="626"/>
      <c r="AAI4" s="626"/>
      <c r="AAJ4" s="626"/>
      <c r="AAK4" s="626"/>
      <c r="AAL4" s="626"/>
      <c r="AAM4" s="626"/>
      <c r="AAN4" s="626"/>
      <c r="AAO4" s="626"/>
      <c r="AAP4" s="626"/>
      <c r="AAQ4" s="626"/>
      <c r="AAR4" s="626"/>
      <c r="AAS4" s="626"/>
      <c r="AAT4" s="626"/>
      <c r="AAU4" s="626"/>
      <c r="AAV4" s="626"/>
      <c r="AAW4" s="626"/>
      <c r="AAX4" s="626"/>
      <c r="AAY4" s="626"/>
      <c r="AAZ4" s="626"/>
      <c r="ABA4" s="626"/>
      <c r="ABB4" s="626"/>
      <c r="ABC4" s="626"/>
      <c r="ABD4" s="626"/>
      <c r="ABE4" s="626"/>
      <c r="ABF4" s="626"/>
      <c r="ABG4" s="626"/>
      <c r="ABH4" s="626"/>
      <c r="ABI4" s="626"/>
      <c r="ABJ4" s="626"/>
      <c r="ABK4" s="626"/>
      <c r="ABL4" s="626"/>
      <c r="ABM4" s="626"/>
      <c r="ABN4" s="626"/>
      <c r="ABO4" s="626"/>
      <c r="ABP4" s="626"/>
      <c r="ABQ4" s="626"/>
      <c r="ABR4" s="626"/>
      <c r="ABS4" s="626"/>
      <c r="ABT4" s="626"/>
      <c r="ABU4" s="626"/>
      <c r="ABV4" s="626"/>
      <c r="ABW4" s="626"/>
      <c r="ABX4" s="626"/>
      <c r="ABY4" s="626"/>
      <c r="ABZ4" s="626"/>
      <c r="ACA4" s="626"/>
      <c r="ACB4" s="626"/>
      <c r="ACC4" s="626"/>
      <c r="ACD4" s="626"/>
      <c r="ACE4" s="626"/>
      <c r="ACF4" s="626"/>
      <c r="ACG4" s="626"/>
      <c r="ACH4" s="626"/>
      <c r="ACI4" s="626"/>
      <c r="ACJ4" s="626"/>
      <c r="ACK4" s="626"/>
      <c r="ACL4" s="626"/>
      <c r="ACM4" s="626"/>
      <c r="ACN4" s="626"/>
      <c r="ACO4" s="626"/>
      <c r="ACP4" s="626"/>
      <c r="ACQ4" s="626"/>
      <c r="ACR4" s="626"/>
      <c r="ACS4" s="626"/>
      <c r="ACT4" s="626"/>
      <c r="ACU4" s="626"/>
      <c r="ACV4" s="626"/>
      <c r="ACW4" s="626"/>
      <c r="ACX4" s="626"/>
      <c r="ACY4" s="626"/>
      <c r="ACZ4" s="626"/>
      <c r="ADA4" s="626"/>
      <c r="ADB4" s="626"/>
      <c r="ADC4" s="626"/>
      <c r="ADD4" s="626"/>
      <c r="ADE4" s="626"/>
      <c r="ADF4" s="626"/>
      <c r="ADG4" s="626"/>
      <c r="ADH4" s="626"/>
      <c r="ADI4" s="626"/>
      <c r="ADJ4" s="626"/>
      <c r="ADK4" s="626"/>
      <c r="ADL4" s="626"/>
      <c r="ADM4" s="626"/>
      <c r="ADN4" s="626"/>
      <c r="ADO4" s="626"/>
      <c r="ADP4" s="626"/>
      <c r="ADQ4" s="626"/>
      <c r="ADR4" s="626"/>
      <c r="ADS4" s="626"/>
      <c r="ADT4" s="626"/>
      <c r="ADU4" s="626"/>
      <c r="ADV4" s="626"/>
      <c r="ADW4" s="626"/>
      <c r="ADX4" s="626"/>
      <c r="ADY4" s="626"/>
      <c r="ADZ4" s="626"/>
      <c r="AEA4" s="626"/>
      <c r="AEB4" s="626"/>
      <c r="AEC4" s="626"/>
      <c r="AED4" s="626"/>
      <c r="AEE4" s="626"/>
      <c r="AEF4" s="626"/>
      <c r="AEG4" s="626"/>
      <c r="AEH4" s="626"/>
      <c r="AEI4" s="626"/>
      <c r="AEJ4" s="626"/>
      <c r="AEK4" s="626"/>
      <c r="AEL4" s="626"/>
      <c r="AEM4" s="626"/>
      <c r="AEN4" s="626"/>
      <c r="AEO4" s="626"/>
      <c r="AEP4" s="626"/>
      <c r="AEQ4" s="626"/>
      <c r="AER4" s="626"/>
      <c r="AES4" s="626"/>
      <c r="AET4" s="626"/>
      <c r="AEU4" s="626"/>
      <c r="AEV4" s="626"/>
      <c r="AEW4" s="626"/>
      <c r="AEX4" s="626"/>
      <c r="AEY4" s="626"/>
      <c r="AEZ4" s="626"/>
      <c r="AFA4" s="626"/>
      <c r="AFB4" s="626"/>
      <c r="AFC4" s="626"/>
      <c r="AFD4" s="626"/>
      <c r="AFE4" s="626"/>
      <c r="AFF4" s="626"/>
      <c r="AFG4" s="626"/>
      <c r="AFH4" s="626"/>
      <c r="AFI4" s="626"/>
      <c r="AFJ4" s="626"/>
      <c r="AFK4" s="626"/>
      <c r="AFL4" s="626"/>
      <c r="AFM4" s="626"/>
      <c r="AFN4" s="626"/>
      <c r="AFO4" s="626"/>
      <c r="AFP4" s="626"/>
      <c r="AFQ4" s="626"/>
      <c r="AFR4" s="626"/>
      <c r="AFS4" s="626"/>
      <c r="AFT4" s="626"/>
      <c r="AFU4" s="626"/>
      <c r="AFV4" s="626"/>
      <c r="AFW4" s="626"/>
      <c r="AFX4" s="626"/>
      <c r="AFY4" s="626"/>
      <c r="AFZ4" s="626"/>
      <c r="AGA4" s="626"/>
      <c r="AGB4" s="626"/>
      <c r="AGC4" s="626"/>
      <c r="AGD4" s="626"/>
      <c r="AGE4" s="626"/>
      <c r="AGF4" s="626"/>
      <c r="AGG4" s="626"/>
      <c r="AGH4" s="626"/>
      <c r="AGI4" s="626"/>
      <c r="AGJ4" s="626"/>
      <c r="AGK4" s="626"/>
      <c r="AGL4" s="626"/>
      <c r="AGM4" s="626"/>
      <c r="AGN4" s="626"/>
      <c r="AGO4" s="626"/>
      <c r="AGP4" s="626"/>
      <c r="AGQ4" s="626"/>
      <c r="AGR4" s="626"/>
      <c r="AGS4" s="626"/>
      <c r="AGT4" s="626"/>
      <c r="AGU4" s="626"/>
      <c r="AGV4" s="626"/>
      <c r="AGW4" s="626"/>
      <c r="AGX4" s="626"/>
      <c r="AGY4" s="626"/>
      <c r="AGZ4" s="626"/>
      <c r="AHA4" s="626"/>
    </row>
    <row r="5" spans="1:885" x14ac:dyDescent="0.3">
      <c r="A5" s="621"/>
      <c r="B5" s="303"/>
      <c r="C5" s="269"/>
      <c r="D5" s="272"/>
      <c r="E5" s="269"/>
      <c r="F5" s="273"/>
      <c r="G5" s="269"/>
      <c r="H5" s="269"/>
      <c r="I5" s="269"/>
      <c r="J5" s="274"/>
      <c r="K5" s="628"/>
      <c r="L5" s="274"/>
      <c r="M5" s="605"/>
      <c r="N5" s="298"/>
      <c r="O5" s="271"/>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247"/>
      <c r="AX5" s="247"/>
      <c r="AY5" s="247"/>
      <c r="AZ5" s="247"/>
      <c r="BA5" s="247"/>
      <c r="BB5" s="247"/>
      <c r="BC5" s="247"/>
      <c r="BD5" s="247"/>
      <c r="BE5" s="247"/>
      <c r="BF5" s="247"/>
      <c r="BG5" s="247"/>
      <c r="BH5" s="247"/>
      <c r="BI5" s="247"/>
      <c r="BJ5" s="247"/>
      <c r="BK5" s="247"/>
      <c r="BL5" s="247"/>
      <c r="BM5" s="247"/>
      <c r="BN5" s="247"/>
      <c r="BO5" s="247"/>
      <c r="BP5" s="247"/>
      <c r="BQ5" s="247"/>
      <c r="BR5" s="247"/>
      <c r="BS5" s="247"/>
      <c r="BT5" s="247"/>
      <c r="BU5" s="247"/>
      <c r="BV5" s="247"/>
      <c r="BW5" s="247"/>
      <c r="BX5" s="247"/>
      <c r="BY5" s="247"/>
      <c r="BZ5" s="247"/>
      <c r="CA5" s="247"/>
      <c r="CB5" s="247"/>
      <c r="CC5" s="247"/>
      <c r="CD5" s="247"/>
      <c r="CE5" s="247"/>
      <c r="CF5" s="247"/>
      <c r="CG5" s="247"/>
      <c r="CH5" s="247"/>
      <c r="CI5" s="247"/>
      <c r="CJ5" s="247"/>
      <c r="CK5" s="247"/>
      <c r="CL5" s="247"/>
      <c r="CM5" s="247"/>
      <c r="CN5" s="247"/>
      <c r="CO5" s="247"/>
      <c r="CP5" s="247"/>
      <c r="CQ5" s="247"/>
      <c r="CR5" s="247"/>
      <c r="CS5" s="247"/>
      <c r="CT5" s="247"/>
      <c r="CU5" s="247"/>
      <c r="CV5" s="247"/>
      <c r="CW5" s="247"/>
      <c r="CX5" s="247"/>
      <c r="CY5" s="247"/>
      <c r="CZ5" s="247"/>
      <c r="DA5" s="247"/>
      <c r="DB5" s="247"/>
      <c r="DC5" s="247"/>
      <c r="DD5" s="247"/>
      <c r="DE5" s="247"/>
      <c r="DF5" s="247"/>
      <c r="DG5" s="247"/>
      <c r="DH5" s="247"/>
      <c r="DI5" s="247"/>
      <c r="DJ5" s="247"/>
      <c r="DK5" s="247"/>
      <c r="DL5" s="247"/>
      <c r="DM5" s="247"/>
      <c r="DN5" s="247"/>
      <c r="DO5" s="247"/>
      <c r="DP5" s="247"/>
      <c r="DQ5" s="247"/>
      <c r="DR5" s="247"/>
      <c r="DS5" s="247"/>
      <c r="DT5" s="247"/>
      <c r="DU5" s="247"/>
      <c r="DV5" s="247"/>
      <c r="DW5" s="247"/>
      <c r="DX5" s="247"/>
      <c r="DY5" s="247"/>
      <c r="DZ5" s="247"/>
      <c r="EA5" s="247"/>
      <c r="EB5" s="247"/>
      <c r="EC5" s="247"/>
      <c r="ED5" s="247"/>
      <c r="EE5" s="247"/>
      <c r="EF5" s="247"/>
      <c r="EG5" s="247"/>
      <c r="EH5" s="247"/>
      <c r="EI5" s="247"/>
      <c r="EJ5" s="247"/>
      <c r="EK5" s="247"/>
      <c r="EL5" s="247"/>
      <c r="EM5" s="247"/>
      <c r="EN5" s="247"/>
      <c r="EO5" s="247"/>
      <c r="EP5" s="247"/>
      <c r="EQ5" s="247"/>
      <c r="ER5" s="247"/>
      <c r="ES5" s="247"/>
      <c r="ET5" s="247"/>
      <c r="EU5" s="247"/>
      <c r="EV5" s="247"/>
      <c r="EW5" s="247"/>
      <c r="EX5" s="247"/>
      <c r="EY5" s="247"/>
      <c r="EZ5" s="247"/>
      <c r="FA5" s="247"/>
      <c r="FB5" s="247"/>
      <c r="FC5" s="247"/>
      <c r="FD5" s="247"/>
      <c r="FE5" s="247"/>
      <c r="FF5" s="247"/>
      <c r="FG5" s="247"/>
      <c r="FH5" s="247"/>
      <c r="FI5" s="247"/>
      <c r="FJ5" s="247"/>
      <c r="FK5" s="247"/>
      <c r="FL5" s="247"/>
      <c r="FM5" s="247"/>
      <c r="FN5" s="247"/>
      <c r="FO5" s="247"/>
      <c r="FP5" s="247"/>
      <c r="FQ5" s="247"/>
      <c r="FR5" s="247"/>
      <c r="FS5" s="247"/>
      <c r="FT5" s="247"/>
      <c r="FU5" s="247"/>
      <c r="FV5" s="247"/>
      <c r="FW5" s="247"/>
      <c r="FX5" s="247"/>
      <c r="FY5" s="247"/>
      <c r="FZ5" s="247"/>
      <c r="GA5" s="247"/>
      <c r="GB5" s="247"/>
      <c r="GC5" s="247"/>
      <c r="GD5" s="247"/>
      <c r="GE5" s="247"/>
      <c r="GF5" s="247"/>
      <c r="GG5" s="247"/>
      <c r="GH5" s="247"/>
      <c r="GI5" s="247"/>
      <c r="GJ5" s="247"/>
      <c r="GK5" s="247"/>
      <c r="GL5" s="247"/>
      <c r="GM5" s="247"/>
      <c r="GN5" s="247"/>
      <c r="GO5" s="247"/>
      <c r="GP5" s="247"/>
      <c r="GQ5" s="247"/>
      <c r="GR5" s="247"/>
      <c r="GS5" s="247"/>
      <c r="GT5" s="247"/>
      <c r="GU5" s="247"/>
      <c r="GV5" s="247"/>
      <c r="GW5" s="247"/>
      <c r="GX5" s="247"/>
      <c r="GY5" s="247"/>
      <c r="GZ5" s="247"/>
      <c r="HA5" s="247"/>
      <c r="HB5" s="247"/>
      <c r="HC5" s="247"/>
      <c r="HD5" s="247"/>
      <c r="HE5" s="247"/>
      <c r="HF5" s="247"/>
      <c r="HG5" s="247"/>
      <c r="HH5" s="247"/>
      <c r="HI5" s="247"/>
      <c r="HJ5" s="247"/>
      <c r="HK5" s="247"/>
      <c r="HL5" s="247"/>
      <c r="HM5" s="247"/>
      <c r="HN5" s="247"/>
      <c r="HO5" s="247"/>
      <c r="HP5" s="247"/>
      <c r="HQ5" s="247"/>
      <c r="HR5" s="247"/>
      <c r="HS5" s="247"/>
      <c r="HT5" s="247"/>
      <c r="HU5" s="247"/>
      <c r="HV5" s="247"/>
      <c r="HW5" s="247"/>
      <c r="HX5" s="247"/>
      <c r="HY5" s="247"/>
      <c r="HZ5" s="247"/>
      <c r="IA5" s="247"/>
      <c r="IB5" s="247"/>
      <c r="IC5" s="247"/>
      <c r="ID5" s="247"/>
      <c r="IE5" s="247"/>
      <c r="IF5" s="247"/>
      <c r="IG5" s="247"/>
      <c r="IH5" s="247"/>
      <c r="II5" s="247"/>
      <c r="IJ5" s="247"/>
      <c r="IK5" s="247"/>
      <c r="IL5" s="247"/>
      <c r="IM5" s="247"/>
      <c r="IN5" s="247"/>
      <c r="IO5" s="247"/>
      <c r="IP5" s="247"/>
      <c r="IQ5" s="247"/>
      <c r="IR5" s="247"/>
      <c r="IS5" s="247"/>
      <c r="IT5" s="247"/>
      <c r="IU5" s="247"/>
      <c r="IV5" s="247"/>
      <c r="IW5" s="247"/>
      <c r="IX5" s="247"/>
      <c r="IY5" s="247"/>
      <c r="IZ5" s="247"/>
      <c r="JA5" s="247"/>
      <c r="JB5" s="247"/>
      <c r="JC5" s="247"/>
      <c r="JD5" s="247"/>
      <c r="JE5" s="247"/>
      <c r="JF5" s="247"/>
      <c r="JG5" s="247"/>
      <c r="JH5" s="247"/>
      <c r="JI5" s="247"/>
      <c r="JJ5" s="247"/>
      <c r="JK5" s="247"/>
      <c r="JL5" s="247"/>
      <c r="JM5" s="247"/>
      <c r="JN5" s="247"/>
      <c r="JO5" s="247"/>
      <c r="JP5" s="247"/>
      <c r="JQ5" s="247"/>
      <c r="JR5" s="247"/>
      <c r="JS5" s="247"/>
      <c r="JT5" s="247"/>
      <c r="JU5" s="247"/>
      <c r="JV5" s="247"/>
      <c r="JW5" s="247"/>
      <c r="JX5" s="247"/>
      <c r="JY5" s="247"/>
      <c r="JZ5" s="247"/>
      <c r="KA5" s="247"/>
      <c r="KB5" s="247"/>
      <c r="KC5" s="247"/>
      <c r="KD5" s="247"/>
      <c r="KE5" s="247"/>
      <c r="KF5" s="247"/>
      <c r="KG5" s="247"/>
      <c r="KH5" s="247"/>
      <c r="KI5" s="247"/>
      <c r="KJ5" s="247"/>
      <c r="KK5" s="247"/>
      <c r="KL5" s="247"/>
      <c r="KM5" s="247"/>
      <c r="KN5" s="247"/>
      <c r="KO5" s="247"/>
      <c r="KP5" s="247"/>
      <c r="KQ5" s="247"/>
      <c r="KR5" s="247"/>
      <c r="KS5" s="247"/>
      <c r="KT5" s="247"/>
      <c r="KU5" s="247"/>
      <c r="KV5" s="247"/>
      <c r="KW5" s="247"/>
      <c r="KX5" s="247"/>
      <c r="KY5" s="247"/>
      <c r="KZ5" s="247"/>
      <c r="LA5" s="247"/>
      <c r="LB5" s="247"/>
      <c r="LC5" s="247"/>
      <c r="LD5" s="247"/>
      <c r="LE5" s="247"/>
      <c r="LF5" s="247"/>
      <c r="LG5" s="247"/>
      <c r="LH5" s="247"/>
      <c r="LI5" s="247"/>
      <c r="LJ5" s="247"/>
      <c r="LK5" s="247"/>
      <c r="LL5" s="247"/>
      <c r="LM5" s="247"/>
      <c r="LN5" s="247"/>
      <c r="LO5" s="247"/>
      <c r="LP5" s="247"/>
      <c r="LQ5" s="247"/>
      <c r="LR5" s="247"/>
      <c r="LS5" s="247"/>
      <c r="LT5" s="247"/>
      <c r="LU5" s="247"/>
      <c r="LV5" s="247"/>
      <c r="LW5" s="247"/>
      <c r="LX5" s="247"/>
      <c r="LY5" s="247"/>
      <c r="LZ5" s="247"/>
      <c r="MA5" s="247"/>
      <c r="MB5" s="247"/>
      <c r="MC5" s="247"/>
      <c r="MD5" s="247"/>
      <c r="ME5" s="247"/>
      <c r="MF5" s="247"/>
      <c r="MG5" s="247"/>
      <c r="MH5" s="247"/>
      <c r="MI5" s="247"/>
      <c r="MJ5" s="247"/>
      <c r="MK5" s="247"/>
      <c r="ML5" s="247"/>
      <c r="MM5" s="247"/>
      <c r="MN5" s="247"/>
      <c r="MO5" s="247"/>
      <c r="MP5" s="247"/>
      <c r="MQ5" s="247"/>
      <c r="MR5" s="247"/>
      <c r="MS5" s="247"/>
      <c r="MT5" s="247"/>
      <c r="MU5" s="247"/>
      <c r="MV5" s="247"/>
      <c r="MW5" s="247"/>
      <c r="MX5" s="247"/>
      <c r="MY5" s="247"/>
      <c r="MZ5" s="247"/>
      <c r="NA5" s="247"/>
      <c r="NB5" s="247"/>
      <c r="NC5" s="247"/>
      <c r="ND5" s="247"/>
      <c r="NE5" s="247"/>
      <c r="NF5" s="247"/>
      <c r="NG5" s="247"/>
      <c r="NH5" s="247"/>
      <c r="NI5" s="247"/>
      <c r="NJ5" s="247"/>
      <c r="NK5" s="247"/>
      <c r="NL5" s="247"/>
      <c r="NM5" s="247"/>
      <c r="NN5" s="247"/>
      <c r="NO5" s="247"/>
      <c r="NP5" s="247"/>
      <c r="NQ5" s="247"/>
      <c r="NR5" s="247"/>
      <c r="NS5" s="247"/>
      <c r="NT5" s="247"/>
      <c r="NU5" s="247"/>
      <c r="NV5" s="247"/>
      <c r="NW5" s="247"/>
      <c r="NX5" s="247"/>
      <c r="NY5" s="247"/>
      <c r="NZ5" s="247"/>
      <c r="OA5" s="247"/>
      <c r="OB5" s="247"/>
      <c r="OC5" s="247"/>
      <c r="OD5" s="247"/>
      <c r="OE5" s="247"/>
      <c r="OF5" s="247"/>
      <c r="OG5" s="247"/>
      <c r="OH5" s="247"/>
      <c r="OI5" s="247"/>
      <c r="OJ5" s="247"/>
      <c r="OK5" s="247"/>
      <c r="OL5" s="247"/>
      <c r="OM5" s="247"/>
      <c r="ON5" s="247"/>
      <c r="OO5" s="247"/>
      <c r="OP5" s="247"/>
      <c r="OQ5" s="247"/>
      <c r="OR5" s="247"/>
      <c r="OS5" s="247"/>
      <c r="OT5" s="247"/>
      <c r="OU5" s="247"/>
      <c r="OV5" s="247"/>
      <c r="OW5" s="247"/>
      <c r="OX5" s="247"/>
      <c r="OY5" s="247"/>
      <c r="OZ5" s="247"/>
      <c r="PA5" s="247"/>
      <c r="PB5" s="247"/>
      <c r="PC5" s="247"/>
      <c r="PD5" s="247"/>
      <c r="PE5" s="247"/>
      <c r="PF5" s="247"/>
      <c r="PG5" s="247"/>
      <c r="PH5" s="247"/>
      <c r="PI5" s="247"/>
      <c r="PJ5" s="247"/>
      <c r="PK5" s="247"/>
      <c r="PL5" s="247"/>
      <c r="PM5" s="247"/>
      <c r="PN5" s="247"/>
      <c r="PO5" s="247"/>
      <c r="PP5" s="247"/>
      <c r="PQ5" s="247"/>
      <c r="PR5" s="247"/>
      <c r="PS5" s="247"/>
      <c r="PT5" s="247"/>
      <c r="PU5" s="247"/>
      <c r="PV5" s="247"/>
      <c r="PW5" s="247"/>
      <c r="PX5" s="247"/>
      <c r="PY5" s="247"/>
      <c r="PZ5" s="247"/>
      <c r="QA5" s="247"/>
      <c r="QB5" s="247"/>
      <c r="QC5" s="247"/>
      <c r="QD5" s="247"/>
      <c r="QE5" s="247"/>
      <c r="QF5" s="247"/>
      <c r="QG5" s="247"/>
      <c r="QH5" s="247"/>
      <c r="QI5" s="247"/>
      <c r="QJ5" s="247"/>
      <c r="QK5" s="247"/>
      <c r="QL5" s="247"/>
      <c r="QM5" s="247"/>
      <c r="QN5" s="247"/>
      <c r="QO5" s="247"/>
      <c r="QP5" s="247"/>
      <c r="QQ5" s="247"/>
      <c r="QR5" s="247"/>
      <c r="QS5" s="247"/>
      <c r="QT5" s="247"/>
      <c r="QU5" s="247"/>
      <c r="QV5" s="247"/>
      <c r="QW5" s="247"/>
      <c r="QX5" s="247"/>
      <c r="QY5" s="247"/>
      <c r="QZ5" s="247"/>
      <c r="RA5" s="247"/>
      <c r="RB5" s="247"/>
      <c r="RC5" s="247"/>
      <c r="RD5" s="247"/>
      <c r="RE5" s="247"/>
      <c r="RF5" s="247"/>
      <c r="RG5" s="247"/>
      <c r="RH5" s="247"/>
      <c r="RI5" s="247"/>
      <c r="RJ5" s="247"/>
      <c r="RK5" s="247"/>
      <c r="RL5" s="247"/>
      <c r="RM5" s="247"/>
      <c r="RN5" s="247"/>
      <c r="RO5" s="247"/>
      <c r="RP5" s="247"/>
      <c r="RQ5" s="247"/>
      <c r="RR5" s="247"/>
      <c r="RS5" s="247"/>
      <c r="RT5" s="247"/>
      <c r="RU5" s="247"/>
      <c r="RV5" s="247"/>
      <c r="RW5" s="247"/>
      <c r="RX5" s="247"/>
      <c r="RY5" s="247"/>
      <c r="RZ5" s="247"/>
      <c r="SA5" s="247"/>
      <c r="SB5" s="247"/>
      <c r="SC5" s="247"/>
      <c r="SD5" s="247"/>
      <c r="SE5" s="247"/>
      <c r="SF5" s="247"/>
      <c r="SG5" s="247"/>
      <c r="SH5" s="247"/>
      <c r="SI5" s="247"/>
      <c r="SJ5" s="247"/>
      <c r="SK5" s="247"/>
      <c r="SL5" s="247"/>
      <c r="SM5" s="247"/>
      <c r="SN5" s="247"/>
      <c r="SO5" s="247"/>
      <c r="SP5" s="247"/>
      <c r="SQ5" s="247"/>
      <c r="SR5" s="247"/>
      <c r="SS5" s="247"/>
      <c r="ST5" s="247"/>
      <c r="SU5" s="247"/>
      <c r="SV5" s="247"/>
      <c r="SW5" s="247"/>
      <c r="SX5" s="247"/>
      <c r="SY5" s="247"/>
      <c r="SZ5" s="247"/>
      <c r="TA5" s="247"/>
      <c r="TB5" s="247"/>
      <c r="TC5" s="247"/>
      <c r="TD5" s="247"/>
      <c r="TE5" s="247"/>
      <c r="TF5" s="247"/>
      <c r="TG5" s="247"/>
      <c r="TH5" s="247"/>
      <c r="TI5" s="247"/>
      <c r="TJ5" s="247"/>
      <c r="TK5" s="247"/>
      <c r="TL5" s="247"/>
      <c r="TM5" s="247"/>
      <c r="TN5" s="247"/>
      <c r="TO5" s="247"/>
      <c r="TP5" s="247"/>
      <c r="TQ5" s="247"/>
      <c r="TR5" s="247"/>
      <c r="TS5" s="247"/>
      <c r="TT5" s="247"/>
      <c r="TU5" s="247"/>
      <c r="TV5" s="247"/>
      <c r="TW5" s="247"/>
      <c r="TX5" s="247"/>
      <c r="TY5" s="247"/>
      <c r="TZ5" s="247"/>
      <c r="UA5" s="247"/>
      <c r="UB5" s="247"/>
      <c r="UC5" s="247"/>
      <c r="UD5" s="247"/>
      <c r="UE5" s="247"/>
      <c r="UF5" s="247"/>
      <c r="UG5" s="247"/>
      <c r="UH5" s="247"/>
      <c r="UI5" s="247"/>
      <c r="UJ5" s="247"/>
      <c r="UK5" s="247"/>
      <c r="UL5" s="247"/>
      <c r="UM5" s="247"/>
      <c r="UN5" s="247"/>
      <c r="UO5" s="247"/>
      <c r="UP5" s="247"/>
      <c r="UQ5" s="247"/>
      <c r="UR5" s="247"/>
      <c r="US5" s="247"/>
      <c r="UT5" s="247"/>
      <c r="UU5" s="247"/>
      <c r="UV5" s="247"/>
      <c r="UW5" s="247"/>
      <c r="UX5" s="247"/>
      <c r="UY5" s="247"/>
      <c r="UZ5" s="247"/>
      <c r="VA5" s="247"/>
      <c r="VB5" s="247"/>
      <c r="VC5" s="247"/>
      <c r="VD5" s="247"/>
      <c r="VE5" s="247"/>
      <c r="VF5" s="247"/>
      <c r="VG5" s="247"/>
      <c r="VH5" s="247"/>
      <c r="VI5" s="247"/>
      <c r="VJ5" s="247"/>
      <c r="VK5" s="247"/>
      <c r="VL5" s="247"/>
      <c r="VM5" s="247"/>
      <c r="VN5" s="247"/>
      <c r="VO5" s="247"/>
      <c r="VP5" s="247"/>
      <c r="VQ5" s="247"/>
      <c r="VR5" s="247"/>
      <c r="VS5" s="247"/>
      <c r="VT5" s="247"/>
      <c r="VU5" s="247"/>
      <c r="VV5" s="247"/>
      <c r="VW5" s="247"/>
      <c r="VX5" s="247"/>
      <c r="VY5" s="247"/>
      <c r="VZ5" s="247"/>
      <c r="WA5" s="247"/>
      <c r="WB5" s="247"/>
      <c r="WC5" s="247"/>
      <c r="WD5" s="247"/>
      <c r="WE5" s="247"/>
      <c r="WF5" s="247"/>
      <c r="WG5" s="247"/>
      <c r="WH5" s="247"/>
      <c r="WI5" s="247"/>
      <c r="WJ5" s="247"/>
      <c r="WK5" s="247"/>
      <c r="WL5" s="247"/>
      <c r="WM5" s="247"/>
      <c r="WN5" s="247"/>
      <c r="WO5" s="247"/>
      <c r="WP5" s="247"/>
      <c r="WQ5" s="247"/>
      <c r="WR5" s="247"/>
      <c r="WS5" s="247"/>
      <c r="WT5" s="247"/>
      <c r="WU5" s="247"/>
      <c r="WV5" s="247"/>
      <c r="WW5" s="247"/>
      <c r="WX5" s="247"/>
      <c r="WY5" s="247"/>
      <c r="WZ5" s="247"/>
      <c r="XA5" s="247"/>
      <c r="XB5" s="247"/>
      <c r="XC5" s="247"/>
      <c r="XD5" s="247"/>
      <c r="XE5" s="247"/>
      <c r="XF5" s="247"/>
      <c r="XG5" s="247"/>
      <c r="XH5" s="247"/>
      <c r="XI5" s="247"/>
      <c r="XJ5" s="247"/>
      <c r="XK5" s="247"/>
      <c r="XL5" s="247"/>
      <c r="XM5" s="247"/>
      <c r="XN5" s="247"/>
      <c r="XO5" s="247"/>
      <c r="XP5" s="247"/>
      <c r="XQ5" s="247"/>
      <c r="XR5" s="247"/>
      <c r="XS5" s="247"/>
      <c r="XT5" s="247"/>
      <c r="XU5" s="247"/>
      <c r="XV5" s="247"/>
      <c r="XW5" s="247"/>
      <c r="XX5" s="247"/>
      <c r="XY5" s="247"/>
      <c r="XZ5" s="247"/>
      <c r="YA5" s="247"/>
      <c r="YB5" s="247"/>
      <c r="YC5" s="247"/>
      <c r="YD5" s="247"/>
      <c r="YE5" s="247"/>
      <c r="YF5" s="247"/>
      <c r="YG5" s="247"/>
      <c r="YH5" s="247"/>
      <c r="YI5" s="247"/>
      <c r="YJ5" s="247"/>
      <c r="YK5" s="247"/>
      <c r="YL5" s="247"/>
      <c r="YM5" s="247"/>
      <c r="YN5" s="247"/>
      <c r="YO5" s="247"/>
      <c r="YP5" s="247"/>
      <c r="YQ5" s="247"/>
      <c r="YR5" s="247"/>
      <c r="YS5" s="247"/>
      <c r="YT5" s="247"/>
      <c r="YU5" s="247"/>
      <c r="YV5" s="247"/>
      <c r="YW5" s="247"/>
      <c r="YX5" s="247"/>
      <c r="YY5" s="247"/>
      <c r="YZ5" s="247"/>
      <c r="ZA5" s="247"/>
      <c r="ZB5" s="247"/>
      <c r="ZC5" s="247"/>
      <c r="ZD5" s="247"/>
      <c r="ZE5" s="247"/>
      <c r="ZF5" s="247"/>
      <c r="ZG5" s="247"/>
      <c r="ZH5" s="247"/>
      <c r="ZI5" s="247"/>
      <c r="ZJ5" s="247"/>
      <c r="ZK5" s="247"/>
      <c r="ZL5" s="247"/>
      <c r="ZM5" s="247"/>
      <c r="ZN5" s="247"/>
      <c r="ZO5" s="247"/>
      <c r="ZP5" s="247"/>
      <c r="ZQ5" s="247"/>
      <c r="ZR5" s="247"/>
      <c r="ZS5" s="247"/>
      <c r="ZT5" s="247"/>
      <c r="ZU5" s="247"/>
      <c r="ZV5" s="247"/>
      <c r="ZW5" s="247"/>
      <c r="ZX5" s="247"/>
      <c r="ZY5" s="247"/>
      <c r="ZZ5" s="247"/>
      <c r="AAA5" s="247"/>
      <c r="AAB5" s="247"/>
      <c r="AAC5" s="247"/>
      <c r="AAD5" s="247"/>
      <c r="AAE5" s="247"/>
      <c r="AAF5" s="247"/>
      <c r="AAG5" s="247"/>
      <c r="AAH5" s="247"/>
      <c r="AAI5" s="247"/>
      <c r="AAJ5" s="247"/>
      <c r="AAK5" s="247"/>
      <c r="AAL5" s="247"/>
      <c r="AAM5" s="247"/>
      <c r="AAN5" s="247"/>
      <c r="AAO5" s="247"/>
      <c r="AAP5" s="247"/>
      <c r="AAQ5" s="247"/>
      <c r="AAR5" s="247"/>
      <c r="AAS5" s="247"/>
      <c r="AAT5" s="247"/>
      <c r="AAU5" s="247"/>
      <c r="AAV5" s="247"/>
      <c r="AAW5" s="247"/>
      <c r="AAX5" s="247"/>
      <c r="AAY5" s="247"/>
      <c r="AAZ5" s="247"/>
      <c r="ABA5" s="247"/>
      <c r="ABB5" s="247"/>
      <c r="ABC5" s="247"/>
      <c r="ABD5" s="247"/>
      <c r="ABE5" s="247"/>
      <c r="ABF5" s="247"/>
      <c r="ABG5" s="247"/>
      <c r="ABH5" s="247"/>
      <c r="ABI5" s="247"/>
      <c r="ABJ5" s="247"/>
      <c r="ABK5" s="247"/>
      <c r="ABL5" s="247"/>
      <c r="ABM5" s="247"/>
      <c r="ABN5" s="247"/>
      <c r="ABO5" s="247"/>
      <c r="ABP5" s="247"/>
      <c r="ABQ5" s="247"/>
      <c r="ABR5" s="247"/>
      <c r="ABS5" s="247"/>
      <c r="ABT5" s="247"/>
      <c r="ABU5" s="247"/>
      <c r="ABV5" s="247"/>
      <c r="ABW5" s="247"/>
      <c r="ABX5" s="247"/>
      <c r="ABY5" s="247"/>
      <c r="ABZ5" s="247"/>
      <c r="ACA5" s="247"/>
      <c r="ACB5" s="247"/>
      <c r="ACC5" s="247"/>
      <c r="ACD5" s="247"/>
      <c r="ACE5" s="247"/>
      <c r="ACF5" s="247"/>
      <c r="ACG5" s="247"/>
      <c r="ACH5" s="247"/>
      <c r="ACI5" s="247"/>
      <c r="ACJ5" s="247"/>
      <c r="ACK5" s="247"/>
      <c r="ACL5" s="247"/>
      <c r="ACM5" s="247"/>
      <c r="ACN5" s="247"/>
      <c r="ACO5" s="247"/>
      <c r="ACP5" s="247"/>
      <c r="ACQ5" s="247"/>
      <c r="ACR5" s="247"/>
      <c r="ACS5" s="247"/>
      <c r="ACT5" s="247"/>
      <c r="ACU5" s="247"/>
      <c r="ACV5" s="247"/>
      <c r="ACW5" s="247"/>
      <c r="ACX5" s="247"/>
      <c r="ACY5" s="247"/>
      <c r="ACZ5" s="247"/>
      <c r="ADA5" s="247"/>
      <c r="ADB5" s="247"/>
      <c r="ADC5" s="247"/>
      <c r="ADD5" s="247"/>
      <c r="ADE5" s="247"/>
      <c r="ADF5" s="247"/>
      <c r="ADG5" s="247"/>
      <c r="ADH5" s="247"/>
      <c r="ADI5" s="247"/>
      <c r="ADJ5" s="247"/>
      <c r="ADK5" s="247"/>
      <c r="ADL5" s="247"/>
      <c r="ADM5" s="247"/>
      <c r="ADN5" s="247"/>
      <c r="ADO5" s="247"/>
      <c r="ADP5" s="247"/>
      <c r="ADQ5" s="247"/>
      <c r="ADR5" s="247"/>
      <c r="ADS5" s="247"/>
      <c r="ADT5" s="247"/>
      <c r="ADU5" s="247"/>
      <c r="ADV5" s="247"/>
      <c r="ADW5" s="247"/>
      <c r="ADX5" s="247"/>
      <c r="ADY5" s="247"/>
      <c r="ADZ5" s="247"/>
      <c r="AEA5" s="247"/>
      <c r="AEB5" s="247"/>
      <c r="AEC5" s="247"/>
      <c r="AED5" s="247"/>
      <c r="AEE5" s="247"/>
      <c r="AEF5" s="247"/>
      <c r="AEG5" s="247"/>
      <c r="AEH5" s="247"/>
      <c r="AEI5" s="247"/>
      <c r="AEJ5" s="247"/>
      <c r="AEK5" s="247"/>
      <c r="AEL5" s="247"/>
      <c r="AEM5" s="247"/>
      <c r="AEN5" s="247"/>
      <c r="AEO5" s="247"/>
      <c r="AEP5" s="247"/>
      <c r="AEQ5" s="247"/>
      <c r="AER5" s="247"/>
      <c r="AES5" s="247"/>
      <c r="AET5" s="247"/>
      <c r="AEU5" s="247"/>
      <c r="AEV5" s="247"/>
      <c r="AEW5" s="247"/>
      <c r="AEX5" s="247"/>
      <c r="AEY5" s="247"/>
      <c r="AEZ5" s="247"/>
      <c r="AFA5" s="247"/>
      <c r="AFB5" s="247"/>
      <c r="AFC5" s="247"/>
      <c r="AFD5" s="247"/>
      <c r="AFE5" s="247"/>
      <c r="AFF5" s="247"/>
      <c r="AFG5" s="247"/>
      <c r="AFH5" s="247"/>
      <c r="AFI5" s="247"/>
      <c r="AFJ5" s="247"/>
      <c r="AFK5" s="247"/>
      <c r="AFL5" s="247"/>
      <c r="AFM5" s="247"/>
      <c r="AFN5" s="247"/>
      <c r="AFO5" s="247"/>
      <c r="AFP5" s="247"/>
      <c r="AFQ5" s="247"/>
      <c r="AFR5" s="247"/>
      <c r="AFS5" s="247"/>
      <c r="AFT5" s="247"/>
      <c r="AFU5" s="247"/>
      <c r="AFV5" s="247"/>
      <c r="AFW5" s="247"/>
      <c r="AFX5" s="247"/>
      <c r="AFY5" s="247"/>
      <c r="AFZ5" s="247"/>
      <c r="AGA5" s="247"/>
      <c r="AGB5" s="247"/>
      <c r="AGC5" s="247"/>
      <c r="AGD5" s="247"/>
      <c r="AGE5" s="247"/>
      <c r="AGF5" s="247"/>
      <c r="AGG5" s="247"/>
      <c r="AGH5" s="247"/>
      <c r="AGI5" s="247"/>
      <c r="AGJ5" s="247"/>
      <c r="AGK5" s="247"/>
      <c r="AGL5" s="247"/>
      <c r="AGM5" s="247"/>
      <c r="AGN5" s="247"/>
      <c r="AGO5" s="247"/>
      <c r="AGP5" s="247"/>
      <c r="AGQ5" s="247"/>
      <c r="AGR5" s="247"/>
      <c r="AGS5" s="247"/>
      <c r="AGT5" s="247"/>
      <c r="AGU5" s="247"/>
      <c r="AGV5" s="247"/>
      <c r="AGW5" s="247"/>
      <c r="AGX5" s="247"/>
      <c r="AGY5" s="247"/>
      <c r="AGZ5" s="247"/>
      <c r="AHA5" s="247"/>
    </row>
    <row r="6" spans="1:885" ht="30" customHeight="1" x14ac:dyDescent="0.3">
      <c r="A6" s="242"/>
      <c r="B6" s="253"/>
      <c r="C6" s="253"/>
      <c r="D6" s="625"/>
      <c r="E6" s="249"/>
      <c r="F6" s="249"/>
      <c r="G6" s="249"/>
      <c r="H6" s="249"/>
      <c r="I6" s="249"/>
      <c r="J6" s="244"/>
      <c r="K6" s="253"/>
      <c r="L6" s="246"/>
      <c r="M6" s="604"/>
      <c r="N6" s="300"/>
      <c r="O6" s="624"/>
      <c r="P6" s="245"/>
      <c r="Q6" s="245"/>
      <c r="R6" s="245"/>
      <c r="S6" s="245"/>
      <c r="T6" s="245"/>
      <c r="U6" s="245"/>
      <c r="V6" s="245"/>
      <c r="W6" s="245"/>
      <c r="X6" s="245"/>
      <c r="Y6" s="245"/>
      <c r="Z6" s="245"/>
      <c r="AA6" s="245"/>
      <c r="AB6" s="245"/>
      <c r="AC6" s="245"/>
      <c r="AD6" s="245"/>
      <c r="AE6" s="245"/>
      <c r="AF6" s="245"/>
      <c r="AG6" s="245"/>
      <c r="AH6" s="245"/>
      <c r="AI6" s="245"/>
      <c r="AJ6" s="245"/>
      <c r="AK6" s="245"/>
      <c r="AL6" s="245"/>
      <c r="AM6" s="245"/>
      <c r="AN6" s="245"/>
      <c r="AO6" s="245"/>
      <c r="AP6" s="245"/>
      <c r="AQ6" s="245"/>
      <c r="AR6" s="245"/>
      <c r="AS6" s="245"/>
      <c r="AT6" s="245"/>
      <c r="AU6" s="245"/>
      <c r="AV6" s="245"/>
      <c r="AW6" s="245"/>
      <c r="AX6" s="245"/>
      <c r="AY6" s="245"/>
      <c r="AZ6" s="245"/>
      <c r="BA6" s="245"/>
      <c r="BB6" s="245"/>
      <c r="BC6" s="245"/>
      <c r="BD6" s="245"/>
      <c r="BE6" s="245"/>
      <c r="BF6" s="245"/>
      <c r="BG6" s="245"/>
      <c r="BH6" s="245"/>
      <c r="BI6" s="245"/>
      <c r="BJ6" s="245"/>
      <c r="BK6" s="245"/>
      <c r="BL6" s="245"/>
      <c r="BM6" s="245"/>
      <c r="BN6" s="245"/>
      <c r="BO6" s="245"/>
      <c r="BP6" s="245"/>
      <c r="BQ6" s="245"/>
      <c r="BR6" s="245"/>
      <c r="BS6" s="245"/>
      <c r="BT6" s="245"/>
      <c r="BU6" s="245"/>
      <c r="BV6" s="245"/>
      <c r="BW6" s="245"/>
      <c r="BX6" s="245"/>
      <c r="BY6" s="245"/>
      <c r="BZ6" s="245"/>
      <c r="CA6" s="245"/>
      <c r="CB6" s="245"/>
      <c r="CC6" s="245"/>
      <c r="CD6" s="245"/>
      <c r="CE6" s="245"/>
      <c r="CF6" s="245"/>
      <c r="CG6" s="245"/>
      <c r="CH6" s="245"/>
      <c r="CI6" s="245"/>
      <c r="CJ6" s="245"/>
      <c r="CK6" s="245"/>
      <c r="CL6" s="245"/>
      <c r="CM6" s="245"/>
      <c r="CN6" s="245"/>
      <c r="CO6" s="245"/>
      <c r="CP6" s="245"/>
      <c r="CQ6" s="245"/>
      <c r="CR6" s="245"/>
      <c r="CS6" s="245"/>
      <c r="CT6" s="245"/>
      <c r="CU6" s="245"/>
      <c r="CV6" s="245"/>
      <c r="CW6" s="245"/>
      <c r="CX6" s="245"/>
      <c r="CY6" s="245"/>
      <c r="CZ6" s="245"/>
      <c r="DA6" s="245"/>
      <c r="DB6" s="245"/>
      <c r="DC6" s="245"/>
      <c r="DD6" s="245"/>
      <c r="DE6" s="245"/>
      <c r="DF6" s="245"/>
      <c r="DG6" s="245"/>
      <c r="DH6" s="245"/>
      <c r="DI6" s="245"/>
      <c r="DJ6" s="245"/>
      <c r="DK6" s="245"/>
      <c r="DL6" s="245"/>
      <c r="DM6" s="245"/>
      <c r="DN6" s="245"/>
      <c r="DO6" s="245"/>
      <c r="DP6" s="245"/>
      <c r="DQ6" s="245"/>
      <c r="DR6" s="245"/>
      <c r="DS6" s="245"/>
      <c r="DT6" s="245"/>
      <c r="DU6" s="245"/>
      <c r="DV6" s="245"/>
      <c r="DW6" s="245"/>
      <c r="DX6" s="245"/>
      <c r="DY6" s="245"/>
      <c r="DZ6" s="245"/>
      <c r="EA6" s="245"/>
      <c r="EB6" s="245"/>
      <c r="EC6" s="245"/>
      <c r="ED6" s="245"/>
      <c r="EE6" s="245"/>
      <c r="EF6" s="245"/>
      <c r="EG6" s="245"/>
      <c r="EH6" s="245"/>
      <c r="EI6" s="245"/>
      <c r="EJ6" s="245"/>
      <c r="EK6" s="245"/>
      <c r="EL6" s="245"/>
      <c r="EM6" s="245"/>
      <c r="EN6" s="245"/>
      <c r="EO6" s="245"/>
      <c r="EP6" s="245"/>
      <c r="EQ6" s="245"/>
      <c r="ER6" s="245"/>
      <c r="ES6" s="245"/>
      <c r="ET6" s="245"/>
      <c r="EU6" s="245"/>
      <c r="EV6" s="245"/>
      <c r="EW6" s="245"/>
      <c r="EX6" s="245"/>
      <c r="EY6" s="245"/>
      <c r="EZ6" s="245"/>
      <c r="FA6" s="245"/>
      <c r="FB6" s="245"/>
      <c r="FC6" s="245"/>
      <c r="FD6" s="245"/>
      <c r="FE6" s="245"/>
      <c r="FF6" s="245"/>
      <c r="FG6" s="245"/>
      <c r="FH6" s="245"/>
      <c r="FI6" s="245"/>
      <c r="FJ6" s="245"/>
      <c r="FK6" s="245"/>
      <c r="FL6" s="245"/>
      <c r="FM6" s="245"/>
      <c r="FN6" s="245"/>
      <c r="FO6" s="245"/>
      <c r="FP6" s="245"/>
      <c r="FQ6" s="245"/>
      <c r="FR6" s="245"/>
      <c r="FS6" s="245"/>
      <c r="FT6" s="245"/>
      <c r="FU6" s="245"/>
      <c r="FV6" s="245"/>
      <c r="FW6" s="245"/>
      <c r="FX6" s="245"/>
      <c r="FY6" s="245"/>
      <c r="FZ6" s="245"/>
      <c r="GA6" s="245"/>
      <c r="GB6" s="245"/>
      <c r="GC6" s="245"/>
      <c r="GD6" s="245"/>
      <c r="GE6" s="245"/>
      <c r="GF6" s="245"/>
      <c r="GG6" s="245"/>
      <c r="GH6" s="245"/>
      <c r="GI6" s="245"/>
      <c r="GJ6" s="245"/>
      <c r="GK6" s="245"/>
      <c r="GL6" s="245"/>
      <c r="GM6" s="245"/>
      <c r="GN6" s="245"/>
      <c r="GO6" s="245"/>
      <c r="GP6" s="245"/>
      <c r="GQ6" s="245"/>
      <c r="GR6" s="245"/>
      <c r="GS6" s="245"/>
      <c r="GT6" s="245"/>
      <c r="GU6" s="245"/>
      <c r="GV6" s="245"/>
      <c r="GW6" s="245"/>
      <c r="GX6" s="245"/>
      <c r="GY6" s="245"/>
      <c r="GZ6" s="245"/>
      <c r="HA6" s="245"/>
      <c r="HB6" s="245"/>
      <c r="HC6" s="245"/>
      <c r="HD6" s="245"/>
      <c r="HE6" s="245"/>
      <c r="HF6" s="245"/>
      <c r="HG6" s="245"/>
      <c r="HH6" s="245"/>
      <c r="HI6" s="245"/>
      <c r="HJ6" s="245"/>
      <c r="HK6" s="245"/>
      <c r="HL6" s="245"/>
      <c r="HM6" s="245"/>
      <c r="HN6" s="245"/>
      <c r="HO6" s="245"/>
      <c r="HP6" s="245"/>
      <c r="HQ6" s="245"/>
      <c r="HR6" s="245"/>
      <c r="HS6" s="245"/>
      <c r="HT6" s="245"/>
      <c r="HU6" s="245"/>
      <c r="HV6" s="245"/>
      <c r="HW6" s="245"/>
      <c r="HX6" s="245"/>
      <c r="HY6" s="245"/>
      <c r="HZ6" s="245"/>
      <c r="IA6" s="245"/>
      <c r="IB6" s="245"/>
      <c r="IC6" s="245"/>
      <c r="ID6" s="245"/>
      <c r="IE6" s="245"/>
      <c r="IF6" s="245"/>
      <c r="IG6" s="245"/>
      <c r="IH6" s="245"/>
      <c r="II6" s="245"/>
      <c r="IJ6" s="245"/>
      <c r="IK6" s="245"/>
      <c r="IL6" s="245"/>
      <c r="IM6" s="245"/>
      <c r="IN6" s="245"/>
      <c r="IO6" s="245"/>
      <c r="IP6" s="245"/>
      <c r="IQ6" s="245"/>
      <c r="IR6" s="245"/>
      <c r="IS6" s="245"/>
      <c r="IT6" s="245"/>
      <c r="IU6" s="245"/>
      <c r="IV6" s="245"/>
      <c r="IW6" s="245"/>
      <c r="IX6" s="245"/>
      <c r="IY6" s="245"/>
      <c r="IZ6" s="245"/>
      <c r="JA6" s="245"/>
      <c r="JB6" s="245"/>
      <c r="JC6" s="245"/>
      <c r="JD6" s="245"/>
      <c r="JE6" s="245"/>
      <c r="JF6" s="245"/>
      <c r="JG6" s="245"/>
      <c r="JH6" s="245"/>
      <c r="JI6" s="245"/>
      <c r="JJ6" s="245"/>
      <c r="JK6" s="245"/>
      <c r="JL6" s="245"/>
      <c r="JM6" s="245"/>
      <c r="JN6" s="245"/>
      <c r="JO6" s="245"/>
      <c r="JP6" s="245"/>
      <c r="JQ6" s="245"/>
      <c r="JR6" s="245"/>
      <c r="JS6" s="245"/>
      <c r="JT6" s="245"/>
      <c r="JU6" s="245"/>
      <c r="JV6" s="245"/>
      <c r="JW6" s="245"/>
      <c r="JX6" s="245"/>
      <c r="JY6" s="245"/>
      <c r="JZ6" s="245"/>
      <c r="KA6" s="245"/>
      <c r="KB6" s="245"/>
      <c r="KC6" s="245"/>
      <c r="KD6" s="245"/>
      <c r="KE6" s="245"/>
      <c r="KF6" s="245"/>
      <c r="KG6" s="245"/>
      <c r="KH6" s="245"/>
      <c r="KI6" s="245"/>
      <c r="KJ6" s="245"/>
      <c r="KK6" s="245"/>
      <c r="KL6" s="245"/>
      <c r="KM6" s="245"/>
      <c r="KN6" s="245"/>
      <c r="KO6" s="245"/>
      <c r="KP6" s="245"/>
      <c r="KQ6" s="245"/>
      <c r="KR6" s="245"/>
      <c r="KS6" s="245"/>
      <c r="KT6" s="245"/>
      <c r="KU6" s="245"/>
      <c r="KV6" s="245"/>
      <c r="KW6" s="245"/>
      <c r="KX6" s="245"/>
      <c r="KY6" s="245"/>
      <c r="KZ6" s="245"/>
      <c r="LA6" s="245"/>
      <c r="LB6" s="245"/>
      <c r="LC6" s="245"/>
      <c r="LD6" s="245"/>
      <c r="LE6" s="245"/>
      <c r="LF6" s="245"/>
      <c r="LG6" s="245"/>
      <c r="LH6" s="245"/>
      <c r="LI6" s="245"/>
      <c r="LJ6" s="245"/>
      <c r="LK6" s="245"/>
      <c r="LL6" s="245"/>
      <c r="LM6" s="245"/>
      <c r="LN6" s="245"/>
      <c r="LO6" s="245"/>
      <c r="LP6" s="245"/>
      <c r="LQ6" s="245"/>
      <c r="LR6" s="245"/>
      <c r="LS6" s="245"/>
      <c r="LT6" s="245"/>
      <c r="LU6" s="245"/>
      <c r="LV6" s="245"/>
      <c r="LW6" s="245"/>
      <c r="LX6" s="245"/>
      <c r="LY6" s="245"/>
      <c r="LZ6" s="245"/>
      <c r="MA6" s="245"/>
      <c r="MB6" s="245"/>
      <c r="MC6" s="245"/>
      <c r="MD6" s="245"/>
      <c r="ME6" s="245"/>
      <c r="MF6" s="245"/>
      <c r="MG6" s="245"/>
      <c r="MH6" s="245"/>
      <c r="MI6" s="245"/>
      <c r="MJ6" s="245"/>
      <c r="MK6" s="245"/>
      <c r="ML6" s="245"/>
      <c r="MM6" s="245"/>
      <c r="MN6" s="245"/>
      <c r="MO6" s="245"/>
      <c r="MP6" s="245"/>
      <c r="MQ6" s="245"/>
      <c r="MR6" s="245"/>
      <c r="MS6" s="245"/>
      <c r="MT6" s="245"/>
      <c r="MU6" s="245"/>
      <c r="MV6" s="245"/>
      <c r="MW6" s="245"/>
      <c r="MX6" s="245"/>
      <c r="MY6" s="245"/>
      <c r="MZ6" s="245"/>
      <c r="NA6" s="245"/>
      <c r="NB6" s="245"/>
      <c r="NC6" s="245"/>
      <c r="ND6" s="245"/>
      <c r="NE6" s="245"/>
      <c r="NF6" s="245"/>
      <c r="NG6" s="245"/>
      <c r="NH6" s="245"/>
      <c r="NI6" s="245"/>
      <c r="NJ6" s="245"/>
      <c r="NK6" s="245"/>
      <c r="NL6" s="245"/>
      <c r="NM6" s="245"/>
      <c r="NN6" s="245"/>
      <c r="NO6" s="245"/>
      <c r="NP6" s="245"/>
      <c r="NQ6" s="245"/>
      <c r="NR6" s="245"/>
      <c r="NS6" s="245"/>
      <c r="NT6" s="245"/>
      <c r="NU6" s="245"/>
      <c r="NV6" s="245"/>
      <c r="NW6" s="245"/>
      <c r="NX6" s="245"/>
      <c r="NY6" s="245"/>
      <c r="NZ6" s="245"/>
      <c r="OA6" s="245"/>
      <c r="OB6" s="245"/>
      <c r="OC6" s="245"/>
      <c r="OD6" s="245"/>
      <c r="OE6" s="245"/>
      <c r="OF6" s="245"/>
      <c r="OG6" s="245"/>
      <c r="OH6" s="245"/>
      <c r="OI6" s="245"/>
      <c r="OJ6" s="245"/>
      <c r="OK6" s="245"/>
      <c r="OL6" s="245"/>
      <c r="OM6" s="245"/>
      <c r="ON6" s="245"/>
      <c r="OO6" s="245"/>
      <c r="OP6" s="245"/>
      <c r="OQ6" s="245"/>
      <c r="OR6" s="245"/>
      <c r="OS6" s="245"/>
      <c r="OT6" s="245"/>
      <c r="OU6" s="245"/>
      <c r="OV6" s="245"/>
      <c r="OW6" s="245"/>
      <c r="OX6" s="245"/>
      <c r="OY6" s="245"/>
      <c r="OZ6" s="245"/>
      <c r="PA6" s="245"/>
      <c r="PB6" s="245"/>
      <c r="PC6" s="245"/>
      <c r="PD6" s="245"/>
      <c r="PE6" s="245"/>
      <c r="PF6" s="245"/>
      <c r="PG6" s="245"/>
      <c r="PH6" s="245"/>
      <c r="PI6" s="245"/>
      <c r="PJ6" s="245"/>
      <c r="PK6" s="245"/>
      <c r="PL6" s="245"/>
      <c r="PM6" s="245"/>
      <c r="PN6" s="245"/>
      <c r="PO6" s="245"/>
      <c r="PP6" s="245"/>
      <c r="PQ6" s="245"/>
      <c r="PR6" s="245"/>
      <c r="PS6" s="245"/>
      <c r="PT6" s="245"/>
      <c r="PU6" s="245"/>
      <c r="PV6" s="245"/>
      <c r="PW6" s="245"/>
      <c r="PX6" s="245"/>
      <c r="PY6" s="245"/>
      <c r="PZ6" s="245"/>
      <c r="QA6" s="245"/>
      <c r="QB6" s="245"/>
      <c r="QC6" s="245"/>
      <c r="QD6" s="245"/>
      <c r="QE6" s="245"/>
      <c r="QF6" s="245"/>
      <c r="QG6" s="245"/>
      <c r="QH6" s="245"/>
      <c r="QI6" s="245"/>
      <c r="QJ6" s="245"/>
      <c r="QK6" s="245"/>
      <c r="QL6" s="245"/>
      <c r="QM6" s="245"/>
      <c r="QN6" s="245"/>
      <c r="QO6" s="245"/>
      <c r="QP6" s="245"/>
      <c r="QQ6" s="245"/>
      <c r="QR6" s="245"/>
      <c r="QS6" s="245"/>
      <c r="QT6" s="245"/>
      <c r="QU6" s="245"/>
      <c r="QV6" s="245"/>
      <c r="QW6" s="245"/>
      <c r="QX6" s="245"/>
      <c r="QY6" s="245"/>
      <c r="QZ6" s="245"/>
      <c r="RA6" s="245"/>
      <c r="RB6" s="245"/>
      <c r="RC6" s="245"/>
      <c r="RD6" s="245"/>
      <c r="RE6" s="245"/>
      <c r="RF6" s="245"/>
      <c r="RG6" s="245"/>
      <c r="RH6" s="245"/>
      <c r="RI6" s="245"/>
      <c r="RJ6" s="245"/>
      <c r="RK6" s="245"/>
      <c r="RL6" s="245"/>
      <c r="RM6" s="245"/>
      <c r="RN6" s="245"/>
      <c r="RO6" s="245"/>
      <c r="RP6" s="245"/>
      <c r="RQ6" s="245"/>
      <c r="RR6" s="245"/>
      <c r="RS6" s="245"/>
      <c r="RT6" s="245"/>
      <c r="RU6" s="245"/>
      <c r="RV6" s="245"/>
      <c r="RW6" s="245"/>
      <c r="RX6" s="245"/>
      <c r="RY6" s="245"/>
      <c r="RZ6" s="245"/>
      <c r="SA6" s="245"/>
      <c r="SB6" s="245"/>
      <c r="SC6" s="245"/>
      <c r="SD6" s="245"/>
      <c r="SE6" s="245"/>
      <c r="SF6" s="245"/>
      <c r="SG6" s="245"/>
      <c r="SH6" s="245"/>
      <c r="SI6" s="245"/>
      <c r="SJ6" s="245"/>
      <c r="SK6" s="245"/>
      <c r="SL6" s="245"/>
      <c r="SM6" s="245"/>
      <c r="SN6" s="245"/>
      <c r="SO6" s="245"/>
      <c r="SP6" s="245"/>
      <c r="SQ6" s="245"/>
      <c r="SR6" s="245"/>
      <c r="SS6" s="245"/>
      <c r="ST6" s="245"/>
      <c r="SU6" s="245"/>
      <c r="SV6" s="245"/>
      <c r="SW6" s="245"/>
      <c r="SX6" s="245"/>
      <c r="SY6" s="245"/>
      <c r="SZ6" s="245"/>
      <c r="TA6" s="245"/>
      <c r="TB6" s="245"/>
      <c r="TC6" s="245"/>
      <c r="TD6" s="245"/>
      <c r="TE6" s="245"/>
      <c r="TF6" s="245"/>
      <c r="TG6" s="245"/>
      <c r="TH6" s="245"/>
      <c r="TI6" s="245"/>
      <c r="TJ6" s="245"/>
      <c r="TK6" s="245"/>
      <c r="TL6" s="245"/>
      <c r="TM6" s="245"/>
      <c r="TN6" s="245"/>
      <c r="TO6" s="245"/>
      <c r="TP6" s="245"/>
      <c r="TQ6" s="245"/>
      <c r="TR6" s="245"/>
      <c r="TS6" s="245"/>
      <c r="TT6" s="245"/>
      <c r="TU6" s="245"/>
      <c r="TV6" s="245"/>
      <c r="TW6" s="245"/>
      <c r="TX6" s="245"/>
      <c r="TY6" s="245"/>
      <c r="TZ6" s="245"/>
      <c r="UA6" s="245"/>
      <c r="UB6" s="245"/>
      <c r="UC6" s="245"/>
      <c r="UD6" s="245"/>
      <c r="UE6" s="245"/>
      <c r="UF6" s="245"/>
      <c r="UG6" s="245"/>
      <c r="UH6" s="245"/>
      <c r="UI6" s="245"/>
      <c r="UJ6" s="245"/>
      <c r="UK6" s="245"/>
      <c r="UL6" s="245"/>
      <c r="UM6" s="245"/>
      <c r="UN6" s="245"/>
      <c r="UO6" s="245"/>
      <c r="UP6" s="245"/>
      <c r="UQ6" s="245"/>
      <c r="UR6" s="245"/>
      <c r="US6" s="245"/>
      <c r="UT6" s="245"/>
      <c r="UU6" s="245"/>
      <c r="UV6" s="245"/>
      <c r="UW6" s="245"/>
      <c r="UX6" s="245"/>
      <c r="UY6" s="245"/>
      <c r="UZ6" s="245"/>
      <c r="VA6" s="245"/>
      <c r="VB6" s="245"/>
      <c r="VC6" s="245"/>
      <c r="VD6" s="245"/>
      <c r="VE6" s="245"/>
      <c r="VF6" s="245"/>
      <c r="VG6" s="245"/>
      <c r="VH6" s="245"/>
      <c r="VI6" s="245"/>
      <c r="VJ6" s="245"/>
      <c r="VK6" s="245"/>
      <c r="VL6" s="245"/>
      <c r="VM6" s="245"/>
      <c r="VN6" s="245"/>
      <c r="VO6" s="245"/>
      <c r="VP6" s="245"/>
      <c r="VQ6" s="245"/>
      <c r="VR6" s="245"/>
      <c r="VS6" s="245"/>
      <c r="VT6" s="245"/>
      <c r="VU6" s="245"/>
      <c r="VV6" s="245"/>
      <c r="VW6" s="245"/>
      <c r="VX6" s="245"/>
      <c r="VY6" s="245"/>
      <c r="VZ6" s="245"/>
      <c r="WA6" s="245"/>
      <c r="WB6" s="245"/>
      <c r="WC6" s="245"/>
      <c r="WD6" s="245"/>
      <c r="WE6" s="245"/>
      <c r="WF6" s="245"/>
      <c r="WG6" s="245"/>
      <c r="WH6" s="245"/>
      <c r="WI6" s="245"/>
      <c r="WJ6" s="245"/>
      <c r="WK6" s="245"/>
      <c r="WL6" s="245"/>
      <c r="WM6" s="245"/>
      <c r="WN6" s="245"/>
      <c r="WO6" s="245"/>
      <c r="WP6" s="245"/>
      <c r="WQ6" s="245"/>
      <c r="WR6" s="245"/>
      <c r="WS6" s="245"/>
      <c r="WT6" s="245"/>
      <c r="WU6" s="245"/>
      <c r="WV6" s="245"/>
      <c r="WW6" s="245"/>
      <c r="WX6" s="245"/>
      <c r="WY6" s="245"/>
      <c r="WZ6" s="245"/>
      <c r="XA6" s="245"/>
      <c r="XB6" s="245"/>
      <c r="XC6" s="245"/>
      <c r="XD6" s="245"/>
      <c r="XE6" s="245"/>
      <c r="XF6" s="245"/>
      <c r="XG6" s="245"/>
      <c r="XH6" s="245"/>
      <c r="XI6" s="245"/>
      <c r="XJ6" s="245"/>
      <c r="XK6" s="245"/>
      <c r="XL6" s="245"/>
      <c r="XM6" s="245"/>
      <c r="XN6" s="245"/>
      <c r="XO6" s="245"/>
      <c r="XP6" s="245"/>
      <c r="XQ6" s="245"/>
      <c r="XR6" s="245"/>
      <c r="XS6" s="245"/>
      <c r="XT6" s="245"/>
      <c r="XU6" s="245"/>
      <c r="XV6" s="245"/>
      <c r="XW6" s="245"/>
      <c r="XX6" s="245"/>
      <c r="XY6" s="245"/>
      <c r="XZ6" s="245"/>
      <c r="YA6" s="245"/>
      <c r="YB6" s="245"/>
      <c r="YC6" s="245"/>
      <c r="YD6" s="245"/>
      <c r="YE6" s="245"/>
      <c r="YF6" s="245"/>
      <c r="YG6" s="245"/>
      <c r="YH6" s="245"/>
      <c r="YI6" s="245"/>
      <c r="YJ6" s="245"/>
      <c r="YK6" s="245"/>
      <c r="YL6" s="245"/>
      <c r="YM6" s="245"/>
      <c r="YN6" s="245"/>
      <c r="YO6" s="245"/>
      <c r="YP6" s="245"/>
      <c r="YQ6" s="245"/>
      <c r="YR6" s="245"/>
      <c r="YS6" s="245"/>
      <c r="YT6" s="245"/>
      <c r="YU6" s="245"/>
      <c r="YV6" s="245"/>
      <c r="YW6" s="245"/>
      <c r="YX6" s="245"/>
      <c r="YY6" s="245"/>
      <c r="YZ6" s="245"/>
      <c r="ZA6" s="245"/>
      <c r="ZB6" s="245"/>
      <c r="ZC6" s="245"/>
      <c r="ZD6" s="245"/>
      <c r="ZE6" s="245"/>
      <c r="ZF6" s="245"/>
      <c r="ZG6" s="245"/>
      <c r="ZH6" s="245"/>
      <c r="ZI6" s="245"/>
      <c r="ZJ6" s="245"/>
      <c r="ZK6" s="245"/>
      <c r="ZL6" s="245"/>
      <c r="ZM6" s="245"/>
      <c r="ZN6" s="245"/>
      <c r="ZO6" s="245"/>
      <c r="ZP6" s="245"/>
      <c r="ZQ6" s="245"/>
      <c r="ZR6" s="245"/>
      <c r="ZS6" s="245"/>
      <c r="ZT6" s="245"/>
      <c r="ZU6" s="245"/>
      <c r="ZV6" s="245"/>
      <c r="ZW6" s="245"/>
      <c r="ZX6" s="245"/>
      <c r="ZY6" s="245"/>
      <c r="ZZ6" s="245"/>
      <c r="AAA6" s="245"/>
      <c r="AAB6" s="245"/>
      <c r="AAC6" s="245"/>
      <c r="AAD6" s="245"/>
      <c r="AAE6" s="245"/>
      <c r="AAF6" s="245"/>
      <c r="AAG6" s="245"/>
      <c r="AAH6" s="245"/>
      <c r="AAI6" s="245"/>
      <c r="AAJ6" s="245"/>
      <c r="AAK6" s="245"/>
      <c r="AAL6" s="245"/>
      <c r="AAM6" s="245"/>
      <c r="AAN6" s="245"/>
      <c r="AAO6" s="245"/>
      <c r="AAP6" s="245"/>
      <c r="AAQ6" s="245"/>
      <c r="AAR6" s="245"/>
      <c r="AAS6" s="245"/>
      <c r="AAT6" s="245"/>
      <c r="AAU6" s="245"/>
      <c r="AAV6" s="245"/>
      <c r="AAW6" s="245"/>
      <c r="AAX6" s="245"/>
      <c r="AAY6" s="245"/>
      <c r="AAZ6" s="245"/>
      <c r="ABA6" s="245"/>
      <c r="ABB6" s="245"/>
      <c r="ABC6" s="245"/>
      <c r="ABD6" s="245"/>
      <c r="ABE6" s="245"/>
      <c r="ABF6" s="245"/>
      <c r="ABG6" s="245"/>
      <c r="ABH6" s="245"/>
      <c r="ABI6" s="245"/>
      <c r="ABJ6" s="245"/>
      <c r="ABK6" s="245"/>
      <c r="ABL6" s="245"/>
      <c r="ABM6" s="245"/>
      <c r="ABN6" s="245"/>
      <c r="ABO6" s="245"/>
      <c r="ABP6" s="245"/>
      <c r="ABQ6" s="245"/>
      <c r="ABR6" s="245"/>
      <c r="ABS6" s="245"/>
      <c r="ABT6" s="245"/>
      <c r="ABU6" s="245"/>
      <c r="ABV6" s="245"/>
      <c r="ABW6" s="245"/>
      <c r="ABX6" s="245"/>
      <c r="ABY6" s="245"/>
      <c r="ABZ6" s="245"/>
      <c r="ACA6" s="245"/>
      <c r="ACB6" s="245"/>
      <c r="ACC6" s="245"/>
      <c r="ACD6" s="245"/>
      <c r="ACE6" s="245"/>
      <c r="ACF6" s="245"/>
      <c r="ACG6" s="245"/>
      <c r="ACH6" s="245"/>
      <c r="ACI6" s="245"/>
      <c r="ACJ6" s="245"/>
      <c r="ACK6" s="245"/>
      <c r="ACL6" s="245"/>
      <c r="ACM6" s="245"/>
      <c r="ACN6" s="245"/>
      <c r="ACO6" s="245"/>
      <c r="ACP6" s="245"/>
      <c r="ACQ6" s="245"/>
      <c r="ACR6" s="245"/>
      <c r="ACS6" s="245"/>
      <c r="ACT6" s="245"/>
      <c r="ACU6" s="245"/>
      <c r="ACV6" s="245"/>
      <c r="ACW6" s="245"/>
      <c r="ACX6" s="245"/>
      <c r="ACY6" s="245"/>
      <c r="ACZ6" s="245"/>
      <c r="ADA6" s="245"/>
      <c r="ADB6" s="245"/>
      <c r="ADC6" s="245"/>
      <c r="ADD6" s="245"/>
      <c r="ADE6" s="245"/>
      <c r="ADF6" s="245"/>
      <c r="ADG6" s="245"/>
      <c r="ADH6" s="245"/>
      <c r="ADI6" s="245"/>
      <c r="ADJ6" s="245"/>
      <c r="ADK6" s="245"/>
      <c r="ADL6" s="245"/>
      <c r="ADM6" s="245"/>
      <c r="ADN6" s="245"/>
      <c r="ADO6" s="245"/>
      <c r="ADP6" s="245"/>
      <c r="ADQ6" s="245"/>
      <c r="ADR6" s="245"/>
      <c r="ADS6" s="245"/>
      <c r="ADT6" s="245"/>
      <c r="ADU6" s="245"/>
      <c r="ADV6" s="245"/>
      <c r="ADW6" s="245"/>
      <c r="ADX6" s="245"/>
      <c r="ADY6" s="245"/>
      <c r="ADZ6" s="245"/>
      <c r="AEA6" s="245"/>
      <c r="AEB6" s="245"/>
      <c r="AEC6" s="245"/>
      <c r="AED6" s="245"/>
      <c r="AEE6" s="245"/>
      <c r="AEF6" s="245"/>
      <c r="AEG6" s="245"/>
      <c r="AEH6" s="245"/>
      <c r="AEI6" s="245"/>
      <c r="AEJ6" s="245"/>
      <c r="AEK6" s="245"/>
      <c r="AEL6" s="245"/>
      <c r="AEM6" s="245"/>
      <c r="AEN6" s="245"/>
      <c r="AEO6" s="245"/>
      <c r="AEP6" s="245"/>
      <c r="AEQ6" s="245"/>
      <c r="AER6" s="245"/>
      <c r="AES6" s="245"/>
      <c r="AET6" s="245"/>
      <c r="AEU6" s="245"/>
      <c r="AEV6" s="245"/>
      <c r="AEW6" s="245"/>
      <c r="AEX6" s="245"/>
      <c r="AEY6" s="245"/>
      <c r="AEZ6" s="245"/>
      <c r="AFA6" s="245"/>
      <c r="AFB6" s="245"/>
      <c r="AFC6" s="245"/>
      <c r="AFD6" s="245"/>
      <c r="AFE6" s="245"/>
      <c r="AFF6" s="245"/>
      <c r="AFG6" s="245"/>
      <c r="AFH6" s="245"/>
      <c r="AFI6" s="245"/>
      <c r="AFJ6" s="245"/>
      <c r="AFK6" s="245"/>
      <c r="AFL6" s="245"/>
      <c r="AFM6" s="245"/>
      <c r="AFN6" s="245"/>
      <c r="AFO6" s="245"/>
      <c r="AFP6" s="245"/>
      <c r="AFQ6" s="245"/>
      <c r="AFR6" s="245"/>
      <c r="AFS6" s="245"/>
      <c r="AFT6" s="245"/>
      <c r="AFU6" s="245"/>
      <c r="AFV6" s="245"/>
      <c r="AFW6" s="245"/>
      <c r="AFX6" s="245"/>
      <c r="AFY6" s="245"/>
      <c r="AFZ6" s="245"/>
      <c r="AGA6" s="245"/>
      <c r="AGB6" s="245"/>
      <c r="AGC6" s="245"/>
      <c r="AGD6" s="245"/>
      <c r="AGE6" s="245"/>
      <c r="AGF6" s="245"/>
      <c r="AGG6" s="245"/>
      <c r="AGH6" s="245"/>
      <c r="AGI6" s="245"/>
      <c r="AGJ6" s="245"/>
      <c r="AGK6" s="245"/>
      <c r="AGL6" s="245"/>
      <c r="AGM6" s="245"/>
      <c r="AGN6" s="245"/>
      <c r="AGO6" s="245"/>
      <c r="AGP6" s="245"/>
      <c r="AGQ6" s="245"/>
      <c r="AGR6" s="245"/>
      <c r="AGS6" s="245"/>
      <c r="AGT6" s="245"/>
      <c r="AGU6" s="245"/>
      <c r="AGV6" s="245"/>
      <c r="AGW6" s="245"/>
      <c r="AGX6" s="245"/>
      <c r="AGY6" s="245"/>
      <c r="AGZ6" s="245"/>
      <c r="AHA6" s="245"/>
    </row>
    <row r="7" spans="1:885" ht="30" customHeight="1" x14ac:dyDescent="0.3">
      <c r="A7" s="267"/>
      <c r="B7" s="269"/>
      <c r="C7" s="269"/>
      <c r="D7" s="272"/>
      <c r="E7" s="269"/>
      <c r="F7" s="269"/>
      <c r="G7" s="269"/>
      <c r="H7" s="269"/>
      <c r="I7" s="269"/>
      <c r="J7" s="275"/>
      <c r="K7" s="276"/>
      <c r="L7" s="270"/>
      <c r="M7" s="605"/>
      <c r="N7" s="301"/>
      <c r="O7" s="271"/>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42"/>
      <c r="B8" s="256"/>
      <c r="C8" s="253"/>
      <c r="D8" s="625"/>
      <c r="E8" s="249"/>
      <c r="F8" s="249"/>
      <c r="G8" s="249"/>
      <c r="H8" s="249"/>
      <c r="I8" s="249"/>
      <c r="J8" s="246"/>
      <c r="K8" s="253"/>
      <c r="L8" s="244"/>
      <c r="M8" s="248"/>
      <c r="N8" s="297"/>
      <c r="O8" s="624"/>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72.599999999999994" customHeight="1" x14ac:dyDescent="0.3">
      <c r="A9" s="277"/>
      <c r="B9" s="269"/>
      <c r="C9" s="273"/>
      <c r="D9" s="273"/>
      <c r="E9" s="269"/>
      <c r="F9" s="273"/>
      <c r="G9" s="273"/>
      <c r="H9" s="273"/>
      <c r="I9" s="273"/>
      <c r="J9" s="278"/>
      <c r="K9" s="273"/>
      <c r="L9" s="278"/>
      <c r="M9" s="278"/>
      <c r="N9" s="318"/>
      <c r="O9" s="279"/>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30" customHeight="1" x14ac:dyDescent="0.35">
      <c r="A10" s="242"/>
      <c r="B10" s="265"/>
      <c r="C10" s="249"/>
      <c r="D10" s="249"/>
      <c r="E10" s="249"/>
      <c r="F10" s="249"/>
      <c r="G10" s="249"/>
      <c r="H10" s="249"/>
      <c r="I10" s="249"/>
      <c r="J10" s="250"/>
      <c r="K10" s="262"/>
      <c r="L10" s="244"/>
      <c r="M10" s="248"/>
      <c r="N10" s="302"/>
      <c r="O10" s="624"/>
      <c r="P10" s="245"/>
      <c r="Q10" s="245"/>
      <c r="R10" s="245"/>
      <c r="S10" s="245"/>
      <c r="T10" s="245"/>
      <c r="U10" s="245"/>
      <c r="V10" s="245"/>
      <c r="W10" s="245"/>
      <c r="X10" s="245"/>
      <c r="Y10" s="245"/>
      <c r="Z10" s="245"/>
      <c r="AA10" s="245"/>
      <c r="AB10" s="245"/>
      <c r="AC10" s="245"/>
      <c r="AD10" s="245"/>
      <c r="AE10" s="245"/>
      <c r="AF10" s="245"/>
      <c r="AG10" s="245"/>
      <c r="AH10" s="245"/>
      <c r="AI10" s="266"/>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62.4" customHeight="1" x14ac:dyDescent="0.3">
      <c r="A11" s="277"/>
      <c r="B11" s="268"/>
      <c r="C11" s="269"/>
      <c r="D11" s="269"/>
      <c r="E11" s="269"/>
      <c r="F11" s="269"/>
      <c r="G11" s="269"/>
      <c r="H11" s="269"/>
      <c r="I11" s="269"/>
      <c r="J11" s="274"/>
      <c r="K11" s="273"/>
      <c r="L11" s="273"/>
      <c r="M11" s="278"/>
      <c r="N11" s="298"/>
      <c r="O11" s="271"/>
      <c r="P11" s="251"/>
      <c r="Q11" s="251"/>
      <c r="R11" s="251"/>
      <c r="S11" s="251"/>
      <c r="T11" s="251"/>
      <c r="U11" s="251"/>
      <c r="V11" s="251"/>
      <c r="W11" s="251"/>
      <c r="X11" s="251"/>
      <c r="Y11" s="251"/>
      <c r="Z11" s="251"/>
      <c r="AA11" s="251"/>
      <c r="AB11" s="251"/>
      <c r="AC11" s="251"/>
      <c r="AD11" s="251"/>
      <c r="AE11" s="251"/>
      <c r="AF11" s="251"/>
      <c r="AG11" s="251"/>
      <c r="AH11" s="251"/>
      <c r="AI11" s="251"/>
      <c r="AJ11" s="251"/>
      <c r="AK11" s="251"/>
      <c r="AL11" s="251"/>
      <c r="AM11" s="251"/>
      <c r="AN11" s="251"/>
      <c r="AO11" s="251"/>
      <c r="AP11" s="251"/>
      <c r="AQ11" s="251"/>
      <c r="AR11" s="251"/>
      <c r="AS11" s="251"/>
      <c r="AT11" s="251"/>
      <c r="AU11" s="251"/>
      <c r="AV11" s="251"/>
      <c r="AW11" s="251"/>
      <c r="AX11" s="251"/>
      <c r="AY11" s="251"/>
      <c r="AZ11" s="251"/>
      <c r="BA11" s="251"/>
      <c r="BB11" s="251"/>
      <c r="BC11" s="251"/>
      <c r="BD11" s="251"/>
      <c r="BE11" s="251"/>
      <c r="BF11" s="251"/>
      <c r="BG11" s="251"/>
      <c r="BH11" s="251"/>
      <c r="BI11" s="251"/>
      <c r="BJ11" s="251"/>
      <c r="BK11" s="251"/>
      <c r="BL11" s="251"/>
      <c r="BM11" s="251"/>
      <c r="BN11" s="251"/>
      <c r="BO11" s="251"/>
      <c r="BP11" s="251"/>
      <c r="BQ11" s="251"/>
      <c r="BR11" s="251"/>
      <c r="BS11" s="251"/>
      <c r="BT11" s="251"/>
      <c r="BU11" s="251"/>
      <c r="BV11" s="251"/>
      <c r="BW11" s="251"/>
      <c r="BX11" s="251"/>
      <c r="BY11" s="251"/>
      <c r="BZ11" s="251"/>
      <c r="CA11" s="251"/>
      <c r="CB11" s="251"/>
      <c r="CC11" s="251"/>
      <c r="CD11" s="251"/>
      <c r="CE11" s="251"/>
      <c r="CF11" s="251"/>
      <c r="CG11" s="251"/>
      <c r="CH11" s="251"/>
      <c r="CI11" s="251"/>
      <c r="CJ11" s="251"/>
      <c r="CK11" s="251"/>
      <c r="CL11" s="251"/>
      <c r="CM11" s="251"/>
      <c r="CN11" s="251"/>
      <c r="CO11" s="251"/>
      <c r="CP11" s="251"/>
      <c r="CQ11" s="251"/>
      <c r="CR11" s="251"/>
      <c r="CS11" s="251"/>
      <c r="CT11" s="251"/>
      <c r="CU11" s="251"/>
      <c r="CV11" s="251"/>
      <c r="CW11" s="251"/>
      <c r="CX11" s="251"/>
      <c r="CY11" s="251"/>
      <c r="CZ11" s="251"/>
      <c r="DA11" s="251"/>
      <c r="DB11" s="251"/>
      <c r="DC11" s="251"/>
      <c r="DD11" s="251"/>
      <c r="DE11" s="251"/>
      <c r="DF11" s="251"/>
      <c r="DG11" s="251"/>
      <c r="DH11" s="251"/>
      <c r="DI11" s="251"/>
      <c r="DJ11" s="251"/>
      <c r="DK11" s="251"/>
      <c r="DL11" s="251"/>
      <c r="DM11" s="251"/>
      <c r="DN11" s="251"/>
      <c r="DO11" s="251"/>
      <c r="DP11" s="251"/>
      <c r="DQ11" s="251"/>
      <c r="DR11" s="251"/>
      <c r="DS11" s="251"/>
      <c r="DT11" s="251"/>
      <c r="DU11" s="251"/>
      <c r="DV11" s="251"/>
      <c r="DW11" s="251"/>
      <c r="DX11" s="251"/>
      <c r="DY11" s="251"/>
      <c r="DZ11" s="251"/>
      <c r="EA11" s="251"/>
      <c r="EB11" s="251"/>
      <c r="EC11" s="251"/>
      <c r="ED11" s="251"/>
      <c r="EE11" s="251"/>
      <c r="EF11" s="251"/>
      <c r="EG11" s="251"/>
      <c r="EH11" s="251"/>
      <c r="EI11" s="251"/>
      <c r="EJ11" s="251"/>
      <c r="EK11" s="251"/>
      <c r="EL11" s="251"/>
      <c r="EM11" s="251"/>
      <c r="EN11" s="251"/>
      <c r="EO11" s="251"/>
      <c r="EP11" s="251"/>
      <c r="EQ11" s="251"/>
      <c r="ER11" s="251"/>
      <c r="ES11" s="251"/>
      <c r="ET11" s="251"/>
      <c r="EU11" s="251"/>
      <c r="EV11" s="251"/>
      <c r="EW11" s="251"/>
      <c r="EX11" s="251"/>
      <c r="EY11" s="251"/>
      <c r="EZ11" s="251"/>
      <c r="FA11" s="251"/>
      <c r="FB11" s="251"/>
      <c r="FC11" s="251"/>
      <c r="FD11" s="251"/>
      <c r="FE11" s="251"/>
      <c r="FF11" s="251"/>
      <c r="FG11" s="251"/>
      <c r="FH11" s="251"/>
      <c r="FI11" s="251"/>
      <c r="FJ11" s="251"/>
      <c r="FK11" s="251"/>
      <c r="FL11" s="251"/>
      <c r="FM11" s="251"/>
      <c r="FN11" s="251"/>
      <c r="FO11" s="251"/>
      <c r="FP11" s="251"/>
      <c r="FQ11" s="251"/>
      <c r="FR11" s="251"/>
      <c r="FS11" s="251"/>
      <c r="FT11" s="251"/>
      <c r="FU11" s="251"/>
      <c r="FV11" s="251"/>
      <c r="FW11" s="251"/>
      <c r="FX11" s="251"/>
      <c r="FY11" s="251"/>
      <c r="FZ11" s="251"/>
      <c r="GA11" s="251"/>
      <c r="GB11" s="251"/>
      <c r="GC11" s="251"/>
      <c r="GD11" s="251"/>
      <c r="GE11" s="251"/>
      <c r="GF11" s="251"/>
      <c r="GG11" s="251"/>
      <c r="GH11" s="251"/>
      <c r="GI11" s="251"/>
      <c r="GJ11" s="251"/>
      <c r="GK11" s="251"/>
      <c r="GL11" s="251"/>
      <c r="GM11" s="251"/>
      <c r="GN11" s="251"/>
      <c r="GO11" s="251"/>
      <c r="GP11" s="251"/>
      <c r="GQ11" s="251"/>
      <c r="GR11" s="251"/>
      <c r="GS11" s="251"/>
      <c r="GT11" s="251"/>
      <c r="GU11" s="251"/>
      <c r="GV11" s="251"/>
      <c r="GW11" s="251"/>
      <c r="GX11" s="251"/>
      <c r="GY11" s="251"/>
      <c r="GZ11" s="251"/>
      <c r="HA11" s="251"/>
      <c r="HB11" s="251"/>
      <c r="HC11" s="251"/>
      <c r="HD11" s="251"/>
      <c r="HE11" s="251"/>
      <c r="HF11" s="251"/>
      <c r="HG11" s="251"/>
      <c r="HH11" s="251"/>
      <c r="HI11" s="251"/>
      <c r="HJ11" s="251"/>
      <c r="HK11" s="251"/>
      <c r="HL11" s="251"/>
      <c r="HM11" s="251"/>
      <c r="HN11" s="251"/>
      <c r="HO11" s="251"/>
      <c r="HP11" s="251"/>
      <c r="HQ11" s="251"/>
      <c r="HR11" s="251"/>
      <c r="HS11" s="251"/>
      <c r="HT11" s="251"/>
      <c r="HU11" s="251"/>
      <c r="HV11" s="251"/>
      <c r="HW11" s="251"/>
      <c r="HX11" s="251"/>
      <c r="HY11" s="251"/>
      <c r="HZ11" s="251"/>
      <c r="IA11" s="251"/>
      <c r="IB11" s="251"/>
      <c r="IC11" s="251"/>
      <c r="ID11" s="251"/>
      <c r="IE11" s="251"/>
      <c r="IF11" s="251"/>
      <c r="IG11" s="251"/>
      <c r="IH11" s="251"/>
      <c r="II11" s="251"/>
      <c r="IJ11" s="251"/>
      <c r="IK11" s="251"/>
      <c r="IL11" s="251"/>
      <c r="IM11" s="251"/>
      <c r="IN11" s="251"/>
      <c r="IO11" s="251"/>
      <c r="IP11" s="251"/>
      <c r="IQ11" s="251"/>
      <c r="IR11" s="251"/>
      <c r="IS11" s="251"/>
      <c r="IT11" s="251"/>
      <c r="IU11" s="251"/>
      <c r="IV11" s="251"/>
      <c r="IW11" s="251"/>
      <c r="IX11" s="251"/>
      <c r="IY11" s="251"/>
      <c r="IZ11" s="251"/>
      <c r="JA11" s="251"/>
      <c r="JB11" s="251"/>
      <c r="JC11" s="251"/>
      <c r="JD11" s="251"/>
      <c r="JE11" s="251"/>
      <c r="JF11" s="251"/>
      <c r="JG11" s="251"/>
      <c r="JH11" s="251"/>
      <c r="JI11" s="251"/>
      <c r="JJ11" s="251"/>
      <c r="JK11" s="251"/>
      <c r="JL11" s="251"/>
      <c r="JM11" s="251"/>
      <c r="JN11" s="251"/>
      <c r="JO11" s="251"/>
      <c r="JP11" s="251"/>
      <c r="JQ11" s="251"/>
      <c r="JR11" s="251"/>
      <c r="JS11" s="251"/>
      <c r="JT11" s="251"/>
      <c r="JU11" s="251"/>
      <c r="JV11" s="251"/>
      <c r="JW11" s="251"/>
      <c r="JX11" s="251"/>
      <c r="JY11" s="251"/>
      <c r="JZ11" s="251"/>
      <c r="KA11" s="251"/>
      <c r="KB11" s="251"/>
      <c r="KC11" s="251"/>
      <c r="KD11" s="251"/>
      <c r="KE11" s="251"/>
      <c r="KF11" s="251"/>
      <c r="KG11" s="251"/>
      <c r="KH11" s="251"/>
      <c r="KI11" s="251"/>
      <c r="KJ11" s="251"/>
      <c r="KK11" s="251"/>
      <c r="KL11" s="251"/>
      <c r="KM11" s="251"/>
      <c r="KN11" s="251"/>
      <c r="KO11" s="251"/>
      <c r="KP11" s="251"/>
      <c r="KQ11" s="251"/>
      <c r="KR11" s="251"/>
      <c r="KS11" s="251"/>
      <c r="KT11" s="251"/>
      <c r="KU11" s="251"/>
      <c r="KV11" s="251"/>
      <c r="KW11" s="251"/>
      <c r="KX11" s="251"/>
      <c r="KY11" s="251"/>
      <c r="KZ11" s="251"/>
      <c r="LA11" s="251"/>
      <c r="LB11" s="251"/>
      <c r="LC11" s="251"/>
      <c r="LD11" s="251"/>
      <c r="LE11" s="251"/>
      <c r="LF11" s="251"/>
      <c r="LG11" s="251"/>
      <c r="LH11" s="251"/>
      <c r="LI11" s="251"/>
      <c r="LJ11" s="251"/>
      <c r="LK11" s="251"/>
      <c r="LL11" s="251"/>
      <c r="LM11" s="251"/>
      <c r="LN11" s="251"/>
      <c r="LO11" s="251"/>
      <c r="LP11" s="251"/>
      <c r="LQ11" s="251"/>
      <c r="LR11" s="251"/>
      <c r="LS11" s="251"/>
      <c r="LT11" s="251"/>
      <c r="LU11" s="251"/>
      <c r="LV11" s="251"/>
      <c r="LW11" s="251"/>
      <c r="LX11" s="251"/>
      <c r="LY11" s="251"/>
      <c r="LZ11" s="251"/>
      <c r="MA11" s="251"/>
      <c r="MB11" s="251"/>
      <c r="MC11" s="251"/>
      <c r="MD11" s="251"/>
      <c r="ME11" s="251"/>
      <c r="MF11" s="251"/>
      <c r="MG11" s="251"/>
      <c r="MH11" s="251"/>
      <c r="MI11" s="251"/>
      <c r="MJ11" s="251"/>
      <c r="MK11" s="251"/>
      <c r="ML11" s="251"/>
      <c r="MM11" s="251"/>
      <c r="MN11" s="251"/>
      <c r="MO11" s="251"/>
      <c r="MP11" s="251"/>
      <c r="MQ11" s="251"/>
      <c r="MR11" s="251"/>
      <c r="MS11" s="251"/>
      <c r="MT11" s="251"/>
      <c r="MU11" s="251"/>
      <c r="MV11" s="251"/>
      <c r="MW11" s="251"/>
      <c r="MX11" s="251"/>
      <c r="MY11" s="251"/>
      <c r="MZ11" s="251"/>
      <c r="NA11" s="251"/>
      <c r="NB11" s="251"/>
      <c r="NC11" s="251"/>
      <c r="ND11" s="251"/>
      <c r="NE11" s="251"/>
      <c r="NF11" s="251"/>
      <c r="NG11" s="251"/>
      <c r="NH11" s="251"/>
      <c r="NI11" s="251"/>
      <c r="NJ11" s="251"/>
      <c r="NK11" s="251"/>
      <c r="NL11" s="251"/>
      <c r="NM11" s="251"/>
      <c r="NN11" s="251"/>
      <c r="NO11" s="251"/>
      <c r="NP11" s="251"/>
      <c r="NQ11" s="251"/>
      <c r="NR11" s="251"/>
      <c r="NS11" s="251"/>
      <c r="NT11" s="251"/>
      <c r="NU11" s="251"/>
      <c r="NV11" s="251"/>
      <c r="NW11" s="251"/>
      <c r="NX11" s="251"/>
      <c r="NY11" s="251"/>
      <c r="NZ11" s="251"/>
      <c r="OA11" s="251"/>
      <c r="OB11" s="251"/>
      <c r="OC11" s="251"/>
      <c r="OD11" s="251"/>
      <c r="OE11" s="251"/>
      <c r="OF11" s="251"/>
      <c r="OG11" s="251"/>
      <c r="OH11" s="251"/>
      <c r="OI11" s="251"/>
      <c r="OJ11" s="251"/>
      <c r="OK11" s="251"/>
      <c r="OL11" s="251"/>
      <c r="OM11" s="251"/>
      <c r="ON11" s="251"/>
      <c r="OO11" s="251"/>
      <c r="OP11" s="251"/>
      <c r="OQ11" s="251"/>
      <c r="OR11" s="251"/>
      <c r="OS11" s="251"/>
      <c r="OT11" s="251"/>
      <c r="OU11" s="251"/>
      <c r="OV11" s="251"/>
      <c r="OW11" s="251"/>
      <c r="OX11" s="251"/>
      <c r="OY11" s="251"/>
      <c r="OZ11" s="251"/>
      <c r="PA11" s="251"/>
      <c r="PB11" s="251"/>
      <c r="PC11" s="251"/>
      <c r="PD11" s="251"/>
      <c r="PE11" s="251"/>
      <c r="PF11" s="251"/>
      <c r="PG11" s="251"/>
      <c r="PH11" s="251"/>
      <c r="PI11" s="251"/>
      <c r="PJ11" s="251"/>
      <c r="PK11" s="251"/>
      <c r="PL11" s="251"/>
      <c r="PM11" s="251"/>
      <c r="PN11" s="251"/>
      <c r="PO11" s="251"/>
      <c r="PP11" s="251"/>
      <c r="PQ11" s="251"/>
      <c r="PR11" s="251"/>
      <c r="PS11" s="251"/>
      <c r="PT11" s="251"/>
      <c r="PU11" s="251"/>
      <c r="PV11" s="251"/>
      <c r="PW11" s="251"/>
      <c r="PX11" s="251"/>
      <c r="PY11" s="251"/>
      <c r="PZ11" s="251"/>
      <c r="QA11" s="251"/>
      <c r="QB11" s="251"/>
      <c r="QC11" s="251"/>
      <c r="QD11" s="251"/>
      <c r="QE11" s="251"/>
      <c r="QF11" s="251"/>
      <c r="QG11" s="251"/>
      <c r="QH11" s="251"/>
      <c r="QI11" s="251"/>
      <c r="QJ11" s="251"/>
      <c r="QK11" s="251"/>
      <c r="QL11" s="251"/>
      <c r="QM11" s="251"/>
      <c r="QN11" s="251"/>
      <c r="QO11" s="251"/>
      <c r="QP11" s="251"/>
      <c r="QQ11" s="251"/>
      <c r="QR11" s="251"/>
      <c r="QS11" s="251"/>
      <c r="QT11" s="251"/>
      <c r="QU11" s="251"/>
      <c r="QV11" s="251"/>
      <c r="QW11" s="251"/>
      <c r="QX11" s="251"/>
      <c r="QY11" s="251"/>
      <c r="QZ11" s="251"/>
      <c r="RA11" s="251"/>
      <c r="RB11" s="251"/>
      <c r="RC11" s="251"/>
      <c r="RD11" s="251"/>
      <c r="RE11" s="251"/>
      <c r="RF11" s="251"/>
      <c r="RG11" s="251"/>
      <c r="RH11" s="251"/>
      <c r="RI11" s="251"/>
      <c r="RJ11" s="251"/>
      <c r="RK11" s="251"/>
      <c r="RL11" s="251"/>
      <c r="RM11" s="251"/>
      <c r="RN11" s="251"/>
      <c r="RO11" s="251"/>
      <c r="RP11" s="251"/>
      <c r="RQ11" s="251"/>
      <c r="RR11" s="251"/>
      <c r="RS11" s="251"/>
      <c r="RT11" s="251"/>
      <c r="RU11" s="251"/>
      <c r="RV11" s="251"/>
      <c r="RW11" s="251"/>
      <c r="RX11" s="251"/>
      <c r="RY11" s="251"/>
      <c r="RZ11" s="251"/>
      <c r="SA11" s="251"/>
      <c r="SB11" s="251"/>
      <c r="SC11" s="251"/>
      <c r="SD11" s="251"/>
      <c r="SE11" s="251"/>
      <c r="SF11" s="251"/>
      <c r="SG11" s="251"/>
      <c r="SH11" s="251"/>
      <c r="SI11" s="251"/>
      <c r="SJ11" s="251"/>
      <c r="SK11" s="251"/>
      <c r="SL11" s="251"/>
      <c r="SM11" s="251"/>
      <c r="SN11" s="251"/>
      <c r="SO11" s="251"/>
      <c r="SP11" s="251"/>
      <c r="SQ11" s="251"/>
      <c r="SR11" s="251"/>
      <c r="SS11" s="251"/>
      <c r="ST11" s="251"/>
      <c r="SU11" s="251"/>
      <c r="SV11" s="251"/>
      <c r="SW11" s="251"/>
      <c r="SX11" s="251"/>
      <c r="SY11" s="251"/>
      <c r="SZ11" s="251"/>
      <c r="TA11" s="251"/>
      <c r="TB11" s="251"/>
      <c r="TC11" s="251"/>
      <c r="TD11" s="251"/>
      <c r="TE11" s="251"/>
      <c r="TF11" s="251"/>
      <c r="TG11" s="251"/>
      <c r="TH11" s="251"/>
      <c r="TI11" s="251"/>
      <c r="TJ11" s="251"/>
      <c r="TK11" s="251"/>
      <c r="TL11" s="251"/>
      <c r="TM11" s="251"/>
      <c r="TN11" s="251"/>
      <c r="TO11" s="251"/>
      <c r="TP11" s="251"/>
      <c r="TQ11" s="251"/>
      <c r="TR11" s="251"/>
      <c r="TS11" s="251"/>
      <c r="TT11" s="251"/>
      <c r="TU11" s="251"/>
      <c r="TV11" s="251"/>
      <c r="TW11" s="251"/>
      <c r="TX11" s="251"/>
      <c r="TY11" s="251"/>
      <c r="TZ11" s="251"/>
      <c r="UA11" s="251"/>
      <c r="UB11" s="251"/>
      <c r="UC11" s="251"/>
      <c r="UD11" s="251"/>
      <c r="UE11" s="251"/>
      <c r="UF11" s="251"/>
      <c r="UG11" s="251"/>
      <c r="UH11" s="251"/>
      <c r="UI11" s="251"/>
      <c r="UJ11" s="251"/>
      <c r="UK11" s="251"/>
      <c r="UL11" s="251"/>
      <c r="UM11" s="251"/>
      <c r="UN11" s="251"/>
      <c r="UO11" s="251"/>
      <c r="UP11" s="251"/>
      <c r="UQ11" s="251"/>
      <c r="UR11" s="251"/>
      <c r="US11" s="251"/>
      <c r="UT11" s="251"/>
      <c r="UU11" s="251"/>
      <c r="UV11" s="251"/>
      <c r="UW11" s="251"/>
      <c r="UX11" s="251"/>
      <c r="UY11" s="251"/>
      <c r="UZ11" s="251"/>
      <c r="VA11" s="251"/>
      <c r="VB11" s="251"/>
      <c r="VC11" s="251"/>
      <c r="VD11" s="251"/>
      <c r="VE11" s="251"/>
      <c r="VF11" s="251"/>
      <c r="VG11" s="251"/>
      <c r="VH11" s="251"/>
      <c r="VI11" s="251"/>
      <c r="VJ11" s="251"/>
      <c r="VK11" s="251"/>
      <c r="VL11" s="251"/>
      <c r="VM11" s="251"/>
      <c r="VN11" s="251"/>
      <c r="VO11" s="251"/>
      <c r="VP11" s="251"/>
      <c r="VQ11" s="251"/>
      <c r="VR11" s="251"/>
      <c r="VS11" s="251"/>
      <c r="VT11" s="251"/>
      <c r="VU11" s="251"/>
      <c r="VV11" s="251"/>
      <c r="VW11" s="251"/>
      <c r="VX11" s="251"/>
      <c r="VY11" s="251"/>
      <c r="VZ11" s="251"/>
      <c r="WA11" s="251"/>
      <c r="WB11" s="251"/>
      <c r="WC11" s="251"/>
      <c r="WD11" s="251"/>
      <c r="WE11" s="251"/>
      <c r="WF11" s="251"/>
      <c r="WG11" s="251"/>
      <c r="WH11" s="251"/>
      <c r="WI11" s="251"/>
      <c r="WJ11" s="251"/>
      <c r="WK11" s="251"/>
      <c r="WL11" s="251"/>
      <c r="WM11" s="251"/>
      <c r="WN11" s="251"/>
      <c r="WO11" s="251"/>
      <c r="WP11" s="251"/>
      <c r="WQ11" s="251"/>
      <c r="WR11" s="251"/>
      <c r="WS11" s="251"/>
      <c r="WT11" s="251"/>
      <c r="WU11" s="251"/>
      <c r="WV11" s="251"/>
      <c r="WW11" s="251"/>
      <c r="WX11" s="251"/>
      <c r="WY11" s="251"/>
      <c r="WZ11" s="251"/>
      <c r="XA11" s="251"/>
      <c r="XB11" s="251"/>
      <c r="XC11" s="251"/>
      <c r="XD11" s="251"/>
      <c r="XE11" s="251"/>
      <c r="XF11" s="251"/>
      <c r="XG11" s="251"/>
      <c r="XH11" s="251"/>
      <c r="XI11" s="251"/>
      <c r="XJ11" s="251"/>
      <c r="XK11" s="251"/>
      <c r="XL11" s="251"/>
      <c r="XM11" s="251"/>
      <c r="XN11" s="251"/>
      <c r="XO11" s="251"/>
      <c r="XP11" s="251"/>
      <c r="XQ11" s="251"/>
      <c r="XR11" s="251"/>
      <c r="XS11" s="251"/>
      <c r="XT11" s="251"/>
      <c r="XU11" s="251"/>
      <c r="XV11" s="251"/>
      <c r="XW11" s="251"/>
      <c r="XX11" s="251"/>
      <c r="XY11" s="251"/>
      <c r="XZ11" s="251"/>
      <c r="YA11" s="251"/>
      <c r="YB11" s="251"/>
      <c r="YC11" s="251"/>
      <c r="YD11" s="251"/>
      <c r="YE11" s="251"/>
      <c r="YF11" s="251"/>
      <c r="YG11" s="251"/>
      <c r="YH11" s="251"/>
      <c r="YI11" s="251"/>
      <c r="YJ11" s="251"/>
      <c r="YK11" s="251"/>
      <c r="YL11" s="251"/>
      <c r="YM11" s="251"/>
      <c r="YN11" s="251"/>
      <c r="YO11" s="251"/>
      <c r="YP11" s="251"/>
      <c r="YQ11" s="251"/>
      <c r="YR11" s="251"/>
      <c r="YS11" s="251"/>
      <c r="YT11" s="251"/>
      <c r="YU11" s="251"/>
      <c r="YV11" s="251"/>
      <c r="YW11" s="251"/>
      <c r="YX11" s="251"/>
      <c r="YY11" s="251"/>
      <c r="YZ11" s="251"/>
      <c r="ZA11" s="251"/>
      <c r="ZB11" s="251"/>
      <c r="ZC11" s="251"/>
      <c r="ZD11" s="251"/>
      <c r="ZE11" s="251"/>
      <c r="ZF11" s="251"/>
      <c r="ZG11" s="251"/>
      <c r="ZH11" s="251"/>
      <c r="ZI11" s="251"/>
      <c r="ZJ11" s="251"/>
      <c r="ZK11" s="251"/>
      <c r="ZL11" s="251"/>
      <c r="ZM11" s="251"/>
      <c r="ZN11" s="251"/>
      <c r="ZO11" s="251"/>
      <c r="ZP11" s="251"/>
      <c r="ZQ11" s="251"/>
      <c r="ZR11" s="251"/>
      <c r="ZS11" s="251"/>
      <c r="ZT11" s="251"/>
      <c r="ZU11" s="251"/>
      <c r="ZV11" s="251"/>
      <c r="ZW11" s="251"/>
      <c r="ZX11" s="251"/>
      <c r="ZY11" s="251"/>
      <c r="ZZ11" s="251"/>
      <c r="AAA11" s="251"/>
      <c r="AAB11" s="251"/>
      <c r="AAC11" s="251"/>
      <c r="AAD11" s="251"/>
      <c r="AAE11" s="251"/>
      <c r="AAF11" s="251"/>
      <c r="AAG11" s="251"/>
      <c r="AAH11" s="251"/>
      <c r="AAI11" s="251"/>
      <c r="AAJ11" s="251"/>
      <c r="AAK11" s="251"/>
      <c r="AAL11" s="251"/>
      <c r="AAM11" s="251"/>
      <c r="AAN11" s="251"/>
      <c r="AAO11" s="251"/>
      <c r="AAP11" s="251"/>
      <c r="AAQ11" s="251"/>
      <c r="AAR11" s="251"/>
      <c r="AAS11" s="251"/>
      <c r="AAT11" s="251"/>
      <c r="AAU11" s="251"/>
      <c r="AAV11" s="251"/>
      <c r="AAW11" s="251"/>
      <c r="AAX11" s="251"/>
      <c r="AAY11" s="251"/>
      <c r="AAZ11" s="251"/>
      <c r="ABA11" s="251"/>
      <c r="ABB11" s="251"/>
      <c r="ABC11" s="251"/>
      <c r="ABD11" s="251"/>
      <c r="ABE11" s="251"/>
      <c r="ABF11" s="251"/>
      <c r="ABG11" s="251"/>
      <c r="ABH11" s="251"/>
      <c r="ABI11" s="251"/>
      <c r="ABJ11" s="251"/>
      <c r="ABK11" s="251"/>
      <c r="ABL11" s="251"/>
      <c r="ABM11" s="251"/>
      <c r="ABN11" s="251"/>
      <c r="ABO11" s="251"/>
      <c r="ABP11" s="251"/>
      <c r="ABQ11" s="251"/>
      <c r="ABR11" s="251"/>
      <c r="ABS11" s="251"/>
      <c r="ABT11" s="251"/>
      <c r="ABU11" s="251"/>
      <c r="ABV11" s="251"/>
      <c r="ABW11" s="251"/>
      <c r="ABX11" s="251"/>
      <c r="ABY11" s="251"/>
      <c r="ABZ11" s="251"/>
      <c r="ACA11" s="251"/>
      <c r="ACB11" s="251"/>
      <c r="ACC11" s="251"/>
      <c r="ACD11" s="251"/>
      <c r="ACE11" s="251"/>
      <c r="ACF11" s="251"/>
      <c r="ACG11" s="251"/>
      <c r="ACH11" s="251"/>
      <c r="ACI11" s="251"/>
      <c r="ACJ11" s="251"/>
      <c r="ACK11" s="251"/>
      <c r="ACL11" s="251"/>
      <c r="ACM11" s="251"/>
      <c r="ACN11" s="251"/>
      <c r="ACO11" s="251"/>
      <c r="ACP11" s="251"/>
      <c r="ACQ11" s="251"/>
      <c r="ACR11" s="251"/>
      <c r="ACS11" s="251"/>
      <c r="ACT11" s="251"/>
      <c r="ACU11" s="251"/>
      <c r="ACV11" s="251"/>
      <c r="ACW11" s="251"/>
      <c r="ACX11" s="251"/>
      <c r="ACY11" s="251"/>
      <c r="ACZ11" s="251"/>
      <c r="ADA11" s="251"/>
      <c r="ADB11" s="251"/>
      <c r="ADC11" s="251"/>
      <c r="ADD11" s="251"/>
      <c r="ADE11" s="251"/>
      <c r="ADF11" s="251"/>
      <c r="ADG11" s="251"/>
      <c r="ADH11" s="251"/>
      <c r="ADI11" s="251"/>
      <c r="ADJ11" s="251"/>
      <c r="ADK11" s="251"/>
      <c r="ADL11" s="251"/>
      <c r="ADM11" s="251"/>
      <c r="ADN11" s="251"/>
      <c r="ADO11" s="251"/>
      <c r="ADP11" s="251"/>
      <c r="ADQ11" s="251"/>
      <c r="ADR11" s="251"/>
      <c r="ADS11" s="251"/>
      <c r="ADT11" s="251"/>
      <c r="ADU11" s="251"/>
      <c r="ADV11" s="251"/>
      <c r="ADW11" s="251"/>
      <c r="ADX11" s="251"/>
      <c r="ADY11" s="251"/>
      <c r="ADZ11" s="251"/>
      <c r="AEA11" s="251"/>
      <c r="AEB11" s="251"/>
      <c r="AEC11" s="251"/>
      <c r="AED11" s="251"/>
      <c r="AEE11" s="251"/>
      <c r="AEF11" s="251"/>
      <c r="AEG11" s="251"/>
      <c r="AEH11" s="251"/>
      <c r="AEI11" s="251"/>
      <c r="AEJ11" s="251"/>
      <c r="AEK11" s="251"/>
      <c r="AEL11" s="251"/>
      <c r="AEM11" s="251"/>
      <c r="AEN11" s="251"/>
      <c r="AEO11" s="251"/>
      <c r="AEP11" s="251"/>
      <c r="AEQ11" s="251"/>
      <c r="AER11" s="251"/>
      <c r="AES11" s="251"/>
      <c r="AET11" s="251"/>
      <c r="AEU11" s="251"/>
      <c r="AEV11" s="251"/>
      <c r="AEW11" s="251"/>
      <c r="AEX11" s="251"/>
      <c r="AEY11" s="251"/>
      <c r="AEZ11" s="251"/>
      <c r="AFA11" s="251"/>
      <c r="AFB11" s="251"/>
      <c r="AFC11" s="251"/>
      <c r="AFD11" s="251"/>
      <c r="AFE11" s="251"/>
      <c r="AFF11" s="251"/>
      <c r="AFG11" s="251"/>
      <c r="AFH11" s="251"/>
      <c r="AFI11" s="251"/>
      <c r="AFJ11" s="251"/>
      <c r="AFK11" s="251"/>
      <c r="AFL11" s="251"/>
      <c r="AFM11" s="251"/>
      <c r="AFN11" s="251"/>
      <c r="AFO11" s="251"/>
      <c r="AFP11" s="251"/>
      <c r="AFQ11" s="251"/>
      <c r="AFR11" s="251"/>
      <c r="AFS11" s="251"/>
      <c r="AFT11" s="251"/>
      <c r="AFU11" s="251"/>
      <c r="AFV11" s="251"/>
      <c r="AFW11" s="251"/>
      <c r="AFX11" s="251"/>
      <c r="AFY11" s="251"/>
      <c r="AFZ11" s="251"/>
      <c r="AGA11" s="251"/>
      <c r="AGB11" s="251"/>
      <c r="AGC11" s="251"/>
      <c r="AGD11" s="251"/>
      <c r="AGE11" s="251"/>
      <c r="AGF11" s="251"/>
      <c r="AGG11" s="251"/>
      <c r="AGH11" s="251"/>
      <c r="AGI11" s="251"/>
      <c r="AGJ11" s="251"/>
      <c r="AGK11" s="251"/>
      <c r="AGL11" s="251"/>
      <c r="AGM11" s="251"/>
      <c r="AGN11" s="251"/>
      <c r="AGO11" s="251"/>
      <c r="AGP11" s="251"/>
      <c r="AGQ11" s="251"/>
      <c r="AGR11" s="251"/>
      <c r="AGS11" s="251"/>
      <c r="AGT11" s="251"/>
      <c r="AGU11" s="251"/>
      <c r="AGV11" s="251"/>
      <c r="AGW11" s="251"/>
      <c r="AGX11" s="251"/>
      <c r="AGY11" s="251"/>
      <c r="AGZ11" s="251"/>
      <c r="AHA11" s="251"/>
    </row>
    <row r="12" spans="1:885" ht="30" customHeight="1" x14ac:dyDescent="0.3">
      <c r="A12" s="242"/>
      <c r="B12" s="256"/>
      <c r="C12" s="249"/>
      <c r="D12" s="249"/>
      <c r="E12" s="249"/>
      <c r="F12" s="249"/>
      <c r="G12" s="249"/>
      <c r="H12" s="249"/>
      <c r="I12" s="249"/>
      <c r="J12" s="244"/>
      <c r="K12" s="257"/>
      <c r="L12" s="244"/>
      <c r="M12" s="248"/>
      <c r="N12" s="297"/>
      <c r="O12" s="624"/>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245"/>
      <c r="BH12" s="245"/>
      <c r="BI12" s="245"/>
      <c r="BJ12" s="245"/>
      <c r="BK12" s="245"/>
      <c r="BL12" s="245"/>
      <c r="BM12" s="245"/>
      <c r="BN12" s="245"/>
      <c r="BO12" s="245"/>
      <c r="BP12" s="245"/>
      <c r="BQ12" s="245"/>
      <c r="BR12" s="245"/>
      <c r="BS12" s="245"/>
      <c r="BT12" s="245"/>
      <c r="BU12" s="245"/>
      <c r="BV12" s="245"/>
      <c r="BW12" s="245"/>
      <c r="BX12" s="245"/>
      <c r="BY12" s="245"/>
      <c r="BZ12" s="245"/>
      <c r="CA12" s="245"/>
      <c r="CB12" s="245"/>
      <c r="CC12" s="245"/>
      <c r="CD12" s="245"/>
      <c r="CE12" s="245"/>
      <c r="CF12" s="245"/>
      <c r="CG12" s="245"/>
      <c r="CH12" s="245"/>
      <c r="CI12" s="245"/>
      <c r="CJ12" s="245"/>
      <c r="CK12" s="245"/>
      <c r="CL12" s="245"/>
      <c r="CM12" s="245"/>
      <c r="CN12" s="245"/>
      <c r="CO12" s="245"/>
      <c r="CP12" s="245"/>
      <c r="CQ12" s="245"/>
      <c r="CR12" s="245"/>
      <c r="CS12" s="245"/>
      <c r="CT12" s="245"/>
      <c r="CU12" s="245"/>
      <c r="CV12" s="245"/>
      <c r="CW12" s="245"/>
      <c r="CX12" s="245"/>
      <c r="CY12" s="245"/>
      <c r="CZ12" s="245"/>
      <c r="DA12" s="245"/>
      <c r="DB12" s="245"/>
      <c r="DC12" s="245"/>
      <c r="DD12" s="245"/>
      <c r="DE12" s="245"/>
      <c r="DF12" s="245"/>
      <c r="DG12" s="245"/>
      <c r="DH12" s="245"/>
      <c r="DI12" s="245"/>
      <c r="DJ12" s="245"/>
      <c r="DK12" s="245"/>
      <c r="DL12" s="245"/>
      <c r="DM12" s="245"/>
      <c r="DN12" s="245"/>
      <c r="DO12" s="245"/>
      <c r="DP12" s="245"/>
      <c r="DQ12" s="245"/>
      <c r="DR12" s="245"/>
      <c r="DS12" s="245"/>
      <c r="DT12" s="245"/>
      <c r="DU12" s="245"/>
      <c r="DV12" s="245"/>
      <c r="DW12" s="245"/>
      <c r="DX12" s="245"/>
      <c r="DY12" s="245"/>
      <c r="DZ12" s="245"/>
      <c r="EA12" s="245"/>
      <c r="EB12" s="245"/>
      <c r="EC12" s="245"/>
      <c r="ED12" s="245"/>
      <c r="EE12" s="245"/>
      <c r="EF12" s="245"/>
      <c r="EG12" s="245"/>
      <c r="EH12" s="245"/>
      <c r="EI12" s="245"/>
      <c r="EJ12" s="245"/>
      <c r="EK12" s="245"/>
      <c r="EL12" s="245"/>
      <c r="EM12" s="245"/>
      <c r="EN12" s="245"/>
      <c r="EO12" s="245"/>
      <c r="EP12" s="245"/>
      <c r="EQ12" s="245"/>
      <c r="ER12" s="245"/>
      <c r="ES12" s="245"/>
      <c r="ET12" s="245"/>
      <c r="EU12" s="245"/>
      <c r="EV12" s="245"/>
      <c r="EW12" s="245"/>
      <c r="EX12" s="245"/>
      <c r="EY12" s="245"/>
      <c r="EZ12" s="245"/>
      <c r="FA12" s="245"/>
      <c r="FB12" s="245"/>
      <c r="FC12" s="245"/>
      <c r="FD12" s="245"/>
      <c r="FE12" s="245"/>
      <c r="FF12" s="245"/>
      <c r="FG12" s="245"/>
      <c r="FH12" s="245"/>
      <c r="FI12" s="245"/>
      <c r="FJ12" s="245"/>
      <c r="FK12" s="245"/>
      <c r="FL12" s="245"/>
      <c r="FM12" s="245"/>
      <c r="FN12" s="245"/>
      <c r="FO12" s="245"/>
      <c r="FP12" s="245"/>
      <c r="FQ12" s="245"/>
      <c r="FR12" s="245"/>
      <c r="FS12" s="245"/>
      <c r="FT12" s="245"/>
      <c r="FU12" s="245"/>
      <c r="FV12" s="245"/>
      <c r="FW12" s="245"/>
      <c r="FX12" s="245"/>
      <c r="FY12" s="245"/>
      <c r="FZ12" s="245"/>
      <c r="GA12" s="245"/>
      <c r="GB12" s="245"/>
      <c r="GC12" s="245"/>
      <c r="GD12" s="245"/>
      <c r="GE12" s="245"/>
      <c r="GF12" s="245"/>
      <c r="GG12" s="245"/>
      <c r="GH12" s="245"/>
      <c r="GI12" s="245"/>
      <c r="GJ12" s="245"/>
      <c r="GK12" s="245"/>
      <c r="GL12" s="245"/>
      <c r="GM12" s="245"/>
      <c r="GN12" s="245"/>
      <c r="GO12" s="245"/>
      <c r="GP12" s="245"/>
      <c r="GQ12" s="245"/>
      <c r="GR12" s="245"/>
      <c r="GS12" s="245"/>
      <c r="GT12" s="245"/>
      <c r="GU12" s="245"/>
      <c r="GV12" s="245"/>
      <c r="GW12" s="245"/>
      <c r="GX12" s="245"/>
      <c r="GY12" s="245"/>
      <c r="GZ12" s="245"/>
      <c r="HA12" s="245"/>
      <c r="HB12" s="245"/>
      <c r="HC12" s="245"/>
      <c r="HD12" s="245"/>
      <c r="HE12" s="245"/>
      <c r="HF12" s="245"/>
      <c r="HG12" s="245"/>
      <c r="HH12" s="245"/>
      <c r="HI12" s="245"/>
      <c r="HJ12" s="245"/>
      <c r="HK12" s="245"/>
      <c r="HL12" s="245"/>
      <c r="HM12" s="245"/>
      <c r="HN12" s="245"/>
      <c r="HO12" s="245"/>
      <c r="HP12" s="245"/>
      <c r="HQ12" s="245"/>
      <c r="HR12" s="245"/>
      <c r="HS12" s="245"/>
      <c r="HT12" s="245"/>
      <c r="HU12" s="245"/>
      <c r="HV12" s="245"/>
      <c r="HW12" s="245"/>
      <c r="HX12" s="245"/>
      <c r="HY12" s="245"/>
      <c r="HZ12" s="245"/>
      <c r="IA12" s="245"/>
      <c r="IB12" s="245"/>
      <c r="IC12" s="245"/>
      <c r="ID12" s="245"/>
      <c r="IE12" s="245"/>
      <c r="IF12" s="245"/>
      <c r="IG12" s="245"/>
      <c r="IH12" s="245"/>
      <c r="II12" s="245"/>
      <c r="IJ12" s="245"/>
      <c r="IK12" s="245"/>
      <c r="IL12" s="245"/>
      <c r="IM12" s="245"/>
      <c r="IN12" s="245"/>
      <c r="IO12" s="245"/>
      <c r="IP12" s="245"/>
      <c r="IQ12" s="245"/>
      <c r="IR12" s="245"/>
      <c r="IS12" s="245"/>
      <c r="IT12" s="245"/>
      <c r="IU12" s="245"/>
      <c r="IV12" s="245"/>
      <c r="IW12" s="245"/>
      <c r="IX12" s="245"/>
      <c r="IY12" s="245"/>
      <c r="IZ12" s="245"/>
      <c r="JA12" s="245"/>
      <c r="JB12" s="245"/>
      <c r="JC12" s="245"/>
      <c r="JD12" s="245"/>
      <c r="JE12" s="245"/>
      <c r="JF12" s="245"/>
      <c r="JG12" s="245"/>
      <c r="JH12" s="245"/>
      <c r="JI12" s="245"/>
      <c r="JJ12" s="245"/>
      <c r="JK12" s="245"/>
      <c r="JL12" s="245"/>
      <c r="JM12" s="245"/>
      <c r="JN12" s="245"/>
      <c r="JO12" s="245"/>
      <c r="JP12" s="245"/>
      <c r="JQ12" s="245"/>
      <c r="JR12" s="245"/>
      <c r="JS12" s="245"/>
      <c r="JT12" s="245"/>
      <c r="JU12" s="245"/>
      <c r="JV12" s="245"/>
      <c r="JW12" s="245"/>
      <c r="JX12" s="245"/>
      <c r="JY12" s="245"/>
      <c r="JZ12" s="245"/>
      <c r="KA12" s="245"/>
      <c r="KB12" s="245"/>
      <c r="KC12" s="245"/>
      <c r="KD12" s="245"/>
      <c r="KE12" s="245"/>
      <c r="KF12" s="245"/>
      <c r="KG12" s="245"/>
      <c r="KH12" s="245"/>
      <c r="KI12" s="245"/>
      <c r="KJ12" s="245"/>
      <c r="KK12" s="245"/>
      <c r="KL12" s="245"/>
      <c r="KM12" s="245"/>
      <c r="KN12" s="245"/>
      <c r="KO12" s="245"/>
      <c r="KP12" s="245"/>
      <c r="KQ12" s="245"/>
      <c r="KR12" s="245"/>
      <c r="KS12" s="245"/>
      <c r="KT12" s="245"/>
      <c r="KU12" s="245"/>
      <c r="KV12" s="245"/>
      <c r="KW12" s="245"/>
      <c r="KX12" s="245"/>
      <c r="KY12" s="245"/>
      <c r="KZ12" s="245"/>
      <c r="LA12" s="245"/>
      <c r="LB12" s="245"/>
      <c r="LC12" s="245"/>
      <c r="LD12" s="245"/>
      <c r="LE12" s="245"/>
      <c r="LF12" s="245"/>
      <c r="LG12" s="245"/>
      <c r="LH12" s="245"/>
      <c r="LI12" s="245"/>
      <c r="LJ12" s="245"/>
      <c r="LK12" s="245"/>
      <c r="LL12" s="245"/>
      <c r="LM12" s="245"/>
      <c r="LN12" s="245"/>
      <c r="LO12" s="245"/>
      <c r="LP12" s="245"/>
      <c r="LQ12" s="245"/>
      <c r="LR12" s="245"/>
      <c r="LS12" s="245"/>
      <c r="LT12" s="245"/>
      <c r="LU12" s="245"/>
      <c r="LV12" s="245"/>
      <c r="LW12" s="245"/>
      <c r="LX12" s="245"/>
      <c r="LY12" s="245"/>
      <c r="LZ12" s="245"/>
      <c r="MA12" s="245"/>
      <c r="MB12" s="245"/>
      <c r="MC12" s="245"/>
      <c r="MD12" s="245"/>
      <c r="ME12" s="245"/>
      <c r="MF12" s="245"/>
      <c r="MG12" s="245"/>
      <c r="MH12" s="245"/>
      <c r="MI12" s="245"/>
      <c r="MJ12" s="245"/>
      <c r="MK12" s="245"/>
      <c r="ML12" s="245"/>
      <c r="MM12" s="245"/>
      <c r="MN12" s="245"/>
      <c r="MO12" s="245"/>
      <c r="MP12" s="245"/>
      <c r="MQ12" s="245"/>
      <c r="MR12" s="245"/>
      <c r="MS12" s="245"/>
      <c r="MT12" s="245"/>
      <c r="MU12" s="245"/>
      <c r="MV12" s="245"/>
      <c r="MW12" s="245"/>
      <c r="MX12" s="245"/>
      <c r="MY12" s="245"/>
      <c r="MZ12" s="245"/>
      <c r="NA12" s="245"/>
      <c r="NB12" s="245"/>
      <c r="NC12" s="245"/>
      <c r="ND12" s="245"/>
      <c r="NE12" s="245"/>
      <c r="NF12" s="245"/>
      <c r="NG12" s="245"/>
      <c r="NH12" s="245"/>
      <c r="NI12" s="245"/>
      <c r="NJ12" s="245"/>
      <c r="NK12" s="245"/>
      <c r="NL12" s="245"/>
      <c r="NM12" s="245"/>
      <c r="NN12" s="245"/>
      <c r="NO12" s="245"/>
      <c r="NP12" s="245"/>
      <c r="NQ12" s="245"/>
      <c r="NR12" s="245"/>
      <c r="NS12" s="245"/>
      <c r="NT12" s="245"/>
      <c r="NU12" s="245"/>
      <c r="NV12" s="245"/>
      <c r="NW12" s="245"/>
      <c r="NX12" s="245"/>
      <c r="NY12" s="245"/>
      <c r="NZ12" s="245"/>
      <c r="OA12" s="245"/>
      <c r="OB12" s="245"/>
      <c r="OC12" s="245"/>
      <c r="OD12" s="245"/>
      <c r="OE12" s="245"/>
      <c r="OF12" s="245"/>
      <c r="OG12" s="245"/>
      <c r="OH12" s="245"/>
      <c r="OI12" s="245"/>
      <c r="OJ12" s="245"/>
      <c r="OK12" s="245"/>
      <c r="OL12" s="245"/>
      <c r="OM12" s="245"/>
      <c r="ON12" s="245"/>
      <c r="OO12" s="245"/>
      <c r="OP12" s="245"/>
      <c r="OQ12" s="245"/>
      <c r="OR12" s="245"/>
      <c r="OS12" s="245"/>
      <c r="OT12" s="245"/>
      <c r="OU12" s="245"/>
      <c r="OV12" s="245"/>
      <c r="OW12" s="245"/>
      <c r="OX12" s="245"/>
      <c r="OY12" s="245"/>
      <c r="OZ12" s="245"/>
      <c r="PA12" s="245"/>
      <c r="PB12" s="245"/>
      <c r="PC12" s="245"/>
      <c r="PD12" s="245"/>
      <c r="PE12" s="245"/>
      <c r="PF12" s="245"/>
      <c r="PG12" s="245"/>
      <c r="PH12" s="245"/>
      <c r="PI12" s="245"/>
      <c r="PJ12" s="245"/>
      <c r="PK12" s="245"/>
      <c r="PL12" s="245"/>
      <c r="PM12" s="245"/>
      <c r="PN12" s="245"/>
      <c r="PO12" s="245"/>
      <c r="PP12" s="245"/>
      <c r="PQ12" s="245"/>
      <c r="PR12" s="245"/>
      <c r="PS12" s="245"/>
      <c r="PT12" s="245"/>
      <c r="PU12" s="245"/>
      <c r="PV12" s="245"/>
      <c r="PW12" s="245"/>
      <c r="PX12" s="245"/>
      <c r="PY12" s="245"/>
      <c r="PZ12" s="245"/>
      <c r="QA12" s="245"/>
      <c r="QB12" s="245"/>
      <c r="QC12" s="245"/>
      <c r="QD12" s="245"/>
      <c r="QE12" s="245"/>
      <c r="QF12" s="245"/>
      <c r="QG12" s="245"/>
      <c r="QH12" s="245"/>
      <c r="QI12" s="245"/>
      <c r="QJ12" s="245"/>
      <c r="QK12" s="245"/>
      <c r="QL12" s="245"/>
      <c r="QM12" s="245"/>
      <c r="QN12" s="245"/>
      <c r="QO12" s="245"/>
      <c r="QP12" s="245"/>
      <c r="QQ12" s="245"/>
      <c r="QR12" s="245"/>
      <c r="QS12" s="245"/>
      <c r="QT12" s="245"/>
      <c r="QU12" s="245"/>
      <c r="QV12" s="245"/>
      <c r="QW12" s="245"/>
      <c r="QX12" s="245"/>
      <c r="QY12" s="245"/>
      <c r="QZ12" s="245"/>
      <c r="RA12" s="245"/>
      <c r="RB12" s="245"/>
      <c r="RC12" s="245"/>
      <c r="RD12" s="245"/>
      <c r="RE12" s="245"/>
      <c r="RF12" s="245"/>
      <c r="RG12" s="245"/>
      <c r="RH12" s="245"/>
      <c r="RI12" s="245"/>
      <c r="RJ12" s="245"/>
      <c r="RK12" s="245"/>
      <c r="RL12" s="245"/>
      <c r="RM12" s="245"/>
      <c r="RN12" s="245"/>
      <c r="RO12" s="245"/>
      <c r="RP12" s="245"/>
      <c r="RQ12" s="245"/>
      <c r="RR12" s="245"/>
      <c r="RS12" s="245"/>
      <c r="RT12" s="245"/>
      <c r="RU12" s="245"/>
      <c r="RV12" s="245"/>
      <c r="RW12" s="245"/>
      <c r="RX12" s="245"/>
      <c r="RY12" s="245"/>
      <c r="RZ12" s="245"/>
      <c r="SA12" s="245"/>
      <c r="SB12" s="245"/>
      <c r="SC12" s="245"/>
      <c r="SD12" s="245"/>
      <c r="SE12" s="245"/>
      <c r="SF12" s="245"/>
      <c r="SG12" s="245"/>
      <c r="SH12" s="245"/>
      <c r="SI12" s="245"/>
      <c r="SJ12" s="245"/>
      <c r="SK12" s="245"/>
      <c r="SL12" s="245"/>
      <c r="SM12" s="245"/>
      <c r="SN12" s="245"/>
      <c r="SO12" s="245"/>
      <c r="SP12" s="245"/>
      <c r="SQ12" s="245"/>
      <c r="SR12" s="245"/>
      <c r="SS12" s="245"/>
      <c r="ST12" s="245"/>
      <c r="SU12" s="245"/>
      <c r="SV12" s="245"/>
      <c r="SW12" s="245"/>
      <c r="SX12" s="245"/>
      <c r="SY12" s="245"/>
      <c r="SZ12" s="245"/>
      <c r="TA12" s="245"/>
      <c r="TB12" s="245"/>
      <c r="TC12" s="245"/>
      <c r="TD12" s="245"/>
      <c r="TE12" s="245"/>
      <c r="TF12" s="245"/>
      <c r="TG12" s="245"/>
      <c r="TH12" s="245"/>
      <c r="TI12" s="245"/>
      <c r="TJ12" s="245"/>
      <c r="TK12" s="245"/>
      <c r="TL12" s="245"/>
      <c r="TM12" s="245"/>
      <c r="TN12" s="245"/>
      <c r="TO12" s="245"/>
      <c r="TP12" s="245"/>
      <c r="TQ12" s="245"/>
      <c r="TR12" s="245"/>
      <c r="TS12" s="245"/>
      <c r="TT12" s="245"/>
      <c r="TU12" s="245"/>
      <c r="TV12" s="245"/>
      <c r="TW12" s="245"/>
      <c r="TX12" s="245"/>
      <c r="TY12" s="245"/>
      <c r="TZ12" s="245"/>
      <c r="UA12" s="245"/>
      <c r="UB12" s="245"/>
      <c r="UC12" s="245"/>
      <c r="UD12" s="245"/>
      <c r="UE12" s="245"/>
      <c r="UF12" s="245"/>
      <c r="UG12" s="245"/>
      <c r="UH12" s="245"/>
      <c r="UI12" s="245"/>
      <c r="UJ12" s="245"/>
      <c r="UK12" s="245"/>
      <c r="UL12" s="245"/>
      <c r="UM12" s="245"/>
      <c r="UN12" s="245"/>
      <c r="UO12" s="245"/>
      <c r="UP12" s="245"/>
      <c r="UQ12" s="245"/>
      <c r="UR12" s="245"/>
      <c r="US12" s="245"/>
      <c r="UT12" s="245"/>
      <c r="UU12" s="245"/>
      <c r="UV12" s="245"/>
      <c r="UW12" s="245"/>
      <c r="UX12" s="245"/>
      <c r="UY12" s="245"/>
      <c r="UZ12" s="245"/>
      <c r="VA12" s="245"/>
      <c r="VB12" s="245"/>
      <c r="VC12" s="245"/>
      <c r="VD12" s="245"/>
      <c r="VE12" s="245"/>
      <c r="VF12" s="245"/>
      <c r="VG12" s="245"/>
      <c r="VH12" s="245"/>
      <c r="VI12" s="245"/>
      <c r="VJ12" s="245"/>
      <c r="VK12" s="245"/>
      <c r="VL12" s="245"/>
      <c r="VM12" s="245"/>
      <c r="VN12" s="245"/>
      <c r="VO12" s="245"/>
      <c r="VP12" s="245"/>
      <c r="VQ12" s="245"/>
      <c r="VR12" s="245"/>
      <c r="VS12" s="245"/>
      <c r="VT12" s="245"/>
      <c r="VU12" s="245"/>
      <c r="VV12" s="245"/>
      <c r="VW12" s="245"/>
      <c r="VX12" s="245"/>
      <c r="VY12" s="245"/>
      <c r="VZ12" s="245"/>
      <c r="WA12" s="245"/>
      <c r="WB12" s="245"/>
      <c r="WC12" s="245"/>
      <c r="WD12" s="245"/>
      <c r="WE12" s="245"/>
      <c r="WF12" s="245"/>
      <c r="WG12" s="245"/>
      <c r="WH12" s="245"/>
      <c r="WI12" s="245"/>
      <c r="WJ12" s="245"/>
      <c r="WK12" s="245"/>
      <c r="WL12" s="245"/>
      <c r="WM12" s="245"/>
      <c r="WN12" s="245"/>
      <c r="WO12" s="245"/>
      <c r="WP12" s="245"/>
      <c r="WQ12" s="245"/>
      <c r="WR12" s="245"/>
      <c r="WS12" s="245"/>
      <c r="WT12" s="245"/>
      <c r="WU12" s="245"/>
      <c r="WV12" s="245"/>
      <c r="WW12" s="245"/>
      <c r="WX12" s="245"/>
      <c r="WY12" s="245"/>
      <c r="WZ12" s="245"/>
      <c r="XA12" s="245"/>
      <c r="XB12" s="245"/>
      <c r="XC12" s="245"/>
      <c r="XD12" s="245"/>
      <c r="XE12" s="245"/>
      <c r="XF12" s="245"/>
      <c r="XG12" s="245"/>
      <c r="XH12" s="245"/>
      <c r="XI12" s="245"/>
      <c r="XJ12" s="245"/>
      <c r="XK12" s="245"/>
      <c r="XL12" s="245"/>
      <c r="XM12" s="245"/>
      <c r="XN12" s="245"/>
      <c r="XO12" s="245"/>
      <c r="XP12" s="245"/>
      <c r="XQ12" s="245"/>
      <c r="XR12" s="245"/>
      <c r="XS12" s="245"/>
      <c r="XT12" s="245"/>
      <c r="XU12" s="245"/>
      <c r="XV12" s="245"/>
      <c r="XW12" s="245"/>
      <c r="XX12" s="245"/>
      <c r="XY12" s="245"/>
      <c r="XZ12" s="245"/>
      <c r="YA12" s="245"/>
      <c r="YB12" s="245"/>
      <c r="YC12" s="245"/>
      <c r="YD12" s="245"/>
      <c r="YE12" s="245"/>
      <c r="YF12" s="245"/>
      <c r="YG12" s="245"/>
      <c r="YH12" s="245"/>
      <c r="YI12" s="245"/>
      <c r="YJ12" s="245"/>
      <c r="YK12" s="245"/>
      <c r="YL12" s="245"/>
      <c r="YM12" s="245"/>
      <c r="YN12" s="245"/>
      <c r="YO12" s="245"/>
      <c r="YP12" s="245"/>
      <c r="YQ12" s="245"/>
      <c r="YR12" s="245"/>
      <c r="YS12" s="245"/>
      <c r="YT12" s="245"/>
      <c r="YU12" s="245"/>
      <c r="YV12" s="245"/>
      <c r="YW12" s="245"/>
      <c r="YX12" s="245"/>
      <c r="YY12" s="245"/>
      <c r="YZ12" s="245"/>
      <c r="ZA12" s="245"/>
      <c r="ZB12" s="245"/>
      <c r="ZC12" s="245"/>
      <c r="ZD12" s="245"/>
      <c r="ZE12" s="245"/>
      <c r="ZF12" s="245"/>
      <c r="ZG12" s="245"/>
      <c r="ZH12" s="245"/>
      <c r="ZI12" s="245"/>
      <c r="ZJ12" s="245"/>
      <c r="ZK12" s="245"/>
      <c r="ZL12" s="245"/>
      <c r="ZM12" s="245"/>
      <c r="ZN12" s="245"/>
      <c r="ZO12" s="245"/>
      <c r="ZP12" s="245"/>
      <c r="ZQ12" s="245"/>
      <c r="ZR12" s="245"/>
      <c r="ZS12" s="245"/>
      <c r="ZT12" s="245"/>
      <c r="ZU12" s="245"/>
      <c r="ZV12" s="245"/>
      <c r="ZW12" s="245"/>
      <c r="ZX12" s="245"/>
      <c r="ZY12" s="245"/>
      <c r="ZZ12" s="245"/>
      <c r="AAA12" s="245"/>
      <c r="AAB12" s="245"/>
      <c r="AAC12" s="245"/>
      <c r="AAD12" s="245"/>
      <c r="AAE12" s="245"/>
      <c r="AAF12" s="245"/>
      <c r="AAG12" s="245"/>
      <c r="AAH12" s="245"/>
      <c r="AAI12" s="245"/>
      <c r="AAJ12" s="245"/>
      <c r="AAK12" s="245"/>
      <c r="AAL12" s="245"/>
      <c r="AAM12" s="245"/>
      <c r="AAN12" s="245"/>
      <c r="AAO12" s="245"/>
      <c r="AAP12" s="245"/>
      <c r="AAQ12" s="245"/>
      <c r="AAR12" s="245"/>
      <c r="AAS12" s="245"/>
      <c r="AAT12" s="245"/>
      <c r="AAU12" s="245"/>
      <c r="AAV12" s="245"/>
      <c r="AAW12" s="245"/>
      <c r="AAX12" s="245"/>
      <c r="AAY12" s="245"/>
      <c r="AAZ12" s="245"/>
      <c r="ABA12" s="245"/>
      <c r="ABB12" s="245"/>
      <c r="ABC12" s="245"/>
      <c r="ABD12" s="245"/>
      <c r="ABE12" s="245"/>
      <c r="ABF12" s="245"/>
      <c r="ABG12" s="245"/>
      <c r="ABH12" s="245"/>
      <c r="ABI12" s="245"/>
      <c r="ABJ12" s="245"/>
      <c r="ABK12" s="245"/>
      <c r="ABL12" s="245"/>
      <c r="ABM12" s="245"/>
      <c r="ABN12" s="245"/>
      <c r="ABO12" s="245"/>
      <c r="ABP12" s="245"/>
      <c r="ABQ12" s="245"/>
      <c r="ABR12" s="245"/>
      <c r="ABS12" s="245"/>
      <c r="ABT12" s="245"/>
      <c r="ABU12" s="245"/>
      <c r="ABV12" s="245"/>
      <c r="ABW12" s="245"/>
      <c r="ABX12" s="245"/>
      <c r="ABY12" s="245"/>
      <c r="ABZ12" s="245"/>
      <c r="ACA12" s="245"/>
      <c r="ACB12" s="245"/>
      <c r="ACC12" s="245"/>
      <c r="ACD12" s="245"/>
      <c r="ACE12" s="245"/>
      <c r="ACF12" s="245"/>
      <c r="ACG12" s="245"/>
      <c r="ACH12" s="245"/>
      <c r="ACI12" s="245"/>
      <c r="ACJ12" s="245"/>
      <c r="ACK12" s="245"/>
      <c r="ACL12" s="245"/>
      <c r="ACM12" s="245"/>
      <c r="ACN12" s="245"/>
      <c r="ACO12" s="245"/>
      <c r="ACP12" s="245"/>
      <c r="ACQ12" s="245"/>
      <c r="ACR12" s="245"/>
      <c r="ACS12" s="245"/>
      <c r="ACT12" s="245"/>
      <c r="ACU12" s="245"/>
      <c r="ACV12" s="245"/>
      <c r="ACW12" s="245"/>
      <c r="ACX12" s="245"/>
      <c r="ACY12" s="245"/>
      <c r="ACZ12" s="245"/>
      <c r="ADA12" s="245"/>
      <c r="ADB12" s="245"/>
      <c r="ADC12" s="245"/>
      <c r="ADD12" s="245"/>
      <c r="ADE12" s="245"/>
      <c r="ADF12" s="245"/>
      <c r="ADG12" s="245"/>
      <c r="ADH12" s="245"/>
      <c r="ADI12" s="245"/>
      <c r="ADJ12" s="245"/>
      <c r="ADK12" s="245"/>
      <c r="ADL12" s="245"/>
      <c r="ADM12" s="245"/>
      <c r="ADN12" s="245"/>
      <c r="ADO12" s="245"/>
      <c r="ADP12" s="245"/>
      <c r="ADQ12" s="245"/>
      <c r="ADR12" s="245"/>
      <c r="ADS12" s="245"/>
      <c r="ADT12" s="245"/>
      <c r="ADU12" s="245"/>
      <c r="ADV12" s="245"/>
      <c r="ADW12" s="245"/>
      <c r="ADX12" s="245"/>
      <c r="ADY12" s="245"/>
      <c r="ADZ12" s="245"/>
      <c r="AEA12" s="245"/>
      <c r="AEB12" s="245"/>
      <c r="AEC12" s="245"/>
      <c r="AED12" s="245"/>
      <c r="AEE12" s="245"/>
      <c r="AEF12" s="245"/>
      <c r="AEG12" s="245"/>
      <c r="AEH12" s="245"/>
      <c r="AEI12" s="245"/>
      <c r="AEJ12" s="245"/>
      <c r="AEK12" s="245"/>
      <c r="AEL12" s="245"/>
      <c r="AEM12" s="245"/>
      <c r="AEN12" s="245"/>
      <c r="AEO12" s="245"/>
      <c r="AEP12" s="245"/>
      <c r="AEQ12" s="245"/>
      <c r="AER12" s="245"/>
      <c r="AES12" s="245"/>
      <c r="AET12" s="245"/>
      <c r="AEU12" s="245"/>
      <c r="AEV12" s="245"/>
      <c r="AEW12" s="245"/>
      <c r="AEX12" s="245"/>
      <c r="AEY12" s="245"/>
      <c r="AEZ12" s="245"/>
      <c r="AFA12" s="245"/>
      <c r="AFB12" s="245"/>
      <c r="AFC12" s="245"/>
      <c r="AFD12" s="245"/>
      <c r="AFE12" s="245"/>
      <c r="AFF12" s="245"/>
      <c r="AFG12" s="245"/>
      <c r="AFH12" s="245"/>
      <c r="AFI12" s="245"/>
      <c r="AFJ12" s="245"/>
      <c r="AFK12" s="245"/>
      <c r="AFL12" s="245"/>
      <c r="AFM12" s="245"/>
      <c r="AFN12" s="245"/>
      <c r="AFO12" s="245"/>
      <c r="AFP12" s="245"/>
      <c r="AFQ12" s="245"/>
      <c r="AFR12" s="245"/>
      <c r="AFS12" s="245"/>
      <c r="AFT12" s="245"/>
      <c r="AFU12" s="245"/>
      <c r="AFV12" s="245"/>
      <c r="AFW12" s="245"/>
      <c r="AFX12" s="245"/>
      <c r="AFY12" s="245"/>
      <c r="AFZ12" s="245"/>
      <c r="AGA12" s="245"/>
      <c r="AGB12" s="245"/>
      <c r="AGC12" s="245"/>
      <c r="AGD12" s="245"/>
      <c r="AGE12" s="245"/>
      <c r="AGF12" s="245"/>
      <c r="AGG12" s="245"/>
      <c r="AGH12" s="245"/>
      <c r="AGI12" s="245"/>
      <c r="AGJ12" s="245"/>
      <c r="AGK12" s="245"/>
      <c r="AGL12" s="245"/>
      <c r="AGM12" s="245"/>
      <c r="AGN12" s="245"/>
      <c r="AGO12" s="245"/>
      <c r="AGP12" s="245"/>
      <c r="AGQ12" s="245"/>
      <c r="AGR12" s="245"/>
      <c r="AGS12" s="245"/>
      <c r="AGT12" s="245"/>
      <c r="AGU12" s="245"/>
      <c r="AGV12" s="245"/>
      <c r="AGW12" s="245"/>
      <c r="AGX12" s="245"/>
      <c r="AGY12" s="245"/>
      <c r="AGZ12" s="245"/>
      <c r="AHA12" s="245"/>
    </row>
    <row r="13" spans="1:885" ht="168.6" customHeight="1" x14ac:dyDescent="0.3">
      <c r="A13" s="267"/>
      <c r="B13" s="268"/>
      <c r="C13" s="269"/>
      <c r="D13" s="269"/>
      <c r="E13" s="269"/>
      <c r="F13" s="269"/>
      <c r="G13" s="269"/>
      <c r="H13" s="269"/>
      <c r="I13" s="273"/>
      <c r="J13" s="274"/>
      <c r="K13" s="273"/>
      <c r="L13" s="270"/>
      <c r="M13" s="606"/>
      <c r="N13" s="303"/>
      <c r="O13" s="271"/>
      <c r="P13" s="626"/>
      <c r="Q13" s="626"/>
      <c r="R13" s="626"/>
      <c r="S13" s="626"/>
      <c r="T13" s="626"/>
      <c r="U13" s="626"/>
      <c r="V13" s="626"/>
      <c r="W13" s="626"/>
      <c r="X13" s="626"/>
      <c r="Y13" s="626"/>
      <c r="Z13" s="626"/>
      <c r="AA13" s="626"/>
      <c r="AB13" s="626"/>
      <c r="AC13" s="626"/>
      <c r="AD13" s="626"/>
      <c r="AE13" s="626"/>
      <c r="AF13" s="626"/>
      <c r="AG13" s="626"/>
      <c r="AH13" s="626"/>
      <c r="AI13" s="626"/>
      <c r="AJ13" s="626"/>
      <c r="AK13" s="626"/>
      <c r="AL13" s="626"/>
      <c r="AM13" s="626"/>
      <c r="AN13" s="626"/>
      <c r="AO13" s="626"/>
      <c r="AP13" s="626"/>
      <c r="AQ13" s="626"/>
      <c r="AR13" s="626"/>
      <c r="AS13" s="626"/>
      <c r="AT13" s="241"/>
      <c r="AU13" s="241"/>
      <c r="AV13" s="241"/>
      <c r="AW13" s="241"/>
      <c r="AX13" s="241"/>
      <c r="AY13" s="241"/>
      <c r="AZ13" s="241"/>
      <c r="BA13" s="241"/>
      <c r="BB13" s="241"/>
      <c r="BC13" s="241"/>
      <c r="BD13" s="241"/>
      <c r="BE13" s="241"/>
      <c r="BF13" s="241"/>
      <c r="BG13" s="241"/>
      <c r="BH13" s="241"/>
      <c r="BI13" s="241"/>
      <c r="BJ13" s="241"/>
      <c r="BK13" s="241"/>
      <c r="BL13" s="241"/>
      <c r="BM13" s="241"/>
      <c r="BN13" s="241"/>
      <c r="BO13" s="241"/>
      <c r="BP13" s="241"/>
      <c r="BQ13" s="241"/>
      <c r="BR13" s="241"/>
      <c r="BS13" s="241"/>
      <c r="BT13" s="241"/>
      <c r="BU13" s="241"/>
      <c r="BV13" s="241"/>
      <c r="BW13" s="241"/>
      <c r="BX13" s="241"/>
      <c r="BY13" s="241"/>
      <c r="BZ13" s="241"/>
      <c r="CA13" s="241"/>
      <c r="CB13" s="241"/>
      <c r="CC13" s="241"/>
      <c r="CD13" s="241"/>
      <c r="CE13" s="241"/>
      <c r="CF13" s="241"/>
      <c r="CG13" s="241"/>
      <c r="CH13" s="241"/>
      <c r="CI13" s="241"/>
      <c r="CJ13" s="241"/>
      <c r="CK13" s="241"/>
      <c r="CL13" s="241"/>
      <c r="CM13" s="241"/>
      <c r="CN13" s="241"/>
      <c r="CO13" s="241"/>
      <c r="CP13" s="241"/>
      <c r="CQ13" s="241"/>
      <c r="CR13" s="241"/>
      <c r="CS13" s="241"/>
      <c r="CT13" s="241"/>
      <c r="CU13" s="241"/>
      <c r="CV13" s="241"/>
      <c r="CW13" s="241"/>
      <c r="CX13" s="241"/>
      <c r="CY13" s="241"/>
      <c r="CZ13" s="241"/>
      <c r="DA13" s="241"/>
      <c r="DB13" s="241"/>
      <c r="DC13" s="241"/>
      <c r="DD13" s="241"/>
      <c r="DE13" s="241"/>
      <c r="DF13" s="241"/>
      <c r="DG13" s="241"/>
      <c r="DH13" s="241"/>
      <c r="DI13" s="241"/>
      <c r="DJ13" s="241"/>
      <c r="DK13" s="241"/>
      <c r="DL13" s="241"/>
      <c r="DM13" s="241"/>
      <c r="DN13" s="241"/>
      <c r="DO13" s="241"/>
      <c r="DP13" s="241"/>
      <c r="DQ13" s="241"/>
      <c r="DR13" s="241"/>
      <c r="DS13" s="241"/>
      <c r="DT13" s="241"/>
      <c r="DU13" s="241"/>
      <c r="DV13" s="241"/>
      <c r="DW13" s="241"/>
      <c r="DX13" s="241"/>
      <c r="DY13" s="241"/>
      <c r="DZ13" s="241"/>
      <c r="EA13" s="241"/>
      <c r="EB13" s="241"/>
      <c r="EC13" s="241"/>
      <c r="ED13" s="241"/>
      <c r="EE13" s="241"/>
      <c r="EF13" s="241"/>
      <c r="EG13" s="241"/>
      <c r="EH13" s="241"/>
      <c r="EI13" s="241"/>
      <c r="EJ13" s="241"/>
      <c r="EK13" s="241"/>
      <c r="EL13" s="241"/>
      <c r="EM13" s="241"/>
      <c r="EN13" s="241"/>
      <c r="EO13" s="241"/>
      <c r="EP13" s="241"/>
      <c r="EQ13" s="241"/>
      <c r="ER13" s="241"/>
      <c r="ES13" s="241"/>
      <c r="ET13" s="241"/>
      <c r="EU13" s="241"/>
      <c r="EV13" s="241"/>
      <c r="EW13" s="241"/>
      <c r="EX13" s="241"/>
      <c r="EY13" s="241"/>
      <c r="EZ13" s="241"/>
      <c r="FA13" s="241"/>
      <c r="FB13" s="241"/>
      <c r="FC13" s="241"/>
      <c r="FD13" s="241"/>
      <c r="FE13" s="241"/>
      <c r="FF13" s="241"/>
      <c r="FG13" s="241"/>
      <c r="FH13" s="241"/>
      <c r="FI13" s="241"/>
      <c r="FJ13" s="241"/>
      <c r="FK13" s="241"/>
      <c r="FL13" s="241"/>
      <c r="FM13" s="241"/>
      <c r="FN13" s="241"/>
      <c r="FO13" s="241"/>
      <c r="FP13" s="241"/>
      <c r="FQ13" s="241"/>
      <c r="FR13" s="241"/>
      <c r="FS13" s="241"/>
      <c r="FT13" s="241"/>
      <c r="FU13" s="241"/>
      <c r="FV13" s="241"/>
      <c r="FW13" s="241"/>
      <c r="FX13" s="241"/>
      <c r="FY13" s="241"/>
      <c r="FZ13" s="241"/>
      <c r="GA13" s="241"/>
      <c r="GB13" s="241"/>
      <c r="GC13" s="241"/>
      <c r="GD13" s="241"/>
      <c r="GE13" s="241"/>
      <c r="GF13" s="241"/>
      <c r="GG13" s="241"/>
      <c r="GH13" s="241"/>
      <c r="GI13" s="241"/>
      <c r="GJ13" s="241"/>
      <c r="GK13" s="241"/>
      <c r="GL13" s="241"/>
      <c r="GM13" s="241"/>
      <c r="GN13" s="241"/>
      <c r="GO13" s="241"/>
      <c r="GP13" s="241"/>
      <c r="GQ13" s="241"/>
      <c r="GR13" s="241"/>
      <c r="GS13" s="241"/>
      <c r="GT13" s="241"/>
      <c r="GU13" s="241"/>
      <c r="GV13" s="241"/>
      <c r="GW13" s="241"/>
      <c r="GX13" s="241"/>
      <c r="GY13" s="241"/>
      <c r="GZ13" s="241"/>
      <c r="HA13" s="241"/>
      <c r="HB13" s="241"/>
      <c r="HC13" s="241"/>
      <c r="HD13" s="241"/>
      <c r="HE13" s="241"/>
      <c r="HF13" s="241"/>
      <c r="HG13" s="241"/>
      <c r="HH13" s="241"/>
      <c r="HI13" s="241"/>
      <c r="HJ13" s="241"/>
      <c r="HK13" s="241"/>
      <c r="HL13" s="241"/>
      <c r="HM13" s="241"/>
      <c r="HN13" s="241"/>
      <c r="HO13" s="241"/>
      <c r="HP13" s="241"/>
      <c r="HQ13" s="241"/>
      <c r="HR13" s="241"/>
      <c r="HS13" s="241"/>
      <c r="HT13" s="241"/>
      <c r="HU13" s="241"/>
      <c r="HV13" s="241"/>
      <c r="HW13" s="241"/>
      <c r="HX13" s="241"/>
      <c r="HY13" s="241"/>
      <c r="HZ13" s="241"/>
      <c r="IA13" s="241"/>
      <c r="IB13" s="241"/>
      <c r="IC13" s="241"/>
      <c r="ID13" s="241"/>
      <c r="IE13" s="241"/>
      <c r="IF13" s="241"/>
      <c r="IG13" s="241"/>
      <c r="IH13" s="241"/>
      <c r="II13" s="241"/>
      <c r="IJ13" s="241"/>
      <c r="IK13" s="241"/>
      <c r="IL13" s="241"/>
      <c r="IM13" s="241"/>
      <c r="IN13" s="241"/>
      <c r="IO13" s="241"/>
      <c r="IP13" s="241"/>
      <c r="IQ13" s="241"/>
      <c r="IR13" s="241"/>
      <c r="IS13" s="241"/>
      <c r="IT13" s="241"/>
      <c r="IU13" s="241"/>
      <c r="IV13" s="241"/>
      <c r="IW13" s="241"/>
      <c r="IX13" s="241"/>
      <c r="IY13" s="241"/>
      <c r="IZ13" s="241"/>
      <c r="JA13" s="241"/>
      <c r="JB13" s="241"/>
      <c r="JC13" s="241"/>
      <c r="JD13" s="241"/>
      <c r="JE13" s="241"/>
      <c r="JF13" s="241"/>
      <c r="JG13" s="241"/>
      <c r="JH13" s="241"/>
      <c r="JI13" s="241"/>
      <c r="JJ13" s="241"/>
      <c r="JK13" s="241"/>
      <c r="JL13" s="241"/>
      <c r="JM13" s="241"/>
      <c r="JN13" s="241"/>
      <c r="JO13" s="241"/>
      <c r="JP13" s="241"/>
      <c r="JQ13" s="241"/>
      <c r="JR13" s="241"/>
      <c r="JS13" s="241"/>
      <c r="JT13" s="241"/>
      <c r="JU13" s="241"/>
      <c r="JV13" s="241"/>
      <c r="JW13" s="241"/>
      <c r="JX13" s="241"/>
      <c r="JY13" s="241"/>
      <c r="JZ13" s="241"/>
      <c r="KA13" s="241"/>
      <c r="KB13" s="241"/>
      <c r="KC13" s="241"/>
      <c r="KD13" s="241"/>
      <c r="KE13" s="241"/>
      <c r="KF13" s="241"/>
      <c r="KG13" s="241"/>
      <c r="KH13" s="241"/>
      <c r="KI13" s="241"/>
      <c r="KJ13" s="241"/>
      <c r="KK13" s="241"/>
      <c r="KL13" s="241"/>
      <c r="KM13" s="241"/>
      <c r="KN13" s="241"/>
      <c r="KO13" s="241"/>
      <c r="KP13" s="241"/>
      <c r="KQ13" s="241"/>
      <c r="KR13" s="241"/>
      <c r="KS13" s="241"/>
      <c r="KT13" s="241"/>
      <c r="KU13" s="241"/>
      <c r="KV13" s="241"/>
      <c r="KW13" s="241"/>
      <c r="KX13" s="241"/>
      <c r="KY13" s="241"/>
      <c r="KZ13" s="241"/>
      <c r="LA13" s="241"/>
      <c r="LB13" s="241"/>
      <c r="LC13" s="241"/>
      <c r="LD13" s="241"/>
      <c r="LE13" s="241"/>
      <c r="LF13" s="241"/>
      <c r="LG13" s="241"/>
      <c r="LH13" s="241"/>
      <c r="LI13" s="241"/>
      <c r="LJ13" s="241"/>
      <c r="LK13" s="241"/>
      <c r="LL13" s="241"/>
      <c r="LM13" s="241"/>
      <c r="LN13" s="241"/>
      <c r="LO13" s="241"/>
      <c r="LP13" s="241"/>
      <c r="LQ13" s="241"/>
      <c r="LR13" s="241"/>
      <c r="LS13" s="241"/>
      <c r="LT13" s="241"/>
      <c r="LU13" s="241"/>
      <c r="LV13" s="241"/>
      <c r="LW13" s="241"/>
      <c r="LX13" s="241"/>
      <c r="LY13" s="241"/>
      <c r="LZ13" s="241"/>
      <c r="MA13" s="241"/>
      <c r="MB13" s="241"/>
      <c r="MC13" s="241"/>
      <c r="MD13" s="241"/>
      <c r="ME13" s="241"/>
      <c r="MF13" s="241"/>
      <c r="MG13" s="241"/>
      <c r="MH13" s="241"/>
      <c r="MI13" s="241"/>
      <c r="MJ13" s="241"/>
      <c r="MK13" s="241"/>
      <c r="ML13" s="241"/>
      <c r="MM13" s="241"/>
      <c r="MN13" s="241"/>
      <c r="MO13" s="241"/>
      <c r="MP13" s="241"/>
      <c r="MQ13" s="241"/>
      <c r="MR13" s="241"/>
      <c r="MS13" s="241"/>
      <c r="MT13" s="241"/>
      <c r="MU13" s="241"/>
      <c r="MV13" s="241"/>
      <c r="MW13" s="241"/>
      <c r="MX13" s="241"/>
      <c r="MY13" s="241"/>
      <c r="MZ13" s="241"/>
      <c r="NA13" s="241"/>
      <c r="NB13" s="241"/>
      <c r="NC13" s="241"/>
      <c r="ND13" s="241"/>
      <c r="NE13" s="241"/>
      <c r="NF13" s="241"/>
      <c r="NG13" s="241"/>
      <c r="NH13" s="241"/>
      <c r="NI13" s="241"/>
      <c r="NJ13" s="241"/>
      <c r="NK13" s="241"/>
      <c r="NL13" s="241"/>
      <c r="NM13" s="241"/>
      <c r="NN13" s="241"/>
      <c r="NO13" s="241"/>
      <c r="NP13" s="241"/>
      <c r="NQ13" s="241"/>
      <c r="NR13" s="241"/>
      <c r="NS13" s="241"/>
      <c r="NT13" s="241"/>
      <c r="NU13" s="241"/>
      <c r="NV13" s="241"/>
      <c r="NW13" s="241"/>
      <c r="NX13" s="241"/>
      <c r="NY13" s="241"/>
      <c r="NZ13" s="241"/>
      <c r="OA13" s="241"/>
      <c r="OB13" s="241"/>
      <c r="OC13" s="241"/>
      <c r="OD13" s="241"/>
      <c r="OE13" s="241"/>
      <c r="OF13" s="241"/>
      <c r="OG13" s="241"/>
      <c r="OH13" s="241"/>
      <c r="OI13" s="241"/>
      <c r="OJ13" s="241"/>
      <c r="OK13" s="241"/>
      <c r="OL13" s="241"/>
      <c r="OM13" s="241"/>
      <c r="ON13" s="241"/>
      <c r="OO13" s="241"/>
      <c r="OP13" s="241"/>
      <c r="OQ13" s="241"/>
      <c r="OR13" s="241"/>
      <c r="OS13" s="241"/>
      <c r="OT13" s="241"/>
      <c r="OU13" s="241"/>
      <c r="OV13" s="241"/>
      <c r="OW13" s="241"/>
      <c r="OX13" s="241"/>
      <c r="OY13" s="241"/>
      <c r="OZ13" s="241"/>
      <c r="PA13" s="241"/>
      <c r="PB13" s="241"/>
      <c r="PC13" s="241"/>
      <c r="PD13" s="241"/>
      <c r="PE13" s="241"/>
      <c r="PF13" s="241"/>
      <c r="PG13" s="241"/>
      <c r="PH13" s="241"/>
      <c r="PI13" s="241"/>
      <c r="PJ13" s="241"/>
      <c r="PK13" s="241"/>
      <c r="PL13" s="241"/>
      <c r="PM13" s="241"/>
      <c r="PN13" s="241"/>
      <c r="PO13" s="241"/>
      <c r="PP13" s="241"/>
      <c r="PQ13" s="241"/>
      <c r="PR13" s="241"/>
      <c r="PS13" s="241"/>
      <c r="PT13" s="241"/>
      <c r="PU13" s="241"/>
      <c r="PV13" s="241"/>
      <c r="PW13" s="241"/>
      <c r="PX13" s="241"/>
      <c r="PY13" s="241"/>
      <c r="PZ13" s="241"/>
      <c r="QA13" s="241"/>
      <c r="QB13" s="241"/>
      <c r="QC13" s="241"/>
      <c r="QD13" s="241"/>
      <c r="QE13" s="241"/>
      <c r="QF13" s="241"/>
      <c r="QG13" s="241"/>
      <c r="QH13" s="241"/>
      <c r="QI13" s="241"/>
      <c r="QJ13" s="241"/>
      <c r="QK13" s="241"/>
      <c r="QL13" s="241"/>
      <c r="QM13" s="241"/>
      <c r="QN13" s="241"/>
      <c r="QO13" s="241"/>
      <c r="QP13" s="241"/>
      <c r="QQ13" s="241"/>
      <c r="QR13" s="241"/>
      <c r="QS13" s="241"/>
      <c r="QT13" s="241"/>
      <c r="QU13" s="241"/>
      <c r="QV13" s="241"/>
      <c r="QW13" s="241"/>
      <c r="QX13" s="241"/>
      <c r="QY13" s="241"/>
      <c r="QZ13" s="241"/>
      <c r="RA13" s="241"/>
      <c r="RB13" s="241"/>
      <c r="RC13" s="241"/>
      <c r="RD13" s="241"/>
      <c r="RE13" s="241"/>
      <c r="RF13" s="241"/>
      <c r="RG13" s="241"/>
      <c r="RH13" s="241"/>
      <c r="RI13" s="241"/>
      <c r="RJ13" s="241"/>
      <c r="RK13" s="241"/>
      <c r="RL13" s="241"/>
      <c r="RM13" s="241"/>
      <c r="RN13" s="241"/>
      <c r="RO13" s="241"/>
      <c r="RP13" s="241"/>
      <c r="RQ13" s="241"/>
      <c r="RR13" s="241"/>
      <c r="RS13" s="241"/>
      <c r="RT13" s="241"/>
      <c r="RU13" s="241"/>
      <c r="RV13" s="241"/>
      <c r="RW13" s="241"/>
      <c r="RX13" s="241"/>
      <c r="RY13" s="241"/>
      <c r="RZ13" s="241"/>
      <c r="SA13" s="241"/>
      <c r="SB13" s="241"/>
      <c r="SC13" s="241"/>
      <c r="SD13" s="241"/>
      <c r="SE13" s="241"/>
      <c r="SF13" s="241"/>
      <c r="SG13" s="241"/>
      <c r="SH13" s="241"/>
      <c r="SI13" s="241"/>
      <c r="SJ13" s="241"/>
      <c r="SK13" s="241"/>
      <c r="SL13" s="241"/>
      <c r="SM13" s="241"/>
      <c r="SN13" s="241"/>
      <c r="SO13" s="241"/>
      <c r="SP13" s="241"/>
      <c r="SQ13" s="241"/>
      <c r="SR13" s="241"/>
      <c r="SS13" s="241"/>
      <c r="ST13" s="241"/>
      <c r="SU13" s="241"/>
      <c r="SV13" s="241"/>
      <c r="SW13" s="241"/>
      <c r="SX13" s="241"/>
      <c r="SY13" s="241"/>
      <c r="SZ13" s="241"/>
      <c r="TA13" s="241"/>
      <c r="TB13" s="241"/>
      <c r="TC13" s="241"/>
      <c r="TD13" s="241"/>
      <c r="TE13" s="241"/>
      <c r="TF13" s="241"/>
      <c r="TG13" s="241"/>
      <c r="TH13" s="241"/>
      <c r="TI13" s="241"/>
      <c r="TJ13" s="241"/>
      <c r="TK13" s="241"/>
      <c r="TL13" s="241"/>
      <c r="TM13" s="241"/>
      <c r="TN13" s="241"/>
      <c r="TO13" s="241"/>
      <c r="TP13" s="241"/>
      <c r="TQ13" s="241"/>
      <c r="TR13" s="241"/>
      <c r="TS13" s="241"/>
      <c r="TT13" s="241"/>
      <c r="TU13" s="241"/>
      <c r="TV13" s="241"/>
      <c r="TW13" s="241"/>
      <c r="TX13" s="241"/>
      <c r="TY13" s="241"/>
      <c r="TZ13" s="241"/>
      <c r="UA13" s="241"/>
      <c r="UB13" s="241"/>
      <c r="UC13" s="241"/>
      <c r="UD13" s="241"/>
      <c r="UE13" s="241"/>
      <c r="UF13" s="241"/>
      <c r="UG13" s="241"/>
      <c r="UH13" s="241"/>
      <c r="UI13" s="241"/>
      <c r="UJ13" s="241"/>
      <c r="UK13" s="241"/>
      <c r="UL13" s="241"/>
      <c r="UM13" s="241"/>
      <c r="UN13" s="241"/>
      <c r="UO13" s="241"/>
      <c r="UP13" s="241"/>
      <c r="UQ13" s="241"/>
      <c r="UR13" s="241"/>
      <c r="US13" s="241"/>
      <c r="UT13" s="241"/>
      <c r="UU13" s="241"/>
      <c r="UV13" s="241"/>
      <c r="UW13" s="241"/>
      <c r="UX13" s="241"/>
      <c r="UY13" s="241"/>
      <c r="UZ13" s="241"/>
      <c r="VA13" s="241"/>
      <c r="VB13" s="241"/>
      <c r="VC13" s="241"/>
      <c r="VD13" s="241"/>
      <c r="VE13" s="241"/>
      <c r="VF13" s="241"/>
      <c r="VG13" s="241"/>
      <c r="VH13" s="241"/>
      <c r="VI13" s="241"/>
      <c r="VJ13" s="241"/>
      <c r="VK13" s="241"/>
      <c r="VL13" s="241"/>
      <c r="VM13" s="241"/>
      <c r="VN13" s="241"/>
      <c r="VO13" s="241"/>
      <c r="VP13" s="241"/>
      <c r="VQ13" s="241"/>
      <c r="VR13" s="241"/>
      <c r="VS13" s="241"/>
      <c r="VT13" s="241"/>
      <c r="VU13" s="241"/>
      <c r="VV13" s="241"/>
      <c r="VW13" s="241"/>
      <c r="VX13" s="241"/>
      <c r="VY13" s="241"/>
      <c r="VZ13" s="241"/>
      <c r="WA13" s="241"/>
      <c r="WB13" s="241"/>
      <c r="WC13" s="241"/>
      <c r="WD13" s="241"/>
      <c r="WE13" s="241"/>
      <c r="WF13" s="241"/>
      <c r="WG13" s="241"/>
      <c r="WH13" s="241"/>
      <c r="WI13" s="241"/>
      <c r="WJ13" s="241"/>
      <c r="WK13" s="241"/>
      <c r="WL13" s="241"/>
      <c r="WM13" s="241"/>
      <c r="WN13" s="241"/>
      <c r="WO13" s="241"/>
      <c r="WP13" s="241"/>
      <c r="WQ13" s="241"/>
      <c r="WR13" s="241"/>
      <c r="WS13" s="241"/>
      <c r="WT13" s="241"/>
      <c r="WU13" s="241"/>
      <c r="WV13" s="241"/>
      <c r="WW13" s="241"/>
      <c r="WX13" s="241"/>
      <c r="WY13" s="241"/>
      <c r="WZ13" s="241"/>
      <c r="XA13" s="241"/>
      <c r="XB13" s="241"/>
      <c r="XC13" s="241"/>
      <c r="XD13" s="241"/>
      <c r="XE13" s="241"/>
      <c r="XF13" s="241"/>
      <c r="XG13" s="241"/>
      <c r="XH13" s="241"/>
      <c r="XI13" s="241"/>
      <c r="XJ13" s="241"/>
      <c r="XK13" s="241"/>
      <c r="XL13" s="241"/>
      <c r="XM13" s="241"/>
      <c r="XN13" s="241"/>
      <c r="XO13" s="241"/>
      <c r="XP13" s="241"/>
      <c r="XQ13" s="241"/>
      <c r="XR13" s="241"/>
      <c r="XS13" s="241"/>
      <c r="XT13" s="241"/>
      <c r="XU13" s="241"/>
      <c r="XV13" s="241"/>
      <c r="XW13" s="241"/>
      <c r="XX13" s="241"/>
      <c r="XY13" s="241"/>
      <c r="XZ13" s="241"/>
      <c r="YA13" s="241"/>
      <c r="YB13" s="241"/>
      <c r="YC13" s="241"/>
      <c r="YD13" s="241"/>
      <c r="YE13" s="241"/>
      <c r="YF13" s="241"/>
      <c r="YG13" s="241"/>
      <c r="YH13" s="241"/>
      <c r="YI13" s="241"/>
      <c r="YJ13" s="241"/>
      <c r="YK13" s="241"/>
      <c r="YL13" s="241"/>
      <c r="YM13" s="241"/>
      <c r="YN13" s="241"/>
      <c r="YO13" s="241"/>
      <c r="YP13" s="241"/>
      <c r="YQ13" s="241"/>
      <c r="YR13" s="241"/>
      <c r="YS13" s="241"/>
      <c r="YT13" s="241"/>
      <c r="YU13" s="241"/>
      <c r="YV13" s="241"/>
      <c r="YW13" s="241"/>
      <c r="YX13" s="241"/>
      <c r="YY13" s="241"/>
      <c r="YZ13" s="241"/>
      <c r="ZA13" s="241"/>
      <c r="ZB13" s="241"/>
      <c r="ZC13" s="241"/>
      <c r="ZD13" s="241"/>
      <c r="ZE13" s="241"/>
      <c r="ZF13" s="241"/>
      <c r="ZG13" s="241"/>
      <c r="ZH13" s="241"/>
      <c r="ZI13" s="241"/>
      <c r="ZJ13" s="241"/>
      <c r="ZK13" s="241"/>
      <c r="ZL13" s="241"/>
      <c r="ZM13" s="241"/>
      <c r="ZN13" s="241"/>
      <c r="ZO13" s="241"/>
      <c r="ZP13" s="241"/>
      <c r="ZQ13" s="241"/>
      <c r="ZR13" s="241"/>
      <c r="ZS13" s="241"/>
      <c r="ZT13" s="241"/>
      <c r="ZU13" s="241"/>
      <c r="ZV13" s="241"/>
      <c r="ZW13" s="241"/>
      <c r="ZX13" s="241"/>
      <c r="ZY13" s="241"/>
      <c r="ZZ13" s="241"/>
      <c r="AAA13" s="241"/>
      <c r="AAB13" s="241"/>
      <c r="AAC13" s="241"/>
      <c r="AAD13" s="241"/>
      <c r="AAE13" s="241"/>
      <c r="AAF13" s="241"/>
      <c r="AAG13" s="241"/>
      <c r="AAH13" s="241"/>
      <c r="AAI13" s="241"/>
      <c r="AAJ13" s="241"/>
      <c r="AAK13" s="241"/>
      <c r="AAL13" s="241"/>
      <c r="AAM13" s="241"/>
      <c r="AAN13" s="241"/>
      <c r="AAO13" s="241"/>
      <c r="AAP13" s="241"/>
      <c r="AAQ13" s="241"/>
      <c r="AAR13" s="241"/>
      <c r="AAS13" s="241"/>
      <c r="AAT13" s="241"/>
      <c r="AAU13" s="241"/>
      <c r="AAV13" s="241"/>
      <c r="AAW13" s="241"/>
      <c r="AAX13" s="241"/>
      <c r="AAY13" s="241"/>
      <c r="AAZ13" s="241"/>
      <c r="ABA13" s="241"/>
      <c r="ABB13" s="241"/>
      <c r="ABC13" s="241"/>
      <c r="ABD13" s="241"/>
      <c r="ABE13" s="241"/>
      <c r="ABF13" s="241"/>
      <c r="ABG13" s="241"/>
      <c r="ABH13" s="241"/>
      <c r="ABI13" s="241"/>
      <c r="ABJ13" s="241"/>
      <c r="ABK13" s="241"/>
      <c r="ABL13" s="241"/>
      <c r="ABM13" s="241"/>
      <c r="ABN13" s="241"/>
      <c r="ABO13" s="241"/>
      <c r="ABP13" s="241"/>
      <c r="ABQ13" s="241"/>
      <c r="ABR13" s="241"/>
      <c r="ABS13" s="241"/>
      <c r="ABT13" s="241"/>
      <c r="ABU13" s="241"/>
      <c r="ABV13" s="241"/>
      <c r="ABW13" s="241"/>
      <c r="ABX13" s="241"/>
      <c r="ABY13" s="241"/>
      <c r="ABZ13" s="241"/>
      <c r="ACA13" s="241"/>
      <c r="ACB13" s="241"/>
      <c r="ACC13" s="241"/>
      <c r="ACD13" s="241"/>
      <c r="ACE13" s="241"/>
      <c r="ACF13" s="241"/>
      <c r="ACG13" s="241"/>
      <c r="ACH13" s="241"/>
      <c r="ACI13" s="241"/>
      <c r="ACJ13" s="241"/>
      <c r="ACK13" s="241"/>
      <c r="ACL13" s="241"/>
      <c r="ACM13" s="241"/>
      <c r="ACN13" s="241"/>
      <c r="ACO13" s="241"/>
      <c r="ACP13" s="241"/>
      <c r="ACQ13" s="241"/>
      <c r="ACR13" s="241"/>
      <c r="ACS13" s="241"/>
      <c r="ACT13" s="241"/>
      <c r="ACU13" s="241"/>
      <c r="ACV13" s="241"/>
      <c r="ACW13" s="241"/>
      <c r="ACX13" s="241"/>
      <c r="ACY13" s="241"/>
      <c r="ACZ13" s="241"/>
      <c r="ADA13" s="241"/>
      <c r="ADB13" s="241"/>
      <c r="ADC13" s="241"/>
      <c r="ADD13" s="241"/>
      <c r="ADE13" s="241"/>
      <c r="ADF13" s="241"/>
      <c r="ADG13" s="241"/>
      <c r="ADH13" s="241"/>
      <c r="ADI13" s="241"/>
      <c r="ADJ13" s="241"/>
      <c r="ADK13" s="241"/>
      <c r="ADL13" s="241"/>
      <c r="ADM13" s="241"/>
      <c r="ADN13" s="241"/>
      <c r="ADO13" s="241"/>
      <c r="ADP13" s="241"/>
      <c r="ADQ13" s="241"/>
      <c r="ADR13" s="241"/>
      <c r="ADS13" s="241"/>
      <c r="ADT13" s="241"/>
      <c r="ADU13" s="241"/>
      <c r="ADV13" s="241"/>
      <c r="ADW13" s="241"/>
      <c r="ADX13" s="241"/>
      <c r="ADY13" s="241"/>
      <c r="ADZ13" s="241"/>
      <c r="AEA13" s="241"/>
      <c r="AEB13" s="241"/>
      <c r="AEC13" s="241"/>
      <c r="AED13" s="241"/>
      <c r="AEE13" s="241"/>
      <c r="AEF13" s="241"/>
      <c r="AEG13" s="241"/>
      <c r="AEH13" s="241"/>
      <c r="AEI13" s="241"/>
      <c r="AEJ13" s="241"/>
      <c r="AEK13" s="241"/>
      <c r="AEL13" s="241"/>
      <c r="AEM13" s="241"/>
      <c r="AEN13" s="241"/>
      <c r="AEO13" s="241"/>
      <c r="AEP13" s="241"/>
      <c r="AEQ13" s="241"/>
      <c r="AER13" s="241"/>
      <c r="AES13" s="241"/>
      <c r="AET13" s="241"/>
      <c r="AEU13" s="241"/>
      <c r="AEV13" s="241"/>
      <c r="AEW13" s="241"/>
      <c r="AEX13" s="241"/>
      <c r="AEY13" s="241"/>
      <c r="AEZ13" s="241"/>
      <c r="AFA13" s="241"/>
      <c r="AFB13" s="241"/>
      <c r="AFC13" s="241"/>
      <c r="AFD13" s="241"/>
      <c r="AFE13" s="241"/>
      <c r="AFF13" s="241"/>
      <c r="AFG13" s="241"/>
      <c r="AFH13" s="241"/>
      <c r="AFI13" s="241"/>
      <c r="AFJ13" s="241"/>
      <c r="AFK13" s="241"/>
      <c r="AFL13" s="241"/>
      <c r="AFM13" s="241"/>
      <c r="AFN13" s="241"/>
      <c r="AFO13" s="241"/>
      <c r="AFP13" s="241"/>
      <c r="AFQ13" s="241"/>
      <c r="AFR13" s="241"/>
      <c r="AFS13" s="241"/>
      <c r="AFT13" s="241"/>
      <c r="AFU13" s="241"/>
      <c r="AFV13" s="241"/>
      <c r="AFW13" s="241"/>
      <c r="AFX13" s="241"/>
      <c r="AFY13" s="241"/>
      <c r="AFZ13" s="241"/>
      <c r="AGA13" s="241"/>
      <c r="AGB13" s="241"/>
      <c r="AGC13" s="241"/>
      <c r="AGD13" s="241"/>
      <c r="AGE13" s="241"/>
      <c r="AGF13" s="241"/>
      <c r="AGG13" s="241"/>
      <c r="AGH13" s="241"/>
      <c r="AGI13" s="241"/>
      <c r="AGJ13" s="241"/>
      <c r="AGK13" s="241"/>
      <c r="AGL13" s="241"/>
      <c r="AGM13" s="241"/>
      <c r="AGN13" s="241"/>
      <c r="AGO13" s="241"/>
      <c r="AGP13" s="241"/>
      <c r="AGQ13" s="241"/>
      <c r="AGR13" s="241"/>
      <c r="AGS13" s="241"/>
      <c r="AGT13" s="241"/>
      <c r="AGU13" s="241"/>
      <c r="AGV13" s="241"/>
      <c r="AGW13" s="241"/>
      <c r="AGX13" s="241"/>
      <c r="AGY13" s="241"/>
      <c r="AGZ13" s="241"/>
      <c r="AHA13" s="241"/>
    </row>
    <row r="14" spans="1:885" ht="71.400000000000006" customHeight="1" x14ac:dyDescent="0.3">
      <c r="A14" s="242"/>
      <c r="B14" s="256"/>
      <c r="C14" s="249"/>
      <c r="D14" s="249"/>
      <c r="E14" s="249"/>
      <c r="F14" s="253"/>
      <c r="G14" s="249"/>
      <c r="H14" s="249"/>
      <c r="I14" s="249"/>
      <c r="J14" s="246"/>
      <c r="K14" s="257"/>
      <c r="L14" s="261"/>
      <c r="M14" s="604"/>
      <c r="N14" s="302"/>
      <c r="O14" s="624"/>
      <c r="P14" s="247"/>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247"/>
      <c r="BF14" s="247"/>
      <c r="BG14" s="247"/>
      <c r="BH14" s="247"/>
      <c r="BI14" s="247"/>
      <c r="BJ14" s="247"/>
      <c r="BK14" s="247"/>
      <c r="BL14" s="247"/>
      <c r="BM14" s="247"/>
      <c r="BN14" s="247"/>
      <c r="BO14" s="247"/>
      <c r="BP14" s="247"/>
      <c r="BQ14" s="247"/>
      <c r="BR14" s="247"/>
      <c r="BS14" s="247"/>
      <c r="BT14" s="247"/>
      <c r="BU14" s="247"/>
      <c r="BV14" s="247"/>
      <c r="BW14" s="247"/>
      <c r="BX14" s="247"/>
      <c r="BY14" s="247"/>
      <c r="BZ14" s="247"/>
      <c r="CA14" s="247"/>
      <c r="CB14" s="247"/>
      <c r="CC14" s="247"/>
      <c r="CD14" s="247"/>
      <c r="CE14" s="247"/>
      <c r="CF14" s="247"/>
      <c r="CG14" s="247"/>
      <c r="CH14" s="247"/>
      <c r="CI14" s="247"/>
      <c r="CJ14" s="247"/>
      <c r="CK14" s="247"/>
      <c r="CL14" s="247"/>
      <c r="CM14" s="247"/>
      <c r="CN14" s="247"/>
      <c r="CO14" s="247"/>
      <c r="CP14" s="247"/>
      <c r="CQ14" s="247"/>
      <c r="CR14" s="247"/>
      <c r="CS14" s="247"/>
      <c r="CT14" s="247"/>
      <c r="CU14" s="247"/>
      <c r="CV14" s="247"/>
      <c r="CW14" s="247"/>
      <c r="CX14" s="247"/>
      <c r="CY14" s="247"/>
      <c r="CZ14" s="247"/>
      <c r="DA14" s="247"/>
      <c r="DB14" s="247"/>
      <c r="DC14" s="247"/>
      <c r="DD14" s="247"/>
      <c r="DE14" s="247"/>
      <c r="DF14" s="247"/>
      <c r="DG14" s="247"/>
      <c r="DH14" s="247"/>
      <c r="DI14" s="247"/>
      <c r="DJ14" s="247"/>
      <c r="DK14" s="247"/>
      <c r="DL14" s="247"/>
      <c r="DM14" s="247"/>
      <c r="DN14" s="247"/>
      <c r="DO14" s="247"/>
      <c r="DP14" s="247"/>
      <c r="DQ14" s="247"/>
      <c r="DR14" s="247"/>
      <c r="DS14" s="247"/>
      <c r="DT14" s="247"/>
      <c r="DU14" s="247"/>
      <c r="DV14" s="247"/>
      <c r="DW14" s="247"/>
      <c r="DX14" s="247"/>
      <c r="DY14" s="247"/>
      <c r="DZ14" s="247"/>
      <c r="EA14" s="247"/>
      <c r="EB14" s="247"/>
      <c r="EC14" s="247"/>
      <c r="ED14" s="247"/>
      <c r="EE14" s="247"/>
      <c r="EF14" s="247"/>
      <c r="EG14" s="247"/>
      <c r="EH14" s="247"/>
      <c r="EI14" s="247"/>
      <c r="EJ14" s="247"/>
      <c r="EK14" s="247"/>
      <c r="EL14" s="247"/>
      <c r="EM14" s="247"/>
      <c r="EN14" s="247"/>
      <c r="EO14" s="247"/>
      <c r="EP14" s="247"/>
      <c r="EQ14" s="247"/>
      <c r="ER14" s="247"/>
      <c r="ES14" s="247"/>
      <c r="ET14" s="247"/>
      <c r="EU14" s="247"/>
      <c r="EV14" s="247"/>
      <c r="EW14" s="247"/>
      <c r="EX14" s="247"/>
      <c r="EY14" s="247"/>
      <c r="EZ14" s="247"/>
      <c r="FA14" s="247"/>
      <c r="FB14" s="247"/>
      <c r="FC14" s="247"/>
      <c r="FD14" s="247"/>
      <c r="FE14" s="247"/>
      <c r="FF14" s="247"/>
      <c r="FG14" s="247"/>
      <c r="FH14" s="247"/>
      <c r="FI14" s="247"/>
      <c r="FJ14" s="247"/>
      <c r="FK14" s="247"/>
      <c r="FL14" s="247"/>
      <c r="FM14" s="247"/>
      <c r="FN14" s="247"/>
      <c r="FO14" s="247"/>
      <c r="FP14" s="247"/>
      <c r="FQ14" s="247"/>
      <c r="FR14" s="247"/>
      <c r="FS14" s="247"/>
      <c r="FT14" s="247"/>
      <c r="FU14" s="247"/>
      <c r="FV14" s="247"/>
      <c r="FW14" s="247"/>
      <c r="FX14" s="247"/>
      <c r="FY14" s="247"/>
      <c r="FZ14" s="247"/>
      <c r="GA14" s="247"/>
      <c r="GB14" s="247"/>
      <c r="GC14" s="247"/>
      <c r="GD14" s="247"/>
      <c r="GE14" s="247"/>
      <c r="GF14" s="247"/>
      <c r="GG14" s="247"/>
      <c r="GH14" s="247"/>
      <c r="GI14" s="247"/>
      <c r="GJ14" s="247"/>
      <c r="GK14" s="247"/>
      <c r="GL14" s="247"/>
      <c r="GM14" s="247"/>
      <c r="GN14" s="247"/>
      <c r="GO14" s="247"/>
      <c r="GP14" s="247"/>
      <c r="GQ14" s="247"/>
      <c r="GR14" s="247"/>
      <c r="GS14" s="247"/>
      <c r="GT14" s="247"/>
      <c r="GU14" s="247"/>
      <c r="GV14" s="247"/>
      <c r="GW14" s="247"/>
      <c r="GX14" s="247"/>
      <c r="GY14" s="247"/>
      <c r="GZ14" s="247"/>
      <c r="HA14" s="247"/>
      <c r="HB14" s="247"/>
      <c r="HC14" s="247"/>
      <c r="HD14" s="247"/>
      <c r="HE14" s="247"/>
      <c r="HF14" s="247"/>
      <c r="HG14" s="247"/>
      <c r="HH14" s="247"/>
      <c r="HI14" s="247"/>
      <c r="HJ14" s="247"/>
      <c r="HK14" s="247"/>
      <c r="HL14" s="247"/>
      <c r="HM14" s="247"/>
      <c r="HN14" s="247"/>
      <c r="HO14" s="247"/>
      <c r="HP14" s="247"/>
      <c r="HQ14" s="247"/>
      <c r="HR14" s="247"/>
      <c r="HS14" s="247"/>
      <c r="HT14" s="247"/>
      <c r="HU14" s="247"/>
      <c r="HV14" s="247"/>
      <c r="HW14" s="247"/>
      <c r="HX14" s="247"/>
      <c r="HY14" s="247"/>
      <c r="HZ14" s="247"/>
      <c r="IA14" s="247"/>
      <c r="IB14" s="247"/>
      <c r="IC14" s="247"/>
      <c r="ID14" s="247"/>
      <c r="IE14" s="247"/>
      <c r="IF14" s="247"/>
      <c r="IG14" s="247"/>
      <c r="IH14" s="247"/>
      <c r="II14" s="247"/>
      <c r="IJ14" s="247"/>
      <c r="IK14" s="247"/>
      <c r="IL14" s="247"/>
      <c r="IM14" s="247"/>
      <c r="IN14" s="247"/>
      <c r="IO14" s="247"/>
      <c r="IP14" s="247"/>
      <c r="IQ14" s="247"/>
      <c r="IR14" s="247"/>
      <c r="IS14" s="247"/>
      <c r="IT14" s="247"/>
      <c r="IU14" s="247"/>
      <c r="IV14" s="247"/>
      <c r="IW14" s="247"/>
      <c r="IX14" s="247"/>
      <c r="IY14" s="247"/>
      <c r="IZ14" s="247"/>
      <c r="JA14" s="247"/>
      <c r="JB14" s="247"/>
      <c r="JC14" s="247"/>
      <c r="JD14" s="247"/>
      <c r="JE14" s="247"/>
      <c r="JF14" s="247"/>
      <c r="JG14" s="247"/>
      <c r="JH14" s="247"/>
      <c r="JI14" s="247"/>
      <c r="JJ14" s="247"/>
      <c r="JK14" s="247"/>
      <c r="JL14" s="247"/>
      <c r="JM14" s="247"/>
      <c r="JN14" s="247"/>
      <c r="JO14" s="247"/>
      <c r="JP14" s="247"/>
      <c r="JQ14" s="247"/>
      <c r="JR14" s="247"/>
      <c r="JS14" s="247"/>
      <c r="JT14" s="247"/>
      <c r="JU14" s="247"/>
      <c r="JV14" s="247"/>
      <c r="JW14" s="247"/>
      <c r="JX14" s="247"/>
      <c r="JY14" s="247"/>
      <c r="JZ14" s="247"/>
      <c r="KA14" s="247"/>
      <c r="KB14" s="247"/>
      <c r="KC14" s="247"/>
      <c r="KD14" s="247"/>
      <c r="KE14" s="247"/>
      <c r="KF14" s="247"/>
      <c r="KG14" s="247"/>
      <c r="KH14" s="247"/>
      <c r="KI14" s="247"/>
      <c r="KJ14" s="247"/>
      <c r="KK14" s="247"/>
      <c r="KL14" s="247"/>
      <c r="KM14" s="247"/>
      <c r="KN14" s="247"/>
      <c r="KO14" s="247"/>
      <c r="KP14" s="247"/>
      <c r="KQ14" s="247"/>
      <c r="KR14" s="247"/>
      <c r="KS14" s="247"/>
      <c r="KT14" s="247"/>
      <c r="KU14" s="247"/>
      <c r="KV14" s="247"/>
      <c r="KW14" s="247"/>
      <c r="KX14" s="247"/>
      <c r="KY14" s="247"/>
      <c r="KZ14" s="247"/>
      <c r="LA14" s="247"/>
      <c r="LB14" s="247"/>
      <c r="LC14" s="247"/>
      <c r="LD14" s="247"/>
      <c r="LE14" s="247"/>
      <c r="LF14" s="247"/>
      <c r="LG14" s="247"/>
      <c r="LH14" s="247"/>
      <c r="LI14" s="247"/>
      <c r="LJ14" s="247"/>
      <c r="LK14" s="247"/>
      <c r="LL14" s="247"/>
      <c r="LM14" s="247"/>
      <c r="LN14" s="247"/>
      <c r="LO14" s="247"/>
      <c r="LP14" s="247"/>
      <c r="LQ14" s="247"/>
      <c r="LR14" s="247"/>
      <c r="LS14" s="247"/>
      <c r="LT14" s="247"/>
      <c r="LU14" s="247"/>
      <c r="LV14" s="247"/>
      <c r="LW14" s="247"/>
      <c r="LX14" s="247"/>
      <c r="LY14" s="247"/>
      <c r="LZ14" s="247"/>
      <c r="MA14" s="247"/>
      <c r="MB14" s="247"/>
      <c r="MC14" s="247"/>
      <c r="MD14" s="247"/>
      <c r="ME14" s="247"/>
      <c r="MF14" s="247"/>
      <c r="MG14" s="247"/>
      <c r="MH14" s="247"/>
      <c r="MI14" s="247"/>
      <c r="MJ14" s="247"/>
      <c r="MK14" s="247"/>
      <c r="ML14" s="247"/>
      <c r="MM14" s="247"/>
      <c r="MN14" s="247"/>
      <c r="MO14" s="247"/>
      <c r="MP14" s="247"/>
      <c r="MQ14" s="247"/>
      <c r="MR14" s="247"/>
      <c r="MS14" s="247"/>
      <c r="MT14" s="247"/>
      <c r="MU14" s="247"/>
      <c r="MV14" s="247"/>
      <c r="MW14" s="247"/>
      <c r="MX14" s="247"/>
      <c r="MY14" s="247"/>
      <c r="MZ14" s="247"/>
      <c r="NA14" s="247"/>
      <c r="NB14" s="247"/>
      <c r="NC14" s="247"/>
      <c r="ND14" s="247"/>
      <c r="NE14" s="247"/>
      <c r="NF14" s="247"/>
      <c r="NG14" s="247"/>
      <c r="NH14" s="247"/>
      <c r="NI14" s="247"/>
      <c r="NJ14" s="247"/>
      <c r="NK14" s="247"/>
      <c r="NL14" s="247"/>
      <c r="NM14" s="247"/>
      <c r="NN14" s="247"/>
      <c r="NO14" s="247"/>
      <c r="NP14" s="247"/>
      <c r="NQ14" s="247"/>
      <c r="NR14" s="247"/>
      <c r="NS14" s="247"/>
      <c r="NT14" s="247"/>
      <c r="NU14" s="247"/>
      <c r="NV14" s="247"/>
      <c r="NW14" s="247"/>
      <c r="NX14" s="247"/>
      <c r="NY14" s="247"/>
      <c r="NZ14" s="247"/>
      <c r="OA14" s="247"/>
      <c r="OB14" s="247"/>
      <c r="OC14" s="247"/>
      <c r="OD14" s="247"/>
      <c r="OE14" s="247"/>
      <c r="OF14" s="247"/>
      <c r="OG14" s="247"/>
      <c r="OH14" s="247"/>
      <c r="OI14" s="247"/>
      <c r="OJ14" s="247"/>
      <c r="OK14" s="247"/>
      <c r="OL14" s="247"/>
      <c r="OM14" s="247"/>
      <c r="ON14" s="247"/>
      <c r="OO14" s="247"/>
      <c r="OP14" s="247"/>
      <c r="OQ14" s="247"/>
      <c r="OR14" s="247"/>
      <c r="OS14" s="247"/>
      <c r="OT14" s="247"/>
      <c r="OU14" s="247"/>
      <c r="OV14" s="247"/>
      <c r="OW14" s="247"/>
      <c r="OX14" s="247"/>
      <c r="OY14" s="247"/>
      <c r="OZ14" s="247"/>
      <c r="PA14" s="247"/>
      <c r="PB14" s="247"/>
      <c r="PC14" s="247"/>
      <c r="PD14" s="247"/>
      <c r="PE14" s="247"/>
      <c r="PF14" s="247"/>
      <c r="PG14" s="247"/>
      <c r="PH14" s="247"/>
      <c r="PI14" s="247"/>
      <c r="PJ14" s="247"/>
      <c r="PK14" s="247"/>
      <c r="PL14" s="247"/>
      <c r="PM14" s="247"/>
      <c r="PN14" s="247"/>
      <c r="PO14" s="247"/>
      <c r="PP14" s="247"/>
      <c r="PQ14" s="247"/>
      <c r="PR14" s="247"/>
      <c r="PS14" s="247"/>
      <c r="PT14" s="247"/>
      <c r="PU14" s="247"/>
      <c r="PV14" s="247"/>
      <c r="PW14" s="247"/>
      <c r="PX14" s="247"/>
      <c r="PY14" s="247"/>
      <c r="PZ14" s="247"/>
      <c r="QA14" s="247"/>
      <c r="QB14" s="247"/>
      <c r="QC14" s="247"/>
      <c r="QD14" s="247"/>
      <c r="QE14" s="247"/>
      <c r="QF14" s="247"/>
      <c r="QG14" s="247"/>
      <c r="QH14" s="247"/>
      <c r="QI14" s="247"/>
      <c r="QJ14" s="247"/>
      <c r="QK14" s="247"/>
      <c r="QL14" s="247"/>
      <c r="QM14" s="247"/>
      <c r="QN14" s="247"/>
      <c r="QO14" s="247"/>
      <c r="QP14" s="247"/>
      <c r="QQ14" s="247"/>
      <c r="QR14" s="247"/>
      <c r="QS14" s="247"/>
      <c r="QT14" s="247"/>
      <c r="QU14" s="247"/>
      <c r="QV14" s="247"/>
      <c r="QW14" s="247"/>
      <c r="QX14" s="247"/>
      <c r="QY14" s="247"/>
      <c r="QZ14" s="247"/>
      <c r="RA14" s="247"/>
      <c r="RB14" s="247"/>
      <c r="RC14" s="247"/>
      <c r="RD14" s="247"/>
      <c r="RE14" s="247"/>
      <c r="RF14" s="247"/>
      <c r="RG14" s="247"/>
      <c r="RH14" s="247"/>
      <c r="RI14" s="247"/>
      <c r="RJ14" s="247"/>
      <c r="RK14" s="247"/>
      <c r="RL14" s="247"/>
      <c r="RM14" s="247"/>
      <c r="RN14" s="247"/>
      <c r="RO14" s="247"/>
      <c r="RP14" s="247"/>
      <c r="RQ14" s="247"/>
      <c r="RR14" s="247"/>
      <c r="RS14" s="247"/>
      <c r="RT14" s="247"/>
      <c r="RU14" s="247"/>
      <c r="RV14" s="247"/>
      <c r="RW14" s="247"/>
      <c r="RX14" s="247"/>
      <c r="RY14" s="247"/>
      <c r="RZ14" s="247"/>
      <c r="SA14" s="247"/>
      <c r="SB14" s="247"/>
      <c r="SC14" s="247"/>
      <c r="SD14" s="247"/>
      <c r="SE14" s="247"/>
      <c r="SF14" s="247"/>
      <c r="SG14" s="247"/>
      <c r="SH14" s="247"/>
      <c r="SI14" s="247"/>
      <c r="SJ14" s="247"/>
      <c r="SK14" s="247"/>
      <c r="SL14" s="247"/>
      <c r="SM14" s="247"/>
      <c r="SN14" s="247"/>
      <c r="SO14" s="247"/>
      <c r="SP14" s="247"/>
      <c r="SQ14" s="247"/>
      <c r="SR14" s="247"/>
      <c r="SS14" s="247"/>
      <c r="ST14" s="247"/>
      <c r="SU14" s="247"/>
      <c r="SV14" s="247"/>
      <c r="SW14" s="247"/>
      <c r="SX14" s="247"/>
      <c r="SY14" s="247"/>
      <c r="SZ14" s="247"/>
      <c r="TA14" s="247"/>
      <c r="TB14" s="247"/>
      <c r="TC14" s="247"/>
      <c r="TD14" s="247"/>
      <c r="TE14" s="247"/>
      <c r="TF14" s="247"/>
      <c r="TG14" s="247"/>
      <c r="TH14" s="247"/>
      <c r="TI14" s="247"/>
      <c r="TJ14" s="247"/>
      <c r="TK14" s="247"/>
      <c r="TL14" s="247"/>
      <c r="TM14" s="247"/>
      <c r="TN14" s="247"/>
      <c r="TO14" s="247"/>
      <c r="TP14" s="247"/>
      <c r="TQ14" s="247"/>
      <c r="TR14" s="247"/>
      <c r="TS14" s="247"/>
      <c r="TT14" s="247"/>
      <c r="TU14" s="247"/>
      <c r="TV14" s="247"/>
      <c r="TW14" s="247"/>
      <c r="TX14" s="247"/>
      <c r="TY14" s="247"/>
      <c r="TZ14" s="247"/>
      <c r="UA14" s="247"/>
      <c r="UB14" s="247"/>
      <c r="UC14" s="247"/>
      <c r="UD14" s="247"/>
      <c r="UE14" s="247"/>
      <c r="UF14" s="247"/>
      <c r="UG14" s="247"/>
      <c r="UH14" s="247"/>
      <c r="UI14" s="247"/>
      <c r="UJ14" s="247"/>
      <c r="UK14" s="247"/>
      <c r="UL14" s="247"/>
      <c r="UM14" s="247"/>
      <c r="UN14" s="247"/>
      <c r="UO14" s="247"/>
      <c r="UP14" s="247"/>
      <c r="UQ14" s="247"/>
      <c r="UR14" s="247"/>
      <c r="US14" s="247"/>
      <c r="UT14" s="247"/>
      <c r="UU14" s="247"/>
      <c r="UV14" s="247"/>
      <c r="UW14" s="247"/>
      <c r="UX14" s="247"/>
      <c r="UY14" s="247"/>
      <c r="UZ14" s="247"/>
      <c r="VA14" s="247"/>
      <c r="VB14" s="247"/>
      <c r="VC14" s="247"/>
      <c r="VD14" s="247"/>
      <c r="VE14" s="247"/>
      <c r="VF14" s="247"/>
      <c r="VG14" s="247"/>
      <c r="VH14" s="247"/>
      <c r="VI14" s="247"/>
      <c r="VJ14" s="247"/>
      <c r="VK14" s="247"/>
      <c r="VL14" s="247"/>
      <c r="VM14" s="247"/>
      <c r="VN14" s="247"/>
      <c r="VO14" s="247"/>
      <c r="VP14" s="247"/>
      <c r="VQ14" s="247"/>
      <c r="VR14" s="247"/>
      <c r="VS14" s="247"/>
      <c r="VT14" s="247"/>
      <c r="VU14" s="247"/>
      <c r="VV14" s="247"/>
      <c r="VW14" s="247"/>
      <c r="VX14" s="247"/>
      <c r="VY14" s="247"/>
      <c r="VZ14" s="247"/>
      <c r="WA14" s="247"/>
      <c r="WB14" s="247"/>
      <c r="WC14" s="247"/>
      <c r="WD14" s="247"/>
      <c r="WE14" s="247"/>
      <c r="WF14" s="247"/>
      <c r="WG14" s="247"/>
      <c r="WH14" s="247"/>
      <c r="WI14" s="247"/>
      <c r="WJ14" s="247"/>
      <c r="WK14" s="247"/>
      <c r="WL14" s="247"/>
      <c r="WM14" s="247"/>
      <c r="WN14" s="247"/>
      <c r="WO14" s="247"/>
      <c r="WP14" s="247"/>
      <c r="WQ14" s="247"/>
      <c r="WR14" s="247"/>
      <c r="WS14" s="247"/>
      <c r="WT14" s="247"/>
      <c r="WU14" s="247"/>
      <c r="WV14" s="247"/>
      <c r="WW14" s="247"/>
      <c r="WX14" s="247"/>
      <c r="WY14" s="247"/>
      <c r="WZ14" s="247"/>
      <c r="XA14" s="247"/>
      <c r="XB14" s="247"/>
      <c r="XC14" s="247"/>
      <c r="XD14" s="247"/>
      <c r="XE14" s="247"/>
      <c r="XF14" s="247"/>
      <c r="XG14" s="247"/>
      <c r="XH14" s="247"/>
      <c r="XI14" s="247"/>
      <c r="XJ14" s="247"/>
      <c r="XK14" s="247"/>
      <c r="XL14" s="247"/>
      <c r="XM14" s="247"/>
      <c r="XN14" s="247"/>
      <c r="XO14" s="247"/>
      <c r="XP14" s="247"/>
      <c r="XQ14" s="247"/>
      <c r="XR14" s="247"/>
      <c r="XS14" s="247"/>
      <c r="XT14" s="247"/>
      <c r="XU14" s="247"/>
      <c r="XV14" s="247"/>
      <c r="XW14" s="247"/>
      <c r="XX14" s="247"/>
      <c r="XY14" s="247"/>
      <c r="XZ14" s="247"/>
      <c r="YA14" s="247"/>
      <c r="YB14" s="247"/>
      <c r="YC14" s="247"/>
      <c r="YD14" s="247"/>
      <c r="YE14" s="247"/>
      <c r="YF14" s="247"/>
      <c r="YG14" s="247"/>
      <c r="YH14" s="247"/>
      <c r="YI14" s="247"/>
      <c r="YJ14" s="247"/>
      <c r="YK14" s="247"/>
      <c r="YL14" s="247"/>
      <c r="YM14" s="247"/>
      <c r="YN14" s="247"/>
      <c r="YO14" s="247"/>
      <c r="YP14" s="247"/>
      <c r="YQ14" s="247"/>
      <c r="YR14" s="247"/>
      <c r="YS14" s="247"/>
      <c r="YT14" s="247"/>
      <c r="YU14" s="247"/>
      <c r="YV14" s="247"/>
      <c r="YW14" s="247"/>
      <c r="YX14" s="247"/>
      <c r="YY14" s="247"/>
      <c r="YZ14" s="247"/>
      <c r="ZA14" s="247"/>
      <c r="ZB14" s="247"/>
      <c r="ZC14" s="247"/>
      <c r="ZD14" s="247"/>
      <c r="ZE14" s="247"/>
      <c r="ZF14" s="247"/>
      <c r="ZG14" s="247"/>
      <c r="ZH14" s="247"/>
      <c r="ZI14" s="247"/>
      <c r="ZJ14" s="247"/>
      <c r="ZK14" s="247"/>
      <c r="ZL14" s="247"/>
      <c r="ZM14" s="247"/>
      <c r="ZN14" s="247"/>
      <c r="ZO14" s="247"/>
      <c r="ZP14" s="247"/>
      <c r="ZQ14" s="247"/>
      <c r="ZR14" s="247"/>
      <c r="ZS14" s="247"/>
      <c r="ZT14" s="247"/>
      <c r="ZU14" s="247"/>
      <c r="ZV14" s="247"/>
      <c r="ZW14" s="247"/>
      <c r="ZX14" s="247"/>
      <c r="ZY14" s="247"/>
      <c r="ZZ14" s="247"/>
      <c r="AAA14" s="247"/>
      <c r="AAB14" s="247"/>
      <c r="AAC14" s="247"/>
      <c r="AAD14" s="247"/>
      <c r="AAE14" s="247"/>
      <c r="AAF14" s="247"/>
      <c r="AAG14" s="247"/>
      <c r="AAH14" s="247"/>
      <c r="AAI14" s="247"/>
      <c r="AAJ14" s="247"/>
      <c r="AAK14" s="247"/>
      <c r="AAL14" s="247"/>
      <c r="AAM14" s="247"/>
      <c r="AAN14" s="247"/>
      <c r="AAO14" s="247"/>
      <c r="AAP14" s="247"/>
      <c r="AAQ14" s="247"/>
      <c r="AAR14" s="247"/>
      <c r="AAS14" s="247"/>
      <c r="AAT14" s="247"/>
      <c r="AAU14" s="247"/>
      <c r="AAV14" s="247"/>
      <c r="AAW14" s="247"/>
      <c r="AAX14" s="247"/>
      <c r="AAY14" s="247"/>
      <c r="AAZ14" s="247"/>
      <c r="ABA14" s="247"/>
      <c r="ABB14" s="247"/>
      <c r="ABC14" s="247"/>
      <c r="ABD14" s="247"/>
      <c r="ABE14" s="247"/>
      <c r="ABF14" s="247"/>
      <c r="ABG14" s="247"/>
      <c r="ABH14" s="247"/>
      <c r="ABI14" s="247"/>
      <c r="ABJ14" s="247"/>
      <c r="ABK14" s="247"/>
      <c r="ABL14" s="247"/>
      <c r="ABM14" s="247"/>
      <c r="ABN14" s="247"/>
      <c r="ABO14" s="247"/>
      <c r="ABP14" s="247"/>
      <c r="ABQ14" s="247"/>
      <c r="ABR14" s="247"/>
      <c r="ABS14" s="247"/>
      <c r="ABT14" s="247"/>
      <c r="ABU14" s="247"/>
      <c r="ABV14" s="247"/>
      <c r="ABW14" s="247"/>
      <c r="ABX14" s="247"/>
      <c r="ABY14" s="247"/>
      <c r="ABZ14" s="247"/>
      <c r="ACA14" s="247"/>
      <c r="ACB14" s="247"/>
      <c r="ACC14" s="247"/>
      <c r="ACD14" s="247"/>
      <c r="ACE14" s="247"/>
      <c r="ACF14" s="247"/>
      <c r="ACG14" s="247"/>
      <c r="ACH14" s="247"/>
      <c r="ACI14" s="247"/>
      <c r="ACJ14" s="247"/>
      <c r="ACK14" s="247"/>
      <c r="ACL14" s="247"/>
      <c r="ACM14" s="247"/>
      <c r="ACN14" s="247"/>
      <c r="ACO14" s="247"/>
      <c r="ACP14" s="247"/>
      <c r="ACQ14" s="247"/>
      <c r="ACR14" s="247"/>
      <c r="ACS14" s="247"/>
      <c r="ACT14" s="247"/>
      <c r="ACU14" s="247"/>
      <c r="ACV14" s="247"/>
      <c r="ACW14" s="247"/>
      <c r="ACX14" s="247"/>
      <c r="ACY14" s="247"/>
      <c r="ACZ14" s="247"/>
      <c r="ADA14" s="247"/>
      <c r="ADB14" s="247"/>
      <c r="ADC14" s="247"/>
      <c r="ADD14" s="247"/>
      <c r="ADE14" s="247"/>
      <c r="ADF14" s="247"/>
      <c r="ADG14" s="247"/>
      <c r="ADH14" s="247"/>
      <c r="ADI14" s="247"/>
      <c r="ADJ14" s="247"/>
      <c r="ADK14" s="247"/>
      <c r="ADL14" s="247"/>
      <c r="ADM14" s="247"/>
      <c r="ADN14" s="247"/>
      <c r="ADO14" s="247"/>
      <c r="ADP14" s="247"/>
      <c r="ADQ14" s="247"/>
      <c r="ADR14" s="247"/>
      <c r="ADS14" s="247"/>
      <c r="ADT14" s="247"/>
      <c r="ADU14" s="247"/>
      <c r="ADV14" s="247"/>
      <c r="ADW14" s="247"/>
      <c r="ADX14" s="247"/>
      <c r="ADY14" s="247"/>
      <c r="ADZ14" s="247"/>
      <c r="AEA14" s="247"/>
      <c r="AEB14" s="247"/>
      <c r="AEC14" s="247"/>
      <c r="AED14" s="247"/>
      <c r="AEE14" s="247"/>
      <c r="AEF14" s="247"/>
      <c r="AEG14" s="247"/>
      <c r="AEH14" s="247"/>
      <c r="AEI14" s="247"/>
      <c r="AEJ14" s="247"/>
      <c r="AEK14" s="247"/>
      <c r="AEL14" s="247"/>
      <c r="AEM14" s="247"/>
      <c r="AEN14" s="247"/>
      <c r="AEO14" s="247"/>
      <c r="AEP14" s="247"/>
      <c r="AEQ14" s="247"/>
      <c r="AER14" s="247"/>
      <c r="AES14" s="247"/>
      <c r="AET14" s="247"/>
      <c r="AEU14" s="247"/>
      <c r="AEV14" s="247"/>
      <c r="AEW14" s="247"/>
      <c r="AEX14" s="247"/>
      <c r="AEY14" s="247"/>
      <c r="AEZ14" s="247"/>
      <c r="AFA14" s="247"/>
      <c r="AFB14" s="247"/>
      <c r="AFC14" s="247"/>
      <c r="AFD14" s="247"/>
      <c r="AFE14" s="247"/>
      <c r="AFF14" s="247"/>
      <c r="AFG14" s="247"/>
      <c r="AFH14" s="247"/>
      <c r="AFI14" s="247"/>
      <c r="AFJ14" s="247"/>
      <c r="AFK14" s="247"/>
      <c r="AFL14" s="247"/>
      <c r="AFM14" s="247"/>
      <c r="AFN14" s="247"/>
      <c r="AFO14" s="247"/>
      <c r="AFP14" s="247"/>
      <c r="AFQ14" s="247"/>
      <c r="AFR14" s="247"/>
      <c r="AFS14" s="247"/>
      <c r="AFT14" s="247"/>
      <c r="AFU14" s="247"/>
      <c r="AFV14" s="247"/>
      <c r="AFW14" s="247"/>
      <c r="AFX14" s="247"/>
      <c r="AFY14" s="247"/>
      <c r="AFZ14" s="247"/>
      <c r="AGA14" s="247"/>
      <c r="AGB14" s="247"/>
      <c r="AGC14" s="247"/>
      <c r="AGD14" s="247"/>
      <c r="AGE14" s="247"/>
      <c r="AGF14" s="247"/>
      <c r="AGG14" s="247"/>
      <c r="AGH14" s="247"/>
      <c r="AGI14" s="247"/>
      <c r="AGJ14" s="247"/>
      <c r="AGK14" s="247"/>
      <c r="AGL14" s="247"/>
      <c r="AGM14" s="247"/>
      <c r="AGN14" s="247"/>
      <c r="AGO14" s="247"/>
      <c r="AGP14" s="247"/>
      <c r="AGQ14" s="247"/>
      <c r="AGR14" s="247"/>
      <c r="AGS14" s="247"/>
      <c r="AGT14" s="247"/>
      <c r="AGU14" s="247"/>
      <c r="AGV14" s="247"/>
      <c r="AGW14" s="247"/>
      <c r="AGX14" s="247"/>
      <c r="AGY14" s="247"/>
      <c r="AGZ14" s="247"/>
      <c r="AHA14" s="247"/>
    </row>
    <row r="15" spans="1:885" ht="30" customHeight="1" x14ac:dyDescent="0.3">
      <c r="A15" s="267"/>
      <c r="B15" s="280"/>
      <c r="C15" s="269"/>
      <c r="D15" s="269"/>
      <c r="E15" s="269"/>
      <c r="F15" s="269"/>
      <c r="G15" s="269"/>
      <c r="H15" s="269"/>
      <c r="I15" s="269"/>
      <c r="J15" s="270"/>
      <c r="K15" s="280"/>
      <c r="L15" s="278"/>
      <c r="M15" s="605"/>
      <c r="N15" s="298"/>
      <c r="O15" s="271"/>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5"/>
      <c r="BK15" s="245"/>
      <c r="BL15" s="245"/>
      <c r="BM15" s="245"/>
      <c r="BN15" s="245"/>
      <c r="BO15" s="245"/>
      <c r="BP15" s="245"/>
      <c r="BQ15" s="245"/>
      <c r="BR15" s="245"/>
      <c r="BS15" s="245"/>
      <c r="BT15" s="245"/>
      <c r="BU15" s="245"/>
      <c r="BV15" s="245"/>
      <c r="BW15" s="245"/>
      <c r="BX15" s="245"/>
      <c r="BY15" s="245"/>
      <c r="BZ15" s="245"/>
      <c r="CA15" s="245"/>
      <c r="CB15" s="245"/>
      <c r="CC15" s="245"/>
      <c r="CD15" s="245"/>
      <c r="CE15" s="245"/>
      <c r="CF15" s="245"/>
      <c r="CG15" s="245"/>
      <c r="CH15" s="245"/>
      <c r="CI15" s="245"/>
      <c r="CJ15" s="245"/>
      <c r="CK15" s="245"/>
      <c r="CL15" s="245"/>
      <c r="CM15" s="245"/>
      <c r="CN15" s="245"/>
      <c r="CO15" s="245"/>
      <c r="CP15" s="245"/>
      <c r="CQ15" s="245"/>
      <c r="CR15" s="245"/>
      <c r="CS15" s="245"/>
      <c r="CT15" s="245"/>
      <c r="CU15" s="245"/>
      <c r="CV15" s="245"/>
      <c r="CW15" s="245"/>
      <c r="CX15" s="245"/>
      <c r="CY15" s="245"/>
      <c r="CZ15" s="245"/>
      <c r="DA15" s="245"/>
      <c r="DB15" s="245"/>
      <c r="DC15" s="245"/>
      <c r="DD15" s="245"/>
      <c r="DE15" s="245"/>
      <c r="DF15" s="245"/>
      <c r="DG15" s="245"/>
      <c r="DH15" s="245"/>
      <c r="DI15" s="245"/>
      <c r="DJ15" s="245"/>
      <c r="DK15" s="245"/>
      <c r="DL15" s="245"/>
      <c r="DM15" s="245"/>
      <c r="DN15" s="245"/>
      <c r="DO15" s="245"/>
      <c r="DP15" s="245"/>
      <c r="DQ15" s="245"/>
      <c r="DR15" s="245"/>
      <c r="DS15" s="245"/>
      <c r="DT15" s="245"/>
      <c r="DU15" s="245"/>
      <c r="DV15" s="245"/>
      <c r="DW15" s="245"/>
      <c r="DX15" s="245"/>
      <c r="DY15" s="245"/>
      <c r="DZ15" s="245"/>
      <c r="EA15" s="245"/>
      <c r="EB15" s="245"/>
      <c r="EC15" s="245"/>
      <c r="ED15" s="245"/>
      <c r="EE15" s="245"/>
      <c r="EF15" s="245"/>
      <c r="EG15" s="245"/>
      <c r="EH15" s="245"/>
      <c r="EI15" s="245"/>
      <c r="EJ15" s="245"/>
      <c r="EK15" s="245"/>
      <c r="EL15" s="245"/>
      <c r="EM15" s="245"/>
      <c r="EN15" s="245"/>
      <c r="EO15" s="245"/>
      <c r="EP15" s="245"/>
      <c r="EQ15" s="245"/>
      <c r="ER15" s="245"/>
      <c r="ES15" s="245"/>
      <c r="ET15" s="245"/>
      <c r="EU15" s="245"/>
      <c r="EV15" s="245"/>
      <c r="EW15" s="245"/>
      <c r="EX15" s="245"/>
      <c r="EY15" s="245"/>
      <c r="EZ15" s="245"/>
      <c r="FA15" s="245"/>
      <c r="FB15" s="245"/>
      <c r="FC15" s="245"/>
      <c r="FD15" s="245"/>
      <c r="FE15" s="245"/>
      <c r="FF15" s="245"/>
      <c r="FG15" s="245"/>
      <c r="FH15" s="245"/>
      <c r="FI15" s="245"/>
      <c r="FJ15" s="245"/>
      <c r="FK15" s="245"/>
      <c r="FL15" s="245"/>
      <c r="FM15" s="245"/>
      <c r="FN15" s="245"/>
      <c r="FO15" s="245"/>
      <c r="FP15" s="245"/>
      <c r="FQ15" s="245"/>
      <c r="FR15" s="245"/>
      <c r="FS15" s="245"/>
      <c r="FT15" s="245"/>
      <c r="FU15" s="245"/>
      <c r="FV15" s="245"/>
      <c r="FW15" s="245"/>
      <c r="FX15" s="245"/>
      <c r="FY15" s="245"/>
      <c r="FZ15" s="245"/>
      <c r="GA15" s="245"/>
      <c r="GB15" s="245"/>
      <c r="GC15" s="245"/>
      <c r="GD15" s="245"/>
      <c r="GE15" s="245"/>
      <c r="GF15" s="245"/>
      <c r="GG15" s="245"/>
      <c r="GH15" s="245"/>
      <c r="GI15" s="245"/>
      <c r="GJ15" s="245"/>
      <c r="GK15" s="245"/>
      <c r="GL15" s="245"/>
      <c r="GM15" s="245"/>
      <c r="GN15" s="245"/>
      <c r="GO15" s="245"/>
      <c r="GP15" s="245"/>
      <c r="GQ15" s="245"/>
      <c r="GR15" s="245"/>
      <c r="GS15" s="245"/>
      <c r="GT15" s="245"/>
      <c r="GU15" s="245"/>
      <c r="GV15" s="245"/>
      <c r="GW15" s="245"/>
      <c r="GX15" s="245"/>
      <c r="GY15" s="245"/>
      <c r="GZ15" s="245"/>
      <c r="HA15" s="245"/>
      <c r="HB15" s="245"/>
      <c r="HC15" s="245"/>
      <c r="HD15" s="245"/>
      <c r="HE15" s="245"/>
      <c r="HF15" s="245"/>
      <c r="HG15" s="245"/>
      <c r="HH15" s="245"/>
      <c r="HI15" s="245"/>
      <c r="HJ15" s="245"/>
      <c r="HK15" s="245"/>
      <c r="HL15" s="245"/>
      <c r="HM15" s="245"/>
      <c r="HN15" s="245"/>
      <c r="HO15" s="245"/>
      <c r="HP15" s="245"/>
      <c r="HQ15" s="245"/>
      <c r="HR15" s="245"/>
      <c r="HS15" s="245"/>
      <c r="HT15" s="245"/>
      <c r="HU15" s="245"/>
      <c r="HV15" s="245"/>
      <c r="HW15" s="245"/>
      <c r="HX15" s="245"/>
      <c r="HY15" s="245"/>
      <c r="HZ15" s="245"/>
      <c r="IA15" s="245"/>
      <c r="IB15" s="245"/>
      <c r="IC15" s="245"/>
      <c r="ID15" s="245"/>
      <c r="IE15" s="245"/>
      <c r="IF15" s="245"/>
      <c r="IG15" s="245"/>
      <c r="IH15" s="245"/>
      <c r="II15" s="245"/>
      <c r="IJ15" s="245"/>
      <c r="IK15" s="245"/>
      <c r="IL15" s="245"/>
      <c r="IM15" s="245"/>
      <c r="IN15" s="245"/>
      <c r="IO15" s="245"/>
      <c r="IP15" s="245"/>
      <c r="IQ15" s="245"/>
      <c r="IR15" s="245"/>
      <c r="IS15" s="245"/>
      <c r="IT15" s="245"/>
      <c r="IU15" s="245"/>
      <c r="IV15" s="245"/>
      <c r="IW15" s="245"/>
      <c r="IX15" s="245"/>
      <c r="IY15" s="245"/>
      <c r="IZ15" s="245"/>
      <c r="JA15" s="245"/>
      <c r="JB15" s="245"/>
      <c r="JC15" s="245"/>
      <c r="JD15" s="245"/>
      <c r="JE15" s="245"/>
      <c r="JF15" s="245"/>
      <c r="JG15" s="245"/>
      <c r="JH15" s="245"/>
      <c r="JI15" s="245"/>
      <c r="JJ15" s="245"/>
      <c r="JK15" s="245"/>
      <c r="JL15" s="245"/>
      <c r="JM15" s="245"/>
      <c r="JN15" s="245"/>
      <c r="JO15" s="245"/>
      <c r="JP15" s="245"/>
      <c r="JQ15" s="245"/>
      <c r="JR15" s="245"/>
      <c r="JS15" s="245"/>
      <c r="JT15" s="245"/>
      <c r="JU15" s="245"/>
      <c r="JV15" s="245"/>
      <c r="JW15" s="245"/>
      <c r="JX15" s="245"/>
      <c r="JY15" s="245"/>
      <c r="JZ15" s="245"/>
      <c r="KA15" s="245"/>
      <c r="KB15" s="245"/>
      <c r="KC15" s="245"/>
      <c r="KD15" s="245"/>
      <c r="KE15" s="245"/>
      <c r="KF15" s="245"/>
      <c r="KG15" s="245"/>
      <c r="KH15" s="245"/>
      <c r="KI15" s="245"/>
      <c r="KJ15" s="245"/>
      <c r="KK15" s="245"/>
      <c r="KL15" s="245"/>
      <c r="KM15" s="245"/>
      <c r="KN15" s="245"/>
      <c r="KO15" s="245"/>
      <c r="KP15" s="245"/>
      <c r="KQ15" s="245"/>
      <c r="KR15" s="245"/>
      <c r="KS15" s="245"/>
      <c r="KT15" s="245"/>
      <c r="KU15" s="245"/>
      <c r="KV15" s="245"/>
      <c r="KW15" s="245"/>
      <c r="KX15" s="245"/>
      <c r="KY15" s="245"/>
      <c r="KZ15" s="245"/>
      <c r="LA15" s="245"/>
      <c r="LB15" s="245"/>
      <c r="LC15" s="245"/>
      <c r="LD15" s="245"/>
      <c r="LE15" s="245"/>
      <c r="LF15" s="245"/>
      <c r="LG15" s="245"/>
      <c r="LH15" s="245"/>
      <c r="LI15" s="245"/>
      <c r="LJ15" s="245"/>
      <c r="LK15" s="245"/>
      <c r="LL15" s="245"/>
      <c r="LM15" s="245"/>
      <c r="LN15" s="245"/>
      <c r="LO15" s="245"/>
      <c r="LP15" s="245"/>
      <c r="LQ15" s="245"/>
      <c r="LR15" s="245"/>
      <c r="LS15" s="245"/>
      <c r="LT15" s="245"/>
      <c r="LU15" s="245"/>
      <c r="LV15" s="245"/>
      <c r="LW15" s="245"/>
      <c r="LX15" s="245"/>
      <c r="LY15" s="245"/>
      <c r="LZ15" s="245"/>
      <c r="MA15" s="245"/>
      <c r="MB15" s="245"/>
      <c r="MC15" s="245"/>
      <c r="MD15" s="245"/>
      <c r="ME15" s="245"/>
      <c r="MF15" s="245"/>
      <c r="MG15" s="245"/>
      <c r="MH15" s="245"/>
      <c r="MI15" s="245"/>
      <c r="MJ15" s="245"/>
      <c r="MK15" s="245"/>
      <c r="ML15" s="245"/>
      <c r="MM15" s="245"/>
      <c r="MN15" s="245"/>
      <c r="MO15" s="245"/>
      <c r="MP15" s="245"/>
      <c r="MQ15" s="245"/>
      <c r="MR15" s="245"/>
      <c r="MS15" s="245"/>
      <c r="MT15" s="245"/>
      <c r="MU15" s="245"/>
      <c r="MV15" s="245"/>
      <c r="MW15" s="245"/>
      <c r="MX15" s="245"/>
      <c r="MY15" s="245"/>
      <c r="MZ15" s="245"/>
      <c r="NA15" s="245"/>
      <c r="NB15" s="245"/>
      <c r="NC15" s="245"/>
      <c r="ND15" s="245"/>
      <c r="NE15" s="245"/>
      <c r="NF15" s="245"/>
      <c r="NG15" s="245"/>
      <c r="NH15" s="245"/>
      <c r="NI15" s="245"/>
      <c r="NJ15" s="245"/>
      <c r="NK15" s="245"/>
      <c r="NL15" s="245"/>
      <c r="NM15" s="245"/>
      <c r="NN15" s="245"/>
      <c r="NO15" s="245"/>
      <c r="NP15" s="245"/>
      <c r="NQ15" s="245"/>
      <c r="NR15" s="245"/>
      <c r="NS15" s="245"/>
      <c r="NT15" s="245"/>
      <c r="NU15" s="245"/>
      <c r="NV15" s="245"/>
      <c r="NW15" s="245"/>
      <c r="NX15" s="245"/>
      <c r="NY15" s="245"/>
      <c r="NZ15" s="245"/>
      <c r="OA15" s="245"/>
      <c r="OB15" s="245"/>
      <c r="OC15" s="245"/>
      <c r="OD15" s="245"/>
      <c r="OE15" s="245"/>
      <c r="OF15" s="245"/>
      <c r="OG15" s="245"/>
      <c r="OH15" s="245"/>
      <c r="OI15" s="245"/>
      <c r="OJ15" s="245"/>
      <c r="OK15" s="245"/>
      <c r="OL15" s="245"/>
      <c r="OM15" s="245"/>
      <c r="ON15" s="245"/>
      <c r="OO15" s="245"/>
      <c r="OP15" s="245"/>
      <c r="OQ15" s="245"/>
      <c r="OR15" s="245"/>
      <c r="OS15" s="245"/>
      <c r="OT15" s="245"/>
      <c r="OU15" s="245"/>
      <c r="OV15" s="245"/>
      <c r="OW15" s="245"/>
      <c r="OX15" s="245"/>
      <c r="OY15" s="245"/>
      <c r="OZ15" s="245"/>
      <c r="PA15" s="245"/>
      <c r="PB15" s="245"/>
      <c r="PC15" s="245"/>
      <c r="PD15" s="245"/>
      <c r="PE15" s="245"/>
      <c r="PF15" s="245"/>
      <c r="PG15" s="245"/>
      <c r="PH15" s="245"/>
      <c r="PI15" s="245"/>
      <c r="PJ15" s="245"/>
      <c r="PK15" s="245"/>
      <c r="PL15" s="245"/>
      <c r="PM15" s="245"/>
      <c r="PN15" s="245"/>
      <c r="PO15" s="245"/>
      <c r="PP15" s="245"/>
      <c r="PQ15" s="245"/>
      <c r="PR15" s="245"/>
      <c r="PS15" s="245"/>
      <c r="PT15" s="245"/>
      <c r="PU15" s="245"/>
      <c r="PV15" s="245"/>
      <c r="PW15" s="245"/>
      <c r="PX15" s="245"/>
      <c r="PY15" s="245"/>
      <c r="PZ15" s="245"/>
      <c r="QA15" s="245"/>
      <c r="QB15" s="245"/>
      <c r="QC15" s="245"/>
      <c r="QD15" s="245"/>
      <c r="QE15" s="245"/>
      <c r="QF15" s="245"/>
      <c r="QG15" s="245"/>
      <c r="QH15" s="245"/>
      <c r="QI15" s="245"/>
      <c r="QJ15" s="245"/>
      <c r="QK15" s="245"/>
      <c r="QL15" s="245"/>
      <c r="QM15" s="245"/>
      <c r="QN15" s="245"/>
      <c r="QO15" s="245"/>
      <c r="QP15" s="245"/>
      <c r="QQ15" s="245"/>
      <c r="QR15" s="245"/>
      <c r="QS15" s="245"/>
      <c r="QT15" s="245"/>
      <c r="QU15" s="245"/>
      <c r="QV15" s="245"/>
      <c r="QW15" s="245"/>
      <c r="QX15" s="245"/>
      <c r="QY15" s="245"/>
      <c r="QZ15" s="245"/>
      <c r="RA15" s="245"/>
      <c r="RB15" s="245"/>
      <c r="RC15" s="245"/>
      <c r="RD15" s="245"/>
      <c r="RE15" s="245"/>
      <c r="RF15" s="245"/>
      <c r="RG15" s="245"/>
      <c r="RH15" s="245"/>
      <c r="RI15" s="245"/>
      <c r="RJ15" s="245"/>
      <c r="RK15" s="245"/>
      <c r="RL15" s="245"/>
      <c r="RM15" s="245"/>
      <c r="RN15" s="245"/>
      <c r="RO15" s="245"/>
      <c r="RP15" s="245"/>
      <c r="RQ15" s="245"/>
      <c r="RR15" s="245"/>
      <c r="RS15" s="245"/>
      <c r="RT15" s="245"/>
      <c r="RU15" s="245"/>
      <c r="RV15" s="245"/>
      <c r="RW15" s="245"/>
      <c r="RX15" s="245"/>
      <c r="RY15" s="245"/>
      <c r="RZ15" s="245"/>
      <c r="SA15" s="245"/>
      <c r="SB15" s="245"/>
      <c r="SC15" s="245"/>
      <c r="SD15" s="245"/>
      <c r="SE15" s="245"/>
      <c r="SF15" s="245"/>
      <c r="SG15" s="245"/>
      <c r="SH15" s="245"/>
      <c r="SI15" s="245"/>
      <c r="SJ15" s="245"/>
      <c r="SK15" s="245"/>
      <c r="SL15" s="245"/>
      <c r="SM15" s="245"/>
      <c r="SN15" s="245"/>
      <c r="SO15" s="245"/>
      <c r="SP15" s="245"/>
      <c r="SQ15" s="245"/>
      <c r="SR15" s="245"/>
      <c r="SS15" s="245"/>
      <c r="ST15" s="245"/>
      <c r="SU15" s="245"/>
      <c r="SV15" s="245"/>
      <c r="SW15" s="245"/>
      <c r="SX15" s="245"/>
      <c r="SY15" s="245"/>
      <c r="SZ15" s="245"/>
      <c r="TA15" s="245"/>
      <c r="TB15" s="245"/>
      <c r="TC15" s="245"/>
      <c r="TD15" s="245"/>
      <c r="TE15" s="245"/>
      <c r="TF15" s="245"/>
      <c r="TG15" s="245"/>
      <c r="TH15" s="245"/>
      <c r="TI15" s="245"/>
      <c r="TJ15" s="245"/>
      <c r="TK15" s="245"/>
      <c r="TL15" s="245"/>
      <c r="TM15" s="245"/>
      <c r="TN15" s="245"/>
      <c r="TO15" s="245"/>
      <c r="TP15" s="245"/>
      <c r="TQ15" s="245"/>
      <c r="TR15" s="245"/>
      <c r="TS15" s="245"/>
      <c r="TT15" s="245"/>
      <c r="TU15" s="245"/>
      <c r="TV15" s="245"/>
      <c r="TW15" s="245"/>
      <c r="TX15" s="245"/>
      <c r="TY15" s="245"/>
      <c r="TZ15" s="245"/>
      <c r="UA15" s="245"/>
      <c r="UB15" s="245"/>
      <c r="UC15" s="245"/>
      <c r="UD15" s="245"/>
      <c r="UE15" s="245"/>
      <c r="UF15" s="245"/>
      <c r="UG15" s="245"/>
      <c r="UH15" s="245"/>
      <c r="UI15" s="245"/>
      <c r="UJ15" s="245"/>
      <c r="UK15" s="245"/>
      <c r="UL15" s="245"/>
      <c r="UM15" s="245"/>
      <c r="UN15" s="245"/>
      <c r="UO15" s="245"/>
      <c r="UP15" s="245"/>
      <c r="UQ15" s="245"/>
      <c r="UR15" s="245"/>
      <c r="US15" s="245"/>
      <c r="UT15" s="245"/>
      <c r="UU15" s="245"/>
      <c r="UV15" s="245"/>
      <c r="UW15" s="245"/>
      <c r="UX15" s="245"/>
      <c r="UY15" s="245"/>
      <c r="UZ15" s="245"/>
      <c r="VA15" s="245"/>
      <c r="VB15" s="245"/>
      <c r="VC15" s="245"/>
      <c r="VD15" s="245"/>
      <c r="VE15" s="245"/>
      <c r="VF15" s="245"/>
      <c r="VG15" s="245"/>
      <c r="VH15" s="245"/>
      <c r="VI15" s="245"/>
      <c r="VJ15" s="245"/>
      <c r="VK15" s="245"/>
      <c r="VL15" s="245"/>
      <c r="VM15" s="245"/>
      <c r="VN15" s="245"/>
      <c r="VO15" s="245"/>
      <c r="VP15" s="245"/>
      <c r="VQ15" s="245"/>
      <c r="VR15" s="245"/>
      <c r="VS15" s="245"/>
      <c r="VT15" s="245"/>
      <c r="VU15" s="245"/>
      <c r="VV15" s="245"/>
      <c r="VW15" s="245"/>
      <c r="VX15" s="245"/>
      <c r="VY15" s="245"/>
      <c r="VZ15" s="245"/>
      <c r="WA15" s="245"/>
      <c r="WB15" s="245"/>
      <c r="WC15" s="245"/>
      <c r="WD15" s="245"/>
      <c r="WE15" s="245"/>
      <c r="WF15" s="245"/>
      <c r="WG15" s="245"/>
      <c r="WH15" s="245"/>
      <c r="WI15" s="245"/>
      <c r="WJ15" s="245"/>
      <c r="WK15" s="245"/>
      <c r="WL15" s="245"/>
      <c r="WM15" s="245"/>
      <c r="WN15" s="245"/>
      <c r="WO15" s="245"/>
      <c r="WP15" s="245"/>
      <c r="WQ15" s="245"/>
      <c r="WR15" s="245"/>
      <c r="WS15" s="245"/>
      <c r="WT15" s="245"/>
      <c r="WU15" s="245"/>
      <c r="WV15" s="245"/>
      <c r="WW15" s="245"/>
      <c r="WX15" s="245"/>
      <c r="WY15" s="245"/>
      <c r="WZ15" s="245"/>
      <c r="XA15" s="245"/>
      <c r="XB15" s="245"/>
      <c r="XC15" s="245"/>
      <c r="XD15" s="245"/>
      <c r="XE15" s="245"/>
      <c r="XF15" s="245"/>
      <c r="XG15" s="245"/>
      <c r="XH15" s="245"/>
      <c r="XI15" s="245"/>
      <c r="XJ15" s="245"/>
      <c r="XK15" s="245"/>
      <c r="XL15" s="245"/>
      <c r="XM15" s="245"/>
      <c r="XN15" s="245"/>
      <c r="XO15" s="245"/>
      <c r="XP15" s="245"/>
      <c r="XQ15" s="245"/>
      <c r="XR15" s="245"/>
      <c r="XS15" s="245"/>
      <c r="XT15" s="245"/>
      <c r="XU15" s="245"/>
      <c r="XV15" s="245"/>
      <c r="XW15" s="245"/>
      <c r="XX15" s="245"/>
      <c r="XY15" s="245"/>
      <c r="XZ15" s="245"/>
      <c r="YA15" s="245"/>
      <c r="YB15" s="245"/>
      <c r="YC15" s="245"/>
      <c r="YD15" s="245"/>
      <c r="YE15" s="245"/>
      <c r="YF15" s="245"/>
      <c r="YG15" s="245"/>
      <c r="YH15" s="245"/>
      <c r="YI15" s="245"/>
      <c r="YJ15" s="245"/>
      <c r="YK15" s="245"/>
      <c r="YL15" s="245"/>
      <c r="YM15" s="245"/>
      <c r="YN15" s="245"/>
      <c r="YO15" s="245"/>
      <c r="YP15" s="245"/>
      <c r="YQ15" s="245"/>
      <c r="YR15" s="245"/>
      <c r="YS15" s="245"/>
      <c r="YT15" s="245"/>
      <c r="YU15" s="245"/>
      <c r="YV15" s="245"/>
      <c r="YW15" s="245"/>
      <c r="YX15" s="245"/>
      <c r="YY15" s="245"/>
      <c r="YZ15" s="245"/>
      <c r="ZA15" s="245"/>
      <c r="ZB15" s="245"/>
      <c r="ZC15" s="245"/>
      <c r="ZD15" s="245"/>
      <c r="ZE15" s="245"/>
      <c r="ZF15" s="245"/>
      <c r="ZG15" s="245"/>
      <c r="ZH15" s="245"/>
      <c r="ZI15" s="245"/>
      <c r="ZJ15" s="245"/>
      <c r="ZK15" s="245"/>
      <c r="ZL15" s="245"/>
      <c r="ZM15" s="245"/>
      <c r="ZN15" s="245"/>
      <c r="ZO15" s="245"/>
      <c r="ZP15" s="245"/>
      <c r="ZQ15" s="245"/>
      <c r="ZR15" s="245"/>
      <c r="ZS15" s="245"/>
      <c r="ZT15" s="245"/>
      <c r="ZU15" s="245"/>
      <c r="ZV15" s="245"/>
      <c r="ZW15" s="245"/>
      <c r="ZX15" s="245"/>
      <c r="ZY15" s="245"/>
      <c r="ZZ15" s="245"/>
      <c r="AAA15" s="245"/>
      <c r="AAB15" s="245"/>
      <c r="AAC15" s="245"/>
      <c r="AAD15" s="245"/>
      <c r="AAE15" s="245"/>
      <c r="AAF15" s="245"/>
      <c r="AAG15" s="245"/>
      <c r="AAH15" s="245"/>
      <c r="AAI15" s="245"/>
      <c r="AAJ15" s="245"/>
      <c r="AAK15" s="245"/>
      <c r="AAL15" s="245"/>
      <c r="AAM15" s="245"/>
      <c r="AAN15" s="245"/>
      <c r="AAO15" s="245"/>
      <c r="AAP15" s="245"/>
      <c r="AAQ15" s="245"/>
      <c r="AAR15" s="245"/>
      <c r="AAS15" s="245"/>
      <c r="AAT15" s="245"/>
      <c r="AAU15" s="245"/>
      <c r="AAV15" s="245"/>
      <c r="AAW15" s="245"/>
      <c r="AAX15" s="245"/>
      <c r="AAY15" s="245"/>
      <c r="AAZ15" s="245"/>
      <c r="ABA15" s="245"/>
      <c r="ABB15" s="245"/>
      <c r="ABC15" s="245"/>
      <c r="ABD15" s="245"/>
      <c r="ABE15" s="245"/>
      <c r="ABF15" s="245"/>
      <c r="ABG15" s="245"/>
      <c r="ABH15" s="245"/>
      <c r="ABI15" s="245"/>
      <c r="ABJ15" s="245"/>
      <c r="ABK15" s="245"/>
      <c r="ABL15" s="245"/>
      <c r="ABM15" s="245"/>
      <c r="ABN15" s="245"/>
      <c r="ABO15" s="245"/>
      <c r="ABP15" s="245"/>
      <c r="ABQ15" s="245"/>
      <c r="ABR15" s="245"/>
      <c r="ABS15" s="245"/>
      <c r="ABT15" s="245"/>
      <c r="ABU15" s="245"/>
      <c r="ABV15" s="245"/>
      <c r="ABW15" s="245"/>
      <c r="ABX15" s="245"/>
      <c r="ABY15" s="245"/>
      <c r="ABZ15" s="245"/>
      <c r="ACA15" s="245"/>
      <c r="ACB15" s="245"/>
      <c r="ACC15" s="245"/>
      <c r="ACD15" s="245"/>
      <c r="ACE15" s="245"/>
      <c r="ACF15" s="245"/>
      <c r="ACG15" s="245"/>
      <c r="ACH15" s="245"/>
      <c r="ACI15" s="245"/>
      <c r="ACJ15" s="245"/>
      <c r="ACK15" s="245"/>
      <c r="ACL15" s="245"/>
      <c r="ACM15" s="245"/>
      <c r="ACN15" s="245"/>
      <c r="ACO15" s="245"/>
      <c r="ACP15" s="245"/>
      <c r="ACQ15" s="245"/>
      <c r="ACR15" s="245"/>
      <c r="ACS15" s="245"/>
      <c r="ACT15" s="245"/>
      <c r="ACU15" s="245"/>
      <c r="ACV15" s="245"/>
      <c r="ACW15" s="245"/>
      <c r="ACX15" s="245"/>
      <c r="ACY15" s="245"/>
      <c r="ACZ15" s="245"/>
      <c r="ADA15" s="245"/>
      <c r="ADB15" s="245"/>
      <c r="ADC15" s="245"/>
      <c r="ADD15" s="245"/>
      <c r="ADE15" s="245"/>
      <c r="ADF15" s="245"/>
      <c r="ADG15" s="245"/>
      <c r="ADH15" s="245"/>
      <c r="ADI15" s="245"/>
      <c r="ADJ15" s="245"/>
      <c r="ADK15" s="245"/>
      <c r="ADL15" s="245"/>
      <c r="ADM15" s="245"/>
      <c r="ADN15" s="245"/>
      <c r="ADO15" s="245"/>
      <c r="ADP15" s="245"/>
      <c r="ADQ15" s="245"/>
      <c r="ADR15" s="245"/>
      <c r="ADS15" s="245"/>
      <c r="ADT15" s="245"/>
      <c r="ADU15" s="245"/>
      <c r="ADV15" s="245"/>
      <c r="ADW15" s="245"/>
      <c r="ADX15" s="245"/>
      <c r="ADY15" s="245"/>
      <c r="ADZ15" s="245"/>
      <c r="AEA15" s="245"/>
      <c r="AEB15" s="245"/>
      <c r="AEC15" s="245"/>
      <c r="AED15" s="245"/>
      <c r="AEE15" s="245"/>
      <c r="AEF15" s="245"/>
      <c r="AEG15" s="245"/>
      <c r="AEH15" s="245"/>
      <c r="AEI15" s="245"/>
      <c r="AEJ15" s="245"/>
      <c r="AEK15" s="245"/>
      <c r="AEL15" s="245"/>
      <c r="AEM15" s="245"/>
      <c r="AEN15" s="245"/>
      <c r="AEO15" s="245"/>
      <c r="AEP15" s="245"/>
      <c r="AEQ15" s="245"/>
      <c r="AER15" s="245"/>
      <c r="AES15" s="245"/>
      <c r="AET15" s="245"/>
      <c r="AEU15" s="245"/>
      <c r="AEV15" s="245"/>
      <c r="AEW15" s="245"/>
      <c r="AEX15" s="245"/>
      <c r="AEY15" s="245"/>
      <c r="AEZ15" s="245"/>
      <c r="AFA15" s="245"/>
      <c r="AFB15" s="245"/>
      <c r="AFC15" s="245"/>
      <c r="AFD15" s="245"/>
      <c r="AFE15" s="245"/>
      <c r="AFF15" s="245"/>
      <c r="AFG15" s="245"/>
      <c r="AFH15" s="245"/>
      <c r="AFI15" s="245"/>
      <c r="AFJ15" s="245"/>
      <c r="AFK15" s="245"/>
      <c r="AFL15" s="245"/>
      <c r="AFM15" s="245"/>
      <c r="AFN15" s="245"/>
      <c r="AFO15" s="245"/>
      <c r="AFP15" s="245"/>
      <c r="AFQ15" s="245"/>
      <c r="AFR15" s="245"/>
      <c r="AFS15" s="245"/>
      <c r="AFT15" s="245"/>
      <c r="AFU15" s="245"/>
      <c r="AFV15" s="245"/>
      <c r="AFW15" s="245"/>
      <c r="AFX15" s="245"/>
      <c r="AFY15" s="245"/>
      <c r="AFZ15" s="245"/>
      <c r="AGA15" s="245"/>
      <c r="AGB15" s="245"/>
      <c r="AGC15" s="245"/>
      <c r="AGD15" s="245"/>
      <c r="AGE15" s="245"/>
      <c r="AGF15" s="245"/>
      <c r="AGG15" s="245"/>
      <c r="AGH15" s="245"/>
      <c r="AGI15" s="245"/>
      <c r="AGJ15" s="245"/>
      <c r="AGK15" s="245"/>
      <c r="AGL15" s="245"/>
      <c r="AGM15" s="245"/>
      <c r="AGN15" s="245"/>
      <c r="AGO15" s="245"/>
      <c r="AGP15" s="245"/>
      <c r="AGQ15" s="245"/>
      <c r="AGR15" s="245"/>
      <c r="AGS15" s="245"/>
      <c r="AGT15" s="245"/>
      <c r="AGU15" s="245"/>
      <c r="AGV15" s="245"/>
      <c r="AGW15" s="245"/>
      <c r="AGX15" s="245"/>
      <c r="AGY15" s="245"/>
      <c r="AGZ15" s="245"/>
      <c r="AHA15" s="245"/>
    </row>
    <row r="16" spans="1:885" ht="30" customHeight="1" x14ac:dyDescent="0.3">
      <c r="A16" s="242"/>
      <c r="B16" s="256"/>
      <c r="C16" s="249"/>
      <c r="D16" s="249"/>
      <c r="E16" s="249"/>
      <c r="F16" s="249"/>
      <c r="G16" s="249"/>
      <c r="H16" s="249"/>
      <c r="I16" s="249"/>
      <c r="J16" s="244"/>
      <c r="K16" s="257"/>
      <c r="L16" s="244"/>
      <c r="M16" s="248"/>
      <c r="N16" s="297"/>
      <c r="O16" s="624"/>
    </row>
    <row r="17" spans="1:15" ht="30" customHeight="1" x14ac:dyDescent="0.3">
      <c r="A17" s="239"/>
      <c r="B17" s="288"/>
      <c r="C17" s="289"/>
      <c r="D17" s="289"/>
      <c r="E17" s="289"/>
      <c r="F17" s="289"/>
      <c r="G17" s="289"/>
      <c r="H17" s="289"/>
      <c r="I17" s="289"/>
      <c r="J17" s="290"/>
      <c r="K17" s="289"/>
      <c r="L17" s="291"/>
      <c r="M17" s="334"/>
      <c r="N17" s="333"/>
      <c r="O17" s="292"/>
    </row>
    <row r="18" spans="1:15" s="181" customFormat="1" ht="30" customHeight="1" x14ac:dyDescent="0.3">
      <c r="A18" s="382"/>
      <c r="B18" s="257"/>
      <c r="C18" s="383"/>
      <c r="D18" s="240"/>
      <c r="E18" s="383"/>
      <c r="F18" s="240"/>
      <c r="G18" s="240"/>
      <c r="H18" s="240"/>
      <c r="I18" s="240"/>
      <c r="J18" s="293"/>
      <c r="K18" s="294"/>
      <c r="L18" s="591"/>
      <c r="M18" s="607"/>
      <c r="N18" s="333"/>
      <c r="O18" s="240"/>
    </row>
    <row r="19" spans="1:15" s="181" customFormat="1" ht="30" customHeight="1" x14ac:dyDescent="0.3">
      <c r="A19" s="178"/>
      <c r="B19" s="176"/>
      <c r="C19" s="176"/>
      <c r="D19" s="178"/>
      <c r="E19" s="176"/>
      <c r="F19" s="176"/>
      <c r="G19" s="176"/>
      <c r="H19" s="177"/>
      <c r="I19" s="176"/>
      <c r="J19" s="176"/>
      <c r="K19" s="176"/>
      <c r="L19" s="178"/>
      <c r="M19" s="608"/>
      <c r="N19" s="177"/>
    </row>
    <row r="20" spans="1:15" s="181" customFormat="1" ht="30" customHeight="1" x14ac:dyDescent="0.3">
      <c r="A20" s="178"/>
      <c r="B20" s="176"/>
      <c r="C20" s="176"/>
      <c r="D20" s="178"/>
      <c r="E20" s="176"/>
      <c r="F20" s="176"/>
      <c r="G20" s="176"/>
      <c r="H20" s="177"/>
      <c r="I20" s="176"/>
      <c r="J20" s="176"/>
      <c r="K20" s="176"/>
      <c r="L20" s="178"/>
      <c r="M20" s="608"/>
      <c r="N20" s="177"/>
    </row>
    <row r="21" spans="1:15" s="181" customFormat="1" ht="30" customHeight="1" x14ac:dyDescent="0.3">
      <c r="A21" s="178"/>
      <c r="B21" s="176"/>
      <c r="C21" s="176"/>
      <c r="D21" s="178"/>
      <c r="E21" s="176"/>
      <c r="F21" s="176"/>
      <c r="G21" s="176"/>
      <c r="H21" s="177"/>
      <c r="I21" s="176"/>
      <c r="J21" s="176"/>
      <c r="K21" s="176"/>
      <c r="L21" s="178"/>
      <c r="M21" s="608"/>
      <c r="N21" s="177"/>
    </row>
    <row r="22" spans="1:15" s="181" customFormat="1" ht="30" customHeight="1" x14ac:dyDescent="0.3">
      <c r="A22" s="178"/>
      <c r="B22" s="176"/>
      <c r="C22" s="176"/>
      <c r="D22" s="178"/>
      <c r="E22" s="176"/>
      <c r="F22" s="176"/>
      <c r="G22" s="176"/>
      <c r="H22" s="177"/>
      <c r="I22" s="176"/>
      <c r="J22" s="176"/>
      <c r="K22" s="176"/>
      <c r="L22" s="178"/>
      <c r="M22" s="608"/>
      <c r="N22" s="177"/>
    </row>
    <row r="23" spans="1:15" s="181" customFormat="1" ht="30" customHeight="1" x14ac:dyDescent="0.3">
      <c r="A23" s="178"/>
      <c r="B23" s="176"/>
      <c r="C23" s="176"/>
      <c r="D23" s="178"/>
      <c r="E23" s="176"/>
      <c r="F23" s="176"/>
      <c r="G23" s="176"/>
      <c r="H23" s="177"/>
      <c r="I23" s="176"/>
      <c r="J23" s="176"/>
      <c r="K23" s="176"/>
      <c r="L23" s="178"/>
      <c r="M23" s="608"/>
      <c r="N23" s="177"/>
    </row>
    <row r="24" spans="1:15" s="181" customFormat="1" ht="30" customHeight="1" x14ac:dyDescent="0.3">
      <c r="A24" s="240"/>
      <c r="B24" s="294"/>
      <c r="C24" s="240"/>
      <c r="D24" s="240"/>
      <c r="E24" s="240"/>
      <c r="F24" s="240"/>
      <c r="G24" s="240"/>
      <c r="H24" s="240"/>
      <c r="I24" s="240"/>
      <c r="J24" s="240"/>
      <c r="K24" s="240"/>
      <c r="L24" s="591"/>
      <c r="M24" s="609"/>
      <c r="N24" s="304"/>
      <c r="O24" s="240"/>
    </row>
    <row r="25" spans="1:15" s="181" customFormat="1" ht="30" customHeight="1" x14ac:dyDescent="0.3">
      <c r="A25" s="240"/>
      <c r="B25" s="294"/>
      <c r="C25" s="240"/>
      <c r="D25" s="240"/>
      <c r="E25" s="240"/>
      <c r="F25" s="240"/>
      <c r="G25" s="240"/>
      <c r="H25" s="240"/>
      <c r="I25" s="240"/>
      <c r="J25" s="240"/>
      <c r="K25" s="240"/>
      <c r="L25" s="591"/>
      <c r="M25" s="609"/>
      <c r="N25" s="304"/>
      <c r="O25" s="240"/>
    </row>
    <row r="26" spans="1:15" s="181" customFormat="1" ht="30" customHeight="1" x14ac:dyDescent="0.3">
      <c r="A26" s="240"/>
      <c r="B26" s="294"/>
      <c r="C26" s="240"/>
      <c r="D26" s="240"/>
      <c r="E26" s="240"/>
      <c r="F26" s="240"/>
      <c r="G26" s="240"/>
      <c r="H26" s="240"/>
      <c r="I26" s="240"/>
      <c r="J26" s="240"/>
      <c r="K26" s="240"/>
      <c r="L26" s="591"/>
      <c r="M26" s="609"/>
      <c r="N26" s="304"/>
      <c r="O26" s="240"/>
    </row>
    <row r="27" spans="1:15" s="181" customFormat="1" ht="30" customHeight="1" x14ac:dyDescent="0.3">
      <c r="A27" s="240"/>
      <c r="B27" s="294"/>
      <c r="C27" s="240"/>
      <c r="D27" s="240"/>
      <c r="E27" s="240"/>
      <c r="F27" s="240"/>
      <c r="G27" s="240"/>
      <c r="H27" s="240"/>
      <c r="I27" s="240"/>
      <c r="J27" s="240"/>
      <c r="K27" s="240"/>
      <c r="L27" s="591"/>
      <c r="M27" s="609"/>
      <c r="N27" s="304"/>
      <c r="O27" s="240"/>
    </row>
    <row r="28" spans="1:15" s="181" customFormat="1" ht="30" customHeight="1" x14ac:dyDescent="0.3">
      <c r="A28" s="178"/>
      <c r="B28" s="176"/>
      <c r="C28" s="176"/>
      <c r="D28" s="178"/>
      <c r="E28" s="176"/>
      <c r="F28" s="176"/>
      <c r="G28" s="176"/>
      <c r="H28" s="177"/>
      <c r="I28" s="176"/>
      <c r="J28" s="176"/>
      <c r="K28" s="176"/>
      <c r="L28" s="178"/>
      <c r="M28" s="608"/>
      <c r="N28" s="177"/>
    </row>
    <row r="29" spans="1:15" s="181" customFormat="1" ht="30" customHeight="1" x14ac:dyDescent="0.3">
      <c r="A29" s="178"/>
      <c r="B29" s="176"/>
      <c r="C29" s="176"/>
      <c r="D29" s="178"/>
      <c r="E29" s="176"/>
      <c r="F29" s="176"/>
      <c r="G29" s="176"/>
      <c r="H29" s="177"/>
      <c r="I29" s="176"/>
      <c r="J29" s="176"/>
      <c r="K29" s="176"/>
      <c r="L29" s="178"/>
      <c r="M29" s="608"/>
      <c r="N29" s="177"/>
    </row>
    <row r="30" spans="1:15" s="181" customFormat="1" ht="30" customHeight="1" x14ac:dyDescent="0.3">
      <c r="A30" s="178"/>
      <c r="B30" s="176"/>
      <c r="C30" s="176"/>
      <c r="D30" s="178"/>
      <c r="E30" s="176"/>
      <c r="F30" s="176"/>
      <c r="G30" s="176"/>
      <c r="H30" s="177"/>
      <c r="I30" s="176"/>
      <c r="J30" s="176"/>
      <c r="K30" s="176"/>
      <c r="L30" s="178"/>
      <c r="M30" s="608"/>
      <c r="N30" s="177"/>
    </row>
    <row r="31" spans="1:15" s="181" customFormat="1" ht="30" customHeight="1" x14ac:dyDescent="0.3">
      <c r="A31" s="178"/>
      <c r="B31" s="176"/>
      <c r="C31" s="176"/>
      <c r="D31" s="178"/>
      <c r="E31" s="176"/>
      <c r="F31" s="176"/>
      <c r="G31" s="176"/>
      <c r="H31" s="177"/>
      <c r="I31" s="176"/>
      <c r="J31" s="176"/>
      <c r="K31" s="176"/>
      <c r="L31" s="178"/>
      <c r="M31" s="608"/>
      <c r="N31" s="177"/>
    </row>
    <row r="32" spans="1:15" s="181" customFormat="1" ht="30" customHeight="1" x14ac:dyDescent="0.3">
      <c r="A32" s="178"/>
      <c r="B32" s="176"/>
      <c r="C32" s="176"/>
      <c r="D32" s="178"/>
      <c r="E32" s="176"/>
      <c r="F32" s="176"/>
      <c r="G32" s="176"/>
      <c r="H32" s="177"/>
      <c r="I32" s="176"/>
      <c r="J32" s="176"/>
      <c r="K32" s="176"/>
      <c r="L32" s="178"/>
      <c r="M32" s="608"/>
      <c r="N32" s="177"/>
    </row>
    <row r="33" spans="1:14" s="181" customFormat="1" ht="30" customHeight="1" x14ac:dyDescent="0.3">
      <c r="A33" s="178"/>
      <c r="B33" s="176"/>
      <c r="C33" s="176"/>
      <c r="D33" s="178"/>
      <c r="E33" s="176"/>
      <c r="F33" s="176"/>
      <c r="G33" s="176"/>
      <c r="H33" s="177"/>
      <c r="I33" s="176"/>
      <c r="J33" s="176"/>
      <c r="K33" s="176"/>
      <c r="L33" s="178"/>
      <c r="M33" s="608"/>
      <c r="N33" s="177"/>
    </row>
    <row r="34" spans="1:14" s="181" customFormat="1" ht="30" customHeight="1" x14ac:dyDescent="0.3">
      <c r="A34" s="183"/>
      <c r="D34" s="183"/>
      <c r="H34" s="182"/>
      <c r="L34" s="178"/>
      <c r="M34" s="608"/>
      <c r="N34" s="182"/>
    </row>
    <row r="35" spans="1:14" s="181" customFormat="1" ht="30" customHeight="1" x14ac:dyDescent="0.3">
      <c r="A35" s="183"/>
      <c r="D35" s="183"/>
      <c r="H35" s="182"/>
      <c r="L35" s="178"/>
      <c r="M35" s="608"/>
      <c r="N35" s="182"/>
    </row>
    <row r="36" spans="1:14" s="181" customFormat="1" ht="30" customHeight="1" x14ac:dyDescent="0.3">
      <c r="A36" s="183"/>
      <c r="D36" s="183"/>
      <c r="H36" s="182"/>
      <c r="L36" s="178"/>
      <c r="M36" s="608"/>
      <c r="N36" s="182"/>
    </row>
  </sheetData>
  <dataValidations count="2">
    <dataValidation type="list" allowBlank="1" showInputMessage="1" showErrorMessage="1" sqref="C1:C2 C5:C1048576">
      <formula1>"IVL,Non-Congressional SHOP,Congressional (SHOP)"</formula1>
    </dataValidation>
    <dataValidation type="date" allowBlank="1" showInputMessage="1" showErrorMessage="1" sqref="A19:A1048576 A1:A2 A6:A17">
      <formula1>42036</formula1>
      <formula2>42063</formula2>
    </dataValidation>
  </dataValidations>
  <pageMargins left="0.7" right="0.7" top="0.75" bottom="0.75" header="0.3" footer="0.3"/>
  <pageSetup scale="48"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7"/>
  <sheetViews>
    <sheetView topLeftCell="A3" workbookViewId="0">
      <selection activeCell="M5" sqref="M5"/>
    </sheetView>
  </sheetViews>
  <sheetFormatPr defaultColWidth="8.88671875" defaultRowHeight="14.4" x14ac:dyDescent="0.3"/>
  <cols>
    <col min="1" max="1" width="11.33203125" style="189" customWidth="1"/>
    <col min="2" max="2" width="12.88671875" style="2" customWidth="1"/>
    <col min="3" max="3" width="16.5546875" style="2" customWidth="1"/>
    <col min="4" max="4" width="15" style="189" customWidth="1"/>
    <col min="5" max="7" width="17.5546875" style="2" customWidth="1"/>
    <col min="8" max="8" width="10.33203125" style="190" customWidth="1"/>
    <col min="9" max="9" width="13.6640625" style="2" customWidth="1"/>
    <col min="10" max="10" width="52.5546875" style="2" customWidth="1"/>
    <col min="11" max="11" width="17.33203125" style="2" customWidth="1"/>
    <col min="12" max="12" width="20.44140625" style="592" customWidth="1"/>
    <col min="13" max="13" width="28.6640625" style="610" customWidth="1"/>
    <col min="14" max="14" width="10.44140625" style="190" customWidth="1"/>
    <col min="15" max="15" width="14.109375" style="2" customWidth="1"/>
    <col min="16" max="16384" width="8.88671875" style="2"/>
  </cols>
  <sheetData>
    <row r="1" spans="1:885" s="169" customFormat="1" ht="30" customHeight="1" x14ac:dyDescent="0.35">
      <c r="A1" s="284" t="s">
        <v>70</v>
      </c>
      <c r="B1" s="285"/>
      <c r="C1" s="286"/>
      <c r="D1" s="286"/>
      <c r="E1" s="286"/>
      <c r="F1" s="286"/>
      <c r="G1" s="286"/>
      <c r="H1" s="286"/>
      <c r="I1" s="286"/>
      <c r="J1" s="287"/>
      <c r="K1" s="285"/>
      <c r="L1" s="590"/>
      <c r="M1" s="602"/>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3" t="s">
        <v>71</v>
      </c>
      <c r="B2" s="593" t="s">
        <v>51</v>
      </c>
      <c r="C2" s="593" t="s">
        <v>47</v>
      </c>
      <c r="D2" s="593" t="s">
        <v>41</v>
      </c>
      <c r="E2" s="593" t="s">
        <v>46</v>
      </c>
      <c r="F2" s="593" t="s">
        <v>72</v>
      </c>
      <c r="G2" s="593" t="s">
        <v>73</v>
      </c>
      <c r="H2" s="593" t="s">
        <v>74</v>
      </c>
      <c r="I2" s="593" t="s">
        <v>75</v>
      </c>
      <c r="J2" s="593" t="s">
        <v>42</v>
      </c>
      <c r="K2" s="593" t="s">
        <v>76</v>
      </c>
      <c r="L2" s="593" t="s">
        <v>77</v>
      </c>
      <c r="M2" s="603" t="s">
        <v>55</v>
      </c>
      <c r="N2" s="594"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58.2" customHeight="1" x14ac:dyDescent="0.3">
      <c r="A3" s="595">
        <v>42194</v>
      </c>
      <c r="B3" s="256">
        <v>508566</v>
      </c>
      <c r="C3" s="268">
        <v>235096</v>
      </c>
      <c r="D3" s="249" t="s">
        <v>82</v>
      </c>
      <c r="E3" s="249" t="s">
        <v>82</v>
      </c>
      <c r="F3" s="249" t="s">
        <v>269</v>
      </c>
      <c r="G3" s="249" t="s">
        <v>270</v>
      </c>
      <c r="H3" s="249"/>
      <c r="I3" s="253"/>
      <c r="J3" s="596" t="s">
        <v>271</v>
      </c>
      <c r="K3" s="253" t="s">
        <v>272</v>
      </c>
      <c r="L3" s="244" t="s">
        <v>277</v>
      </c>
      <c r="M3" s="604" t="s">
        <v>300</v>
      </c>
      <c r="N3" s="302">
        <v>42201</v>
      </c>
      <c r="O3" s="243"/>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c r="EM3" s="241"/>
      <c r="EN3" s="241"/>
      <c r="EO3" s="241"/>
      <c r="EP3" s="241"/>
      <c r="EQ3" s="241"/>
      <c r="ER3" s="241"/>
      <c r="ES3" s="241"/>
      <c r="ET3" s="241"/>
      <c r="EU3" s="241"/>
      <c r="EV3" s="241"/>
      <c r="EW3" s="241"/>
      <c r="EX3" s="241"/>
      <c r="EY3" s="241"/>
      <c r="EZ3" s="241"/>
      <c r="FA3" s="241"/>
      <c r="FB3" s="241"/>
      <c r="FC3" s="241"/>
      <c r="FD3" s="241"/>
      <c r="FE3" s="241"/>
      <c r="FF3" s="241"/>
      <c r="FG3" s="241"/>
      <c r="FH3" s="241"/>
      <c r="FI3" s="241"/>
      <c r="FJ3" s="241"/>
      <c r="FK3" s="241"/>
      <c r="FL3" s="241"/>
      <c r="FM3" s="241"/>
      <c r="FN3" s="241"/>
      <c r="FO3" s="241"/>
      <c r="FP3" s="241"/>
      <c r="FQ3" s="241"/>
      <c r="FR3" s="241"/>
      <c r="FS3" s="241"/>
      <c r="FT3" s="241"/>
      <c r="FU3" s="241"/>
      <c r="FV3" s="241"/>
      <c r="FW3" s="241"/>
      <c r="FX3" s="241"/>
      <c r="FY3" s="241"/>
      <c r="FZ3" s="241"/>
      <c r="GA3" s="241"/>
      <c r="GB3" s="241"/>
      <c r="GC3" s="241"/>
      <c r="GD3" s="241"/>
      <c r="GE3" s="241"/>
      <c r="GF3" s="241"/>
      <c r="GG3" s="241"/>
      <c r="GH3" s="241"/>
      <c r="GI3" s="241"/>
      <c r="GJ3" s="241"/>
      <c r="GK3" s="241"/>
      <c r="GL3" s="241"/>
      <c r="GM3" s="241"/>
      <c r="GN3" s="241"/>
      <c r="GO3" s="241"/>
      <c r="GP3" s="241"/>
      <c r="GQ3" s="241"/>
      <c r="GR3" s="241"/>
      <c r="GS3" s="241"/>
      <c r="GT3" s="241"/>
      <c r="GU3" s="241"/>
      <c r="GV3" s="241"/>
      <c r="GW3" s="241"/>
      <c r="GX3" s="241"/>
      <c r="GY3" s="241"/>
      <c r="GZ3" s="241"/>
      <c r="HA3" s="241"/>
      <c r="HB3" s="241"/>
      <c r="HC3" s="241"/>
      <c r="HD3" s="241"/>
      <c r="HE3" s="241"/>
      <c r="HF3" s="241"/>
      <c r="HG3" s="241"/>
      <c r="HH3" s="241"/>
      <c r="HI3" s="241"/>
      <c r="HJ3" s="241"/>
      <c r="HK3" s="241"/>
      <c r="HL3" s="241"/>
      <c r="HM3" s="241"/>
      <c r="HN3" s="241"/>
      <c r="HO3" s="241"/>
      <c r="HP3" s="241"/>
      <c r="HQ3" s="241"/>
      <c r="HR3" s="241"/>
      <c r="HS3" s="241"/>
      <c r="HT3" s="241"/>
      <c r="HU3" s="241"/>
      <c r="HV3" s="241"/>
      <c r="HW3" s="241"/>
      <c r="HX3" s="241"/>
      <c r="HY3" s="241"/>
      <c r="HZ3" s="241"/>
      <c r="IA3" s="241"/>
      <c r="IB3" s="241"/>
      <c r="IC3" s="241"/>
      <c r="ID3" s="241"/>
      <c r="IE3" s="241"/>
      <c r="IF3" s="241"/>
      <c r="IG3" s="241"/>
      <c r="IH3" s="241"/>
      <c r="II3" s="241"/>
      <c r="IJ3" s="241"/>
      <c r="IK3" s="241"/>
      <c r="IL3" s="241"/>
      <c r="IM3" s="241"/>
      <c r="IN3" s="241"/>
      <c r="IO3" s="241"/>
      <c r="IP3" s="241"/>
      <c r="IQ3" s="241"/>
      <c r="IR3" s="241"/>
      <c r="IS3" s="241"/>
      <c r="IT3" s="241"/>
      <c r="IU3" s="241"/>
      <c r="IV3" s="241"/>
      <c r="IW3" s="241"/>
      <c r="IX3" s="241"/>
      <c r="IY3" s="241"/>
      <c r="IZ3" s="241"/>
      <c r="JA3" s="241"/>
      <c r="JB3" s="241"/>
      <c r="JC3" s="241"/>
      <c r="JD3" s="241"/>
      <c r="JE3" s="241"/>
      <c r="JF3" s="241"/>
      <c r="JG3" s="241"/>
      <c r="JH3" s="241"/>
      <c r="JI3" s="241"/>
      <c r="JJ3" s="241"/>
      <c r="JK3" s="241"/>
      <c r="JL3" s="241"/>
      <c r="JM3" s="241"/>
      <c r="JN3" s="241"/>
      <c r="JO3" s="241"/>
      <c r="JP3" s="241"/>
      <c r="JQ3" s="241"/>
      <c r="JR3" s="241"/>
      <c r="JS3" s="241"/>
      <c r="JT3" s="241"/>
      <c r="JU3" s="241"/>
      <c r="JV3" s="241"/>
      <c r="JW3" s="241"/>
      <c r="JX3" s="241"/>
      <c r="JY3" s="241"/>
      <c r="JZ3" s="241"/>
      <c r="KA3" s="241"/>
      <c r="KB3" s="241"/>
      <c r="KC3" s="241"/>
      <c r="KD3" s="241"/>
      <c r="KE3" s="241"/>
      <c r="KF3" s="241"/>
      <c r="KG3" s="241"/>
      <c r="KH3" s="241"/>
      <c r="KI3" s="241"/>
      <c r="KJ3" s="241"/>
      <c r="KK3" s="241"/>
      <c r="KL3" s="241"/>
      <c r="KM3" s="241"/>
      <c r="KN3" s="241"/>
      <c r="KO3" s="241"/>
      <c r="KP3" s="241"/>
      <c r="KQ3" s="241"/>
      <c r="KR3" s="241"/>
      <c r="KS3" s="241"/>
      <c r="KT3" s="241"/>
      <c r="KU3" s="241"/>
      <c r="KV3" s="241"/>
      <c r="KW3" s="241"/>
      <c r="KX3" s="241"/>
      <c r="KY3" s="241"/>
      <c r="KZ3" s="241"/>
      <c r="LA3" s="241"/>
      <c r="LB3" s="241"/>
      <c r="LC3" s="241"/>
      <c r="LD3" s="241"/>
      <c r="LE3" s="241"/>
      <c r="LF3" s="241"/>
      <c r="LG3" s="241"/>
      <c r="LH3" s="241"/>
      <c r="LI3" s="241"/>
      <c r="LJ3" s="241"/>
      <c r="LK3" s="241"/>
      <c r="LL3" s="241"/>
      <c r="LM3" s="241"/>
      <c r="LN3" s="241"/>
      <c r="LO3" s="241"/>
      <c r="LP3" s="241"/>
      <c r="LQ3" s="241"/>
      <c r="LR3" s="241"/>
      <c r="LS3" s="241"/>
      <c r="LT3" s="241"/>
      <c r="LU3" s="241"/>
      <c r="LV3" s="241"/>
      <c r="LW3" s="241"/>
      <c r="LX3" s="241"/>
      <c r="LY3" s="241"/>
      <c r="LZ3" s="241"/>
      <c r="MA3" s="241"/>
      <c r="MB3" s="241"/>
      <c r="MC3" s="241"/>
      <c r="MD3" s="241"/>
      <c r="ME3" s="241"/>
      <c r="MF3" s="241"/>
      <c r="MG3" s="241"/>
      <c r="MH3" s="241"/>
      <c r="MI3" s="241"/>
      <c r="MJ3" s="241"/>
      <c r="MK3" s="241"/>
      <c r="ML3" s="241"/>
      <c r="MM3" s="241"/>
      <c r="MN3" s="241"/>
      <c r="MO3" s="241"/>
      <c r="MP3" s="241"/>
      <c r="MQ3" s="241"/>
      <c r="MR3" s="241"/>
      <c r="MS3" s="241"/>
      <c r="MT3" s="241"/>
      <c r="MU3" s="241"/>
      <c r="MV3" s="241"/>
      <c r="MW3" s="241"/>
      <c r="MX3" s="241"/>
      <c r="MY3" s="241"/>
      <c r="MZ3" s="241"/>
      <c r="NA3" s="241"/>
      <c r="NB3" s="241"/>
      <c r="NC3" s="241"/>
      <c r="ND3" s="241"/>
      <c r="NE3" s="241"/>
      <c r="NF3" s="241"/>
      <c r="NG3" s="241"/>
      <c r="NH3" s="241"/>
      <c r="NI3" s="241"/>
      <c r="NJ3" s="241"/>
      <c r="NK3" s="241"/>
      <c r="NL3" s="241"/>
      <c r="NM3" s="241"/>
      <c r="NN3" s="241"/>
      <c r="NO3" s="241"/>
      <c r="NP3" s="241"/>
      <c r="NQ3" s="241"/>
      <c r="NR3" s="241"/>
      <c r="NS3" s="241"/>
      <c r="NT3" s="241"/>
      <c r="NU3" s="241"/>
      <c r="NV3" s="241"/>
      <c r="NW3" s="241"/>
      <c r="NX3" s="241"/>
      <c r="NY3" s="241"/>
      <c r="NZ3" s="241"/>
      <c r="OA3" s="241"/>
      <c r="OB3" s="241"/>
      <c r="OC3" s="241"/>
      <c r="OD3" s="241"/>
      <c r="OE3" s="241"/>
      <c r="OF3" s="241"/>
      <c r="OG3" s="241"/>
      <c r="OH3" s="241"/>
      <c r="OI3" s="241"/>
      <c r="OJ3" s="241"/>
      <c r="OK3" s="241"/>
      <c r="OL3" s="241"/>
      <c r="OM3" s="241"/>
      <c r="ON3" s="241"/>
      <c r="OO3" s="241"/>
      <c r="OP3" s="241"/>
      <c r="OQ3" s="241"/>
      <c r="OR3" s="241"/>
      <c r="OS3" s="241"/>
      <c r="OT3" s="241"/>
      <c r="OU3" s="241"/>
      <c r="OV3" s="241"/>
      <c r="OW3" s="241"/>
      <c r="OX3" s="241"/>
      <c r="OY3" s="241"/>
      <c r="OZ3" s="241"/>
      <c r="PA3" s="241"/>
      <c r="PB3" s="241"/>
      <c r="PC3" s="241"/>
      <c r="PD3" s="241"/>
      <c r="PE3" s="241"/>
      <c r="PF3" s="241"/>
      <c r="PG3" s="241"/>
      <c r="PH3" s="241"/>
      <c r="PI3" s="241"/>
      <c r="PJ3" s="241"/>
      <c r="PK3" s="241"/>
      <c r="PL3" s="241"/>
      <c r="PM3" s="241"/>
      <c r="PN3" s="241"/>
      <c r="PO3" s="241"/>
      <c r="PP3" s="241"/>
      <c r="PQ3" s="241"/>
      <c r="PR3" s="241"/>
      <c r="PS3" s="241"/>
      <c r="PT3" s="241"/>
      <c r="PU3" s="241"/>
      <c r="PV3" s="241"/>
      <c r="PW3" s="241"/>
      <c r="PX3" s="241"/>
      <c r="PY3" s="241"/>
      <c r="PZ3" s="241"/>
      <c r="QA3" s="241"/>
      <c r="QB3" s="241"/>
      <c r="QC3" s="241"/>
      <c r="QD3" s="241"/>
      <c r="QE3" s="241"/>
      <c r="QF3" s="241"/>
      <c r="QG3" s="241"/>
      <c r="QH3" s="241"/>
      <c r="QI3" s="241"/>
      <c r="QJ3" s="241"/>
      <c r="QK3" s="241"/>
      <c r="QL3" s="241"/>
      <c r="QM3" s="241"/>
      <c r="QN3" s="241"/>
      <c r="QO3" s="241"/>
      <c r="QP3" s="241"/>
      <c r="QQ3" s="241"/>
      <c r="QR3" s="241"/>
      <c r="QS3" s="241"/>
      <c r="QT3" s="241"/>
      <c r="QU3" s="241"/>
      <c r="QV3" s="241"/>
      <c r="QW3" s="241"/>
      <c r="QX3" s="241"/>
      <c r="QY3" s="241"/>
      <c r="QZ3" s="241"/>
      <c r="RA3" s="241"/>
      <c r="RB3" s="241"/>
      <c r="RC3" s="241"/>
      <c r="RD3" s="241"/>
      <c r="RE3" s="241"/>
      <c r="RF3" s="241"/>
      <c r="RG3" s="241"/>
      <c r="RH3" s="241"/>
      <c r="RI3" s="241"/>
      <c r="RJ3" s="241"/>
      <c r="RK3" s="241"/>
      <c r="RL3" s="241"/>
      <c r="RM3" s="241"/>
      <c r="RN3" s="241"/>
      <c r="RO3" s="241"/>
      <c r="RP3" s="241"/>
      <c r="RQ3" s="241"/>
      <c r="RR3" s="241"/>
      <c r="RS3" s="241"/>
      <c r="RT3" s="241"/>
      <c r="RU3" s="241"/>
      <c r="RV3" s="241"/>
      <c r="RW3" s="241"/>
      <c r="RX3" s="241"/>
      <c r="RY3" s="241"/>
      <c r="RZ3" s="241"/>
      <c r="SA3" s="241"/>
      <c r="SB3" s="241"/>
      <c r="SC3" s="241"/>
      <c r="SD3" s="241"/>
      <c r="SE3" s="241"/>
      <c r="SF3" s="241"/>
      <c r="SG3" s="241"/>
      <c r="SH3" s="241"/>
      <c r="SI3" s="241"/>
      <c r="SJ3" s="241"/>
      <c r="SK3" s="241"/>
      <c r="SL3" s="241"/>
      <c r="SM3" s="241"/>
      <c r="SN3" s="241"/>
      <c r="SO3" s="241"/>
      <c r="SP3" s="241"/>
      <c r="SQ3" s="241"/>
      <c r="SR3" s="241"/>
      <c r="SS3" s="241"/>
      <c r="ST3" s="241"/>
      <c r="SU3" s="241"/>
      <c r="SV3" s="241"/>
      <c r="SW3" s="241"/>
      <c r="SX3" s="241"/>
      <c r="SY3" s="241"/>
      <c r="SZ3" s="241"/>
      <c r="TA3" s="241"/>
      <c r="TB3" s="241"/>
      <c r="TC3" s="241"/>
      <c r="TD3" s="241"/>
      <c r="TE3" s="241"/>
      <c r="TF3" s="241"/>
      <c r="TG3" s="241"/>
      <c r="TH3" s="241"/>
      <c r="TI3" s="241"/>
      <c r="TJ3" s="241"/>
      <c r="TK3" s="241"/>
      <c r="TL3" s="241"/>
      <c r="TM3" s="241"/>
      <c r="TN3" s="241"/>
      <c r="TO3" s="241"/>
      <c r="TP3" s="241"/>
      <c r="TQ3" s="241"/>
      <c r="TR3" s="241"/>
      <c r="TS3" s="241"/>
      <c r="TT3" s="241"/>
      <c r="TU3" s="241"/>
      <c r="TV3" s="241"/>
      <c r="TW3" s="241"/>
      <c r="TX3" s="241"/>
      <c r="TY3" s="241"/>
      <c r="TZ3" s="241"/>
      <c r="UA3" s="241"/>
      <c r="UB3" s="241"/>
      <c r="UC3" s="241"/>
      <c r="UD3" s="241"/>
      <c r="UE3" s="241"/>
      <c r="UF3" s="241"/>
      <c r="UG3" s="241"/>
      <c r="UH3" s="241"/>
      <c r="UI3" s="241"/>
      <c r="UJ3" s="241"/>
      <c r="UK3" s="241"/>
      <c r="UL3" s="241"/>
      <c r="UM3" s="241"/>
      <c r="UN3" s="241"/>
      <c r="UO3" s="241"/>
      <c r="UP3" s="241"/>
      <c r="UQ3" s="241"/>
      <c r="UR3" s="241"/>
      <c r="US3" s="241"/>
      <c r="UT3" s="241"/>
      <c r="UU3" s="241"/>
      <c r="UV3" s="241"/>
      <c r="UW3" s="241"/>
      <c r="UX3" s="241"/>
      <c r="UY3" s="241"/>
      <c r="UZ3" s="241"/>
      <c r="VA3" s="241"/>
      <c r="VB3" s="241"/>
      <c r="VC3" s="241"/>
      <c r="VD3" s="241"/>
      <c r="VE3" s="241"/>
      <c r="VF3" s="241"/>
      <c r="VG3" s="241"/>
      <c r="VH3" s="241"/>
      <c r="VI3" s="241"/>
      <c r="VJ3" s="241"/>
      <c r="VK3" s="241"/>
      <c r="VL3" s="241"/>
      <c r="VM3" s="241"/>
      <c r="VN3" s="241"/>
      <c r="VO3" s="241"/>
      <c r="VP3" s="241"/>
      <c r="VQ3" s="241"/>
      <c r="VR3" s="241"/>
      <c r="VS3" s="241"/>
      <c r="VT3" s="241"/>
      <c r="VU3" s="241"/>
      <c r="VV3" s="241"/>
      <c r="VW3" s="241"/>
      <c r="VX3" s="241"/>
      <c r="VY3" s="241"/>
      <c r="VZ3" s="241"/>
      <c r="WA3" s="241"/>
      <c r="WB3" s="241"/>
      <c r="WC3" s="241"/>
      <c r="WD3" s="241"/>
      <c r="WE3" s="241"/>
      <c r="WF3" s="241"/>
      <c r="WG3" s="241"/>
      <c r="WH3" s="241"/>
      <c r="WI3" s="241"/>
      <c r="WJ3" s="241"/>
      <c r="WK3" s="241"/>
      <c r="WL3" s="241"/>
      <c r="WM3" s="241"/>
      <c r="WN3" s="241"/>
      <c r="WO3" s="241"/>
      <c r="WP3" s="241"/>
      <c r="WQ3" s="241"/>
      <c r="WR3" s="241"/>
      <c r="WS3" s="241"/>
      <c r="WT3" s="241"/>
      <c r="WU3" s="241"/>
      <c r="WV3" s="241"/>
      <c r="WW3" s="241"/>
      <c r="WX3" s="241"/>
      <c r="WY3" s="241"/>
      <c r="WZ3" s="241"/>
      <c r="XA3" s="241"/>
      <c r="XB3" s="241"/>
      <c r="XC3" s="241"/>
      <c r="XD3" s="241"/>
      <c r="XE3" s="241"/>
      <c r="XF3" s="241"/>
      <c r="XG3" s="241"/>
      <c r="XH3" s="241"/>
      <c r="XI3" s="241"/>
      <c r="XJ3" s="241"/>
      <c r="XK3" s="241"/>
      <c r="XL3" s="241"/>
      <c r="XM3" s="241"/>
      <c r="XN3" s="241"/>
      <c r="XO3" s="241"/>
      <c r="XP3" s="241"/>
      <c r="XQ3" s="241"/>
      <c r="XR3" s="241"/>
      <c r="XS3" s="241"/>
      <c r="XT3" s="241"/>
      <c r="XU3" s="241"/>
      <c r="XV3" s="241"/>
      <c r="XW3" s="241"/>
      <c r="XX3" s="241"/>
      <c r="XY3" s="241"/>
      <c r="XZ3" s="241"/>
      <c r="YA3" s="241"/>
      <c r="YB3" s="241"/>
      <c r="YC3" s="241"/>
      <c r="YD3" s="241"/>
      <c r="YE3" s="241"/>
      <c r="YF3" s="241"/>
      <c r="YG3" s="241"/>
      <c r="YH3" s="241"/>
      <c r="YI3" s="241"/>
      <c r="YJ3" s="241"/>
      <c r="YK3" s="241"/>
      <c r="YL3" s="241"/>
      <c r="YM3" s="241"/>
      <c r="YN3" s="241"/>
      <c r="YO3" s="241"/>
      <c r="YP3" s="241"/>
      <c r="YQ3" s="241"/>
      <c r="YR3" s="241"/>
      <c r="YS3" s="241"/>
      <c r="YT3" s="241"/>
      <c r="YU3" s="241"/>
      <c r="YV3" s="241"/>
      <c r="YW3" s="241"/>
      <c r="YX3" s="241"/>
      <c r="YY3" s="241"/>
      <c r="YZ3" s="241"/>
      <c r="ZA3" s="241"/>
      <c r="ZB3" s="241"/>
      <c r="ZC3" s="241"/>
      <c r="ZD3" s="241"/>
      <c r="ZE3" s="241"/>
      <c r="ZF3" s="241"/>
      <c r="ZG3" s="241"/>
      <c r="ZH3" s="241"/>
      <c r="ZI3" s="241"/>
      <c r="ZJ3" s="241"/>
      <c r="ZK3" s="241"/>
      <c r="ZL3" s="241"/>
      <c r="ZM3" s="241"/>
      <c r="ZN3" s="241"/>
      <c r="ZO3" s="241"/>
      <c r="ZP3" s="241"/>
      <c r="ZQ3" s="241"/>
      <c r="ZR3" s="241"/>
      <c r="ZS3" s="241"/>
      <c r="ZT3" s="241"/>
      <c r="ZU3" s="241"/>
      <c r="ZV3" s="241"/>
      <c r="ZW3" s="241"/>
      <c r="ZX3" s="241"/>
      <c r="ZY3" s="241"/>
      <c r="ZZ3" s="241"/>
      <c r="AAA3" s="241"/>
      <c r="AAB3" s="241"/>
      <c r="AAC3" s="241"/>
      <c r="AAD3" s="241"/>
      <c r="AAE3" s="241"/>
      <c r="AAF3" s="241"/>
      <c r="AAG3" s="241"/>
      <c r="AAH3" s="241"/>
      <c r="AAI3" s="241"/>
      <c r="AAJ3" s="241"/>
      <c r="AAK3" s="241"/>
      <c r="AAL3" s="241"/>
      <c r="AAM3" s="241"/>
      <c r="AAN3" s="241"/>
      <c r="AAO3" s="241"/>
      <c r="AAP3" s="241"/>
      <c r="AAQ3" s="241"/>
      <c r="AAR3" s="241"/>
      <c r="AAS3" s="241"/>
      <c r="AAT3" s="241"/>
      <c r="AAU3" s="241"/>
      <c r="AAV3" s="241"/>
      <c r="AAW3" s="241"/>
      <c r="AAX3" s="241"/>
      <c r="AAY3" s="241"/>
      <c r="AAZ3" s="241"/>
      <c r="ABA3" s="241"/>
      <c r="ABB3" s="241"/>
      <c r="ABC3" s="241"/>
      <c r="ABD3" s="241"/>
      <c r="ABE3" s="241"/>
      <c r="ABF3" s="241"/>
      <c r="ABG3" s="241"/>
      <c r="ABH3" s="241"/>
      <c r="ABI3" s="241"/>
      <c r="ABJ3" s="241"/>
      <c r="ABK3" s="241"/>
      <c r="ABL3" s="241"/>
      <c r="ABM3" s="241"/>
      <c r="ABN3" s="241"/>
      <c r="ABO3" s="241"/>
      <c r="ABP3" s="241"/>
      <c r="ABQ3" s="241"/>
      <c r="ABR3" s="241"/>
      <c r="ABS3" s="241"/>
      <c r="ABT3" s="241"/>
      <c r="ABU3" s="241"/>
      <c r="ABV3" s="241"/>
      <c r="ABW3" s="241"/>
      <c r="ABX3" s="241"/>
      <c r="ABY3" s="241"/>
      <c r="ABZ3" s="241"/>
      <c r="ACA3" s="241"/>
      <c r="ACB3" s="241"/>
      <c r="ACC3" s="241"/>
      <c r="ACD3" s="241"/>
      <c r="ACE3" s="241"/>
      <c r="ACF3" s="241"/>
      <c r="ACG3" s="241"/>
      <c r="ACH3" s="241"/>
      <c r="ACI3" s="241"/>
      <c r="ACJ3" s="241"/>
      <c r="ACK3" s="241"/>
      <c r="ACL3" s="241"/>
      <c r="ACM3" s="241"/>
      <c r="ACN3" s="241"/>
      <c r="ACO3" s="241"/>
      <c r="ACP3" s="241"/>
      <c r="ACQ3" s="241"/>
      <c r="ACR3" s="241"/>
      <c r="ACS3" s="241"/>
      <c r="ACT3" s="241"/>
      <c r="ACU3" s="241"/>
      <c r="ACV3" s="241"/>
      <c r="ACW3" s="241"/>
      <c r="ACX3" s="241"/>
      <c r="ACY3" s="241"/>
      <c r="ACZ3" s="241"/>
      <c r="ADA3" s="241"/>
      <c r="ADB3" s="241"/>
      <c r="ADC3" s="241"/>
      <c r="ADD3" s="241"/>
      <c r="ADE3" s="241"/>
      <c r="ADF3" s="241"/>
      <c r="ADG3" s="241"/>
      <c r="ADH3" s="241"/>
      <c r="ADI3" s="241"/>
      <c r="ADJ3" s="241"/>
      <c r="ADK3" s="241"/>
      <c r="ADL3" s="241"/>
      <c r="ADM3" s="241"/>
      <c r="ADN3" s="241"/>
      <c r="ADO3" s="241"/>
      <c r="ADP3" s="241"/>
      <c r="ADQ3" s="241"/>
      <c r="ADR3" s="241"/>
      <c r="ADS3" s="241"/>
      <c r="ADT3" s="241"/>
      <c r="ADU3" s="241"/>
      <c r="ADV3" s="241"/>
      <c r="ADW3" s="241"/>
      <c r="ADX3" s="241"/>
      <c r="ADY3" s="241"/>
      <c r="ADZ3" s="241"/>
      <c r="AEA3" s="241"/>
      <c r="AEB3" s="241"/>
      <c r="AEC3" s="241"/>
      <c r="AED3" s="241"/>
      <c r="AEE3" s="241"/>
      <c r="AEF3" s="241"/>
      <c r="AEG3" s="241"/>
      <c r="AEH3" s="241"/>
      <c r="AEI3" s="241"/>
      <c r="AEJ3" s="241"/>
      <c r="AEK3" s="241"/>
      <c r="AEL3" s="241"/>
      <c r="AEM3" s="241"/>
      <c r="AEN3" s="241"/>
      <c r="AEO3" s="241"/>
      <c r="AEP3" s="241"/>
      <c r="AEQ3" s="241"/>
      <c r="AER3" s="241"/>
      <c r="AES3" s="241"/>
      <c r="AET3" s="241"/>
      <c r="AEU3" s="241"/>
      <c r="AEV3" s="241"/>
      <c r="AEW3" s="241"/>
      <c r="AEX3" s="241"/>
      <c r="AEY3" s="241"/>
      <c r="AEZ3" s="241"/>
      <c r="AFA3" s="241"/>
      <c r="AFB3" s="241"/>
      <c r="AFC3" s="241"/>
      <c r="AFD3" s="241"/>
      <c r="AFE3" s="241"/>
      <c r="AFF3" s="241"/>
      <c r="AFG3" s="241"/>
      <c r="AFH3" s="241"/>
      <c r="AFI3" s="241"/>
      <c r="AFJ3" s="241"/>
      <c r="AFK3" s="241"/>
      <c r="AFL3" s="241"/>
      <c r="AFM3" s="241"/>
      <c r="AFN3" s="241"/>
      <c r="AFO3" s="241"/>
      <c r="AFP3" s="241"/>
      <c r="AFQ3" s="241"/>
      <c r="AFR3" s="241"/>
      <c r="AFS3" s="241"/>
      <c r="AFT3" s="241"/>
      <c r="AFU3" s="241"/>
      <c r="AFV3" s="241"/>
      <c r="AFW3" s="241"/>
      <c r="AFX3" s="241"/>
      <c r="AFY3" s="241"/>
      <c r="AFZ3" s="241"/>
      <c r="AGA3" s="241"/>
      <c r="AGB3" s="241"/>
      <c r="AGC3" s="241"/>
      <c r="AGD3" s="241"/>
      <c r="AGE3" s="241"/>
      <c r="AGF3" s="241"/>
      <c r="AGG3" s="241"/>
      <c r="AGH3" s="241"/>
      <c r="AGI3" s="241"/>
      <c r="AGJ3" s="241"/>
      <c r="AGK3" s="241"/>
      <c r="AGL3" s="241"/>
      <c r="AGM3" s="241"/>
      <c r="AGN3" s="241"/>
      <c r="AGO3" s="241"/>
      <c r="AGP3" s="241"/>
      <c r="AGQ3" s="241"/>
      <c r="AGR3" s="241"/>
      <c r="AGS3" s="241"/>
      <c r="AGT3" s="241"/>
      <c r="AGU3" s="241"/>
      <c r="AGV3" s="241"/>
      <c r="AGW3" s="241"/>
      <c r="AGX3" s="241"/>
      <c r="AGY3" s="241"/>
      <c r="AGZ3" s="241"/>
      <c r="AHA3" s="241"/>
    </row>
    <row r="4" spans="1:885" ht="64.95" customHeight="1" x14ac:dyDescent="0.3">
      <c r="A4" s="595">
        <v>42194</v>
      </c>
      <c r="B4" s="181"/>
      <c r="C4" s="598">
        <v>18835698</v>
      </c>
      <c r="D4" s="269" t="s">
        <v>297</v>
      </c>
      <c r="E4" s="269" t="s">
        <v>82</v>
      </c>
      <c r="F4" s="269" t="s">
        <v>278</v>
      </c>
      <c r="G4" s="269" t="s">
        <v>274</v>
      </c>
      <c r="H4" s="269"/>
      <c r="I4" s="269"/>
      <c r="J4" s="269" t="s">
        <v>275</v>
      </c>
      <c r="K4" s="269" t="s">
        <v>273</v>
      </c>
      <c r="L4" s="270" t="s">
        <v>276</v>
      </c>
      <c r="M4" s="605" t="s">
        <v>301</v>
      </c>
      <c r="N4" s="298">
        <v>42206</v>
      </c>
      <c r="O4" s="271"/>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60"/>
      <c r="CN4" s="260"/>
      <c r="CO4" s="260"/>
      <c r="CP4" s="260"/>
      <c r="CQ4" s="260"/>
      <c r="CR4" s="260"/>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c r="DR4" s="260"/>
      <c r="DS4" s="260"/>
      <c r="DT4" s="260"/>
      <c r="DU4" s="260"/>
      <c r="DV4" s="260"/>
      <c r="DW4" s="260"/>
      <c r="DX4" s="260"/>
      <c r="DY4" s="260"/>
      <c r="DZ4" s="260"/>
      <c r="EA4" s="260"/>
      <c r="EB4" s="260"/>
      <c r="EC4" s="260"/>
      <c r="ED4" s="260"/>
      <c r="EE4" s="260"/>
      <c r="EF4" s="260"/>
      <c r="EG4" s="260"/>
      <c r="EH4" s="260"/>
      <c r="EI4" s="260"/>
      <c r="EJ4" s="260"/>
      <c r="EK4" s="260"/>
      <c r="EL4" s="260"/>
      <c r="EM4" s="260"/>
      <c r="EN4" s="260"/>
      <c r="EO4" s="260"/>
      <c r="EP4" s="260"/>
      <c r="EQ4" s="260"/>
      <c r="ER4" s="260"/>
      <c r="ES4" s="260"/>
      <c r="ET4" s="260"/>
      <c r="EU4" s="260"/>
      <c r="EV4" s="260"/>
      <c r="EW4" s="260"/>
      <c r="EX4" s="260"/>
      <c r="EY4" s="260"/>
      <c r="EZ4" s="260"/>
      <c r="FA4" s="260"/>
      <c r="FB4" s="260"/>
      <c r="FC4" s="260"/>
      <c r="FD4" s="260"/>
      <c r="FE4" s="260"/>
      <c r="FF4" s="260"/>
      <c r="FG4" s="260"/>
      <c r="FH4" s="260"/>
      <c r="FI4" s="260"/>
      <c r="FJ4" s="260"/>
      <c r="FK4" s="260"/>
      <c r="FL4" s="260"/>
      <c r="FM4" s="260"/>
      <c r="FN4" s="260"/>
      <c r="FO4" s="260"/>
      <c r="FP4" s="260"/>
      <c r="FQ4" s="260"/>
      <c r="FR4" s="260"/>
      <c r="FS4" s="260"/>
      <c r="FT4" s="260"/>
      <c r="FU4" s="260"/>
      <c r="FV4" s="260"/>
      <c r="FW4" s="260"/>
      <c r="FX4" s="260"/>
      <c r="FY4" s="260"/>
      <c r="FZ4" s="260"/>
      <c r="GA4" s="260"/>
      <c r="GB4" s="260"/>
      <c r="GC4" s="260"/>
      <c r="GD4" s="260"/>
      <c r="GE4" s="260"/>
      <c r="GF4" s="260"/>
      <c r="GG4" s="260"/>
      <c r="GH4" s="260"/>
      <c r="GI4" s="260"/>
      <c r="GJ4" s="260"/>
      <c r="GK4" s="260"/>
      <c r="GL4" s="260"/>
      <c r="GM4" s="260"/>
      <c r="GN4" s="260"/>
      <c r="GO4" s="260"/>
      <c r="GP4" s="260"/>
      <c r="GQ4" s="260"/>
      <c r="GR4" s="260"/>
      <c r="GS4" s="260"/>
      <c r="GT4" s="260"/>
      <c r="GU4" s="260"/>
      <c r="GV4" s="260"/>
      <c r="GW4" s="260"/>
      <c r="GX4" s="260"/>
      <c r="GY4" s="260"/>
      <c r="GZ4" s="260"/>
      <c r="HA4" s="260"/>
      <c r="HB4" s="260"/>
      <c r="HC4" s="260"/>
      <c r="HD4" s="260"/>
      <c r="HE4" s="260"/>
      <c r="HF4" s="260"/>
      <c r="HG4" s="260"/>
      <c r="HH4" s="260"/>
      <c r="HI4" s="260"/>
      <c r="HJ4" s="260"/>
      <c r="HK4" s="260"/>
      <c r="HL4" s="260"/>
      <c r="HM4" s="260"/>
      <c r="HN4" s="260"/>
      <c r="HO4" s="260"/>
      <c r="HP4" s="260"/>
      <c r="HQ4" s="260"/>
      <c r="HR4" s="260"/>
      <c r="HS4" s="260"/>
      <c r="HT4" s="260"/>
      <c r="HU4" s="260"/>
      <c r="HV4" s="260"/>
      <c r="HW4" s="260"/>
      <c r="HX4" s="260"/>
      <c r="HY4" s="260"/>
      <c r="HZ4" s="260"/>
      <c r="IA4" s="260"/>
      <c r="IB4" s="260"/>
      <c r="IC4" s="260"/>
      <c r="ID4" s="260"/>
      <c r="IE4" s="260"/>
      <c r="IF4" s="260"/>
      <c r="IG4" s="260"/>
      <c r="IH4" s="260"/>
      <c r="II4" s="260"/>
      <c r="IJ4" s="260"/>
      <c r="IK4" s="260"/>
      <c r="IL4" s="260"/>
      <c r="IM4" s="260"/>
      <c r="IN4" s="260"/>
      <c r="IO4" s="260"/>
      <c r="IP4" s="260"/>
      <c r="IQ4" s="260"/>
      <c r="IR4" s="260"/>
      <c r="IS4" s="260"/>
      <c r="IT4" s="260"/>
      <c r="IU4" s="260"/>
      <c r="IV4" s="260"/>
      <c r="IW4" s="260"/>
      <c r="IX4" s="260"/>
      <c r="IY4" s="260"/>
      <c r="IZ4" s="260"/>
      <c r="JA4" s="260"/>
      <c r="JB4" s="260"/>
      <c r="JC4" s="260"/>
      <c r="JD4" s="260"/>
      <c r="JE4" s="260"/>
      <c r="JF4" s="260"/>
      <c r="JG4" s="260"/>
      <c r="JH4" s="260"/>
      <c r="JI4" s="260"/>
      <c r="JJ4" s="260"/>
      <c r="JK4" s="260"/>
      <c r="JL4" s="260"/>
      <c r="JM4" s="260"/>
      <c r="JN4" s="260"/>
      <c r="JO4" s="260"/>
      <c r="JP4" s="260"/>
      <c r="JQ4" s="260"/>
      <c r="JR4" s="260"/>
      <c r="JS4" s="260"/>
      <c r="JT4" s="260"/>
      <c r="JU4" s="260"/>
      <c r="JV4" s="260"/>
      <c r="JW4" s="260"/>
      <c r="JX4" s="260"/>
      <c r="JY4" s="260"/>
      <c r="JZ4" s="260"/>
      <c r="KA4" s="260"/>
      <c r="KB4" s="260"/>
      <c r="KC4" s="260"/>
      <c r="KD4" s="260"/>
      <c r="KE4" s="260"/>
      <c r="KF4" s="260"/>
      <c r="KG4" s="260"/>
      <c r="KH4" s="260"/>
      <c r="KI4" s="260"/>
      <c r="KJ4" s="260"/>
      <c r="KK4" s="260"/>
      <c r="KL4" s="260"/>
      <c r="KM4" s="260"/>
      <c r="KN4" s="260"/>
      <c r="KO4" s="260"/>
      <c r="KP4" s="260"/>
      <c r="KQ4" s="260"/>
      <c r="KR4" s="260"/>
      <c r="KS4" s="260"/>
      <c r="KT4" s="260"/>
      <c r="KU4" s="260"/>
      <c r="KV4" s="260"/>
      <c r="KW4" s="260"/>
      <c r="KX4" s="260"/>
      <c r="KY4" s="260"/>
      <c r="KZ4" s="260"/>
      <c r="LA4" s="260"/>
      <c r="LB4" s="260"/>
      <c r="LC4" s="260"/>
      <c r="LD4" s="260"/>
      <c r="LE4" s="260"/>
      <c r="LF4" s="260"/>
      <c r="LG4" s="260"/>
      <c r="LH4" s="260"/>
      <c r="LI4" s="260"/>
      <c r="LJ4" s="260"/>
      <c r="LK4" s="260"/>
      <c r="LL4" s="260"/>
      <c r="LM4" s="260"/>
      <c r="LN4" s="260"/>
      <c r="LO4" s="260"/>
      <c r="LP4" s="260"/>
      <c r="LQ4" s="260"/>
      <c r="LR4" s="260"/>
      <c r="LS4" s="260"/>
      <c r="LT4" s="260"/>
      <c r="LU4" s="260"/>
      <c r="LV4" s="260"/>
      <c r="LW4" s="260"/>
      <c r="LX4" s="260"/>
      <c r="LY4" s="260"/>
      <c r="LZ4" s="260"/>
      <c r="MA4" s="260"/>
      <c r="MB4" s="260"/>
      <c r="MC4" s="260"/>
      <c r="MD4" s="260"/>
      <c r="ME4" s="260"/>
      <c r="MF4" s="260"/>
      <c r="MG4" s="260"/>
      <c r="MH4" s="260"/>
      <c r="MI4" s="260"/>
      <c r="MJ4" s="260"/>
      <c r="MK4" s="260"/>
      <c r="ML4" s="260"/>
      <c r="MM4" s="260"/>
      <c r="MN4" s="260"/>
      <c r="MO4" s="260"/>
      <c r="MP4" s="260"/>
      <c r="MQ4" s="260"/>
      <c r="MR4" s="260"/>
      <c r="MS4" s="260"/>
      <c r="MT4" s="260"/>
      <c r="MU4" s="260"/>
      <c r="MV4" s="260"/>
      <c r="MW4" s="260"/>
      <c r="MX4" s="260"/>
      <c r="MY4" s="260"/>
      <c r="MZ4" s="260"/>
      <c r="NA4" s="260"/>
      <c r="NB4" s="260"/>
      <c r="NC4" s="260"/>
      <c r="ND4" s="260"/>
      <c r="NE4" s="260"/>
      <c r="NF4" s="260"/>
      <c r="NG4" s="260"/>
      <c r="NH4" s="260"/>
      <c r="NI4" s="260"/>
      <c r="NJ4" s="260"/>
      <c r="NK4" s="260"/>
      <c r="NL4" s="260"/>
      <c r="NM4" s="260"/>
      <c r="NN4" s="260"/>
      <c r="NO4" s="260"/>
      <c r="NP4" s="260"/>
      <c r="NQ4" s="260"/>
      <c r="NR4" s="260"/>
      <c r="NS4" s="260"/>
      <c r="NT4" s="260"/>
      <c r="NU4" s="260"/>
      <c r="NV4" s="260"/>
      <c r="NW4" s="260"/>
      <c r="NX4" s="260"/>
      <c r="NY4" s="260"/>
      <c r="NZ4" s="260"/>
      <c r="OA4" s="260"/>
      <c r="OB4" s="260"/>
      <c r="OC4" s="260"/>
      <c r="OD4" s="260"/>
      <c r="OE4" s="260"/>
      <c r="OF4" s="260"/>
      <c r="OG4" s="260"/>
      <c r="OH4" s="260"/>
      <c r="OI4" s="260"/>
      <c r="OJ4" s="260"/>
      <c r="OK4" s="260"/>
      <c r="OL4" s="260"/>
      <c r="OM4" s="260"/>
      <c r="ON4" s="260"/>
      <c r="OO4" s="260"/>
      <c r="OP4" s="260"/>
      <c r="OQ4" s="260"/>
      <c r="OR4" s="260"/>
      <c r="OS4" s="260"/>
      <c r="OT4" s="260"/>
      <c r="OU4" s="260"/>
      <c r="OV4" s="260"/>
      <c r="OW4" s="260"/>
      <c r="OX4" s="260"/>
      <c r="OY4" s="260"/>
      <c r="OZ4" s="260"/>
      <c r="PA4" s="260"/>
      <c r="PB4" s="260"/>
      <c r="PC4" s="260"/>
      <c r="PD4" s="260"/>
      <c r="PE4" s="260"/>
      <c r="PF4" s="260"/>
      <c r="PG4" s="260"/>
      <c r="PH4" s="260"/>
      <c r="PI4" s="260"/>
      <c r="PJ4" s="260"/>
      <c r="PK4" s="260"/>
      <c r="PL4" s="260"/>
      <c r="PM4" s="260"/>
      <c r="PN4" s="260"/>
      <c r="PO4" s="260"/>
      <c r="PP4" s="260"/>
      <c r="PQ4" s="260"/>
      <c r="PR4" s="260"/>
      <c r="PS4" s="260"/>
      <c r="PT4" s="260"/>
      <c r="PU4" s="260"/>
      <c r="PV4" s="260"/>
      <c r="PW4" s="260"/>
      <c r="PX4" s="260"/>
      <c r="PY4" s="260"/>
      <c r="PZ4" s="260"/>
      <c r="QA4" s="260"/>
      <c r="QB4" s="260"/>
      <c r="QC4" s="260"/>
      <c r="QD4" s="260"/>
      <c r="QE4" s="260"/>
      <c r="QF4" s="260"/>
      <c r="QG4" s="260"/>
      <c r="QH4" s="260"/>
      <c r="QI4" s="260"/>
      <c r="QJ4" s="260"/>
      <c r="QK4" s="260"/>
      <c r="QL4" s="260"/>
      <c r="QM4" s="260"/>
      <c r="QN4" s="260"/>
      <c r="QO4" s="260"/>
      <c r="QP4" s="260"/>
      <c r="QQ4" s="260"/>
      <c r="QR4" s="260"/>
      <c r="QS4" s="260"/>
      <c r="QT4" s="260"/>
      <c r="QU4" s="260"/>
      <c r="QV4" s="260"/>
      <c r="QW4" s="260"/>
      <c r="QX4" s="260"/>
      <c r="QY4" s="260"/>
      <c r="QZ4" s="260"/>
      <c r="RA4" s="260"/>
      <c r="RB4" s="260"/>
      <c r="RC4" s="260"/>
      <c r="RD4" s="260"/>
      <c r="RE4" s="260"/>
      <c r="RF4" s="260"/>
      <c r="RG4" s="260"/>
      <c r="RH4" s="260"/>
      <c r="RI4" s="260"/>
      <c r="RJ4" s="260"/>
      <c r="RK4" s="260"/>
      <c r="RL4" s="260"/>
      <c r="RM4" s="260"/>
      <c r="RN4" s="260"/>
      <c r="RO4" s="260"/>
      <c r="RP4" s="260"/>
      <c r="RQ4" s="260"/>
      <c r="RR4" s="260"/>
      <c r="RS4" s="260"/>
      <c r="RT4" s="260"/>
      <c r="RU4" s="260"/>
      <c r="RV4" s="260"/>
      <c r="RW4" s="260"/>
      <c r="RX4" s="260"/>
      <c r="RY4" s="260"/>
      <c r="RZ4" s="260"/>
      <c r="SA4" s="260"/>
      <c r="SB4" s="260"/>
      <c r="SC4" s="260"/>
      <c r="SD4" s="260"/>
      <c r="SE4" s="260"/>
      <c r="SF4" s="260"/>
      <c r="SG4" s="260"/>
      <c r="SH4" s="260"/>
      <c r="SI4" s="260"/>
      <c r="SJ4" s="260"/>
      <c r="SK4" s="260"/>
      <c r="SL4" s="260"/>
      <c r="SM4" s="260"/>
      <c r="SN4" s="260"/>
      <c r="SO4" s="260"/>
      <c r="SP4" s="260"/>
      <c r="SQ4" s="260"/>
      <c r="SR4" s="260"/>
      <c r="SS4" s="260"/>
      <c r="ST4" s="260"/>
      <c r="SU4" s="260"/>
      <c r="SV4" s="260"/>
      <c r="SW4" s="260"/>
      <c r="SX4" s="260"/>
      <c r="SY4" s="260"/>
      <c r="SZ4" s="260"/>
      <c r="TA4" s="260"/>
      <c r="TB4" s="260"/>
      <c r="TC4" s="260"/>
      <c r="TD4" s="260"/>
      <c r="TE4" s="260"/>
      <c r="TF4" s="260"/>
      <c r="TG4" s="260"/>
      <c r="TH4" s="260"/>
      <c r="TI4" s="260"/>
      <c r="TJ4" s="260"/>
      <c r="TK4" s="260"/>
      <c r="TL4" s="260"/>
      <c r="TM4" s="260"/>
      <c r="TN4" s="260"/>
      <c r="TO4" s="260"/>
      <c r="TP4" s="260"/>
      <c r="TQ4" s="260"/>
      <c r="TR4" s="260"/>
      <c r="TS4" s="260"/>
      <c r="TT4" s="260"/>
      <c r="TU4" s="260"/>
      <c r="TV4" s="260"/>
      <c r="TW4" s="260"/>
      <c r="TX4" s="260"/>
      <c r="TY4" s="260"/>
      <c r="TZ4" s="260"/>
      <c r="UA4" s="260"/>
      <c r="UB4" s="260"/>
      <c r="UC4" s="260"/>
      <c r="UD4" s="260"/>
      <c r="UE4" s="260"/>
      <c r="UF4" s="260"/>
      <c r="UG4" s="260"/>
      <c r="UH4" s="260"/>
      <c r="UI4" s="260"/>
      <c r="UJ4" s="260"/>
      <c r="UK4" s="260"/>
      <c r="UL4" s="260"/>
      <c r="UM4" s="260"/>
      <c r="UN4" s="260"/>
      <c r="UO4" s="260"/>
      <c r="UP4" s="260"/>
      <c r="UQ4" s="260"/>
      <c r="UR4" s="260"/>
      <c r="US4" s="260"/>
      <c r="UT4" s="260"/>
      <c r="UU4" s="260"/>
      <c r="UV4" s="260"/>
      <c r="UW4" s="260"/>
      <c r="UX4" s="260"/>
      <c r="UY4" s="260"/>
      <c r="UZ4" s="260"/>
      <c r="VA4" s="260"/>
      <c r="VB4" s="260"/>
      <c r="VC4" s="260"/>
      <c r="VD4" s="260"/>
      <c r="VE4" s="260"/>
      <c r="VF4" s="260"/>
      <c r="VG4" s="260"/>
      <c r="VH4" s="260"/>
      <c r="VI4" s="260"/>
      <c r="VJ4" s="260"/>
      <c r="VK4" s="260"/>
      <c r="VL4" s="260"/>
      <c r="VM4" s="260"/>
      <c r="VN4" s="260"/>
      <c r="VO4" s="260"/>
      <c r="VP4" s="260"/>
      <c r="VQ4" s="260"/>
      <c r="VR4" s="260"/>
      <c r="VS4" s="260"/>
      <c r="VT4" s="260"/>
      <c r="VU4" s="260"/>
      <c r="VV4" s="260"/>
      <c r="VW4" s="260"/>
      <c r="VX4" s="260"/>
      <c r="VY4" s="260"/>
      <c r="VZ4" s="260"/>
      <c r="WA4" s="260"/>
      <c r="WB4" s="260"/>
      <c r="WC4" s="260"/>
      <c r="WD4" s="260"/>
      <c r="WE4" s="260"/>
      <c r="WF4" s="260"/>
      <c r="WG4" s="260"/>
      <c r="WH4" s="260"/>
      <c r="WI4" s="260"/>
      <c r="WJ4" s="260"/>
      <c r="WK4" s="260"/>
      <c r="WL4" s="260"/>
      <c r="WM4" s="260"/>
      <c r="WN4" s="260"/>
      <c r="WO4" s="260"/>
      <c r="WP4" s="260"/>
      <c r="WQ4" s="260"/>
      <c r="WR4" s="260"/>
      <c r="WS4" s="260"/>
      <c r="WT4" s="260"/>
      <c r="WU4" s="260"/>
      <c r="WV4" s="260"/>
      <c r="WW4" s="260"/>
      <c r="WX4" s="260"/>
      <c r="WY4" s="260"/>
      <c r="WZ4" s="260"/>
      <c r="XA4" s="260"/>
      <c r="XB4" s="260"/>
      <c r="XC4" s="260"/>
      <c r="XD4" s="260"/>
      <c r="XE4" s="260"/>
      <c r="XF4" s="260"/>
      <c r="XG4" s="260"/>
      <c r="XH4" s="260"/>
      <c r="XI4" s="260"/>
      <c r="XJ4" s="260"/>
      <c r="XK4" s="260"/>
      <c r="XL4" s="260"/>
      <c r="XM4" s="260"/>
      <c r="XN4" s="260"/>
      <c r="XO4" s="260"/>
      <c r="XP4" s="260"/>
      <c r="XQ4" s="260"/>
      <c r="XR4" s="260"/>
      <c r="XS4" s="260"/>
      <c r="XT4" s="260"/>
      <c r="XU4" s="260"/>
      <c r="XV4" s="260"/>
      <c r="XW4" s="260"/>
      <c r="XX4" s="260"/>
      <c r="XY4" s="260"/>
      <c r="XZ4" s="260"/>
      <c r="YA4" s="260"/>
      <c r="YB4" s="260"/>
      <c r="YC4" s="260"/>
      <c r="YD4" s="260"/>
      <c r="YE4" s="260"/>
      <c r="YF4" s="260"/>
      <c r="YG4" s="260"/>
      <c r="YH4" s="260"/>
      <c r="YI4" s="260"/>
      <c r="YJ4" s="260"/>
      <c r="YK4" s="260"/>
      <c r="YL4" s="260"/>
      <c r="YM4" s="260"/>
      <c r="YN4" s="260"/>
      <c r="YO4" s="260"/>
      <c r="YP4" s="260"/>
      <c r="YQ4" s="260"/>
      <c r="YR4" s="260"/>
      <c r="YS4" s="260"/>
      <c r="YT4" s="260"/>
      <c r="YU4" s="260"/>
      <c r="YV4" s="260"/>
      <c r="YW4" s="260"/>
      <c r="YX4" s="260"/>
      <c r="YY4" s="260"/>
      <c r="YZ4" s="260"/>
      <c r="ZA4" s="260"/>
      <c r="ZB4" s="260"/>
      <c r="ZC4" s="260"/>
      <c r="ZD4" s="260"/>
      <c r="ZE4" s="260"/>
      <c r="ZF4" s="260"/>
      <c r="ZG4" s="260"/>
      <c r="ZH4" s="260"/>
      <c r="ZI4" s="260"/>
      <c r="ZJ4" s="260"/>
      <c r="ZK4" s="260"/>
      <c r="ZL4" s="260"/>
      <c r="ZM4" s="260"/>
      <c r="ZN4" s="260"/>
      <c r="ZO4" s="260"/>
      <c r="ZP4" s="260"/>
      <c r="ZQ4" s="260"/>
      <c r="ZR4" s="260"/>
      <c r="ZS4" s="260"/>
      <c r="ZT4" s="260"/>
      <c r="ZU4" s="260"/>
      <c r="ZV4" s="260"/>
      <c r="ZW4" s="260"/>
      <c r="ZX4" s="260"/>
      <c r="ZY4" s="260"/>
      <c r="ZZ4" s="260"/>
      <c r="AAA4" s="260"/>
      <c r="AAB4" s="260"/>
      <c r="AAC4" s="260"/>
      <c r="AAD4" s="260"/>
      <c r="AAE4" s="260"/>
      <c r="AAF4" s="260"/>
      <c r="AAG4" s="260"/>
      <c r="AAH4" s="260"/>
      <c r="AAI4" s="260"/>
      <c r="AAJ4" s="260"/>
      <c r="AAK4" s="260"/>
      <c r="AAL4" s="260"/>
      <c r="AAM4" s="260"/>
      <c r="AAN4" s="260"/>
      <c r="AAO4" s="260"/>
      <c r="AAP4" s="260"/>
      <c r="AAQ4" s="260"/>
      <c r="AAR4" s="260"/>
      <c r="AAS4" s="260"/>
      <c r="AAT4" s="260"/>
      <c r="AAU4" s="260"/>
      <c r="AAV4" s="260"/>
      <c r="AAW4" s="260"/>
      <c r="AAX4" s="260"/>
      <c r="AAY4" s="260"/>
      <c r="AAZ4" s="260"/>
      <c r="ABA4" s="260"/>
      <c r="ABB4" s="260"/>
      <c r="ABC4" s="260"/>
      <c r="ABD4" s="260"/>
      <c r="ABE4" s="260"/>
      <c r="ABF4" s="260"/>
      <c r="ABG4" s="260"/>
      <c r="ABH4" s="260"/>
      <c r="ABI4" s="260"/>
      <c r="ABJ4" s="260"/>
      <c r="ABK4" s="260"/>
      <c r="ABL4" s="260"/>
      <c r="ABM4" s="260"/>
      <c r="ABN4" s="260"/>
      <c r="ABO4" s="260"/>
      <c r="ABP4" s="260"/>
      <c r="ABQ4" s="260"/>
      <c r="ABR4" s="260"/>
      <c r="ABS4" s="260"/>
      <c r="ABT4" s="260"/>
      <c r="ABU4" s="260"/>
      <c r="ABV4" s="260"/>
      <c r="ABW4" s="260"/>
      <c r="ABX4" s="260"/>
      <c r="ABY4" s="260"/>
      <c r="ABZ4" s="260"/>
      <c r="ACA4" s="260"/>
      <c r="ACB4" s="260"/>
      <c r="ACC4" s="260"/>
      <c r="ACD4" s="260"/>
      <c r="ACE4" s="260"/>
      <c r="ACF4" s="260"/>
      <c r="ACG4" s="260"/>
      <c r="ACH4" s="260"/>
      <c r="ACI4" s="260"/>
      <c r="ACJ4" s="260"/>
      <c r="ACK4" s="260"/>
      <c r="ACL4" s="260"/>
      <c r="ACM4" s="260"/>
      <c r="ACN4" s="260"/>
      <c r="ACO4" s="260"/>
      <c r="ACP4" s="260"/>
      <c r="ACQ4" s="260"/>
      <c r="ACR4" s="260"/>
      <c r="ACS4" s="260"/>
      <c r="ACT4" s="260"/>
      <c r="ACU4" s="260"/>
      <c r="ACV4" s="260"/>
      <c r="ACW4" s="260"/>
      <c r="ACX4" s="260"/>
      <c r="ACY4" s="260"/>
      <c r="ACZ4" s="260"/>
      <c r="ADA4" s="260"/>
      <c r="ADB4" s="260"/>
      <c r="ADC4" s="260"/>
      <c r="ADD4" s="260"/>
      <c r="ADE4" s="260"/>
      <c r="ADF4" s="260"/>
      <c r="ADG4" s="260"/>
      <c r="ADH4" s="260"/>
      <c r="ADI4" s="260"/>
      <c r="ADJ4" s="260"/>
      <c r="ADK4" s="260"/>
      <c r="ADL4" s="260"/>
      <c r="ADM4" s="260"/>
      <c r="ADN4" s="260"/>
      <c r="ADO4" s="260"/>
      <c r="ADP4" s="260"/>
      <c r="ADQ4" s="260"/>
      <c r="ADR4" s="260"/>
      <c r="ADS4" s="260"/>
      <c r="ADT4" s="260"/>
      <c r="ADU4" s="260"/>
      <c r="ADV4" s="260"/>
      <c r="ADW4" s="260"/>
      <c r="ADX4" s="260"/>
      <c r="ADY4" s="260"/>
      <c r="ADZ4" s="260"/>
      <c r="AEA4" s="260"/>
      <c r="AEB4" s="260"/>
      <c r="AEC4" s="260"/>
      <c r="AED4" s="260"/>
      <c r="AEE4" s="260"/>
      <c r="AEF4" s="260"/>
      <c r="AEG4" s="260"/>
      <c r="AEH4" s="260"/>
      <c r="AEI4" s="260"/>
      <c r="AEJ4" s="260"/>
      <c r="AEK4" s="260"/>
      <c r="AEL4" s="260"/>
      <c r="AEM4" s="260"/>
      <c r="AEN4" s="260"/>
      <c r="AEO4" s="260"/>
      <c r="AEP4" s="260"/>
      <c r="AEQ4" s="260"/>
      <c r="AER4" s="260"/>
      <c r="AES4" s="260"/>
      <c r="AET4" s="260"/>
      <c r="AEU4" s="260"/>
      <c r="AEV4" s="260"/>
      <c r="AEW4" s="260"/>
      <c r="AEX4" s="260"/>
      <c r="AEY4" s="260"/>
      <c r="AEZ4" s="260"/>
      <c r="AFA4" s="260"/>
      <c r="AFB4" s="260"/>
      <c r="AFC4" s="260"/>
      <c r="AFD4" s="260"/>
      <c r="AFE4" s="260"/>
      <c r="AFF4" s="260"/>
      <c r="AFG4" s="260"/>
      <c r="AFH4" s="260"/>
      <c r="AFI4" s="260"/>
      <c r="AFJ4" s="260"/>
      <c r="AFK4" s="260"/>
      <c r="AFL4" s="260"/>
      <c r="AFM4" s="260"/>
      <c r="AFN4" s="260"/>
      <c r="AFO4" s="260"/>
      <c r="AFP4" s="260"/>
      <c r="AFQ4" s="260"/>
      <c r="AFR4" s="260"/>
      <c r="AFS4" s="260"/>
      <c r="AFT4" s="260"/>
      <c r="AFU4" s="260"/>
      <c r="AFV4" s="260"/>
      <c r="AFW4" s="260"/>
      <c r="AFX4" s="260"/>
      <c r="AFY4" s="260"/>
      <c r="AFZ4" s="260"/>
      <c r="AGA4" s="260"/>
      <c r="AGB4" s="260"/>
      <c r="AGC4" s="260"/>
      <c r="AGD4" s="260"/>
      <c r="AGE4" s="260"/>
      <c r="AGF4" s="260"/>
      <c r="AGG4" s="260"/>
      <c r="AGH4" s="260"/>
      <c r="AGI4" s="260"/>
      <c r="AGJ4" s="260"/>
      <c r="AGK4" s="260"/>
      <c r="AGL4" s="260"/>
      <c r="AGM4" s="260"/>
      <c r="AGN4" s="260"/>
      <c r="AGO4" s="260"/>
      <c r="AGP4" s="260"/>
      <c r="AGQ4" s="260"/>
      <c r="AGR4" s="260"/>
      <c r="AGS4" s="260"/>
      <c r="AGT4" s="260"/>
      <c r="AGU4" s="260"/>
      <c r="AGV4" s="260"/>
      <c r="AGW4" s="260"/>
      <c r="AGX4" s="260"/>
      <c r="AGY4" s="260"/>
      <c r="AGZ4" s="260"/>
      <c r="AHA4" s="260"/>
    </row>
    <row r="5" spans="1:885" ht="138.6" customHeight="1" x14ac:dyDescent="0.3">
      <c r="A5" s="595">
        <v>42208</v>
      </c>
      <c r="B5" s="2">
        <v>498658</v>
      </c>
      <c r="C5" s="598">
        <v>18827484</v>
      </c>
      <c r="D5" s="254" t="s">
        <v>82</v>
      </c>
      <c r="E5" s="254" t="s">
        <v>82</v>
      </c>
      <c r="F5" s="254" t="s">
        <v>303</v>
      </c>
      <c r="G5" s="254" t="s">
        <v>304</v>
      </c>
      <c r="H5" s="254"/>
      <c r="I5" s="254"/>
      <c r="J5" s="601" t="s">
        <v>305</v>
      </c>
      <c r="K5" s="264" t="s">
        <v>306</v>
      </c>
      <c r="L5" s="259" t="s">
        <v>307</v>
      </c>
      <c r="M5" s="259" t="s">
        <v>308</v>
      </c>
      <c r="N5" s="299"/>
      <c r="O5" s="243"/>
      <c r="P5" s="258"/>
      <c r="Q5" s="258"/>
      <c r="R5" s="258"/>
      <c r="S5" s="258"/>
      <c r="T5" s="258"/>
      <c r="U5" s="258"/>
      <c r="V5" s="258"/>
      <c r="W5" s="258"/>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c r="AZ5" s="258"/>
      <c r="BA5" s="258"/>
      <c r="BB5" s="258"/>
      <c r="BC5" s="258"/>
      <c r="BD5" s="258"/>
      <c r="BE5" s="258"/>
      <c r="BF5" s="258"/>
      <c r="BG5" s="258"/>
      <c r="BH5" s="258"/>
      <c r="BI5" s="258"/>
      <c r="BJ5" s="258"/>
      <c r="BK5" s="258"/>
      <c r="BL5" s="258"/>
      <c r="BM5" s="258"/>
      <c r="BN5" s="258"/>
      <c r="BO5" s="258"/>
      <c r="BP5" s="258"/>
      <c r="BQ5" s="258"/>
      <c r="BR5" s="258"/>
      <c r="BS5" s="258"/>
      <c r="BT5" s="258"/>
      <c r="BU5" s="258"/>
      <c r="BV5" s="258"/>
      <c r="BW5" s="258"/>
      <c r="BX5" s="258"/>
      <c r="BY5" s="258"/>
      <c r="BZ5" s="258"/>
      <c r="CA5" s="258"/>
      <c r="CB5" s="258"/>
      <c r="CC5" s="258"/>
      <c r="CD5" s="258"/>
      <c r="CE5" s="258"/>
      <c r="CF5" s="258"/>
      <c r="CG5" s="258"/>
      <c r="CH5" s="258"/>
      <c r="CI5" s="258"/>
      <c r="CJ5" s="258"/>
      <c r="CK5" s="258"/>
      <c r="CL5" s="258"/>
      <c r="CM5" s="258"/>
      <c r="CN5" s="258"/>
      <c r="CO5" s="258"/>
      <c r="CP5" s="258"/>
      <c r="CQ5" s="258"/>
      <c r="CR5" s="258"/>
      <c r="CS5" s="258"/>
      <c r="CT5" s="258"/>
      <c r="CU5" s="258"/>
      <c r="CV5" s="258"/>
      <c r="CW5" s="258"/>
      <c r="CX5" s="258"/>
      <c r="CY5" s="258"/>
      <c r="CZ5" s="258"/>
      <c r="DA5" s="258"/>
      <c r="DB5" s="258"/>
      <c r="DC5" s="258"/>
      <c r="DD5" s="258"/>
      <c r="DE5" s="258"/>
      <c r="DF5" s="258"/>
      <c r="DG5" s="258"/>
      <c r="DH5" s="258"/>
      <c r="DI5" s="258"/>
      <c r="DJ5" s="258"/>
      <c r="DK5" s="258"/>
      <c r="DL5" s="258"/>
      <c r="DM5" s="258"/>
      <c r="DN5" s="258"/>
      <c r="DO5" s="258"/>
      <c r="DP5" s="258"/>
      <c r="DQ5" s="258"/>
      <c r="DR5" s="258"/>
      <c r="DS5" s="258"/>
      <c r="DT5" s="258"/>
      <c r="DU5" s="258"/>
      <c r="DV5" s="258"/>
      <c r="DW5" s="258"/>
      <c r="DX5" s="258"/>
      <c r="DY5" s="258"/>
      <c r="DZ5" s="258"/>
      <c r="EA5" s="258"/>
      <c r="EB5" s="258"/>
      <c r="EC5" s="258"/>
      <c r="ED5" s="258"/>
      <c r="EE5" s="258"/>
      <c r="EF5" s="258"/>
      <c r="EG5" s="258"/>
      <c r="EH5" s="258"/>
      <c r="EI5" s="258"/>
      <c r="EJ5" s="258"/>
      <c r="EK5" s="258"/>
      <c r="EL5" s="258"/>
      <c r="EM5" s="258"/>
      <c r="EN5" s="258"/>
      <c r="EO5" s="258"/>
      <c r="EP5" s="258"/>
      <c r="EQ5" s="258"/>
      <c r="ER5" s="258"/>
      <c r="ES5" s="258"/>
      <c r="ET5" s="258"/>
      <c r="EU5" s="258"/>
      <c r="EV5" s="258"/>
      <c r="EW5" s="258"/>
      <c r="EX5" s="258"/>
      <c r="EY5" s="258"/>
      <c r="EZ5" s="258"/>
      <c r="FA5" s="258"/>
      <c r="FB5" s="258"/>
      <c r="FC5" s="258"/>
      <c r="FD5" s="258"/>
      <c r="FE5" s="258"/>
      <c r="FF5" s="258"/>
      <c r="FG5" s="258"/>
      <c r="FH5" s="258"/>
      <c r="FI5" s="258"/>
      <c r="FJ5" s="258"/>
      <c r="FK5" s="258"/>
      <c r="FL5" s="258"/>
      <c r="FM5" s="258"/>
      <c r="FN5" s="258"/>
      <c r="FO5" s="258"/>
      <c r="FP5" s="258"/>
      <c r="FQ5" s="258"/>
      <c r="FR5" s="258"/>
      <c r="FS5" s="258"/>
      <c r="FT5" s="258"/>
      <c r="FU5" s="258"/>
      <c r="FV5" s="258"/>
      <c r="FW5" s="258"/>
      <c r="FX5" s="258"/>
      <c r="FY5" s="258"/>
      <c r="FZ5" s="258"/>
      <c r="GA5" s="258"/>
      <c r="GB5" s="258"/>
      <c r="GC5" s="258"/>
      <c r="GD5" s="258"/>
      <c r="GE5" s="258"/>
      <c r="GF5" s="258"/>
      <c r="GG5" s="258"/>
      <c r="GH5" s="258"/>
      <c r="GI5" s="258"/>
      <c r="GJ5" s="258"/>
      <c r="GK5" s="258"/>
      <c r="GL5" s="258"/>
      <c r="GM5" s="258"/>
      <c r="GN5" s="258"/>
      <c r="GO5" s="258"/>
      <c r="GP5" s="258"/>
      <c r="GQ5" s="258"/>
      <c r="GR5" s="258"/>
      <c r="GS5" s="258"/>
      <c r="GT5" s="258"/>
      <c r="GU5" s="258"/>
      <c r="GV5" s="258"/>
      <c r="GW5" s="258"/>
      <c r="GX5" s="258"/>
      <c r="GY5" s="258"/>
      <c r="GZ5" s="258"/>
      <c r="HA5" s="258"/>
      <c r="HB5" s="258"/>
      <c r="HC5" s="258"/>
      <c r="HD5" s="258"/>
      <c r="HE5" s="258"/>
      <c r="HF5" s="258"/>
      <c r="HG5" s="258"/>
      <c r="HH5" s="258"/>
      <c r="HI5" s="258"/>
      <c r="HJ5" s="258"/>
      <c r="HK5" s="258"/>
      <c r="HL5" s="258"/>
      <c r="HM5" s="258"/>
      <c r="HN5" s="258"/>
      <c r="HO5" s="258"/>
      <c r="HP5" s="258"/>
      <c r="HQ5" s="258"/>
      <c r="HR5" s="258"/>
      <c r="HS5" s="258"/>
      <c r="HT5" s="258"/>
      <c r="HU5" s="258"/>
      <c r="HV5" s="258"/>
      <c r="HW5" s="258"/>
      <c r="HX5" s="258"/>
      <c r="HY5" s="258"/>
      <c r="HZ5" s="258"/>
      <c r="IA5" s="258"/>
      <c r="IB5" s="258"/>
      <c r="IC5" s="258"/>
      <c r="ID5" s="258"/>
      <c r="IE5" s="258"/>
      <c r="IF5" s="258"/>
      <c r="IG5" s="258"/>
      <c r="IH5" s="258"/>
      <c r="II5" s="258"/>
      <c r="IJ5" s="258"/>
      <c r="IK5" s="258"/>
      <c r="IL5" s="258"/>
      <c r="IM5" s="258"/>
      <c r="IN5" s="258"/>
      <c r="IO5" s="258"/>
      <c r="IP5" s="258"/>
      <c r="IQ5" s="258"/>
      <c r="IR5" s="258"/>
      <c r="IS5" s="258"/>
      <c r="IT5" s="258"/>
      <c r="IU5" s="258"/>
      <c r="IV5" s="258"/>
      <c r="IW5" s="258"/>
      <c r="IX5" s="258"/>
      <c r="IY5" s="258"/>
      <c r="IZ5" s="258"/>
      <c r="JA5" s="258"/>
      <c r="JB5" s="258"/>
      <c r="JC5" s="258"/>
      <c r="JD5" s="258"/>
      <c r="JE5" s="258"/>
      <c r="JF5" s="258"/>
      <c r="JG5" s="258"/>
      <c r="JH5" s="258"/>
      <c r="JI5" s="258"/>
      <c r="JJ5" s="258"/>
      <c r="JK5" s="258"/>
      <c r="JL5" s="258"/>
      <c r="JM5" s="258"/>
      <c r="JN5" s="258"/>
      <c r="JO5" s="258"/>
      <c r="JP5" s="258"/>
      <c r="JQ5" s="258"/>
      <c r="JR5" s="258"/>
      <c r="JS5" s="258"/>
      <c r="JT5" s="258"/>
      <c r="JU5" s="258"/>
      <c r="JV5" s="258"/>
      <c r="JW5" s="258"/>
      <c r="JX5" s="258"/>
      <c r="JY5" s="258"/>
      <c r="JZ5" s="258"/>
      <c r="KA5" s="258"/>
      <c r="KB5" s="258"/>
      <c r="KC5" s="258"/>
      <c r="KD5" s="258"/>
      <c r="KE5" s="258"/>
      <c r="KF5" s="258"/>
      <c r="KG5" s="258"/>
      <c r="KH5" s="258"/>
      <c r="KI5" s="258"/>
      <c r="KJ5" s="258"/>
      <c r="KK5" s="258"/>
      <c r="KL5" s="258"/>
      <c r="KM5" s="258"/>
      <c r="KN5" s="258"/>
      <c r="KO5" s="258"/>
      <c r="KP5" s="258"/>
      <c r="KQ5" s="258"/>
      <c r="KR5" s="258"/>
      <c r="KS5" s="258"/>
      <c r="KT5" s="258"/>
      <c r="KU5" s="258"/>
      <c r="KV5" s="258"/>
      <c r="KW5" s="258"/>
      <c r="KX5" s="258"/>
      <c r="KY5" s="258"/>
      <c r="KZ5" s="258"/>
      <c r="LA5" s="258"/>
      <c r="LB5" s="258"/>
      <c r="LC5" s="258"/>
      <c r="LD5" s="258"/>
      <c r="LE5" s="258"/>
      <c r="LF5" s="258"/>
      <c r="LG5" s="258"/>
      <c r="LH5" s="258"/>
      <c r="LI5" s="258"/>
      <c r="LJ5" s="258"/>
      <c r="LK5" s="258"/>
      <c r="LL5" s="258"/>
      <c r="LM5" s="258"/>
      <c r="LN5" s="258"/>
      <c r="LO5" s="258"/>
      <c r="LP5" s="258"/>
      <c r="LQ5" s="258"/>
      <c r="LR5" s="258"/>
      <c r="LS5" s="258"/>
      <c r="LT5" s="258"/>
      <c r="LU5" s="258"/>
      <c r="LV5" s="258"/>
      <c r="LW5" s="258"/>
      <c r="LX5" s="258"/>
      <c r="LY5" s="258"/>
      <c r="LZ5" s="258"/>
      <c r="MA5" s="258"/>
      <c r="MB5" s="258"/>
      <c r="MC5" s="258"/>
      <c r="MD5" s="258"/>
      <c r="ME5" s="258"/>
      <c r="MF5" s="258"/>
      <c r="MG5" s="258"/>
      <c r="MH5" s="258"/>
      <c r="MI5" s="258"/>
      <c r="MJ5" s="258"/>
      <c r="MK5" s="258"/>
      <c r="ML5" s="258"/>
      <c r="MM5" s="258"/>
      <c r="MN5" s="258"/>
      <c r="MO5" s="258"/>
      <c r="MP5" s="258"/>
      <c r="MQ5" s="258"/>
      <c r="MR5" s="258"/>
      <c r="MS5" s="258"/>
      <c r="MT5" s="258"/>
      <c r="MU5" s="258"/>
      <c r="MV5" s="258"/>
      <c r="MW5" s="258"/>
      <c r="MX5" s="258"/>
      <c r="MY5" s="258"/>
      <c r="MZ5" s="258"/>
      <c r="NA5" s="258"/>
      <c r="NB5" s="258"/>
      <c r="NC5" s="258"/>
      <c r="ND5" s="258"/>
      <c r="NE5" s="258"/>
      <c r="NF5" s="258"/>
      <c r="NG5" s="258"/>
      <c r="NH5" s="258"/>
      <c r="NI5" s="258"/>
      <c r="NJ5" s="258"/>
      <c r="NK5" s="258"/>
      <c r="NL5" s="258"/>
      <c r="NM5" s="258"/>
      <c r="NN5" s="258"/>
      <c r="NO5" s="258"/>
      <c r="NP5" s="258"/>
      <c r="NQ5" s="258"/>
      <c r="NR5" s="258"/>
      <c r="NS5" s="258"/>
      <c r="NT5" s="258"/>
      <c r="NU5" s="258"/>
      <c r="NV5" s="258"/>
      <c r="NW5" s="258"/>
      <c r="NX5" s="258"/>
      <c r="NY5" s="258"/>
      <c r="NZ5" s="258"/>
      <c r="OA5" s="258"/>
      <c r="OB5" s="258"/>
      <c r="OC5" s="258"/>
      <c r="OD5" s="258"/>
      <c r="OE5" s="258"/>
      <c r="OF5" s="258"/>
      <c r="OG5" s="258"/>
      <c r="OH5" s="258"/>
      <c r="OI5" s="258"/>
      <c r="OJ5" s="258"/>
      <c r="OK5" s="258"/>
      <c r="OL5" s="258"/>
      <c r="OM5" s="258"/>
      <c r="ON5" s="258"/>
      <c r="OO5" s="258"/>
      <c r="OP5" s="258"/>
      <c r="OQ5" s="258"/>
      <c r="OR5" s="258"/>
      <c r="OS5" s="258"/>
      <c r="OT5" s="258"/>
      <c r="OU5" s="258"/>
      <c r="OV5" s="258"/>
      <c r="OW5" s="258"/>
      <c r="OX5" s="258"/>
      <c r="OY5" s="258"/>
      <c r="OZ5" s="258"/>
      <c r="PA5" s="258"/>
      <c r="PB5" s="258"/>
      <c r="PC5" s="258"/>
      <c r="PD5" s="258"/>
      <c r="PE5" s="258"/>
      <c r="PF5" s="258"/>
      <c r="PG5" s="258"/>
      <c r="PH5" s="258"/>
      <c r="PI5" s="258"/>
      <c r="PJ5" s="258"/>
      <c r="PK5" s="258"/>
      <c r="PL5" s="258"/>
      <c r="PM5" s="258"/>
      <c r="PN5" s="258"/>
      <c r="PO5" s="258"/>
      <c r="PP5" s="258"/>
      <c r="PQ5" s="258"/>
      <c r="PR5" s="258"/>
      <c r="PS5" s="258"/>
      <c r="PT5" s="258"/>
      <c r="PU5" s="258"/>
      <c r="PV5" s="258"/>
      <c r="PW5" s="258"/>
      <c r="PX5" s="258"/>
      <c r="PY5" s="258"/>
      <c r="PZ5" s="258"/>
      <c r="QA5" s="258"/>
      <c r="QB5" s="258"/>
      <c r="QC5" s="258"/>
      <c r="QD5" s="258"/>
      <c r="QE5" s="258"/>
      <c r="QF5" s="258"/>
      <c r="QG5" s="258"/>
      <c r="QH5" s="258"/>
      <c r="QI5" s="258"/>
      <c r="QJ5" s="258"/>
      <c r="QK5" s="258"/>
      <c r="QL5" s="258"/>
      <c r="QM5" s="258"/>
      <c r="QN5" s="258"/>
      <c r="QO5" s="258"/>
      <c r="QP5" s="258"/>
      <c r="QQ5" s="258"/>
      <c r="QR5" s="258"/>
      <c r="QS5" s="258"/>
      <c r="QT5" s="258"/>
      <c r="QU5" s="258"/>
      <c r="QV5" s="258"/>
      <c r="QW5" s="258"/>
      <c r="QX5" s="258"/>
      <c r="QY5" s="258"/>
      <c r="QZ5" s="258"/>
      <c r="RA5" s="258"/>
      <c r="RB5" s="258"/>
      <c r="RC5" s="258"/>
      <c r="RD5" s="258"/>
      <c r="RE5" s="258"/>
      <c r="RF5" s="258"/>
      <c r="RG5" s="258"/>
      <c r="RH5" s="258"/>
      <c r="RI5" s="258"/>
      <c r="RJ5" s="258"/>
      <c r="RK5" s="258"/>
      <c r="RL5" s="258"/>
      <c r="RM5" s="258"/>
      <c r="RN5" s="258"/>
      <c r="RO5" s="258"/>
      <c r="RP5" s="258"/>
      <c r="RQ5" s="258"/>
      <c r="RR5" s="258"/>
      <c r="RS5" s="258"/>
      <c r="RT5" s="258"/>
      <c r="RU5" s="258"/>
      <c r="RV5" s="258"/>
      <c r="RW5" s="258"/>
      <c r="RX5" s="258"/>
      <c r="RY5" s="258"/>
      <c r="RZ5" s="258"/>
      <c r="SA5" s="258"/>
      <c r="SB5" s="258"/>
      <c r="SC5" s="258"/>
      <c r="SD5" s="258"/>
      <c r="SE5" s="258"/>
      <c r="SF5" s="258"/>
      <c r="SG5" s="258"/>
      <c r="SH5" s="258"/>
      <c r="SI5" s="258"/>
      <c r="SJ5" s="258"/>
      <c r="SK5" s="258"/>
      <c r="SL5" s="258"/>
      <c r="SM5" s="258"/>
      <c r="SN5" s="258"/>
      <c r="SO5" s="258"/>
      <c r="SP5" s="258"/>
      <c r="SQ5" s="258"/>
      <c r="SR5" s="258"/>
      <c r="SS5" s="258"/>
      <c r="ST5" s="258"/>
      <c r="SU5" s="258"/>
      <c r="SV5" s="258"/>
      <c r="SW5" s="258"/>
      <c r="SX5" s="258"/>
      <c r="SY5" s="258"/>
      <c r="SZ5" s="258"/>
      <c r="TA5" s="258"/>
      <c r="TB5" s="258"/>
      <c r="TC5" s="258"/>
      <c r="TD5" s="258"/>
      <c r="TE5" s="258"/>
      <c r="TF5" s="258"/>
      <c r="TG5" s="258"/>
      <c r="TH5" s="258"/>
      <c r="TI5" s="258"/>
      <c r="TJ5" s="258"/>
      <c r="TK5" s="258"/>
      <c r="TL5" s="258"/>
      <c r="TM5" s="258"/>
      <c r="TN5" s="258"/>
      <c r="TO5" s="258"/>
      <c r="TP5" s="258"/>
      <c r="TQ5" s="258"/>
      <c r="TR5" s="258"/>
      <c r="TS5" s="258"/>
      <c r="TT5" s="258"/>
      <c r="TU5" s="258"/>
      <c r="TV5" s="258"/>
      <c r="TW5" s="258"/>
      <c r="TX5" s="258"/>
      <c r="TY5" s="258"/>
      <c r="TZ5" s="258"/>
      <c r="UA5" s="258"/>
      <c r="UB5" s="258"/>
      <c r="UC5" s="258"/>
      <c r="UD5" s="258"/>
      <c r="UE5" s="258"/>
      <c r="UF5" s="258"/>
      <c r="UG5" s="258"/>
      <c r="UH5" s="258"/>
      <c r="UI5" s="258"/>
      <c r="UJ5" s="258"/>
      <c r="UK5" s="258"/>
      <c r="UL5" s="258"/>
      <c r="UM5" s="258"/>
      <c r="UN5" s="258"/>
      <c r="UO5" s="258"/>
      <c r="UP5" s="258"/>
      <c r="UQ5" s="258"/>
      <c r="UR5" s="258"/>
      <c r="US5" s="258"/>
      <c r="UT5" s="258"/>
      <c r="UU5" s="258"/>
      <c r="UV5" s="258"/>
      <c r="UW5" s="258"/>
      <c r="UX5" s="258"/>
      <c r="UY5" s="258"/>
      <c r="UZ5" s="258"/>
      <c r="VA5" s="258"/>
      <c r="VB5" s="258"/>
      <c r="VC5" s="258"/>
      <c r="VD5" s="258"/>
      <c r="VE5" s="258"/>
      <c r="VF5" s="258"/>
      <c r="VG5" s="258"/>
      <c r="VH5" s="258"/>
      <c r="VI5" s="258"/>
      <c r="VJ5" s="258"/>
      <c r="VK5" s="258"/>
      <c r="VL5" s="258"/>
      <c r="VM5" s="258"/>
      <c r="VN5" s="258"/>
      <c r="VO5" s="258"/>
      <c r="VP5" s="258"/>
      <c r="VQ5" s="258"/>
      <c r="VR5" s="258"/>
      <c r="VS5" s="258"/>
      <c r="VT5" s="258"/>
      <c r="VU5" s="258"/>
      <c r="VV5" s="258"/>
      <c r="VW5" s="258"/>
      <c r="VX5" s="258"/>
      <c r="VY5" s="258"/>
      <c r="VZ5" s="258"/>
      <c r="WA5" s="258"/>
      <c r="WB5" s="258"/>
      <c r="WC5" s="258"/>
      <c r="WD5" s="258"/>
      <c r="WE5" s="258"/>
      <c r="WF5" s="258"/>
      <c r="WG5" s="258"/>
      <c r="WH5" s="258"/>
      <c r="WI5" s="258"/>
      <c r="WJ5" s="258"/>
      <c r="WK5" s="258"/>
      <c r="WL5" s="258"/>
      <c r="WM5" s="258"/>
      <c r="WN5" s="258"/>
      <c r="WO5" s="258"/>
      <c r="WP5" s="258"/>
      <c r="WQ5" s="258"/>
      <c r="WR5" s="258"/>
      <c r="WS5" s="258"/>
      <c r="WT5" s="258"/>
      <c r="WU5" s="258"/>
      <c r="WV5" s="258"/>
      <c r="WW5" s="258"/>
      <c r="WX5" s="258"/>
      <c r="WY5" s="258"/>
      <c r="WZ5" s="258"/>
      <c r="XA5" s="258"/>
      <c r="XB5" s="258"/>
      <c r="XC5" s="258"/>
      <c r="XD5" s="258"/>
      <c r="XE5" s="258"/>
      <c r="XF5" s="258"/>
      <c r="XG5" s="258"/>
      <c r="XH5" s="258"/>
      <c r="XI5" s="258"/>
      <c r="XJ5" s="258"/>
      <c r="XK5" s="258"/>
      <c r="XL5" s="258"/>
      <c r="XM5" s="258"/>
      <c r="XN5" s="258"/>
      <c r="XO5" s="258"/>
      <c r="XP5" s="258"/>
      <c r="XQ5" s="258"/>
      <c r="XR5" s="258"/>
      <c r="XS5" s="258"/>
      <c r="XT5" s="258"/>
      <c r="XU5" s="258"/>
      <c r="XV5" s="258"/>
      <c r="XW5" s="258"/>
      <c r="XX5" s="258"/>
      <c r="XY5" s="258"/>
      <c r="XZ5" s="258"/>
      <c r="YA5" s="258"/>
      <c r="YB5" s="258"/>
      <c r="YC5" s="258"/>
      <c r="YD5" s="258"/>
      <c r="YE5" s="258"/>
      <c r="YF5" s="258"/>
      <c r="YG5" s="258"/>
      <c r="YH5" s="258"/>
      <c r="YI5" s="258"/>
      <c r="YJ5" s="258"/>
      <c r="YK5" s="258"/>
      <c r="YL5" s="258"/>
      <c r="YM5" s="258"/>
      <c r="YN5" s="258"/>
      <c r="YO5" s="258"/>
      <c r="YP5" s="258"/>
      <c r="YQ5" s="258"/>
      <c r="YR5" s="258"/>
      <c r="YS5" s="258"/>
      <c r="YT5" s="258"/>
      <c r="YU5" s="258"/>
      <c r="YV5" s="258"/>
      <c r="YW5" s="258"/>
      <c r="YX5" s="258"/>
      <c r="YY5" s="258"/>
      <c r="YZ5" s="258"/>
      <c r="ZA5" s="258"/>
      <c r="ZB5" s="258"/>
      <c r="ZC5" s="258"/>
      <c r="ZD5" s="258"/>
      <c r="ZE5" s="258"/>
      <c r="ZF5" s="258"/>
      <c r="ZG5" s="258"/>
      <c r="ZH5" s="258"/>
      <c r="ZI5" s="258"/>
      <c r="ZJ5" s="258"/>
      <c r="ZK5" s="258"/>
      <c r="ZL5" s="258"/>
      <c r="ZM5" s="258"/>
      <c r="ZN5" s="258"/>
      <c r="ZO5" s="258"/>
      <c r="ZP5" s="258"/>
      <c r="ZQ5" s="258"/>
      <c r="ZR5" s="258"/>
      <c r="ZS5" s="258"/>
      <c r="ZT5" s="258"/>
      <c r="ZU5" s="258"/>
      <c r="ZV5" s="258"/>
      <c r="ZW5" s="258"/>
      <c r="ZX5" s="258"/>
      <c r="ZY5" s="258"/>
      <c r="ZZ5" s="258"/>
      <c r="AAA5" s="258"/>
      <c r="AAB5" s="258"/>
      <c r="AAC5" s="258"/>
      <c r="AAD5" s="258"/>
      <c r="AAE5" s="258"/>
      <c r="AAF5" s="258"/>
      <c r="AAG5" s="258"/>
      <c r="AAH5" s="258"/>
      <c r="AAI5" s="258"/>
      <c r="AAJ5" s="258"/>
      <c r="AAK5" s="258"/>
      <c r="AAL5" s="258"/>
      <c r="AAM5" s="258"/>
      <c r="AAN5" s="258"/>
      <c r="AAO5" s="258"/>
      <c r="AAP5" s="258"/>
      <c r="AAQ5" s="258"/>
      <c r="AAR5" s="258"/>
      <c r="AAS5" s="258"/>
      <c r="AAT5" s="258"/>
      <c r="AAU5" s="258"/>
      <c r="AAV5" s="258"/>
      <c r="AAW5" s="258"/>
      <c r="AAX5" s="258"/>
      <c r="AAY5" s="258"/>
      <c r="AAZ5" s="258"/>
      <c r="ABA5" s="258"/>
      <c r="ABB5" s="258"/>
      <c r="ABC5" s="258"/>
      <c r="ABD5" s="258"/>
      <c r="ABE5" s="258"/>
      <c r="ABF5" s="258"/>
      <c r="ABG5" s="258"/>
      <c r="ABH5" s="258"/>
      <c r="ABI5" s="258"/>
      <c r="ABJ5" s="258"/>
      <c r="ABK5" s="258"/>
      <c r="ABL5" s="258"/>
      <c r="ABM5" s="258"/>
      <c r="ABN5" s="258"/>
      <c r="ABO5" s="258"/>
      <c r="ABP5" s="258"/>
      <c r="ABQ5" s="258"/>
      <c r="ABR5" s="258"/>
      <c r="ABS5" s="258"/>
      <c r="ABT5" s="258"/>
      <c r="ABU5" s="258"/>
      <c r="ABV5" s="258"/>
      <c r="ABW5" s="258"/>
      <c r="ABX5" s="258"/>
      <c r="ABY5" s="258"/>
      <c r="ABZ5" s="258"/>
      <c r="ACA5" s="258"/>
      <c r="ACB5" s="258"/>
      <c r="ACC5" s="258"/>
      <c r="ACD5" s="258"/>
      <c r="ACE5" s="258"/>
      <c r="ACF5" s="258"/>
      <c r="ACG5" s="258"/>
      <c r="ACH5" s="258"/>
      <c r="ACI5" s="258"/>
      <c r="ACJ5" s="258"/>
      <c r="ACK5" s="258"/>
      <c r="ACL5" s="258"/>
      <c r="ACM5" s="258"/>
      <c r="ACN5" s="258"/>
      <c r="ACO5" s="258"/>
      <c r="ACP5" s="258"/>
      <c r="ACQ5" s="258"/>
      <c r="ACR5" s="258"/>
      <c r="ACS5" s="258"/>
      <c r="ACT5" s="258"/>
      <c r="ACU5" s="258"/>
      <c r="ACV5" s="258"/>
      <c r="ACW5" s="258"/>
      <c r="ACX5" s="258"/>
      <c r="ACY5" s="258"/>
      <c r="ACZ5" s="258"/>
      <c r="ADA5" s="258"/>
      <c r="ADB5" s="258"/>
      <c r="ADC5" s="258"/>
      <c r="ADD5" s="258"/>
      <c r="ADE5" s="258"/>
      <c r="ADF5" s="258"/>
      <c r="ADG5" s="258"/>
      <c r="ADH5" s="258"/>
      <c r="ADI5" s="258"/>
      <c r="ADJ5" s="258"/>
      <c r="ADK5" s="258"/>
      <c r="ADL5" s="258"/>
      <c r="ADM5" s="258"/>
      <c r="ADN5" s="258"/>
      <c r="ADO5" s="258"/>
      <c r="ADP5" s="258"/>
      <c r="ADQ5" s="258"/>
      <c r="ADR5" s="258"/>
      <c r="ADS5" s="258"/>
      <c r="ADT5" s="258"/>
      <c r="ADU5" s="258"/>
      <c r="ADV5" s="258"/>
      <c r="ADW5" s="258"/>
      <c r="ADX5" s="258"/>
      <c r="ADY5" s="258"/>
      <c r="ADZ5" s="258"/>
      <c r="AEA5" s="258"/>
      <c r="AEB5" s="258"/>
      <c r="AEC5" s="258"/>
      <c r="AED5" s="258"/>
      <c r="AEE5" s="258"/>
      <c r="AEF5" s="258"/>
      <c r="AEG5" s="258"/>
      <c r="AEH5" s="258"/>
      <c r="AEI5" s="258"/>
      <c r="AEJ5" s="258"/>
      <c r="AEK5" s="258"/>
      <c r="AEL5" s="258"/>
      <c r="AEM5" s="258"/>
      <c r="AEN5" s="258"/>
      <c r="AEO5" s="258"/>
      <c r="AEP5" s="258"/>
      <c r="AEQ5" s="258"/>
      <c r="AER5" s="258"/>
      <c r="AES5" s="258"/>
      <c r="AET5" s="258"/>
      <c r="AEU5" s="258"/>
      <c r="AEV5" s="258"/>
      <c r="AEW5" s="258"/>
      <c r="AEX5" s="258"/>
      <c r="AEY5" s="258"/>
      <c r="AEZ5" s="258"/>
      <c r="AFA5" s="258"/>
      <c r="AFB5" s="258"/>
      <c r="AFC5" s="258"/>
      <c r="AFD5" s="258"/>
      <c r="AFE5" s="258"/>
      <c r="AFF5" s="258"/>
      <c r="AFG5" s="258"/>
      <c r="AFH5" s="258"/>
      <c r="AFI5" s="258"/>
      <c r="AFJ5" s="258"/>
      <c r="AFK5" s="258"/>
      <c r="AFL5" s="258"/>
      <c r="AFM5" s="258"/>
      <c r="AFN5" s="258"/>
      <c r="AFO5" s="258"/>
      <c r="AFP5" s="258"/>
      <c r="AFQ5" s="258"/>
      <c r="AFR5" s="258"/>
      <c r="AFS5" s="258"/>
      <c r="AFT5" s="258"/>
      <c r="AFU5" s="258"/>
      <c r="AFV5" s="258"/>
      <c r="AFW5" s="258"/>
      <c r="AFX5" s="258"/>
      <c r="AFY5" s="258"/>
      <c r="AFZ5" s="258"/>
      <c r="AGA5" s="258"/>
      <c r="AGB5" s="258"/>
      <c r="AGC5" s="258"/>
      <c r="AGD5" s="258"/>
      <c r="AGE5" s="258"/>
      <c r="AGF5" s="258"/>
      <c r="AGG5" s="258"/>
      <c r="AGH5" s="258"/>
      <c r="AGI5" s="258"/>
      <c r="AGJ5" s="258"/>
      <c r="AGK5" s="258"/>
      <c r="AGL5" s="258"/>
      <c r="AGM5" s="258"/>
      <c r="AGN5" s="258"/>
      <c r="AGO5" s="258"/>
      <c r="AGP5" s="258"/>
      <c r="AGQ5" s="258"/>
      <c r="AGR5" s="258"/>
      <c r="AGS5" s="258"/>
      <c r="AGT5" s="258"/>
      <c r="AGU5" s="258"/>
      <c r="AGV5" s="258"/>
      <c r="AGW5" s="258"/>
      <c r="AGX5" s="258"/>
      <c r="AGY5" s="258"/>
      <c r="AGZ5" s="258"/>
      <c r="AHA5" s="258"/>
    </row>
    <row r="6" spans="1:885" x14ac:dyDescent="0.3">
      <c r="A6" s="267"/>
      <c r="B6" s="268"/>
      <c r="C6" s="269"/>
      <c r="D6" s="272"/>
      <c r="E6" s="269"/>
      <c r="F6" s="273"/>
      <c r="G6" s="269"/>
      <c r="H6" s="269"/>
      <c r="I6" s="269"/>
      <c r="J6" s="274"/>
      <c r="K6" s="273"/>
      <c r="L6" s="274"/>
      <c r="M6" s="605"/>
      <c r="N6" s="298"/>
      <c r="O6" s="271"/>
      <c r="P6" s="247"/>
      <c r="Q6" s="247"/>
      <c r="R6" s="247"/>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c r="BY6" s="247"/>
      <c r="BZ6" s="247"/>
      <c r="CA6" s="247"/>
      <c r="CB6" s="247"/>
      <c r="CC6" s="247"/>
      <c r="CD6" s="247"/>
      <c r="CE6" s="247"/>
      <c r="CF6" s="247"/>
      <c r="CG6" s="247"/>
      <c r="CH6" s="247"/>
      <c r="CI6" s="247"/>
      <c r="CJ6" s="247"/>
      <c r="CK6" s="247"/>
      <c r="CL6" s="247"/>
      <c r="CM6" s="247"/>
      <c r="CN6" s="247"/>
      <c r="CO6" s="247"/>
      <c r="CP6" s="247"/>
      <c r="CQ6" s="247"/>
      <c r="CR6" s="247"/>
      <c r="CS6" s="247"/>
      <c r="CT6" s="247"/>
      <c r="CU6" s="247"/>
      <c r="CV6" s="247"/>
      <c r="CW6" s="247"/>
      <c r="CX6" s="247"/>
      <c r="CY6" s="247"/>
      <c r="CZ6" s="247"/>
      <c r="DA6" s="247"/>
      <c r="DB6" s="247"/>
      <c r="DC6" s="247"/>
      <c r="DD6" s="247"/>
      <c r="DE6" s="247"/>
      <c r="DF6" s="247"/>
      <c r="DG6" s="247"/>
      <c r="DH6" s="247"/>
      <c r="DI6" s="247"/>
      <c r="DJ6" s="247"/>
      <c r="DK6" s="247"/>
      <c r="DL6" s="247"/>
      <c r="DM6" s="247"/>
      <c r="DN6" s="247"/>
      <c r="DO6" s="247"/>
      <c r="DP6" s="247"/>
      <c r="DQ6" s="247"/>
      <c r="DR6" s="247"/>
      <c r="DS6" s="247"/>
      <c r="DT6" s="247"/>
      <c r="DU6" s="247"/>
      <c r="DV6" s="247"/>
      <c r="DW6" s="247"/>
      <c r="DX6" s="247"/>
      <c r="DY6" s="247"/>
      <c r="DZ6" s="247"/>
      <c r="EA6" s="247"/>
      <c r="EB6" s="247"/>
      <c r="EC6" s="247"/>
      <c r="ED6" s="247"/>
      <c r="EE6" s="247"/>
      <c r="EF6" s="247"/>
      <c r="EG6" s="247"/>
      <c r="EH6" s="247"/>
      <c r="EI6" s="247"/>
      <c r="EJ6" s="247"/>
      <c r="EK6" s="247"/>
      <c r="EL6" s="247"/>
      <c r="EM6" s="247"/>
      <c r="EN6" s="247"/>
      <c r="EO6" s="247"/>
      <c r="EP6" s="247"/>
      <c r="EQ6" s="247"/>
      <c r="ER6" s="247"/>
      <c r="ES6" s="247"/>
      <c r="ET6" s="247"/>
      <c r="EU6" s="247"/>
      <c r="EV6" s="247"/>
      <c r="EW6" s="247"/>
      <c r="EX6" s="247"/>
      <c r="EY6" s="247"/>
      <c r="EZ6" s="247"/>
      <c r="FA6" s="247"/>
      <c r="FB6" s="247"/>
      <c r="FC6" s="247"/>
      <c r="FD6" s="247"/>
      <c r="FE6" s="247"/>
      <c r="FF6" s="247"/>
      <c r="FG6" s="247"/>
      <c r="FH6" s="247"/>
      <c r="FI6" s="247"/>
      <c r="FJ6" s="247"/>
      <c r="FK6" s="247"/>
      <c r="FL6" s="247"/>
      <c r="FM6" s="247"/>
      <c r="FN6" s="247"/>
      <c r="FO6" s="247"/>
      <c r="FP6" s="247"/>
      <c r="FQ6" s="247"/>
      <c r="FR6" s="247"/>
      <c r="FS6" s="247"/>
      <c r="FT6" s="247"/>
      <c r="FU6" s="247"/>
      <c r="FV6" s="247"/>
      <c r="FW6" s="247"/>
      <c r="FX6" s="247"/>
      <c r="FY6" s="247"/>
      <c r="FZ6" s="247"/>
      <c r="GA6" s="247"/>
      <c r="GB6" s="247"/>
      <c r="GC6" s="247"/>
      <c r="GD6" s="247"/>
      <c r="GE6" s="247"/>
      <c r="GF6" s="247"/>
      <c r="GG6" s="247"/>
      <c r="GH6" s="247"/>
      <c r="GI6" s="247"/>
      <c r="GJ6" s="247"/>
      <c r="GK6" s="247"/>
      <c r="GL6" s="247"/>
      <c r="GM6" s="247"/>
      <c r="GN6" s="247"/>
      <c r="GO6" s="247"/>
      <c r="GP6" s="247"/>
      <c r="GQ6" s="247"/>
      <c r="GR6" s="247"/>
      <c r="GS6" s="247"/>
      <c r="GT6" s="247"/>
      <c r="GU6" s="247"/>
      <c r="GV6" s="247"/>
      <c r="GW6" s="247"/>
      <c r="GX6" s="247"/>
      <c r="GY6" s="247"/>
      <c r="GZ6" s="247"/>
      <c r="HA6" s="247"/>
      <c r="HB6" s="247"/>
      <c r="HC6" s="247"/>
      <c r="HD6" s="247"/>
      <c r="HE6" s="247"/>
      <c r="HF6" s="247"/>
      <c r="HG6" s="247"/>
      <c r="HH6" s="247"/>
      <c r="HI6" s="247"/>
      <c r="HJ6" s="247"/>
      <c r="HK6" s="247"/>
      <c r="HL6" s="247"/>
      <c r="HM6" s="247"/>
      <c r="HN6" s="247"/>
      <c r="HO6" s="247"/>
      <c r="HP6" s="247"/>
      <c r="HQ6" s="247"/>
      <c r="HR6" s="247"/>
      <c r="HS6" s="247"/>
      <c r="HT6" s="247"/>
      <c r="HU6" s="247"/>
      <c r="HV6" s="247"/>
      <c r="HW6" s="247"/>
      <c r="HX6" s="247"/>
      <c r="HY6" s="247"/>
      <c r="HZ6" s="247"/>
      <c r="IA6" s="247"/>
      <c r="IB6" s="247"/>
      <c r="IC6" s="247"/>
      <c r="ID6" s="247"/>
      <c r="IE6" s="247"/>
      <c r="IF6" s="247"/>
      <c r="IG6" s="247"/>
      <c r="IH6" s="247"/>
      <c r="II6" s="247"/>
      <c r="IJ6" s="247"/>
      <c r="IK6" s="247"/>
      <c r="IL6" s="247"/>
      <c r="IM6" s="247"/>
      <c r="IN6" s="247"/>
      <c r="IO6" s="247"/>
      <c r="IP6" s="247"/>
      <c r="IQ6" s="247"/>
      <c r="IR6" s="247"/>
      <c r="IS6" s="247"/>
      <c r="IT6" s="247"/>
      <c r="IU6" s="247"/>
      <c r="IV6" s="247"/>
      <c r="IW6" s="247"/>
      <c r="IX6" s="247"/>
      <c r="IY6" s="247"/>
      <c r="IZ6" s="247"/>
      <c r="JA6" s="247"/>
      <c r="JB6" s="247"/>
      <c r="JC6" s="247"/>
      <c r="JD6" s="247"/>
      <c r="JE6" s="247"/>
      <c r="JF6" s="247"/>
      <c r="JG6" s="247"/>
      <c r="JH6" s="247"/>
      <c r="JI6" s="247"/>
      <c r="JJ6" s="247"/>
      <c r="JK6" s="247"/>
      <c r="JL6" s="247"/>
      <c r="JM6" s="247"/>
      <c r="JN6" s="247"/>
      <c r="JO6" s="247"/>
      <c r="JP6" s="247"/>
      <c r="JQ6" s="247"/>
      <c r="JR6" s="247"/>
      <c r="JS6" s="247"/>
      <c r="JT6" s="247"/>
      <c r="JU6" s="247"/>
      <c r="JV6" s="247"/>
      <c r="JW6" s="247"/>
      <c r="JX6" s="247"/>
      <c r="JY6" s="247"/>
      <c r="JZ6" s="247"/>
      <c r="KA6" s="247"/>
      <c r="KB6" s="247"/>
      <c r="KC6" s="247"/>
      <c r="KD6" s="247"/>
      <c r="KE6" s="247"/>
      <c r="KF6" s="247"/>
      <c r="KG6" s="247"/>
      <c r="KH6" s="247"/>
      <c r="KI6" s="247"/>
      <c r="KJ6" s="247"/>
      <c r="KK6" s="247"/>
      <c r="KL6" s="247"/>
      <c r="KM6" s="247"/>
      <c r="KN6" s="247"/>
      <c r="KO6" s="247"/>
      <c r="KP6" s="247"/>
      <c r="KQ6" s="247"/>
      <c r="KR6" s="247"/>
      <c r="KS6" s="247"/>
      <c r="KT6" s="247"/>
      <c r="KU6" s="247"/>
      <c r="KV6" s="247"/>
      <c r="KW6" s="247"/>
      <c r="KX6" s="247"/>
      <c r="KY6" s="247"/>
      <c r="KZ6" s="247"/>
      <c r="LA6" s="247"/>
      <c r="LB6" s="247"/>
      <c r="LC6" s="247"/>
      <c r="LD6" s="247"/>
      <c r="LE6" s="247"/>
      <c r="LF6" s="247"/>
      <c r="LG6" s="247"/>
      <c r="LH6" s="247"/>
      <c r="LI6" s="247"/>
      <c r="LJ6" s="247"/>
      <c r="LK6" s="247"/>
      <c r="LL6" s="247"/>
      <c r="LM6" s="247"/>
      <c r="LN6" s="247"/>
      <c r="LO6" s="247"/>
      <c r="LP6" s="247"/>
      <c r="LQ6" s="247"/>
      <c r="LR6" s="247"/>
      <c r="LS6" s="247"/>
      <c r="LT6" s="247"/>
      <c r="LU6" s="247"/>
      <c r="LV6" s="247"/>
      <c r="LW6" s="247"/>
      <c r="LX6" s="247"/>
      <c r="LY6" s="247"/>
      <c r="LZ6" s="247"/>
      <c r="MA6" s="247"/>
      <c r="MB6" s="247"/>
      <c r="MC6" s="247"/>
      <c r="MD6" s="247"/>
      <c r="ME6" s="247"/>
      <c r="MF6" s="247"/>
      <c r="MG6" s="247"/>
      <c r="MH6" s="247"/>
      <c r="MI6" s="247"/>
      <c r="MJ6" s="247"/>
      <c r="MK6" s="247"/>
      <c r="ML6" s="247"/>
      <c r="MM6" s="247"/>
      <c r="MN6" s="247"/>
      <c r="MO6" s="247"/>
      <c r="MP6" s="247"/>
      <c r="MQ6" s="247"/>
      <c r="MR6" s="247"/>
      <c r="MS6" s="247"/>
      <c r="MT6" s="247"/>
      <c r="MU6" s="247"/>
      <c r="MV6" s="247"/>
      <c r="MW6" s="247"/>
      <c r="MX6" s="247"/>
      <c r="MY6" s="247"/>
      <c r="MZ6" s="247"/>
      <c r="NA6" s="247"/>
      <c r="NB6" s="247"/>
      <c r="NC6" s="247"/>
      <c r="ND6" s="247"/>
      <c r="NE6" s="247"/>
      <c r="NF6" s="247"/>
      <c r="NG6" s="247"/>
      <c r="NH6" s="247"/>
      <c r="NI6" s="247"/>
      <c r="NJ6" s="247"/>
      <c r="NK6" s="247"/>
      <c r="NL6" s="247"/>
      <c r="NM6" s="247"/>
      <c r="NN6" s="247"/>
      <c r="NO6" s="247"/>
      <c r="NP6" s="247"/>
      <c r="NQ6" s="247"/>
      <c r="NR6" s="247"/>
      <c r="NS6" s="247"/>
      <c r="NT6" s="247"/>
      <c r="NU6" s="247"/>
      <c r="NV6" s="247"/>
      <c r="NW6" s="247"/>
      <c r="NX6" s="247"/>
      <c r="NY6" s="247"/>
      <c r="NZ6" s="247"/>
      <c r="OA6" s="247"/>
      <c r="OB6" s="247"/>
      <c r="OC6" s="247"/>
      <c r="OD6" s="247"/>
      <c r="OE6" s="247"/>
      <c r="OF6" s="247"/>
      <c r="OG6" s="247"/>
      <c r="OH6" s="247"/>
      <c r="OI6" s="247"/>
      <c r="OJ6" s="247"/>
      <c r="OK6" s="247"/>
      <c r="OL6" s="247"/>
      <c r="OM6" s="247"/>
      <c r="ON6" s="247"/>
      <c r="OO6" s="247"/>
      <c r="OP6" s="247"/>
      <c r="OQ6" s="247"/>
      <c r="OR6" s="247"/>
      <c r="OS6" s="247"/>
      <c r="OT6" s="247"/>
      <c r="OU6" s="247"/>
      <c r="OV6" s="247"/>
      <c r="OW6" s="247"/>
      <c r="OX6" s="247"/>
      <c r="OY6" s="247"/>
      <c r="OZ6" s="247"/>
      <c r="PA6" s="247"/>
      <c r="PB6" s="247"/>
      <c r="PC6" s="247"/>
      <c r="PD6" s="247"/>
      <c r="PE6" s="247"/>
      <c r="PF6" s="247"/>
      <c r="PG6" s="247"/>
      <c r="PH6" s="247"/>
      <c r="PI6" s="247"/>
      <c r="PJ6" s="247"/>
      <c r="PK6" s="247"/>
      <c r="PL6" s="247"/>
      <c r="PM6" s="247"/>
      <c r="PN6" s="247"/>
      <c r="PO6" s="247"/>
      <c r="PP6" s="247"/>
      <c r="PQ6" s="247"/>
      <c r="PR6" s="247"/>
      <c r="PS6" s="247"/>
      <c r="PT6" s="247"/>
      <c r="PU6" s="247"/>
      <c r="PV6" s="247"/>
      <c r="PW6" s="247"/>
      <c r="PX6" s="247"/>
      <c r="PY6" s="247"/>
      <c r="PZ6" s="247"/>
      <c r="QA6" s="247"/>
      <c r="QB6" s="247"/>
      <c r="QC6" s="247"/>
      <c r="QD6" s="247"/>
      <c r="QE6" s="247"/>
      <c r="QF6" s="247"/>
      <c r="QG6" s="247"/>
      <c r="QH6" s="247"/>
      <c r="QI6" s="247"/>
      <c r="QJ6" s="247"/>
      <c r="QK6" s="247"/>
      <c r="QL6" s="247"/>
      <c r="QM6" s="247"/>
      <c r="QN6" s="247"/>
      <c r="QO6" s="247"/>
      <c r="QP6" s="247"/>
      <c r="QQ6" s="247"/>
      <c r="QR6" s="247"/>
      <c r="QS6" s="247"/>
      <c r="QT6" s="247"/>
      <c r="QU6" s="247"/>
      <c r="QV6" s="247"/>
      <c r="QW6" s="247"/>
      <c r="QX6" s="247"/>
      <c r="QY6" s="247"/>
      <c r="QZ6" s="247"/>
      <c r="RA6" s="247"/>
      <c r="RB6" s="247"/>
      <c r="RC6" s="247"/>
      <c r="RD6" s="247"/>
      <c r="RE6" s="247"/>
      <c r="RF6" s="247"/>
      <c r="RG6" s="247"/>
      <c r="RH6" s="247"/>
      <c r="RI6" s="247"/>
      <c r="RJ6" s="247"/>
      <c r="RK6" s="247"/>
      <c r="RL6" s="247"/>
      <c r="RM6" s="247"/>
      <c r="RN6" s="247"/>
      <c r="RO6" s="247"/>
      <c r="RP6" s="247"/>
      <c r="RQ6" s="247"/>
      <c r="RR6" s="247"/>
      <c r="RS6" s="247"/>
      <c r="RT6" s="247"/>
      <c r="RU6" s="247"/>
      <c r="RV6" s="247"/>
      <c r="RW6" s="247"/>
      <c r="RX6" s="247"/>
      <c r="RY6" s="247"/>
      <c r="RZ6" s="247"/>
      <c r="SA6" s="247"/>
      <c r="SB6" s="247"/>
      <c r="SC6" s="247"/>
      <c r="SD6" s="247"/>
      <c r="SE6" s="247"/>
      <c r="SF6" s="247"/>
      <c r="SG6" s="247"/>
      <c r="SH6" s="247"/>
      <c r="SI6" s="247"/>
      <c r="SJ6" s="247"/>
      <c r="SK6" s="247"/>
      <c r="SL6" s="247"/>
      <c r="SM6" s="247"/>
      <c r="SN6" s="247"/>
      <c r="SO6" s="247"/>
      <c r="SP6" s="247"/>
      <c r="SQ6" s="247"/>
      <c r="SR6" s="247"/>
      <c r="SS6" s="247"/>
      <c r="ST6" s="247"/>
      <c r="SU6" s="247"/>
      <c r="SV6" s="247"/>
      <c r="SW6" s="247"/>
      <c r="SX6" s="247"/>
      <c r="SY6" s="247"/>
      <c r="SZ6" s="247"/>
      <c r="TA6" s="247"/>
      <c r="TB6" s="247"/>
      <c r="TC6" s="247"/>
      <c r="TD6" s="247"/>
      <c r="TE6" s="247"/>
      <c r="TF6" s="247"/>
      <c r="TG6" s="247"/>
      <c r="TH6" s="247"/>
      <c r="TI6" s="247"/>
      <c r="TJ6" s="247"/>
      <c r="TK6" s="247"/>
      <c r="TL6" s="247"/>
      <c r="TM6" s="247"/>
      <c r="TN6" s="247"/>
      <c r="TO6" s="247"/>
      <c r="TP6" s="247"/>
      <c r="TQ6" s="247"/>
      <c r="TR6" s="247"/>
      <c r="TS6" s="247"/>
      <c r="TT6" s="247"/>
      <c r="TU6" s="247"/>
      <c r="TV6" s="247"/>
      <c r="TW6" s="247"/>
      <c r="TX6" s="247"/>
      <c r="TY6" s="247"/>
      <c r="TZ6" s="247"/>
      <c r="UA6" s="247"/>
      <c r="UB6" s="247"/>
      <c r="UC6" s="247"/>
      <c r="UD6" s="247"/>
      <c r="UE6" s="247"/>
      <c r="UF6" s="247"/>
      <c r="UG6" s="247"/>
      <c r="UH6" s="247"/>
      <c r="UI6" s="247"/>
      <c r="UJ6" s="247"/>
      <c r="UK6" s="247"/>
      <c r="UL6" s="247"/>
      <c r="UM6" s="247"/>
      <c r="UN6" s="247"/>
      <c r="UO6" s="247"/>
      <c r="UP6" s="247"/>
      <c r="UQ6" s="247"/>
      <c r="UR6" s="247"/>
      <c r="US6" s="247"/>
      <c r="UT6" s="247"/>
      <c r="UU6" s="247"/>
      <c r="UV6" s="247"/>
      <c r="UW6" s="247"/>
      <c r="UX6" s="247"/>
      <c r="UY6" s="247"/>
      <c r="UZ6" s="247"/>
      <c r="VA6" s="247"/>
      <c r="VB6" s="247"/>
      <c r="VC6" s="247"/>
      <c r="VD6" s="247"/>
      <c r="VE6" s="247"/>
      <c r="VF6" s="247"/>
      <c r="VG6" s="247"/>
      <c r="VH6" s="247"/>
      <c r="VI6" s="247"/>
      <c r="VJ6" s="247"/>
      <c r="VK6" s="247"/>
      <c r="VL6" s="247"/>
      <c r="VM6" s="247"/>
      <c r="VN6" s="247"/>
      <c r="VO6" s="247"/>
      <c r="VP6" s="247"/>
      <c r="VQ6" s="247"/>
      <c r="VR6" s="247"/>
      <c r="VS6" s="247"/>
      <c r="VT6" s="247"/>
      <c r="VU6" s="247"/>
      <c r="VV6" s="247"/>
      <c r="VW6" s="247"/>
      <c r="VX6" s="247"/>
      <c r="VY6" s="247"/>
      <c r="VZ6" s="247"/>
      <c r="WA6" s="247"/>
      <c r="WB6" s="247"/>
      <c r="WC6" s="247"/>
      <c r="WD6" s="247"/>
      <c r="WE6" s="247"/>
      <c r="WF6" s="247"/>
      <c r="WG6" s="247"/>
      <c r="WH6" s="247"/>
      <c r="WI6" s="247"/>
      <c r="WJ6" s="247"/>
      <c r="WK6" s="247"/>
      <c r="WL6" s="247"/>
      <c r="WM6" s="247"/>
      <c r="WN6" s="247"/>
      <c r="WO6" s="247"/>
      <c r="WP6" s="247"/>
      <c r="WQ6" s="247"/>
      <c r="WR6" s="247"/>
      <c r="WS6" s="247"/>
      <c r="WT6" s="247"/>
      <c r="WU6" s="247"/>
      <c r="WV6" s="247"/>
      <c r="WW6" s="247"/>
      <c r="WX6" s="247"/>
      <c r="WY6" s="247"/>
      <c r="WZ6" s="247"/>
      <c r="XA6" s="247"/>
      <c r="XB6" s="247"/>
      <c r="XC6" s="247"/>
      <c r="XD6" s="247"/>
      <c r="XE6" s="247"/>
      <c r="XF6" s="247"/>
      <c r="XG6" s="247"/>
      <c r="XH6" s="247"/>
      <c r="XI6" s="247"/>
      <c r="XJ6" s="247"/>
      <c r="XK6" s="247"/>
      <c r="XL6" s="247"/>
      <c r="XM6" s="247"/>
      <c r="XN6" s="247"/>
      <c r="XO6" s="247"/>
      <c r="XP6" s="247"/>
      <c r="XQ6" s="247"/>
      <c r="XR6" s="247"/>
      <c r="XS6" s="247"/>
      <c r="XT6" s="247"/>
      <c r="XU6" s="247"/>
      <c r="XV6" s="247"/>
      <c r="XW6" s="247"/>
      <c r="XX6" s="247"/>
      <c r="XY6" s="247"/>
      <c r="XZ6" s="247"/>
      <c r="YA6" s="247"/>
      <c r="YB6" s="247"/>
      <c r="YC6" s="247"/>
      <c r="YD6" s="247"/>
      <c r="YE6" s="247"/>
      <c r="YF6" s="247"/>
      <c r="YG6" s="247"/>
      <c r="YH6" s="247"/>
      <c r="YI6" s="247"/>
      <c r="YJ6" s="247"/>
      <c r="YK6" s="247"/>
      <c r="YL6" s="247"/>
      <c r="YM6" s="247"/>
      <c r="YN6" s="247"/>
      <c r="YO6" s="247"/>
      <c r="YP6" s="247"/>
      <c r="YQ6" s="247"/>
      <c r="YR6" s="247"/>
      <c r="YS6" s="247"/>
      <c r="YT6" s="247"/>
      <c r="YU6" s="247"/>
      <c r="YV6" s="247"/>
      <c r="YW6" s="247"/>
      <c r="YX6" s="247"/>
      <c r="YY6" s="247"/>
      <c r="YZ6" s="247"/>
      <c r="ZA6" s="247"/>
      <c r="ZB6" s="247"/>
      <c r="ZC6" s="247"/>
      <c r="ZD6" s="247"/>
      <c r="ZE6" s="247"/>
      <c r="ZF6" s="247"/>
      <c r="ZG6" s="247"/>
      <c r="ZH6" s="247"/>
      <c r="ZI6" s="247"/>
      <c r="ZJ6" s="247"/>
      <c r="ZK6" s="247"/>
      <c r="ZL6" s="247"/>
      <c r="ZM6" s="247"/>
      <c r="ZN6" s="247"/>
      <c r="ZO6" s="247"/>
      <c r="ZP6" s="247"/>
      <c r="ZQ6" s="247"/>
      <c r="ZR6" s="247"/>
      <c r="ZS6" s="247"/>
      <c r="ZT6" s="247"/>
      <c r="ZU6" s="247"/>
      <c r="ZV6" s="247"/>
      <c r="ZW6" s="247"/>
      <c r="ZX6" s="247"/>
      <c r="ZY6" s="247"/>
      <c r="ZZ6" s="247"/>
      <c r="AAA6" s="247"/>
      <c r="AAB6" s="247"/>
      <c r="AAC6" s="247"/>
      <c r="AAD6" s="247"/>
      <c r="AAE6" s="247"/>
      <c r="AAF6" s="247"/>
      <c r="AAG6" s="247"/>
      <c r="AAH6" s="247"/>
      <c r="AAI6" s="247"/>
      <c r="AAJ6" s="247"/>
      <c r="AAK6" s="247"/>
      <c r="AAL6" s="247"/>
      <c r="AAM6" s="247"/>
      <c r="AAN6" s="247"/>
      <c r="AAO6" s="247"/>
      <c r="AAP6" s="247"/>
      <c r="AAQ6" s="247"/>
      <c r="AAR6" s="247"/>
      <c r="AAS6" s="247"/>
      <c r="AAT6" s="247"/>
      <c r="AAU6" s="247"/>
      <c r="AAV6" s="247"/>
      <c r="AAW6" s="247"/>
      <c r="AAX6" s="247"/>
      <c r="AAY6" s="247"/>
      <c r="AAZ6" s="247"/>
      <c r="ABA6" s="247"/>
      <c r="ABB6" s="247"/>
      <c r="ABC6" s="247"/>
      <c r="ABD6" s="247"/>
      <c r="ABE6" s="247"/>
      <c r="ABF6" s="247"/>
      <c r="ABG6" s="247"/>
      <c r="ABH6" s="247"/>
      <c r="ABI6" s="247"/>
      <c r="ABJ6" s="247"/>
      <c r="ABK6" s="247"/>
      <c r="ABL6" s="247"/>
      <c r="ABM6" s="247"/>
      <c r="ABN6" s="247"/>
      <c r="ABO6" s="247"/>
      <c r="ABP6" s="247"/>
      <c r="ABQ6" s="247"/>
      <c r="ABR6" s="247"/>
      <c r="ABS6" s="247"/>
      <c r="ABT6" s="247"/>
      <c r="ABU6" s="247"/>
      <c r="ABV6" s="247"/>
      <c r="ABW6" s="247"/>
      <c r="ABX6" s="247"/>
      <c r="ABY6" s="247"/>
      <c r="ABZ6" s="247"/>
      <c r="ACA6" s="247"/>
      <c r="ACB6" s="247"/>
      <c r="ACC6" s="247"/>
      <c r="ACD6" s="247"/>
      <c r="ACE6" s="247"/>
      <c r="ACF6" s="247"/>
      <c r="ACG6" s="247"/>
      <c r="ACH6" s="247"/>
      <c r="ACI6" s="247"/>
      <c r="ACJ6" s="247"/>
      <c r="ACK6" s="247"/>
      <c r="ACL6" s="247"/>
      <c r="ACM6" s="247"/>
      <c r="ACN6" s="247"/>
      <c r="ACO6" s="247"/>
      <c r="ACP6" s="247"/>
      <c r="ACQ6" s="247"/>
      <c r="ACR6" s="247"/>
      <c r="ACS6" s="247"/>
      <c r="ACT6" s="247"/>
      <c r="ACU6" s="247"/>
      <c r="ACV6" s="247"/>
      <c r="ACW6" s="247"/>
      <c r="ACX6" s="247"/>
      <c r="ACY6" s="247"/>
      <c r="ACZ6" s="247"/>
      <c r="ADA6" s="247"/>
      <c r="ADB6" s="247"/>
      <c r="ADC6" s="247"/>
      <c r="ADD6" s="247"/>
      <c r="ADE6" s="247"/>
      <c r="ADF6" s="247"/>
      <c r="ADG6" s="247"/>
      <c r="ADH6" s="247"/>
      <c r="ADI6" s="247"/>
      <c r="ADJ6" s="247"/>
      <c r="ADK6" s="247"/>
      <c r="ADL6" s="247"/>
      <c r="ADM6" s="247"/>
      <c r="ADN6" s="247"/>
      <c r="ADO6" s="247"/>
      <c r="ADP6" s="247"/>
      <c r="ADQ6" s="247"/>
      <c r="ADR6" s="247"/>
      <c r="ADS6" s="247"/>
      <c r="ADT6" s="247"/>
      <c r="ADU6" s="247"/>
      <c r="ADV6" s="247"/>
      <c r="ADW6" s="247"/>
      <c r="ADX6" s="247"/>
      <c r="ADY6" s="247"/>
      <c r="ADZ6" s="247"/>
      <c r="AEA6" s="247"/>
      <c r="AEB6" s="247"/>
      <c r="AEC6" s="247"/>
      <c r="AED6" s="247"/>
      <c r="AEE6" s="247"/>
      <c r="AEF6" s="247"/>
      <c r="AEG6" s="247"/>
      <c r="AEH6" s="247"/>
      <c r="AEI6" s="247"/>
      <c r="AEJ6" s="247"/>
      <c r="AEK6" s="247"/>
      <c r="AEL6" s="247"/>
      <c r="AEM6" s="247"/>
      <c r="AEN6" s="247"/>
      <c r="AEO6" s="247"/>
      <c r="AEP6" s="247"/>
      <c r="AEQ6" s="247"/>
      <c r="AER6" s="247"/>
      <c r="AES6" s="247"/>
      <c r="AET6" s="247"/>
      <c r="AEU6" s="247"/>
      <c r="AEV6" s="247"/>
      <c r="AEW6" s="247"/>
      <c r="AEX6" s="247"/>
      <c r="AEY6" s="247"/>
      <c r="AEZ6" s="247"/>
      <c r="AFA6" s="247"/>
      <c r="AFB6" s="247"/>
      <c r="AFC6" s="247"/>
      <c r="AFD6" s="247"/>
      <c r="AFE6" s="247"/>
      <c r="AFF6" s="247"/>
      <c r="AFG6" s="247"/>
      <c r="AFH6" s="247"/>
      <c r="AFI6" s="247"/>
      <c r="AFJ6" s="247"/>
      <c r="AFK6" s="247"/>
      <c r="AFL6" s="247"/>
      <c r="AFM6" s="247"/>
      <c r="AFN6" s="247"/>
      <c r="AFO6" s="247"/>
      <c r="AFP6" s="247"/>
      <c r="AFQ6" s="247"/>
      <c r="AFR6" s="247"/>
      <c r="AFS6" s="247"/>
      <c r="AFT6" s="247"/>
      <c r="AFU6" s="247"/>
      <c r="AFV6" s="247"/>
      <c r="AFW6" s="247"/>
      <c r="AFX6" s="247"/>
      <c r="AFY6" s="247"/>
      <c r="AFZ6" s="247"/>
      <c r="AGA6" s="247"/>
      <c r="AGB6" s="247"/>
      <c r="AGC6" s="247"/>
      <c r="AGD6" s="247"/>
      <c r="AGE6" s="247"/>
      <c r="AGF6" s="247"/>
      <c r="AGG6" s="247"/>
      <c r="AGH6" s="247"/>
      <c r="AGI6" s="247"/>
      <c r="AGJ6" s="247"/>
      <c r="AGK6" s="247"/>
      <c r="AGL6" s="247"/>
      <c r="AGM6" s="247"/>
      <c r="AGN6" s="247"/>
      <c r="AGO6" s="247"/>
      <c r="AGP6" s="247"/>
      <c r="AGQ6" s="247"/>
      <c r="AGR6" s="247"/>
      <c r="AGS6" s="247"/>
      <c r="AGT6" s="247"/>
      <c r="AGU6" s="247"/>
      <c r="AGV6" s="247"/>
      <c r="AGW6" s="247"/>
      <c r="AGX6" s="247"/>
      <c r="AGY6" s="247"/>
      <c r="AGZ6" s="247"/>
      <c r="AHA6" s="247"/>
    </row>
    <row r="7" spans="1:885" ht="30" customHeight="1" x14ac:dyDescent="0.3">
      <c r="A7" s="242"/>
      <c r="B7" s="253"/>
      <c r="C7" s="253"/>
      <c r="D7" s="254"/>
      <c r="E7" s="249"/>
      <c r="F7" s="249"/>
      <c r="G7" s="249"/>
      <c r="H7" s="249"/>
      <c r="I7" s="249"/>
      <c r="J7" s="244"/>
      <c r="K7" s="253"/>
      <c r="L7" s="246"/>
      <c r="M7" s="604"/>
      <c r="N7" s="300"/>
      <c r="O7" s="243"/>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67"/>
      <c r="B8" s="269"/>
      <c r="C8" s="269"/>
      <c r="D8" s="272"/>
      <c r="E8" s="269"/>
      <c r="F8" s="269"/>
      <c r="G8" s="269"/>
      <c r="H8" s="269"/>
      <c r="I8" s="269"/>
      <c r="J8" s="275"/>
      <c r="K8" s="276"/>
      <c r="L8" s="270"/>
      <c r="M8" s="605"/>
      <c r="N8" s="301"/>
      <c r="O8" s="271"/>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30" customHeight="1" x14ac:dyDescent="0.3">
      <c r="A9" s="242"/>
      <c r="B9" s="256"/>
      <c r="C9" s="253"/>
      <c r="D9" s="254"/>
      <c r="E9" s="249"/>
      <c r="F9" s="249"/>
      <c r="G9" s="249"/>
      <c r="H9" s="249"/>
      <c r="I9" s="249"/>
      <c r="J9" s="246"/>
      <c r="K9" s="253"/>
      <c r="L9" s="244"/>
      <c r="M9" s="248"/>
      <c r="N9" s="297"/>
      <c r="O9" s="243"/>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72.599999999999994" customHeight="1" x14ac:dyDescent="0.3">
      <c r="A10" s="277"/>
      <c r="B10" s="269"/>
      <c r="C10" s="273"/>
      <c r="D10" s="273"/>
      <c r="E10" s="269"/>
      <c r="F10" s="273"/>
      <c r="G10" s="273"/>
      <c r="H10" s="273"/>
      <c r="I10" s="273"/>
      <c r="J10" s="278"/>
      <c r="K10" s="273"/>
      <c r="L10" s="278"/>
      <c r="M10" s="278"/>
      <c r="N10" s="318"/>
      <c r="O10" s="279"/>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30" customHeight="1" x14ac:dyDescent="0.35">
      <c r="A11" s="242"/>
      <c r="B11" s="265"/>
      <c r="C11" s="249"/>
      <c r="D11" s="249"/>
      <c r="E11" s="249"/>
      <c r="F11" s="249"/>
      <c r="G11" s="249"/>
      <c r="H11" s="249"/>
      <c r="I11" s="249"/>
      <c r="J11" s="250"/>
      <c r="K11" s="262"/>
      <c r="L11" s="244"/>
      <c r="M11" s="248"/>
      <c r="N11" s="302"/>
      <c r="O11" s="243"/>
      <c r="P11" s="245"/>
      <c r="Q11" s="245"/>
      <c r="R11" s="245"/>
      <c r="S11" s="245"/>
      <c r="T11" s="245"/>
      <c r="U11" s="245"/>
      <c r="V11" s="245"/>
      <c r="W11" s="245"/>
      <c r="X11" s="245"/>
      <c r="Y11" s="245"/>
      <c r="Z11" s="245"/>
      <c r="AA11" s="245"/>
      <c r="AB11" s="245"/>
      <c r="AC11" s="245"/>
      <c r="AD11" s="245"/>
      <c r="AE11" s="245"/>
      <c r="AF11" s="245"/>
      <c r="AG11" s="245"/>
      <c r="AH11" s="245"/>
      <c r="AI11" s="266"/>
      <c r="AJ11" s="245"/>
      <c r="AK11" s="245"/>
      <c r="AL11" s="245"/>
      <c r="AM11" s="245"/>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5"/>
      <c r="BN11" s="245"/>
      <c r="BO11" s="245"/>
      <c r="BP11" s="245"/>
      <c r="BQ11" s="245"/>
      <c r="BR11" s="245"/>
      <c r="BS11" s="245"/>
      <c r="BT11" s="245"/>
      <c r="BU11" s="245"/>
      <c r="BV11" s="245"/>
      <c r="BW11" s="245"/>
      <c r="BX11" s="245"/>
      <c r="BY11" s="245"/>
      <c r="BZ11" s="245"/>
      <c r="CA11" s="245"/>
      <c r="CB11" s="245"/>
      <c r="CC11" s="245"/>
      <c r="CD11" s="245"/>
      <c r="CE11" s="245"/>
      <c r="CF11" s="245"/>
      <c r="CG11" s="245"/>
      <c r="CH11" s="245"/>
      <c r="CI11" s="245"/>
      <c r="CJ11" s="245"/>
      <c r="CK11" s="245"/>
      <c r="CL11" s="245"/>
      <c r="CM11" s="245"/>
      <c r="CN11" s="245"/>
      <c r="CO11" s="245"/>
      <c r="CP11" s="245"/>
      <c r="CQ11" s="245"/>
      <c r="CR11" s="245"/>
      <c r="CS11" s="245"/>
      <c r="CT11" s="245"/>
      <c r="CU11" s="245"/>
      <c r="CV11" s="245"/>
      <c r="CW11" s="245"/>
      <c r="CX11" s="245"/>
      <c r="CY11" s="245"/>
      <c r="CZ11" s="245"/>
      <c r="DA11" s="245"/>
      <c r="DB11" s="245"/>
      <c r="DC11" s="245"/>
      <c r="DD11" s="245"/>
      <c r="DE11" s="245"/>
      <c r="DF11" s="245"/>
      <c r="DG11" s="245"/>
      <c r="DH11" s="245"/>
      <c r="DI11" s="245"/>
      <c r="DJ11" s="245"/>
      <c r="DK11" s="245"/>
      <c r="DL11" s="245"/>
      <c r="DM11" s="245"/>
      <c r="DN11" s="245"/>
      <c r="DO11" s="245"/>
      <c r="DP11" s="245"/>
      <c r="DQ11" s="245"/>
      <c r="DR11" s="245"/>
      <c r="DS11" s="245"/>
      <c r="DT11" s="245"/>
      <c r="DU11" s="245"/>
      <c r="DV11" s="245"/>
      <c r="DW11" s="245"/>
      <c r="DX11" s="245"/>
      <c r="DY11" s="245"/>
      <c r="DZ11" s="245"/>
      <c r="EA11" s="245"/>
      <c r="EB11" s="245"/>
      <c r="EC11" s="245"/>
      <c r="ED11" s="245"/>
      <c r="EE11" s="245"/>
      <c r="EF11" s="245"/>
      <c r="EG11" s="245"/>
      <c r="EH11" s="245"/>
      <c r="EI11" s="245"/>
      <c r="EJ11" s="245"/>
      <c r="EK11" s="245"/>
      <c r="EL11" s="245"/>
      <c r="EM11" s="245"/>
      <c r="EN11" s="245"/>
      <c r="EO11" s="245"/>
      <c r="EP11" s="245"/>
      <c r="EQ11" s="245"/>
      <c r="ER11" s="245"/>
      <c r="ES11" s="245"/>
      <c r="ET11" s="245"/>
      <c r="EU11" s="245"/>
      <c r="EV11" s="245"/>
      <c r="EW11" s="245"/>
      <c r="EX11" s="245"/>
      <c r="EY11" s="245"/>
      <c r="EZ11" s="245"/>
      <c r="FA11" s="245"/>
      <c r="FB11" s="245"/>
      <c r="FC11" s="245"/>
      <c r="FD11" s="245"/>
      <c r="FE11" s="245"/>
      <c r="FF11" s="245"/>
      <c r="FG11" s="245"/>
      <c r="FH11" s="245"/>
      <c r="FI11" s="245"/>
      <c r="FJ11" s="245"/>
      <c r="FK11" s="245"/>
      <c r="FL11" s="245"/>
      <c r="FM11" s="245"/>
      <c r="FN11" s="245"/>
      <c r="FO11" s="245"/>
      <c r="FP11" s="245"/>
      <c r="FQ11" s="245"/>
      <c r="FR11" s="245"/>
      <c r="FS11" s="245"/>
      <c r="FT11" s="245"/>
      <c r="FU11" s="245"/>
      <c r="FV11" s="245"/>
      <c r="FW11" s="245"/>
      <c r="FX11" s="245"/>
      <c r="FY11" s="245"/>
      <c r="FZ11" s="245"/>
      <c r="GA11" s="245"/>
      <c r="GB11" s="245"/>
      <c r="GC11" s="245"/>
      <c r="GD11" s="245"/>
      <c r="GE11" s="245"/>
      <c r="GF11" s="245"/>
      <c r="GG11" s="245"/>
      <c r="GH11" s="245"/>
      <c r="GI11" s="245"/>
      <c r="GJ11" s="245"/>
      <c r="GK11" s="245"/>
      <c r="GL11" s="245"/>
      <c r="GM11" s="245"/>
      <c r="GN11" s="245"/>
      <c r="GO11" s="245"/>
      <c r="GP11" s="245"/>
      <c r="GQ11" s="245"/>
      <c r="GR11" s="245"/>
      <c r="GS11" s="245"/>
      <c r="GT11" s="245"/>
      <c r="GU11" s="245"/>
      <c r="GV11" s="245"/>
      <c r="GW11" s="245"/>
      <c r="GX11" s="245"/>
      <c r="GY11" s="245"/>
      <c r="GZ11" s="245"/>
      <c r="HA11" s="245"/>
      <c r="HB11" s="245"/>
      <c r="HC11" s="245"/>
      <c r="HD11" s="245"/>
      <c r="HE11" s="245"/>
      <c r="HF11" s="245"/>
      <c r="HG11" s="245"/>
      <c r="HH11" s="245"/>
      <c r="HI11" s="245"/>
      <c r="HJ11" s="245"/>
      <c r="HK11" s="245"/>
      <c r="HL11" s="245"/>
      <c r="HM11" s="245"/>
      <c r="HN11" s="245"/>
      <c r="HO11" s="245"/>
      <c r="HP11" s="245"/>
      <c r="HQ11" s="245"/>
      <c r="HR11" s="245"/>
      <c r="HS11" s="245"/>
      <c r="HT11" s="245"/>
      <c r="HU11" s="245"/>
      <c r="HV11" s="245"/>
      <c r="HW11" s="245"/>
      <c r="HX11" s="245"/>
      <c r="HY11" s="245"/>
      <c r="HZ11" s="245"/>
      <c r="IA11" s="245"/>
      <c r="IB11" s="245"/>
      <c r="IC11" s="245"/>
      <c r="ID11" s="245"/>
      <c r="IE11" s="245"/>
      <c r="IF11" s="245"/>
      <c r="IG11" s="245"/>
      <c r="IH11" s="245"/>
      <c r="II11" s="245"/>
      <c r="IJ11" s="245"/>
      <c r="IK11" s="245"/>
      <c r="IL11" s="245"/>
      <c r="IM11" s="245"/>
      <c r="IN11" s="245"/>
      <c r="IO11" s="245"/>
      <c r="IP11" s="245"/>
      <c r="IQ11" s="245"/>
      <c r="IR11" s="245"/>
      <c r="IS11" s="245"/>
      <c r="IT11" s="245"/>
      <c r="IU11" s="245"/>
      <c r="IV11" s="245"/>
      <c r="IW11" s="245"/>
      <c r="IX11" s="245"/>
      <c r="IY11" s="245"/>
      <c r="IZ11" s="245"/>
      <c r="JA11" s="245"/>
      <c r="JB11" s="245"/>
      <c r="JC11" s="245"/>
      <c r="JD11" s="245"/>
      <c r="JE11" s="245"/>
      <c r="JF11" s="245"/>
      <c r="JG11" s="245"/>
      <c r="JH11" s="245"/>
      <c r="JI11" s="245"/>
      <c r="JJ11" s="245"/>
      <c r="JK11" s="245"/>
      <c r="JL11" s="245"/>
      <c r="JM11" s="245"/>
      <c r="JN11" s="245"/>
      <c r="JO11" s="245"/>
      <c r="JP11" s="245"/>
      <c r="JQ11" s="245"/>
      <c r="JR11" s="245"/>
      <c r="JS11" s="245"/>
      <c r="JT11" s="245"/>
      <c r="JU11" s="245"/>
      <c r="JV11" s="245"/>
      <c r="JW11" s="245"/>
      <c r="JX11" s="245"/>
      <c r="JY11" s="245"/>
      <c r="JZ11" s="245"/>
      <c r="KA11" s="245"/>
      <c r="KB11" s="245"/>
      <c r="KC11" s="245"/>
      <c r="KD11" s="245"/>
      <c r="KE11" s="245"/>
      <c r="KF11" s="245"/>
      <c r="KG11" s="245"/>
      <c r="KH11" s="245"/>
      <c r="KI11" s="245"/>
      <c r="KJ11" s="245"/>
      <c r="KK11" s="245"/>
      <c r="KL11" s="245"/>
      <c r="KM11" s="245"/>
      <c r="KN11" s="245"/>
      <c r="KO11" s="245"/>
      <c r="KP11" s="245"/>
      <c r="KQ11" s="245"/>
      <c r="KR11" s="245"/>
      <c r="KS11" s="245"/>
      <c r="KT11" s="245"/>
      <c r="KU11" s="245"/>
      <c r="KV11" s="245"/>
      <c r="KW11" s="245"/>
      <c r="KX11" s="245"/>
      <c r="KY11" s="245"/>
      <c r="KZ11" s="245"/>
      <c r="LA11" s="245"/>
      <c r="LB11" s="245"/>
      <c r="LC11" s="245"/>
      <c r="LD11" s="245"/>
      <c r="LE11" s="245"/>
      <c r="LF11" s="245"/>
      <c r="LG11" s="245"/>
      <c r="LH11" s="245"/>
      <c r="LI11" s="245"/>
      <c r="LJ11" s="245"/>
      <c r="LK11" s="245"/>
      <c r="LL11" s="245"/>
      <c r="LM11" s="245"/>
      <c r="LN11" s="245"/>
      <c r="LO11" s="245"/>
      <c r="LP11" s="245"/>
      <c r="LQ11" s="245"/>
      <c r="LR11" s="245"/>
      <c r="LS11" s="245"/>
      <c r="LT11" s="245"/>
      <c r="LU11" s="245"/>
      <c r="LV11" s="245"/>
      <c r="LW11" s="245"/>
      <c r="LX11" s="245"/>
      <c r="LY11" s="245"/>
      <c r="LZ11" s="245"/>
      <c r="MA11" s="245"/>
      <c r="MB11" s="245"/>
      <c r="MC11" s="245"/>
      <c r="MD11" s="245"/>
      <c r="ME11" s="245"/>
      <c r="MF11" s="245"/>
      <c r="MG11" s="245"/>
      <c r="MH11" s="245"/>
      <c r="MI11" s="245"/>
      <c r="MJ11" s="245"/>
      <c r="MK11" s="245"/>
      <c r="ML11" s="245"/>
      <c r="MM11" s="245"/>
      <c r="MN11" s="245"/>
      <c r="MO11" s="245"/>
      <c r="MP11" s="245"/>
      <c r="MQ11" s="245"/>
      <c r="MR11" s="245"/>
      <c r="MS11" s="245"/>
      <c r="MT11" s="245"/>
      <c r="MU11" s="245"/>
      <c r="MV11" s="245"/>
      <c r="MW11" s="245"/>
      <c r="MX11" s="245"/>
      <c r="MY11" s="245"/>
      <c r="MZ11" s="245"/>
      <c r="NA11" s="245"/>
      <c r="NB11" s="245"/>
      <c r="NC11" s="245"/>
      <c r="ND11" s="245"/>
      <c r="NE11" s="245"/>
      <c r="NF11" s="245"/>
      <c r="NG11" s="245"/>
      <c r="NH11" s="245"/>
      <c r="NI11" s="245"/>
      <c r="NJ11" s="245"/>
      <c r="NK11" s="245"/>
      <c r="NL11" s="245"/>
      <c r="NM11" s="245"/>
      <c r="NN11" s="245"/>
      <c r="NO11" s="245"/>
      <c r="NP11" s="245"/>
      <c r="NQ11" s="245"/>
      <c r="NR11" s="245"/>
      <c r="NS11" s="245"/>
      <c r="NT11" s="245"/>
      <c r="NU11" s="245"/>
      <c r="NV11" s="245"/>
      <c r="NW11" s="245"/>
      <c r="NX11" s="245"/>
      <c r="NY11" s="245"/>
      <c r="NZ11" s="245"/>
      <c r="OA11" s="245"/>
      <c r="OB11" s="245"/>
      <c r="OC11" s="245"/>
      <c r="OD11" s="245"/>
      <c r="OE11" s="245"/>
      <c r="OF11" s="245"/>
      <c r="OG11" s="245"/>
      <c r="OH11" s="245"/>
      <c r="OI11" s="245"/>
      <c r="OJ11" s="245"/>
      <c r="OK11" s="245"/>
      <c r="OL11" s="245"/>
      <c r="OM11" s="245"/>
      <c r="ON11" s="245"/>
      <c r="OO11" s="245"/>
      <c r="OP11" s="245"/>
      <c r="OQ11" s="245"/>
      <c r="OR11" s="245"/>
      <c r="OS11" s="245"/>
      <c r="OT11" s="245"/>
      <c r="OU11" s="245"/>
      <c r="OV11" s="245"/>
      <c r="OW11" s="245"/>
      <c r="OX11" s="245"/>
      <c r="OY11" s="245"/>
      <c r="OZ11" s="245"/>
      <c r="PA11" s="245"/>
      <c r="PB11" s="245"/>
      <c r="PC11" s="245"/>
      <c r="PD11" s="245"/>
      <c r="PE11" s="245"/>
      <c r="PF11" s="245"/>
      <c r="PG11" s="245"/>
      <c r="PH11" s="245"/>
      <c r="PI11" s="245"/>
      <c r="PJ11" s="245"/>
      <c r="PK11" s="245"/>
      <c r="PL11" s="245"/>
      <c r="PM11" s="245"/>
      <c r="PN11" s="245"/>
      <c r="PO11" s="245"/>
      <c r="PP11" s="245"/>
      <c r="PQ11" s="245"/>
      <c r="PR11" s="245"/>
      <c r="PS11" s="245"/>
      <c r="PT11" s="245"/>
      <c r="PU11" s="245"/>
      <c r="PV11" s="245"/>
      <c r="PW11" s="245"/>
      <c r="PX11" s="245"/>
      <c r="PY11" s="245"/>
      <c r="PZ11" s="245"/>
      <c r="QA11" s="245"/>
      <c r="QB11" s="245"/>
      <c r="QC11" s="245"/>
      <c r="QD11" s="245"/>
      <c r="QE11" s="245"/>
      <c r="QF11" s="245"/>
      <c r="QG11" s="245"/>
      <c r="QH11" s="245"/>
      <c r="QI11" s="245"/>
      <c r="QJ11" s="245"/>
      <c r="QK11" s="245"/>
      <c r="QL11" s="245"/>
      <c r="QM11" s="245"/>
      <c r="QN11" s="245"/>
      <c r="QO11" s="245"/>
      <c r="QP11" s="245"/>
      <c r="QQ11" s="245"/>
      <c r="QR11" s="245"/>
      <c r="QS11" s="245"/>
      <c r="QT11" s="245"/>
      <c r="QU11" s="245"/>
      <c r="QV11" s="245"/>
      <c r="QW11" s="245"/>
      <c r="QX11" s="245"/>
      <c r="QY11" s="245"/>
      <c r="QZ11" s="245"/>
      <c r="RA11" s="245"/>
      <c r="RB11" s="245"/>
      <c r="RC11" s="245"/>
      <c r="RD11" s="245"/>
      <c r="RE11" s="245"/>
      <c r="RF11" s="245"/>
      <c r="RG11" s="245"/>
      <c r="RH11" s="245"/>
      <c r="RI11" s="245"/>
      <c r="RJ11" s="245"/>
      <c r="RK11" s="245"/>
      <c r="RL11" s="245"/>
      <c r="RM11" s="245"/>
      <c r="RN11" s="245"/>
      <c r="RO11" s="245"/>
      <c r="RP11" s="245"/>
      <c r="RQ11" s="245"/>
      <c r="RR11" s="245"/>
      <c r="RS11" s="245"/>
      <c r="RT11" s="245"/>
      <c r="RU11" s="245"/>
      <c r="RV11" s="245"/>
      <c r="RW11" s="245"/>
      <c r="RX11" s="245"/>
      <c r="RY11" s="245"/>
      <c r="RZ11" s="245"/>
      <c r="SA11" s="245"/>
      <c r="SB11" s="245"/>
      <c r="SC11" s="245"/>
      <c r="SD11" s="245"/>
      <c r="SE11" s="245"/>
      <c r="SF11" s="245"/>
      <c r="SG11" s="245"/>
      <c r="SH11" s="245"/>
      <c r="SI11" s="245"/>
      <c r="SJ11" s="245"/>
      <c r="SK11" s="245"/>
      <c r="SL11" s="245"/>
      <c r="SM11" s="245"/>
      <c r="SN11" s="245"/>
      <c r="SO11" s="245"/>
      <c r="SP11" s="245"/>
      <c r="SQ11" s="245"/>
      <c r="SR11" s="245"/>
      <c r="SS11" s="245"/>
      <c r="ST11" s="245"/>
      <c r="SU11" s="245"/>
      <c r="SV11" s="245"/>
      <c r="SW11" s="245"/>
      <c r="SX11" s="245"/>
      <c r="SY11" s="245"/>
      <c r="SZ11" s="245"/>
      <c r="TA11" s="245"/>
      <c r="TB11" s="245"/>
      <c r="TC11" s="245"/>
      <c r="TD11" s="245"/>
      <c r="TE11" s="245"/>
      <c r="TF11" s="245"/>
      <c r="TG11" s="245"/>
      <c r="TH11" s="245"/>
      <c r="TI11" s="245"/>
      <c r="TJ11" s="245"/>
      <c r="TK11" s="245"/>
      <c r="TL11" s="245"/>
      <c r="TM11" s="245"/>
      <c r="TN11" s="245"/>
      <c r="TO11" s="245"/>
      <c r="TP11" s="245"/>
      <c r="TQ11" s="245"/>
      <c r="TR11" s="245"/>
      <c r="TS11" s="245"/>
      <c r="TT11" s="245"/>
      <c r="TU11" s="245"/>
      <c r="TV11" s="245"/>
      <c r="TW11" s="245"/>
      <c r="TX11" s="245"/>
      <c r="TY11" s="245"/>
      <c r="TZ11" s="245"/>
      <c r="UA11" s="245"/>
      <c r="UB11" s="245"/>
      <c r="UC11" s="245"/>
      <c r="UD11" s="245"/>
      <c r="UE11" s="245"/>
      <c r="UF11" s="245"/>
      <c r="UG11" s="245"/>
      <c r="UH11" s="245"/>
      <c r="UI11" s="245"/>
      <c r="UJ11" s="245"/>
      <c r="UK11" s="245"/>
      <c r="UL11" s="245"/>
      <c r="UM11" s="245"/>
      <c r="UN11" s="245"/>
      <c r="UO11" s="245"/>
      <c r="UP11" s="245"/>
      <c r="UQ11" s="245"/>
      <c r="UR11" s="245"/>
      <c r="US11" s="245"/>
      <c r="UT11" s="245"/>
      <c r="UU11" s="245"/>
      <c r="UV11" s="245"/>
      <c r="UW11" s="245"/>
      <c r="UX11" s="245"/>
      <c r="UY11" s="245"/>
      <c r="UZ11" s="245"/>
      <c r="VA11" s="245"/>
      <c r="VB11" s="245"/>
      <c r="VC11" s="245"/>
      <c r="VD11" s="245"/>
      <c r="VE11" s="245"/>
      <c r="VF11" s="245"/>
      <c r="VG11" s="245"/>
      <c r="VH11" s="245"/>
      <c r="VI11" s="245"/>
      <c r="VJ11" s="245"/>
      <c r="VK11" s="245"/>
      <c r="VL11" s="245"/>
      <c r="VM11" s="245"/>
      <c r="VN11" s="245"/>
      <c r="VO11" s="245"/>
      <c r="VP11" s="245"/>
      <c r="VQ11" s="245"/>
      <c r="VR11" s="245"/>
      <c r="VS11" s="245"/>
      <c r="VT11" s="245"/>
      <c r="VU11" s="245"/>
      <c r="VV11" s="245"/>
      <c r="VW11" s="245"/>
      <c r="VX11" s="245"/>
      <c r="VY11" s="245"/>
      <c r="VZ11" s="245"/>
      <c r="WA11" s="245"/>
      <c r="WB11" s="245"/>
      <c r="WC11" s="245"/>
      <c r="WD11" s="245"/>
      <c r="WE11" s="245"/>
      <c r="WF11" s="245"/>
      <c r="WG11" s="245"/>
      <c r="WH11" s="245"/>
      <c r="WI11" s="245"/>
      <c r="WJ11" s="245"/>
      <c r="WK11" s="245"/>
      <c r="WL11" s="245"/>
      <c r="WM11" s="245"/>
      <c r="WN11" s="245"/>
      <c r="WO11" s="245"/>
      <c r="WP11" s="245"/>
      <c r="WQ11" s="245"/>
      <c r="WR11" s="245"/>
      <c r="WS11" s="245"/>
      <c r="WT11" s="245"/>
      <c r="WU11" s="245"/>
      <c r="WV11" s="245"/>
      <c r="WW11" s="245"/>
      <c r="WX11" s="245"/>
      <c r="WY11" s="245"/>
      <c r="WZ11" s="245"/>
      <c r="XA11" s="245"/>
      <c r="XB11" s="245"/>
      <c r="XC11" s="245"/>
      <c r="XD11" s="245"/>
      <c r="XE11" s="245"/>
      <c r="XF11" s="245"/>
      <c r="XG11" s="245"/>
      <c r="XH11" s="245"/>
      <c r="XI11" s="245"/>
      <c r="XJ11" s="245"/>
      <c r="XK11" s="245"/>
      <c r="XL11" s="245"/>
      <c r="XM11" s="245"/>
      <c r="XN11" s="245"/>
      <c r="XO11" s="245"/>
      <c r="XP11" s="245"/>
      <c r="XQ11" s="245"/>
      <c r="XR11" s="245"/>
      <c r="XS11" s="245"/>
      <c r="XT11" s="245"/>
      <c r="XU11" s="245"/>
      <c r="XV11" s="245"/>
      <c r="XW11" s="245"/>
      <c r="XX11" s="245"/>
      <c r="XY11" s="245"/>
      <c r="XZ11" s="245"/>
      <c r="YA11" s="245"/>
      <c r="YB11" s="245"/>
      <c r="YC11" s="245"/>
      <c r="YD11" s="245"/>
      <c r="YE11" s="245"/>
      <c r="YF11" s="245"/>
      <c r="YG11" s="245"/>
      <c r="YH11" s="245"/>
      <c r="YI11" s="245"/>
      <c r="YJ11" s="245"/>
      <c r="YK11" s="245"/>
      <c r="YL11" s="245"/>
      <c r="YM11" s="245"/>
      <c r="YN11" s="245"/>
      <c r="YO11" s="245"/>
      <c r="YP11" s="245"/>
      <c r="YQ11" s="245"/>
      <c r="YR11" s="245"/>
      <c r="YS11" s="245"/>
      <c r="YT11" s="245"/>
      <c r="YU11" s="245"/>
      <c r="YV11" s="245"/>
      <c r="YW11" s="245"/>
      <c r="YX11" s="245"/>
      <c r="YY11" s="245"/>
      <c r="YZ11" s="245"/>
      <c r="ZA11" s="245"/>
      <c r="ZB11" s="245"/>
      <c r="ZC11" s="245"/>
      <c r="ZD11" s="245"/>
      <c r="ZE11" s="245"/>
      <c r="ZF11" s="245"/>
      <c r="ZG11" s="245"/>
      <c r="ZH11" s="245"/>
      <c r="ZI11" s="245"/>
      <c r="ZJ11" s="245"/>
      <c r="ZK11" s="245"/>
      <c r="ZL11" s="245"/>
      <c r="ZM11" s="245"/>
      <c r="ZN11" s="245"/>
      <c r="ZO11" s="245"/>
      <c r="ZP11" s="245"/>
      <c r="ZQ11" s="245"/>
      <c r="ZR11" s="245"/>
      <c r="ZS11" s="245"/>
      <c r="ZT11" s="245"/>
      <c r="ZU11" s="245"/>
      <c r="ZV11" s="245"/>
      <c r="ZW11" s="245"/>
      <c r="ZX11" s="245"/>
      <c r="ZY11" s="245"/>
      <c r="ZZ11" s="245"/>
      <c r="AAA11" s="245"/>
      <c r="AAB11" s="245"/>
      <c r="AAC11" s="245"/>
      <c r="AAD11" s="245"/>
      <c r="AAE11" s="245"/>
      <c r="AAF11" s="245"/>
      <c r="AAG11" s="245"/>
      <c r="AAH11" s="245"/>
      <c r="AAI11" s="245"/>
      <c r="AAJ11" s="245"/>
      <c r="AAK11" s="245"/>
      <c r="AAL11" s="245"/>
      <c r="AAM11" s="245"/>
      <c r="AAN11" s="245"/>
      <c r="AAO11" s="245"/>
      <c r="AAP11" s="245"/>
      <c r="AAQ11" s="245"/>
      <c r="AAR11" s="245"/>
      <c r="AAS11" s="245"/>
      <c r="AAT11" s="245"/>
      <c r="AAU11" s="245"/>
      <c r="AAV11" s="245"/>
      <c r="AAW11" s="245"/>
      <c r="AAX11" s="245"/>
      <c r="AAY11" s="245"/>
      <c r="AAZ11" s="245"/>
      <c r="ABA11" s="245"/>
      <c r="ABB11" s="245"/>
      <c r="ABC11" s="245"/>
      <c r="ABD11" s="245"/>
      <c r="ABE11" s="245"/>
      <c r="ABF11" s="245"/>
      <c r="ABG11" s="245"/>
      <c r="ABH11" s="245"/>
      <c r="ABI11" s="245"/>
      <c r="ABJ11" s="245"/>
      <c r="ABK11" s="245"/>
      <c r="ABL11" s="245"/>
      <c r="ABM11" s="245"/>
      <c r="ABN11" s="245"/>
      <c r="ABO11" s="245"/>
      <c r="ABP11" s="245"/>
      <c r="ABQ11" s="245"/>
      <c r="ABR11" s="245"/>
      <c r="ABS11" s="245"/>
      <c r="ABT11" s="245"/>
      <c r="ABU11" s="245"/>
      <c r="ABV11" s="245"/>
      <c r="ABW11" s="245"/>
      <c r="ABX11" s="245"/>
      <c r="ABY11" s="245"/>
      <c r="ABZ11" s="245"/>
      <c r="ACA11" s="245"/>
      <c r="ACB11" s="245"/>
      <c r="ACC11" s="245"/>
      <c r="ACD11" s="245"/>
      <c r="ACE11" s="245"/>
      <c r="ACF11" s="245"/>
      <c r="ACG11" s="245"/>
      <c r="ACH11" s="245"/>
      <c r="ACI11" s="245"/>
      <c r="ACJ11" s="245"/>
      <c r="ACK11" s="245"/>
      <c r="ACL11" s="245"/>
      <c r="ACM11" s="245"/>
      <c r="ACN11" s="245"/>
      <c r="ACO11" s="245"/>
      <c r="ACP11" s="245"/>
      <c r="ACQ11" s="245"/>
      <c r="ACR11" s="245"/>
      <c r="ACS11" s="245"/>
      <c r="ACT11" s="245"/>
      <c r="ACU11" s="245"/>
      <c r="ACV11" s="245"/>
      <c r="ACW11" s="245"/>
      <c r="ACX11" s="245"/>
      <c r="ACY11" s="245"/>
      <c r="ACZ11" s="245"/>
      <c r="ADA11" s="245"/>
      <c r="ADB11" s="245"/>
      <c r="ADC11" s="245"/>
      <c r="ADD11" s="245"/>
      <c r="ADE11" s="245"/>
      <c r="ADF11" s="245"/>
      <c r="ADG11" s="245"/>
      <c r="ADH11" s="245"/>
      <c r="ADI11" s="245"/>
      <c r="ADJ11" s="245"/>
      <c r="ADK11" s="245"/>
      <c r="ADL11" s="245"/>
      <c r="ADM11" s="245"/>
      <c r="ADN11" s="245"/>
      <c r="ADO11" s="245"/>
      <c r="ADP11" s="245"/>
      <c r="ADQ11" s="245"/>
      <c r="ADR11" s="245"/>
      <c r="ADS11" s="245"/>
      <c r="ADT11" s="245"/>
      <c r="ADU11" s="245"/>
      <c r="ADV11" s="245"/>
      <c r="ADW11" s="245"/>
      <c r="ADX11" s="245"/>
      <c r="ADY11" s="245"/>
      <c r="ADZ11" s="245"/>
      <c r="AEA11" s="245"/>
      <c r="AEB11" s="245"/>
      <c r="AEC11" s="245"/>
      <c r="AED11" s="245"/>
      <c r="AEE11" s="245"/>
      <c r="AEF11" s="245"/>
      <c r="AEG11" s="245"/>
      <c r="AEH11" s="245"/>
      <c r="AEI11" s="245"/>
      <c r="AEJ11" s="245"/>
      <c r="AEK11" s="245"/>
      <c r="AEL11" s="245"/>
      <c r="AEM11" s="245"/>
      <c r="AEN11" s="245"/>
      <c r="AEO11" s="245"/>
      <c r="AEP11" s="245"/>
      <c r="AEQ11" s="245"/>
      <c r="AER11" s="245"/>
      <c r="AES11" s="245"/>
      <c r="AET11" s="245"/>
      <c r="AEU11" s="245"/>
      <c r="AEV11" s="245"/>
      <c r="AEW11" s="245"/>
      <c r="AEX11" s="245"/>
      <c r="AEY11" s="245"/>
      <c r="AEZ11" s="245"/>
      <c r="AFA11" s="245"/>
      <c r="AFB11" s="245"/>
      <c r="AFC11" s="245"/>
      <c r="AFD11" s="245"/>
      <c r="AFE11" s="245"/>
      <c r="AFF11" s="245"/>
      <c r="AFG11" s="245"/>
      <c r="AFH11" s="245"/>
      <c r="AFI11" s="245"/>
      <c r="AFJ11" s="245"/>
      <c r="AFK11" s="245"/>
      <c r="AFL11" s="245"/>
      <c r="AFM11" s="245"/>
      <c r="AFN11" s="245"/>
      <c r="AFO11" s="245"/>
      <c r="AFP11" s="245"/>
      <c r="AFQ11" s="245"/>
      <c r="AFR11" s="245"/>
      <c r="AFS11" s="245"/>
      <c r="AFT11" s="245"/>
      <c r="AFU11" s="245"/>
      <c r="AFV11" s="245"/>
      <c r="AFW11" s="245"/>
      <c r="AFX11" s="245"/>
      <c r="AFY11" s="245"/>
      <c r="AFZ11" s="245"/>
      <c r="AGA11" s="245"/>
      <c r="AGB11" s="245"/>
      <c r="AGC11" s="245"/>
      <c r="AGD11" s="245"/>
      <c r="AGE11" s="245"/>
      <c r="AGF11" s="245"/>
      <c r="AGG11" s="245"/>
      <c r="AGH11" s="245"/>
      <c r="AGI11" s="245"/>
      <c r="AGJ11" s="245"/>
      <c r="AGK11" s="245"/>
      <c r="AGL11" s="245"/>
      <c r="AGM11" s="245"/>
      <c r="AGN11" s="245"/>
      <c r="AGO11" s="245"/>
      <c r="AGP11" s="245"/>
      <c r="AGQ11" s="245"/>
      <c r="AGR11" s="245"/>
      <c r="AGS11" s="245"/>
      <c r="AGT11" s="245"/>
      <c r="AGU11" s="245"/>
      <c r="AGV11" s="245"/>
      <c r="AGW11" s="245"/>
      <c r="AGX11" s="245"/>
      <c r="AGY11" s="245"/>
      <c r="AGZ11" s="245"/>
      <c r="AHA11" s="245"/>
    </row>
    <row r="12" spans="1:885" ht="62.4" customHeight="1" x14ac:dyDescent="0.3">
      <c r="A12" s="277"/>
      <c r="B12" s="268"/>
      <c r="C12" s="269"/>
      <c r="D12" s="269"/>
      <c r="E12" s="269"/>
      <c r="F12" s="269"/>
      <c r="G12" s="269"/>
      <c r="H12" s="269"/>
      <c r="I12" s="269"/>
      <c r="J12" s="274"/>
      <c r="K12" s="273"/>
      <c r="L12" s="273"/>
      <c r="M12" s="278"/>
      <c r="N12" s="298"/>
      <c r="O12" s="27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251"/>
      <c r="BA12" s="251"/>
      <c r="BB12" s="251"/>
      <c r="BC12" s="251"/>
      <c r="BD12" s="251"/>
      <c r="BE12" s="251"/>
      <c r="BF12" s="251"/>
      <c r="BG12" s="251"/>
      <c r="BH12" s="251"/>
      <c r="BI12" s="251"/>
      <c r="BJ12" s="251"/>
      <c r="BK12" s="251"/>
      <c r="BL12" s="251"/>
      <c r="BM12" s="251"/>
      <c r="BN12" s="251"/>
      <c r="BO12" s="251"/>
      <c r="BP12" s="251"/>
      <c r="BQ12" s="251"/>
      <c r="BR12" s="251"/>
      <c r="BS12" s="251"/>
      <c r="BT12" s="251"/>
      <c r="BU12" s="251"/>
      <c r="BV12" s="251"/>
      <c r="BW12" s="251"/>
      <c r="BX12" s="251"/>
      <c r="BY12" s="251"/>
      <c r="BZ12" s="251"/>
      <c r="CA12" s="251"/>
      <c r="CB12" s="251"/>
      <c r="CC12" s="251"/>
      <c r="CD12" s="251"/>
      <c r="CE12" s="251"/>
      <c r="CF12" s="251"/>
      <c r="CG12" s="251"/>
      <c r="CH12" s="251"/>
      <c r="CI12" s="251"/>
      <c r="CJ12" s="251"/>
      <c r="CK12" s="251"/>
      <c r="CL12" s="251"/>
      <c r="CM12" s="251"/>
      <c r="CN12" s="251"/>
      <c r="CO12" s="251"/>
      <c r="CP12" s="251"/>
      <c r="CQ12" s="251"/>
      <c r="CR12" s="251"/>
      <c r="CS12" s="251"/>
      <c r="CT12" s="251"/>
      <c r="CU12" s="251"/>
      <c r="CV12" s="251"/>
      <c r="CW12" s="251"/>
      <c r="CX12" s="251"/>
      <c r="CY12" s="251"/>
      <c r="CZ12" s="251"/>
      <c r="DA12" s="251"/>
      <c r="DB12" s="251"/>
      <c r="DC12" s="251"/>
      <c r="DD12" s="251"/>
      <c r="DE12" s="251"/>
      <c r="DF12" s="251"/>
      <c r="DG12" s="251"/>
      <c r="DH12" s="251"/>
      <c r="DI12" s="251"/>
      <c r="DJ12" s="251"/>
      <c r="DK12" s="251"/>
      <c r="DL12" s="251"/>
      <c r="DM12" s="251"/>
      <c r="DN12" s="251"/>
      <c r="DO12" s="251"/>
      <c r="DP12" s="251"/>
      <c r="DQ12" s="251"/>
      <c r="DR12" s="251"/>
      <c r="DS12" s="251"/>
      <c r="DT12" s="251"/>
      <c r="DU12" s="251"/>
      <c r="DV12" s="251"/>
      <c r="DW12" s="251"/>
      <c r="DX12" s="251"/>
      <c r="DY12" s="251"/>
      <c r="DZ12" s="251"/>
      <c r="EA12" s="251"/>
      <c r="EB12" s="251"/>
      <c r="EC12" s="251"/>
      <c r="ED12" s="251"/>
      <c r="EE12" s="251"/>
      <c r="EF12" s="251"/>
      <c r="EG12" s="251"/>
      <c r="EH12" s="251"/>
      <c r="EI12" s="251"/>
      <c r="EJ12" s="251"/>
      <c r="EK12" s="251"/>
      <c r="EL12" s="251"/>
      <c r="EM12" s="251"/>
      <c r="EN12" s="251"/>
      <c r="EO12" s="251"/>
      <c r="EP12" s="251"/>
      <c r="EQ12" s="251"/>
      <c r="ER12" s="251"/>
      <c r="ES12" s="251"/>
      <c r="ET12" s="251"/>
      <c r="EU12" s="251"/>
      <c r="EV12" s="251"/>
      <c r="EW12" s="251"/>
      <c r="EX12" s="251"/>
      <c r="EY12" s="251"/>
      <c r="EZ12" s="251"/>
      <c r="FA12" s="251"/>
      <c r="FB12" s="251"/>
      <c r="FC12" s="251"/>
      <c r="FD12" s="251"/>
      <c r="FE12" s="251"/>
      <c r="FF12" s="251"/>
      <c r="FG12" s="251"/>
      <c r="FH12" s="251"/>
      <c r="FI12" s="251"/>
      <c r="FJ12" s="251"/>
      <c r="FK12" s="251"/>
      <c r="FL12" s="251"/>
      <c r="FM12" s="251"/>
      <c r="FN12" s="251"/>
      <c r="FO12" s="251"/>
      <c r="FP12" s="251"/>
      <c r="FQ12" s="251"/>
      <c r="FR12" s="251"/>
      <c r="FS12" s="251"/>
      <c r="FT12" s="251"/>
      <c r="FU12" s="251"/>
      <c r="FV12" s="251"/>
      <c r="FW12" s="251"/>
      <c r="FX12" s="251"/>
      <c r="FY12" s="251"/>
      <c r="FZ12" s="251"/>
      <c r="GA12" s="251"/>
      <c r="GB12" s="251"/>
      <c r="GC12" s="251"/>
      <c r="GD12" s="251"/>
      <c r="GE12" s="251"/>
      <c r="GF12" s="251"/>
      <c r="GG12" s="251"/>
      <c r="GH12" s="251"/>
      <c r="GI12" s="251"/>
      <c r="GJ12" s="251"/>
      <c r="GK12" s="251"/>
      <c r="GL12" s="251"/>
      <c r="GM12" s="251"/>
      <c r="GN12" s="251"/>
      <c r="GO12" s="251"/>
      <c r="GP12" s="251"/>
      <c r="GQ12" s="251"/>
      <c r="GR12" s="251"/>
      <c r="GS12" s="251"/>
      <c r="GT12" s="251"/>
      <c r="GU12" s="251"/>
      <c r="GV12" s="251"/>
      <c r="GW12" s="251"/>
      <c r="GX12" s="251"/>
      <c r="GY12" s="251"/>
      <c r="GZ12" s="251"/>
      <c r="HA12" s="251"/>
      <c r="HB12" s="251"/>
      <c r="HC12" s="251"/>
      <c r="HD12" s="251"/>
      <c r="HE12" s="251"/>
      <c r="HF12" s="251"/>
      <c r="HG12" s="251"/>
      <c r="HH12" s="251"/>
      <c r="HI12" s="251"/>
      <c r="HJ12" s="251"/>
      <c r="HK12" s="251"/>
      <c r="HL12" s="251"/>
      <c r="HM12" s="251"/>
      <c r="HN12" s="251"/>
      <c r="HO12" s="251"/>
      <c r="HP12" s="251"/>
      <c r="HQ12" s="251"/>
      <c r="HR12" s="251"/>
      <c r="HS12" s="251"/>
      <c r="HT12" s="251"/>
      <c r="HU12" s="251"/>
      <c r="HV12" s="251"/>
      <c r="HW12" s="251"/>
      <c r="HX12" s="251"/>
      <c r="HY12" s="251"/>
      <c r="HZ12" s="251"/>
      <c r="IA12" s="251"/>
      <c r="IB12" s="251"/>
      <c r="IC12" s="251"/>
      <c r="ID12" s="251"/>
      <c r="IE12" s="251"/>
      <c r="IF12" s="251"/>
      <c r="IG12" s="251"/>
      <c r="IH12" s="251"/>
      <c r="II12" s="251"/>
      <c r="IJ12" s="251"/>
      <c r="IK12" s="251"/>
      <c r="IL12" s="251"/>
      <c r="IM12" s="251"/>
      <c r="IN12" s="251"/>
      <c r="IO12" s="251"/>
      <c r="IP12" s="251"/>
      <c r="IQ12" s="251"/>
      <c r="IR12" s="251"/>
      <c r="IS12" s="251"/>
      <c r="IT12" s="251"/>
      <c r="IU12" s="251"/>
      <c r="IV12" s="251"/>
      <c r="IW12" s="251"/>
      <c r="IX12" s="251"/>
      <c r="IY12" s="251"/>
      <c r="IZ12" s="251"/>
      <c r="JA12" s="251"/>
      <c r="JB12" s="251"/>
      <c r="JC12" s="251"/>
      <c r="JD12" s="251"/>
      <c r="JE12" s="251"/>
      <c r="JF12" s="251"/>
      <c r="JG12" s="251"/>
      <c r="JH12" s="251"/>
      <c r="JI12" s="251"/>
      <c r="JJ12" s="251"/>
      <c r="JK12" s="251"/>
      <c r="JL12" s="251"/>
      <c r="JM12" s="251"/>
      <c r="JN12" s="251"/>
      <c r="JO12" s="251"/>
      <c r="JP12" s="251"/>
      <c r="JQ12" s="251"/>
      <c r="JR12" s="251"/>
      <c r="JS12" s="251"/>
      <c r="JT12" s="251"/>
      <c r="JU12" s="251"/>
      <c r="JV12" s="251"/>
      <c r="JW12" s="251"/>
      <c r="JX12" s="251"/>
      <c r="JY12" s="251"/>
      <c r="JZ12" s="251"/>
      <c r="KA12" s="251"/>
      <c r="KB12" s="251"/>
      <c r="KC12" s="251"/>
      <c r="KD12" s="251"/>
      <c r="KE12" s="251"/>
      <c r="KF12" s="251"/>
      <c r="KG12" s="251"/>
      <c r="KH12" s="251"/>
      <c r="KI12" s="251"/>
      <c r="KJ12" s="251"/>
      <c r="KK12" s="251"/>
      <c r="KL12" s="251"/>
      <c r="KM12" s="251"/>
      <c r="KN12" s="251"/>
      <c r="KO12" s="251"/>
      <c r="KP12" s="251"/>
      <c r="KQ12" s="251"/>
      <c r="KR12" s="251"/>
      <c r="KS12" s="251"/>
      <c r="KT12" s="251"/>
      <c r="KU12" s="251"/>
      <c r="KV12" s="251"/>
      <c r="KW12" s="251"/>
      <c r="KX12" s="251"/>
      <c r="KY12" s="251"/>
      <c r="KZ12" s="251"/>
      <c r="LA12" s="251"/>
      <c r="LB12" s="251"/>
      <c r="LC12" s="251"/>
      <c r="LD12" s="251"/>
      <c r="LE12" s="251"/>
      <c r="LF12" s="251"/>
      <c r="LG12" s="251"/>
      <c r="LH12" s="251"/>
      <c r="LI12" s="251"/>
      <c r="LJ12" s="251"/>
      <c r="LK12" s="251"/>
      <c r="LL12" s="251"/>
      <c r="LM12" s="251"/>
      <c r="LN12" s="251"/>
      <c r="LO12" s="251"/>
      <c r="LP12" s="251"/>
      <c r="LQ12" s="251"/>
      <c r="LR12" s="251"/>
      <c r="LS12" s="251"/>
      <c r="LT12" s="251"/>
      <c r="LU12" s="251"/>
      <c r="LV12" s="251"/>
      <c r="LW12" s="251"/>
      <c r="LX12" s="251"/>
      <c r="LY12" s="251"/>
      <c r="LZ12" s="251"/>
      <c r="MA12" s="251"/>
      <c r="MB12" s="251"/>
      <c r="MC12" s="251"/>
      <c r="MD12" s="251"/>
      <c r="ME12" s="251"/>
      <c r="MF12" s="251"/>
      <c r="MG12" s="251"/>
      <c r="MH12" s="251"/>
      <c r="MI12" s="251"/>
      <c r="MJ12" s="251"/>
      <c r="MK12" s="251"/>
      <c r="ML12" s="251"/>
      <c r="MM12" s="251"/>
      <c r="MN12" s="251"/>
      <c r="MO12" s="251"/>
      <c r="MP12" s="251"/>
      <c r="MQ12" s="251"/>
      <c r="MR12" s="251"/>
      <c r="MS12" s="251"/>
      <c r="MT12" s="251"/>
      <c r="MU12" s="251"/>
      <c r="MV12" s="251"/>
      <c r="MW12" s="251"/>
      <c r="MX12" s="251"/>
      <c r="MY12" s="251"/>
      <c r="MZ12" s="251"/>
      <c r="NA12" s="251"/>
      <c r="NB12" s="251"/>
      <c r="NC12" s="251"/>
      <c r="ND12" s="251"/>
      <c r="NE12" s="251"/>
      <c r="NF12" s="251"/>
      <c r="NG12" s="251"/>
      <c r="NH12" s="251"/>
      <c r="NI12" s="251"/>
      <c r="NJ12" s="251"/>
      <c r="NK12" s="251"/>
      <c r="NL12" s="251"/>
      <c r="NM12" s="251"/>
      <c r="NN12" s="251"/>
      <c r="NO12" s="251"/>
      <c r="NP12" s="251"/>
      <c r="NQ12" s="251"/>
      <c r="NR12" s="251"/>
      <c r="NS12" s="251"/>
      <c r="NT12" s="251"/>
      <c r="NU12" s="251"/>
      <c r="NV12" s="251"/>
      <c r="NW12" s="251"/>
      <c r="NX12" s="251"/>
      <c r="NY12" s="251"/>
      <c r="NZ12" s="251"/>
      <c r="OA12" s="251"/>
      <c r="OB12" s="251"/>
      <c r="OC12" s="251"/>
      <c r="OD12" s="251"/>
      <c r="OE12" s="251"/>
      <c r="OF12" s="251"/>
      <c r="OG12" s="251"/>
      <c r="OH12" s="251"/>
      <c r="OI12" s="251"/>
      <c r="OJ12" s="251"/>
      <c r="OK12" s="251"/>
      <c r="OL12" s="251"/>
      <c r="OM12" s="251"/>
      <c r="ON12" s="251"/>
      <c r="OO12" s="251"/>
      <c r="OP12" s="251"/>
      <c r="OQ12" s="251"/>
      <c r="OR12" s="251"/>
      <c r="OS12" s="251"/>
      <c r="OT12" s="251"/>
      <c r="OU12" s="251"/>
      <c r="OV12" s="251"/>
      <c r="OW12" s="251"/>
      <c r="OX12" s="251"/>
      <c r="OY12" s="251"/>
      <c r="OZ12" s="251"/>
      <c r="PA12" s="251"/>
      <c r="PB12" s="251"/>
      <c r="PC12" s="251"/>
      <c r="PD12" s="251"/>
      <c r="PE12" s="251"/>
      <c r="PF12" s="251"/>
      <c r="PG12" s="251"/>
      <c r="PH12" s="251"/>
      <c r="PI12" s="251"/>
      <c r="PJ12" s="251"/>
      <c r="PK12" s="251"/>
      <c r="PL12" s="251"/>
      <c r="PM12" s="251"/>
      <c r="PN12" s="251"/>
      <c r="PO12" s="251"/>
      <c r="PP12" s="251"/>
      <c r="PQ12" s="251"/>
      <c r="PR12" s="251"/>
      <c r="PS12" s="251"/>
      <c r="PT12" s="251"/>
      <c r="PU12" s="251"/>
      <c r="PV12" s="251"/>
      <c r="PW12" s="251"/>
      <c r="PX12" s="251"/>
      <c r="PY12" s="251"/>
      <c r="PZ12" s="251"/>
      <c r="QA12" s="251"/>
      <c r="QB12" s="251"/>
      <c r="QC12" s="251"/>
      <c r="QD12" s="251"/>
      <c r="QE12" s="251"/>
      <c r="QF12" s="251"/>
      <c r="QG12" s="251"/>
      <c r="QH12" s="251"/>
      <c r="QI12" s="251"/>
      <c r="QJ12" s="251"/>
      <c r="QK12" s="251"/>
      <c r="QL12" s="251"/>
      <c r="QM12" s="251"/>
      <c r="QN12" s="251"/>
      <c r="QO12" s="251"/>
      <c r="QP12" s="251"/>
      <c r="QQ12" s="251"/>
      <c r="QR12" s="251"/>
      <c r="QS12" s="251"/>
      <c r="QT12" s="251"/>
      <c r="QU12" s="251"/>
      <c r="QV12" s="251"/>
      <c r="QW12" s="251"/>
      <c r="QX12" s="251"/>
      <c r="QY12" s="251"/>
      <c r="QZ12" s="251"/>
      <c r="RA12" s="251"/>
      <c r="RB12" s="251"/>
      <c r="RC12" s="251"/>
      <c r="RD12" s="251"/>
      <c r="RE12" s="251"/>
      <c r="RF12" s="251"/>
      <c r="RG12" s="251"/>
      <c r="RH12" s="251"/>
      <c r="RI12" s="251"/>
      <c r="RJ12" s="251"/>
      <c r="RK12" s="251"/>
      <c r="RL12" s="251"/>
      <c r="RM12" s="251"/>
      <c r="RN12" s="251"/>
      <c r="RO12" s="251"/>
      <c r="RP12" s="251"/>
      <c r="RQ12" s="251"/>
      <c r="RR12" s="251"/>
      <c r="RS12" s="251"/>
      <c r="RT12" s="251"/>
      <c r="RU12" s="251"/>
      <c r="RV12" s="251"/>
      <c r="RW12" s="251"/>
      <c r="RX12" s="251"/>
      <c r="RY12" s="251"/>
      <c r="RZ12" s="251"/>
      <c r="SA12" s="251"/>
      <c r="SB12" s="251"/>
      <c r="SC12" s="251"/>
      <c r="SD12" s="251"/>
      <c r="SE12" s="251"/>
      <c r="SF12" s="251"/>
      <c r="SG12" s="251"/>
      <c r="SH12" s="251"/>
      <c r="SI12" s="251"/>
      <c r="SJ12" s="251"/>
      <c r="SK12" s="251"/>
      <c r="SL12" s="251"/>
      <c r="SM12" s="251"/>
      <c r="SN12" s="251"/>
      <c r="SO12" s="251"/>
      <c r="SP12" s="251"/>
      <c r="SQ12" s="251"/>
      <c r="SR12" s="251"/>
      <c r="SS12" s="251"/>
      <c r="ST12" s="251"/>
      <c r="SU12" s="251"/>
      <c r="SV12" s="251"/>
      <c r="SW12" s="251"/>
      <c r="SX12" s="251"/>
      <c r="SY12" s="251"/>
      <c r="SZ12" s="251"/>
      <c r="TA12" s="251"/>
      <c r="TB12" s="251"/>
      <c r="TC12" s="251"/>
      <c r="TD12" s="251"/>
      <c r="TE12" s="251"/>
      <c r="TF12" s="251"/>
      <c r="TG12" s="251"/>
      <c r="TH12" s="251"/>
      <c r="TI12" s="251"/>
      <c r="TJ12" s="251"/>
      <c r="TK12" s="251"/>
      <c r="TL12" s="251"/>
      <c r="TM12" s="251"/>
      <c r="TN12" s="251"/>
      <c r="TO12" s="251"/>
      <c r="TP12" s="251"/>
      <c r="TQ12" s="251"/>
      <c r="TR12" s="251"/>
      <c r="TS12" s="251"/>
      <c r="TT12" s="251"/>
      <c r="TU12" s="251"/>
      <c r="TV12" s="251"/>
      <c r="TW12" s="251"/>
      <c r="TX12" s="251"/>
      <c r="TY12" s="251"/>
      <c r="TZ12" s="251"/>
      <c r="UA12" s="251"/>
      <c r="UB12" s="251"/>
      <c r="UC12" s="251"/>
      <c r="UD12" s="251"/>
      <c r="UE12" s="251"/>
      <c r="UF12" s="251"/>
      <c r="UG12" s="251"/>
      <c r="UH12" s="251"/>
      <c r="UI12" s="251"/>
      <c r="UJ12" s="251"/>
      <c r="UK12" s="251"/>
      <c r="UL12" s="251"/>
      <c r="UM12" s="251"/>
      <c r="UN12" s="251"/>
      <c r="UO12" s="251"/>
      <c r="UP12" s="251"/>
      <c r="UQ12" s="251"/>
      <c r="UR12" s="251"/>
      <c r="US12" s="251"/>
      <c r="UT12" s="251"/>
      <c r="UU12" s="251"/>
      <c r="UV12" s="251"/>
      <c r="UW12" s="251"/>
      <c r="UX12" s="251"/>
      <c r="UY12" s="251"/>
      <c r="UZ12" s="251"/>
      <c r="VA12" s="251"/>
      <c r="VB12" s="251"/>
      <c r="VC12" s="251"/>
      <c r="VD12" s="251"/>
      <c r="VE12" s="251"/>
      <c r="VF12" s="251"/>
      <c r="VG12" s="251"/>
      <c r="VH12" s="251"/>
      <c r="VI12" s="251"/>
      <c r="VJ12" s="251"/>
      <c r="VK12" s="251"/>
      <c r="VL12" s="251"/>
      <c r="VM12" s="251"/>
      <c r="VN12" s="251"/>
      <c r="VO12" s="251"/>
      <c r="VP12" s="251"/>
      <c r="VQ12" s="251"/>
      <c r="VR12" s="251"/>
      <c r="VS12" s="251"/>
      <c r="VT12" s="251"/>
      <c r="VU12" s="251"/>
      <c r="VV12" s="251"/>
      <c r="VW12" s="251"/>
      <c r="VX12" s="251"/>
      <c r="VY12" s="251"/>
      <c r="VZ12" s="251"/>
      <c r="WA12" s="251"/>
      <c r="WB12" s="251"/>
      <c r="WC12" s="251"/>
      <c r="WD12" s="251"/>
      <c r="WE12" s="251"/>
      <c r="WF12" s="251"/>
      <c r="WG12" s="251"/>
      <c r="WH12" s="251"/>
      <c r="WI12" s="251"/>
      <c r="WJ12" s="251"/>
      <c r="WK12" s="251"/>
      <c r="WL12" s="251"/>
      <c r="WM12" s="251"/>
      <c r="WN12" s="251"/>
      <c r="WO12" s="251"/>
      <c r="WP12" s="251"/>
      <c r="WQ12" s="251"/>
      <c r="WR12" s="251"/>
      <c r="WS12" s="251"/>
      <c r="WT12" s="251"/>
      <c r="WU12" s="251"/>
      <c r="WV12" s="251"/>
      <c r="WW12" s="251"/>
      <c r="WX12" s="251"/>
      <c r="WY12" s="251"/>
      <c r="WZ12" s="251"/>
      <c r="XA12" s="251"/>
      <c r="XB12" s="251"/>
      <c r="XC12" s="251"/>
      <c r="XD12" s="251"/>
      <c r="XE12" s="251"/>
      <c r="XF12" s="251"/>
      <c r="XG12" s="251"/>
      <c r="XH12" s="251"/>
      <c r="XI12" s="251"/>
      <c r="XJ12" s="251"/>
      <c r="XK12" s="251"/>
      <c r="XL12" s="251"/>
      <c r="XM12" s="251"/>
      <c r="XN12" s="251"/>
      <c r="XO12" s="251"/>
      <c r="XP12" s="251"/>
      <c r="XQ12" s="251"/>
      <c r="XR12" s="251"/>
      <c r="XS12" s="251"/>
      <c r="XT12" s="251"/>
      <c r="XU12" s="251"/>
      <c r="XV12" s="251"/>
      <c r="XW12" s="251"/>
      <c r="XX12" s="251"/>
      <c r="XY12" s="251"/>
      <c r="XZ12" s="251"/>
      <c r="YA12" s="251"/>
      <c r="YB12" s="251"/>
      <c r="YC12" s="251"/>
      <c r="YD12" s="251"/>
      <c r="YE12" s="251"/>
      <c r="YF12" s="251"/>
      <c r="YG12" s="251"/>
      <c r="YH12" s="251"/>
      <c r="YI12" s="251"/>
      <c r="YJ12" s="251"/>
      <c r="YK12" s="251"/>
      <c r="YL12" s="251"/>
      <c r="YM12" s="251"/>
      <c r="YN12" s="251"/>
      <c r="YO12" s="251"/>
      <c r="YP12" s="251"/>
      <c r="YQ12" s="251"/>
      <c r="YR12" s="251"/>
      <c r="YS12" s="251"/>
      <c r="YT12" s="251"/>
      <c r="YU12" s="251"/>
      <c r="YV12" s="251"/>
      <c r="YW12" s="251"/>
      <c r="YX12" s="251"/>
      <c r="YY12" s="251"/>
      <c r="YZ12" s="251"/>
      <c r="ZA12" s="251"/>
      <c r="ZB12" s="251"/>
      <c r="ZC12" s="251"/>
      <c r="ZD12" s="251"/>
      <c r="ZE12" s="251"/>
      <c r="ZF12" s="251"/>
      <c r="ZG12" s="251"/>
      <c r="ZH12" s="251"/>
      <c r="ZI12" s="251"/>
      <c r="ZJ12" s="251"/>
      <c r="ZK12" s="251"/>
      <c r="ZL12" s="251"/>
      <c r="ZM12" s="251"/>
      <c r="ZN12" s="251"/>
      <c r="ZO12" s="251"/>
      <c r="ZP12" s="251"/>
      <c r="ZQ12" s="251"/>
      <c r="ZR12" s="251"/>
      <c r="ZS12" s="251"/>
      <c r="ZT12" s="251"/>
      <c r="ZU12" s="251"/>
      <c r="ZV12" s="251"/>
      <c r="ZW12" s="251"/>
      <c r="ZX12" s="251"/>
      <c r="ZY12" s="251"/>
      <c r="ZZ12" s="251"/>
      <c r="AAA12" s="251"/>
      <c r="AAB12" s="251"/>
      <c r="AAC12" s="251"/>
      <c r="AAD12" s="251"/>
      <c r="AAE12" s="251"/>
      <c r="AAF12" s="251"/>
      <c r="AAG12" s="251"/>
      <c r="AAH12" s="251"/>
      <c r="AAI12" s="251"/>
      <c r="AAJ12" s="251"/>
      <c r="AAK12" s="251"/>
      <c r="AAL12" s="251"/>
      <c r="AAM12" s="251"/>
      <c r="AAN12" s="251"/>
      <c r="AAO12" s="251"/>
      <c r="AAP12" s="251"/>
      <c r="AAQ12" s="251"/>
      <c r="AAR12" s="251"/>
      <c r="AAS12" s="251"/>
      <c r="AAT12" s="251"/>
      <c r="AAU12" s="251"/>
      <c r="AAV12" s="251"/>
      <c r="AAW12" s="251"/>
      <c r="AAX12" s="251"/>
      <c r="AAY12" s="251"/>
      <c r="AAZ12" s="251"/>
      <c r="ABA12" s="251"/>
      <c r="ABB12" s="251"/>
      <c r="ABC12" s="251"/>
      <c r="ABD12" s="251"/>
      <c r="ABE12" s="251"/>
      <c r="ABF12" s="251"/>
      <c r="ABG12" s="251"/>
      <c r="ABH12" s="251"/>
      <c r="ABI12" s="251"/>
      <c r="ABJ12" s="251"/>
      <c r="ABK12" s="251"/>
      <c r="ABL12" s="251"/>
      <c r="ABM12" s="251"/>
      <c r="ABN12" s="251"/>
      <c r="ABO12" s="251"/>
      <c r="ABP12" s="251"/>
      <c r="ABQ12" s="251"/>
      <c r="ABR12" s="251"/>
      <c r="ABS12" s="251"/>
      <c r="ABT12" s="251"/>
      <c r="ABU12" s="251"/>
      <c r="ABV12" s="251"/>
      <c r="ABW12" s="251"/>
      <c r="ABX12" s="251"/>
      <c r="ABY12" s="251"/>
      <c r="ABZ12" s="251"/>
      <c r="ACA12" s="251"/>
      <c r="ACB12" s="251"/>
      <c r="ACC12" s="251"/>
      <c r="ACD12" s="251"/>
      <c r="ACE12" s="251"/>
      <c r="ACF12" s="251"/>
      <c r="ACG12" s="251"/>
      <c r="ACH12" s="251"/>
      <c r="ACI12" s="251"/>
      <c r="ACJ12" s="251"/>
      <c r="ACK12" s="251"/>
      <c r="ACL12" s="251"/>
      <c r="ACM12" s="251"/>
      <c r="ACN12" s="251"/>
      <c r="ACO12" s="251"/>
      <c r="ACP12" s="251"/>
      <c r="ACQ12" s="251"/>
      <c r="ACR12" s="251"/>
      <c r="ACS12" s="251"/>
      <c r="ACT12" s="251"/>
      <c r="ACU12" s="251"/>
      <c r="ACV12" s="251"/>
      <c r="ACW12" s="251"/>
      <c r="ACX12" s="251"/>
      <c r="ACY12" s="251"/>
      <c r="ACZ12" s="251"/>
      <c r="ADA12" s="251"/>
      <c r="ADB12" s="251"/>
      <c r="ADC12" s="251"/>
      <c r="ADD12" s="251"/>
      <c r="ADE12" s="251"/>
      <c r="ADF12" s="251"/>
      <c r="ADG12" s="251"/>
      <c r="ADH12" s="251"/>
      <c r="ADI12" s="251"/>
      <c r="ADJ12" s="251"/>
      <c r="ADK12" s="251"/>
      <c r="ADL12" s="251"/>
      <c r="ADM12" s="251"/>
      <c r="ADN12" s="251"/>
      <c r="ADO12" s="251"/>
      <c r="ADP12" s="251"/>
      <c r="ADQ12" s="251"/>
      <c r="ADR12" s="251"/>
      <c r="ADS12" s="251"/>
      <c r="ADT12" s="251"/>
      <c r="ADU12" s="251"/>
      <c r="ADV12" s="251"/>
      <c r="ADW12" s="251"/>
      <c r="ADX12" s="251"/>
      <c r="ADY12" s="251"/>
      <c r="ADZ12" s="251"/>
      <c r="AEA12" s="251"/>
      <c r="AEB12" s="251"/>
      <c r="AEC12" s="251"/>
      <c r="AED12" s="251"/>
      <c r="AEE12" s="251"/>
      <c r="AEF12" s="251"/>
      <c r="AEG12" s="251"/>
      <c r="AEH12" s="251"/>
      <c r="AEI12" s="251"/>
      <c r="AEJ12" s="251"/>
      <c r="AEK12" s="251"/>
      <c r="AEL12" s="251"/>
      <c r="AEM12" s="251"/>
      <c r="AEN12" s="251"/>
      <c r="AEO12" s="251"/>
      <c r="AEP12" s="251"/>
      <c r="AEQ12" s="251"/>
      <c r="AER12" s="251"/>
      <c r="AES12" s="251"/>
      <c r="AET12" s="251"/>
      <c r="AEU12" s="251"/>
      <c r="AEV12" s="251"/>
      <c r="AEW12" s="251"/>
      <c r="AEX12" s="251"/>
      <c r="AEY12" s="251"/>
      <c r="AEZ12" s="251"/>
      <c r="AFA12" s="251"/>
      <c r="AFB12" s="251"/>
      <c r="AFC12" s="251"/>
      <c r="AFD12" s="251"/>
      <c r="AFE12" s="251"/>
      <c r="AFF12" s="251"/>
      <c r="AFG12" s="251"/>
      <c r="AFH12" s="251"/>
      <c r="AFI12" s="251"/>
      <c r="AFJ12" s="251"/>
      <c r="AFK12" s="251"/>
      <c r="AFL12" s="251"/>
      <c r="AFM12" s="251"/>
      <c r="AFN12" s="251"/>
      <c r="AFO12" s="251"/>
      <c r="AFP12" s="251"/>
      <c r="AFQ12" s="251"/>
      <c r="AFR12" s="251"/>
      <c r="AFS12" s="251"/>
      <c r="AFT12" s="251"/>
      <c r="AFU12" s="251"/>
      <c r="AFV12" s="251"/>
      <c r="AFW12" s="251"/>
      <c r="AFX12" s="251"/>
      <c r="AFY12" s="251"/>
      <c r="AFZ12" s="251"/>
      <c r="AGA12" s="251"/>
      <c r="AGB12" s="251"/>
      <c r="AGC12" s="251"/>
      <c r="AGD12" s="251"/>
      <c r="AGE12" s="251"/>
      <c r="AGF12" s="251"/>
      <c r="AGG12" s="251"/>
      <c r="AGH12" s="251"/>
      <c r="AGI12" s="251"/>
      <c r="AGJ12" s="251"/>
      <c r="AGK12" s="251"/>
      <c r="AGL12" s="251"/>
      <c r="AGM12" s="251"/>
      <c r="AGN12" s="251"/>
      <c r="AGO12" s="251"/>
      <c r="AGP12" s="251"/>
      <c r="AGQ12" s="251"/>
      <c r="AGR12" s="251"/>
      <c r="AGS12" s="251"/>
      <c r="AGT12" s="251"/>
      <c r="AGU12" s="251"/>
      <c r="AGV12" s="251"/>
      <c r="AGW12" s="251"/>
      <c r="AGX12" s="251"/>
      <c r="AGY12" s="251"/>
      <c r="AGZ12" s="251"/>
      <c r="AHA12" s="251"/>
    </row>
    <row r="13" spans="1:885" ht="30" customHeight="1" x14ac:dyDescent="0.3">
      <c r="A13" s="242"/>
      <c r="B13" s="256"/>
      <c r="C13" s="249"/>
      <c r="D13" s="249"/>
      <c r="E13" s="249"/>
      <c r="F13" s="249"/>
      <c r="G13" s="249"/>
      <c r="H13" s="249"/>
      <c r="I13" s="249"/>
      <c r="J13" s="244"/>
      <c r="K13" s="257"/>
      <c r="L13" s="244"/>
      <c r="M13" s="248"/>
      <c r="N13" s="297"/>
      <c r="O13" s="243"/>
      <c r="P13" s="245"/>
      <c r="Q13" s="245"/>
      <c r="R13" s="245"/>
      <c r="S13" s="245"/>
      <c r="T13" s="245"/>
      <c r="U13" s="245"/>
      <c r="V13" s="245"/>
      <c r="W13" s="245"/>
      <c r="X13" s="245"/>
      <c r="Y13" s="245"/>
      <c r="Z13" s="245"/>
      <c r="AA13" s="245"/>
      <c r="AB13" s="245"/>
      <c r="AC13" s="245"/>
      <c r="AD13" s="245"/>
      <c r="AE13" s="245"/>
      <c r="AF13" s="245"/>
      <c r="AG13" s="245"/>
      <c r="AH13" s="245"/>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5"/>
      <c r="BN13" s="245"/>
      <c r="BO13" s="245"/>
      <c r="BP13" s="245"/>
      <c r="BQ13" s="245"/>
      <c r="BR13" s="245"/>
      <c r="BS13" s="245"/>
      <c r="BT13" s="245"/>
      <c r="BU13" s="245"/>
      <c r="BV13" s="245"/>
      <c r="BW13" s="245"/>
      <c r="BX13" s="245"/>
      <c r="BY13" s="245"/>
      <c r="BZ13" s="245"/>
      <c r="CA13" s="245"/>
      <c r="CB13" s="245"/>
      <c r="CC13" s="245"/>
      <c r="CD13" s="245"/>
      <c r="CE13" s="245"/>
      <c r="CF13" s="245"/>
      <c r="CG13" s="245"/>
      <c r="CH13" s="245"/>
      <c r="CI13" s="245"/>
      <c r="CJ13" s="245"/>
      <c r="CK13" s="245"/>
      <c r="CL13" s="245"/>
      <c r="CM13" s="245"/>
      <c r="CN13" s="245"/>
      <c r="CO13" s="245"/>
      <c r="CP13" s="245"/>
      <c r="CQ13" s="245"/>
      <c r="CR13" s="245"/>
      <c r="CS13" s="245"/>
      <c r="CT13" s="245"/>
      <c r="CU13" s="245"/>
      <c r="CV13" s="245"/>
      <c r="CW13" s="245"/>
      <c r="CX13" s="245"/>
      <c r="CY13" s="245"/>
      <c r="CZ13" s="245"/>
      <c r="DA13" s="245"/>
      <c r="DB13" s="245"/>
      <c r="DC13" s="245"/>
      <c r="DD13" s="245"/>
      <c r="DE13" s="245"/>
      <c r="DF13" s="245"/>
      <c r="DG13" s="245"/>
      <c r="DH13" s="245"/>
      <c r="DI13" s="245"/>
      <c r="DJ13" s="245"/>
      <c r="DK13" s="245"/>
      <c r="DL13" s="245"/>
      <c r="DM13" s="245"/>
      <c r="DN13" s="245"/>
      <c r="DO13" s="245"/>
      <c r="DP13" s="245"/>
      <c r="DQ13" s="245"/>
      <c r="DR13" s="245"/>
      <c r="DS13" s="245"/>
      <c r="DT13" s="245"/>
      <c r="DU13" s="245"/>
      <c r="DV13" s="245"/>
      <c r="DW13" s="245"/>
      <c r="DX13" s="245"/>
      <c r="DY13" s="245"/>
      <c r="DZ13" s="245"/>
      <c r="EA13" s="245"/>
      <c r="EB13" s="245"/>
      <c r="EC13" s="245"/>
      <c r="ED13" s="245"/>
      <c r="EE13" s="245"/>
      <c r="EF13" s="245"/>
      <c r="EG13" s="245"/>
      <c r="EH13" s="245"/>
      <c r="EI13" s="245"/>
      <c r="EJ13" s="245"/>
      <c r="EK13" s="245"/>
      <c r="EL13" s="245"/>
      <c r="EM13" s="245"/>
      <c r="EN13" s="245"/>
      <c r="EO13" s="245"/>
      <c r="EP13" s="245"/>
      <c r="EQ13" s="245"/>
      <c r="ER13" s="245"/>
      <c r="ES13" s="245"/>
      <c r="ET13" s="245"/>
      <c r="EU13" s="245"/>
      <c r="EV13" s="245"/>
      <c r="EW13" s="245"/>
      <c r="EX13" s="245"/>
      <c r="EY13" s="245"/>
      <c r="EZ13" s="245"/>
      <c r="FA13" s="245"/>
      <c r="FB13" s="245"/>
      <c r="FC13" s="245"/>
      <c r="FD13" s="245"/>
      <c r="FE13" s="245"/>
      <c r="FF13" s="245"/>
      <c r="FG13" s="245"/>
      <c r="FH13" s="245"/>
      <c r="FI13" s="245"/>
      <c r="FJ13" s="245"/>
      <c r="FK13" s="245"/>
      <c r="FL13" s="245"/>
      <c r="FM13" s="245"/>
      <c r="FN13" s="245"/>
      <c r="FO13" s="245"/>
      <c r="FP13" s="245"/>
      <c r="FQ13" s="245"/>
      <c r="FR13" s="245"/>
      <c r="FS13" s="245"/>
      <c r="FT13" s="245"/>
      <c r="FU13" s="245"/>
      <c r="FV13" s="245"/>
      <c r="FW13" s="245"/>
      <c r="FX13" s="245"/>
      <c r="FY13" s="245"/>
      <c r="FZ13" s="245"/>
      <c r="GA13" s="245"/>
      <c r="GB13" s="245"/>
      <c r="GC13" s="245"/>
      <c r="GD13" s="245"/>
      <c r="GE13" s="245"/>
      <c r="GF13" s="245"/>
      <c r="GG13" s="245"/>
      <c r="GH13" s="245"/>
      <c r="GI13" s="245"/>
      <c r="GJ13" s="245"/>
      <c r="GK13" s="245"/>
      <c r="GL13" s="245"/>
      <c r="GM13" s="245"/>
      <c r="GN13" s="245"/>
      <c r="GO13" s="245"/>
      <c r="GP13" s="245"/>
      <c r="GQ13" s="245"/>
      <c r="GR13" s="245"/>
      <c r="GS13" s="245"/>
      <c r="GT13" s="245"/>
      <c r="GU13" s="245"/>
      <c r="GV13" s="245"/>
      <c r="GW13" s="245"/>
      <c r="GX13" s="245"/>
      <c r="GY13" s="245"/>
      <c r="GZ13" s="245"/>
      <c r="HA13" s="245"/>
      <c r="HB13" s="245"/>
      <c r="HC13" s="245"/>
      <c r="HD13" s="245"/>
      <c r="HE13" s="245"/>
      <c r="HF13" s="245"/>
      <c r="HG13" s="245"/>
      <c r="HH13" s="245"/>
      <c r="HI13" s="245"/>
      <c r="HJ13" s="245"/>
      <c r="HK13" s="245"/>
      <c r="HL13" s="245"/>
      <c r="HM13" s="245"/>
      <c r="HN13" s="245"/>
      <c r="HO13" s="245"/>
      <c r="HP13" s="245"/>
      <c r="HQ13" s="245"/>
      <c r="HR13" s="245"/>
      <c r="HS13" s="245"/>
      <c r="HT13" s="245"/>
      <c r="HU13" s="245"/>
      <c r="HV13" s="245"/>
      <c r="HW13" s="245"/>
      <c r="HX13" s="245"/>
      <c r="HY13" s="245"/>
      <c r="HZ13" s="245"/>
      <c r="IA13" s="245"/>
      <c r="IB13" s="245"/>
      <c r="IC13" s="245"/>
      <c r="ID13" s="245"/>
      <c r="IE13" s="245"/>
      <c r="IF13" s="245"/>
      <c r="IG13" s="245"/>
      <c r="IH13" s="245"/>
      <c r="II13" s="245"/>
      <c r="IJ13" s="245"/>
      <c r="IK13" s="245"/>
      <c r="IL13" s="245"/>
      <c r="IM13" s="245"/>
      <c r="IN13" s="245"/>
      <c r="IO13" s="245"/>
      <c r="IP13" s="245"/>
      <c r="IQ13" s="245"/>
      <c r="IR13" s="245"/>
      <c r="IS13" s="245"/>
      <c r="IT13" s="245"/>
      <c r="IU13" s="245"/>
      <c r="IV13" s="245"/>
      <c r="IW13" s="245"/>
      <c r="IX13" s="245"/>
      <c r="IY13" s="245"/>
      <c r="IZ13" s="245"/>
      <c r="JA13" s="245"/>
      <c r="JB13" s="245"/>
      <c r="JC13" s="245"/>
      <c r="JD13" s="245"/>
      <c r="JE13" s="245"/>
      <c r="JF13" s="245"/>
      <c r="JG13" s="245"/>
      <c r="JH13" s="245"/>
      <c r="JI13" s="245"/>
      <c r="JJ13" s="245"/>
      <c r="JK13" s="245"/>
      <c r="JL13" s="245"/>
      <c r="JM13" s="245"/>
      <c r="JN13" s="245"/>
      <c r="JO13" s="245"/>
      <c r="JP13" s="245"/>
      <c r="JQ13" s="245"/>
      <c r="JR13" s="245"/>
      <c r="JS13" s="245"/>
      <c r="JT13" s="245"/>
      <c r="JU13" s="245"/>
      <c r="JV13" s="245"/>
      <c r="JW13" s="245"/>
      <c r="JX13" s="245"/>
      <c r="JY13" s="245"/>
      <c r="JZ13" s="245"/>
      <c r="KA13" s="245"/>
      <c r="KB13" s="245"/>
      <c r="KC13" s="245"/>
      <c r="KD13" s="245"/>
      <c r="KE13" s="245"/>
      <c r="KF13" s="245"/>
      <c r="KG13" s="245"/>
      <c r="KH13" s="245"/>
      <c r="KI13" s="245"/>
      <c r="KJ13" s="245"/>
      <c r="KK13" s="245"/>
      <c r="KL13" s="245"/>
      <c r="KM13" s="245"/>
      <c r="KN13" s="245"/>
      <c r="KO13" s="245"/>
      <c r="KP13" s="245"/>
      <c r="KQ13" s="245"/>
      <c r="KR13" s="245"/>
      <c r="KS13" s="245"/>
      <c r="KT13" s="245"/>
      <c r="KU13" s="245"/>
      <c r="KV13" s="245"/>
      <c r="KW13" s="245"/>
      <c r="KX13" s="245"/>
      <c r="KY13" s="245"/>
      <c r="KZ13" s="245"/>
      <c r="LA13" s="245"/>
      <c r="LB13" s="245"/>
      <c r="LC13" s="245"/>
      <c r="LD13" s="245"/>
      <c r="LE13" s="245"/>
      <c r="LF13" s="245"/>
      <c r="LG13" s="245"/>
      <c r="LH13" s="245"/>
      <c r="LI13" s="245"/>
      <c r="LJ13" s="245"/>
      <c r="LK13" s="245"/>
      <c r="LL13" s="245"/>
      <c r="LM13" s="245"/>
      <c r="LN13" s="245"/>
      <c r="LO13" s="245"/>
      <c r="LP13" s="245"/>
      <c r="LQ13" s="245"/>
      <c r="LR13" s="245"/>
      <c r="LS13" s="245"/>
      <c r="LT13" s="245"/>
      <c r="LU13" s="245"/>
      <c r="LV13" s="245"/>
      <c r="LW13" s="245"/>
      <c r="LX13" s="245"/>
      <c r="LY13" s="245"/>
      <c r="LZ13" s="245"/>
      <c r="MA13" s="245"/>
      <c r="MB13" s="245"/>
      <c r="MC13" s="245"/>
      <c r="MD13" s="245"/>
      <c r="ME13" s="245"/>
      <c r="MF13" s="245"/>
      <c r="MG13" s="245"/>
      <c r="MH13" s="245"/>
      <c r="MI13" s="245"/>
      <c r="MJ13" s="245"/>
      <c r="MK13" s="245"/>
      <c r="ML13" s="245"/>
      <c r="MM13" s="245"/>
      <c r="MN13" s="245"/>
      <c r="MO13" s="245"/>
      <c r="MP13" s="245"/>
      <c r="MQ13" s="245"/>
      <c r="MR13" s="245"/>
      <c r="MS13" s="245"/>
      <c r="MT13" s="245"/>
      <c r="MU13" s="245"/>
      <c r="MV13" s="245"/>
      <c r="MW13" s="245"/>
      <c r="MX13" s="245"/>
      <c r="MY13" s="245"/>
      <c r="MZ13" s="245"/>
      <c r="NA13" s="245"/>
      <c r="NB13" s="245"/>
      <c r="NC13" s="245"/>
      <c r="ND13" s="245"/>
      <c r="NE13" s="245"/>
      <c r="NF13" s="245"/>
      <c r="NG13" s="245"/>
      <c r="NH13" s="245"/>
      <c r="NI13" s="245"/>
      <c r="NJ13" s="245"/>
      <c r="NK13" s="245"/>
      <c r="NL13" s="245"/>
      <c r="NM13" s="245"/>
      <c r="NN13" s="245"/>
      <c r="NO13" s="245"/>
      <c r="NP13" s="245"/>
      <c r="NQ13" s="245"/>
      <c r="NR13" s="245"/>
      <c r="NS13" s="245"/>
      <c r="NT13" s="245"/>
      <c r="NU13" s="245"/>
      <c r="NV13" s="245"/>
      <c r="NW13" s="245"/>
      <c r="NX13" s="245"/>
      <c r="NY13" s="245"/>
      <c r="NZ13" s="245"/>
      <c r="OA13" s="245"/>
      <c r="OB13" s="245"/>
      <c r="OC13" s="245"/>
      <c r="OD13" s="245"/>
      <c r="OE13" s="245"/>
      <c r="OF13" s="245"/>
      <c r="OG13" s="245"/>
      <c r="OH13" s="245"/>
      <c r="OI13" s="245"/>
      <c r="OJ13" s="245"/>
      <c r="OK13" s="245"/>
      <c r="OL13" s="245"/>
      <c r="OM13" s="245"/>
      <c r="ON13" s="245"/>
      <c r="OO13" s="245"/>
      <c r="OP13" s="245"/>
      <c r="OQ13" s="245"/>
      <c r="OR13" s="245"/>
      <c r="OS13" s="245"/>
      <c r="OT13" s="245"/>
      <c r="OU13" s="245"/>
      <c r="OV13" s="245"/>
      <c r="OW13" s="245"/>
      <c r="OX13" s="245"/>
      <c r="OY13" s="245"/>
      <c r="OZ13" s="245"/>
      <c r="PA13" s="245"/>
      <c r="PB13" s="245"/>
      <c r="PC13" s="245"/>
      <c r="PD13" s="245"/>
      <c r="PE13" s="245"/>
      <c r="PF13" s="245"/>
      <c r="PG13" s="245"/>
      <c r="PH13" s="245"/>
      <c r="PI13" s="245"/>
      <c r="PJ13" s="245"/>
      <c r="PK13" s="245"/>
      <c r="PL13" s="245"/>
      <c r="PM13" s="245"/>
      <c r="PN13" s="245"/>
      <c r="PO13" s="245"/>
      <c r="PP13" s="245"/>
      <c r="PQ13" s="245"/>
      <c r="PR13" s="245"/>
      <c r="PS13" s="245"/>
      <c r="PT13" s="245"/>
      <c r="PU13" s="245"/>
      <c r="PV13" s="245"/>
      <c r="PW13" s="245"/>
      <c r="PX13" s="245"/>
      <c r="PY13" s="245"/>
      <c r="PZ13" s="245"/>
      <c r="QA13" s="245"/>
      <c r="QB13" s="245"/>
      <c r="QC13" s="245"/>
      <c r="QD13" s="245"/>
      <c r="QE13" s="245"/>
      <c r="QF13" s="245"/>
      <c r="QG13" s="245"/>
      <c r="QH13" s="245"/>
      <c r="QI13" s="245"/>
      <c r="QJ13" s="245"/>
      <c r="QK13" s="245"/>
      <c r="QL13" s="245"/>
      <c r="QM13" s="245"/>
      <c r="QN13" s="245"/>
      <c r="QO13" s="245"/>
      <c r="QP13" s="245"/>
      <c r="QQ13" s="245"/>
      <c r="QR13" s="245"/>
      <c r="QS13" s="245"/>
      <c r="QT13" s="245"/>
      <c r="QU13" s="245"/>
      <c r="QV13" s="245"/>
      <c r="QW13" s="245"/>
      <c r="QX13" s="245"/>
      <c r="QY13" s="245"/>
      <c r="QZ13" s="245"/>
      <c r="RA13" s="245"/>
      <c r="RB13" s="245"/>
      <c r="RC13" s="245"/>
      <c r="RD13" s="245"/>
      <c r="RE13" s="245"/>
      <c r="RF13" s="245"/>
      <c r="RG13" s="245"/>
      <c r="RH13" s="245"/>
      <c r="RI13" s="245"/>
      <c r="RJ13" s="245"/>
      <c r="RK13" s="245"/>
      <c r="RL13" s="245"/>
      <c r="RM13" s="245"/>
      <c r="RN13" s="245"/>
      <c r="RO13" s="245"/>
      <c r="RP13" s="245"/>
      <c r="RQ13" s="245"/>
      <c r="RR13" s="245"/>
      <c r="RS13" s="245"/>
      <c r="RT13" s="245"/>
      <c r="RU13" s="245"/>
      <c r="RV13" s="245"/>
      <c r="RW13" s="245"/>
      <c r="RX13" s="245"/>
      <c r="RY13" s="245"/>
      <c r="RZ13" s="245"/>
      <c r="SA13" s="245"/>
      <c r="SB13" s="245"/>
      <c r="SC13" s="245"/>
      <c r="SD13" s="245"/>
      <c r="SE13" s="245"/>
      <c r="SF13" s="245"/>
      <c r="SG13" s="245"/>
      <c r="SH13" s="245"/>
      <c r="SI13" s="245"/>
      <c r="SJ13" s="245"/>
      <c r="SK13" s="245"/>
      <c r="SL13" s="245"/>
      <c r="SM13" s="245"/>
      <c r="SN13" s="245"/>
      <c r="SO13" s="245"/>
      <c r="SP13" s="245"/>
      <c r="SQ13" s="245"/>
      <c r="SR13" s="245"/>
      <c r="SS13" s="245"/>
      <c r="ST13" s="245"/>
      <c r="SU13" s="245"/>
      <c r="SV13" s="245"/>
      <c r="SW13" s="245"/>
      <c r="SX13" s="245"/>
      <c r="SY13" s="245"/>
      <c r="SZ13" s="245"/>
      <c r="TA13" s="245"/>
      <c r="TB13" s="245"/>
      <c r="TC13" s="245"/>
      <c r="TD13" s="245"/>
      <c r="TE13" s="245"/>
      <c r="TF13" s="245"/>
      <c r="TG13" s="245"/>
      <c r="TH13" s="245"/>
      <c r="TI13" s="245"/>
      <c r="TJ13" s="245"/>
      <c r="TK13" s="245"/>
      <c r="TL13" s="245"/>
      <c r="TM13" s="245"/>
      <c r="TN13" s="245"/>
      <c r="TO13" s="245"/>
      <c r="TP13" s="245"/>
      <c r="TQ13" s="245"/>
      <c r="TR13" s="245"/>
      <c r="TS13" s="245"/>
      <c r="TT13" s="245"/>
      <c r="TU13" s="245"/>
      <c r="TV13" s="245"/>
      <c r="TW13" s="245"/>
      <c r="TX13" s="245"/>
      <c r="TY13" s="245"/>
      <c r="TZ13" s="245"/>
      <c r="UA13" s="245"/>
      <c r="UB13" s="245"/>
      <c r="UC13" s="245"/>
      <c r="UD13" s="245"/>
      <c r="UE13" s="245"/>
      <c r="UF13" s="245"/>
      <c r="UG13" s="245"/>
      <c r="UH13" s="245"/>
      <c r="UI13" s="245"/>
      <c r="UJ13" s="245"/>
      <c r="UK13" s="245"/>
      <c r="UL13" s="245"/>
      <c r="UM13" s="245"/>
      <c r="UN13" s="245"/>
      <c r="UO13" s="245"/>
      <c r="UP13" s="245"/>
      <c r="UQ13" s="245"/>
      <c r="UR13" s="245"/>
      <c r="US13" s="245"/>
      <c r="UT13" s="245"/>
      <c r="UU13" s="245"/>
      <c r="UV13" s="245"/>
      <c r="UW13" s="245"/>
      <c r="UX13" s="245"/>
      <c r="UY13" s="245"/>
      <c r="UZ13" s="245"/>
      <c r="VA13" s="245"/>
      <c r="VB13" s="245"/>
      <c r="VC13" s="245"/>
      <c r="VD13" s="245"/>
      <c r="VE13" s="245"/>
      <c r="VF13" s="245"/>
      <c r="VG13" s="245"/>
      <c r="VH13" s="245"/>
      <c r="VI13" s="245"/>
      <c r="VJ13" s="245"/>
      <c r="VK13" s="245"/>
      <c r="VL13" s="245"/>
      <c r="VM13" s="245"/>
      <c r="VN13" s="245"/>
      <c r="VO13" s="245"/>
      <c r="VP13" s="245"/>
      <c r="VQ13" s="245"/>
      <c r="VR13" s="245"/>
      <c r="VS13" s="245"/>
      <c r="VT13" s="245"/>
      <c r="VU13" s="245"/>
      <c r="VV13" s="245"/>
      <c r="VW13" s="245"/>
      <c r="VX13" s="245"/>
      <c r="VY13" s="245"/>
      <c r="VZ13" s="245"/>
      <c r="WA13" s="245"/>
      <c r="WB13" s="245"/>
      <c r="WC13" s="245"/>
      <c r="WD13" s="245"/>
      <c r="WE13" s="245"/>
      <c r="WF13" s="245"/>
      <c r="WG13" s="245"/>
      <c r="WH13" s="245"/>
      <c r="WI13" s="245"/>
      <c r="WJ13" s="245"/>
      <c r="WK13" s="245"/>
      <c r="WL13" s="245"/>
      <c r="WM13" s="245"/>
      <c r="WN13" s="245"/>
      <c r="WO13" s="245"/>
      <c r="WP13" s="245"/>
      <c r="WQ13" s="245"/>
      <c r="WR13" s="245"/>
      <c r="WS13" s="245"/>
      <c r="WT13" s="245"/>
      <c r="WU13" s="245"/>
      <c r="WV13" s="245"/>
      <c r="WW13" s="245"/>
      <c r="WX13" s="245"/>
      <c r="WY13" s="245"/>
      <c r="WZ13" s="245"/>
      <c r="XA13" s="245"/>
      <c r="XB13" s="245"/>
      <c r="XC13" s="245"/>
      <c r="XD13" s="245"/>
      <c r="XE13" s="245"/>
      <c r="XF13" s="245"/>
      <c r="XG13" s="245"/>
      <c r="XH13" s="245"/>
      <c r="XI13" s="245"/>
      <c r="XJ13" s="245"/>
      <c r="XK13" s="245"/>
      <c r="XL13" s="245"/>
      <c r="XM13" s="245"/>
      <c r="XN13" s="245"/>
      <c r="XO13" s="245"/>
      <c r="XP13" s="245"/>
      <c r="XQ13" s="245"/>
      <c r="XR13" s="245"/>
      <c r="XS13" s="245"/>
      <c r="XT13" s="245"/>
      <c r="XU13" s="245"/>
      <c r="XV13" s="245"/>
      <c r="XW13" s="245"/>
      <c r="XX13" s="245"/>
      <c r="XY13" s="245"/>
      <c r="XZ13" s="245"/>
      <c r="YA13" s="245"/>
      <c r="YB13" s="245"/>
      <c r="YC13" s="245"/>
      <c r="YD13" s="245"/>
      <c r="YE13" s="245"/>
      <c r="YF13" s="245"/>
      <c r="YG13" s="245"/>
      <c r="YH13" s="245"/>
      <c r="YI13" s="245"/>
      <c r="YJ13" s="245"/>
      <c r="YK13" s="245"/>
      <c r="YL13" s="245"/>
      <c r="YM13" s="245"/>
      <c r="YN13" s="245"/>
      <c r="YO13" s="245"/>
      <c r="YP13" s="245"/>
      <c r="YQ13" s="245"/>
      <c r="YR13" s="245"/>
      <c r="YS13" s="245"/>
      <c r="YT13" s="245"/>
      <c r="YU13" s="245"/>
      <c r="YV13" s="245"/>
      <c r="YW13" s="245"/>
      <c r="YX13" s="245"/>
      <c r="YY13" s="245"/>
      <c r="YZ13" s="245"/>
      <c r="ZA13" s="245"/>
      <c r="ZB13" s="245"/>
      <c r="ZC13" s="245"/>
      <c r="ZD13" s="245"/>
      <c r="ZE13" s="245"/>
      <c r="ZF13" s="245"/>
      <c r="ZG13" s="245"/>
      <c r="ZH13" s="245"/>
      <c r="ZI13" s="245"/>
      <c r="ZJ13" s="245"/>
      <c r="ZK13" s="245"/>
      <c r="ZL13" s="245"/>
      <c r="ZM13" s="245"/>
      <c r="ZN13" s="245"/>
      <c r="ZO13" s="245"/>
      <c r="ZP13" s="245"/>
      <c r="ZQ13" s="245"/>
      <c r="ZR13" s="245"/>
      <c r="ZS13" s="245"/>
      <c r="ZT13" s="245"/>
      <c r="ZU13" s="245"/>
      <c r="ZV13" s="245"/>
      <c r="ZW13" s="245"/>
      <c r="ZX13" s="245"/>
      <c r="ZY13" s="245"/>
      <c r="ZZ13" s="245"/>
      <c r="AAA13" s="245"/>
      <c r="AAB13" s="245"/>
      <c r="AAC13" s="245"/>
      <c r="AAD13" s="245"/>
      <c r="AAE13" s="245"/>
      <c r="AAF13" s="245"/>
      <c r="AAG13" s="245"/>
      <c r="AAH13" s="245"/>
      <c r="AAI13" s="245"/>
      <c r="AAJ13" s="245"/>
      <c r="AAK13" s="245"/>
      <c r="AAL13" s="245"/>
      <c r="AAM13" s="245"/>
      <c r="AAN13" s="245"/>
      <c r="AAO13" s="245"/>
      <c r="AAP13" s="245"/>
      <c r="AAQ13" s="245"/>
      <c r="AAR13" s="245"/>
      <c r="AAS13" s="245"/>
      <c r="AAT13" s="245"/>
      <c r="AAU13" s="245"/>
      <c r="AAV13" s="245"/>
      <c r="AAW13" s="245"/>
      <c r="AAX13" s="245"/>
      <c r="AAY13" s="245"/>
      <c r="AAZ13" s="245"/>
      <c r="ABA13" s="245"/>
      <c r="ABB13" s="245"/>
      <c r="ABC13" s="245"/>
      <c r="ABD13" s="245"/>
      <c r="ABE13" s="245"/>
      <c r="ABF13" s="245"/>
      <c r="ABG13" s="245"/>
      <c r="ABH13" s="245"/>
      <c r="ABI13" s="245"/>
      <c r="ABJ13" s="245"/>
      <c r="ABK13" s="245"/>
      <c r="ABL13" s="245"/>
      <c r="ABM13" s="245"/>
      <c r="ABN13" s="245"/>
      <c r="ABO13" s="245"/>
      <c r="ABP13" s="245"/>
      <c r="ABQ13" s="245"/>
      <c r="ABR13" s="245"/>
      <c r="ABS13" s="245"/>
      <c r="ABT13" s="245"/>
      <c r="ABU13" s="245"/>
      <c r="ABV13" s="245"/>
      <c r="ABW13" s="245"/>
      <c r="ABX13" s="245"/>
      <c r="ABY13" s="245"/>
      <c r="ABZ13" s="245"/>
      <c r="ACA13" s="245"/>
      <c r="ACB13" s="245"/>
      <c r="ACC13" s="245"/>
      <c r="ACD13" s="245"/>
      <c r="ACE13" s="245"/>
      <c r="ACF13" s="245"/>
      <c r="ACG13" s="245"/>
      <c r="ACH13" s="245"/>
      <c r="ACI13" s="245"/>
      <c r="ACJ13" s="245"/>
      <c r="ACK13" s="245"/>
      <c r="ACL13" s="245"/>
      <c r="ACM13" s="245"/>
      <c r="ACN13" s="245"/>
      <c r="ACO13" s="245"/>
      <c r="ACP13" s="245"/>
      <c r="ACQ13" s="245"/>
      <c r="ACR13" s="245"/>
      <c r="ACS13" s="245"/>
      <c r="ACT13" s="245"/>
      <c r="ACU13" s="245"/>
      <c r="ACV13" s="245"/>
      <c r="ACW13" s="245"/>
      <c r="ACX13" s="245"/>
      <c r="ACY13" s="245"/>
      <c r="ACZ13" s="245"/>
      <c r="ADA13" s="245"/>
      <c r="ADB13" s="245"/>
      <c r="ADC13" s="245"/>
      <c r="ADD13" s="245"/>
      <c r="ADE13" s="245"/>
      <c r="ADF13" s="245"/>
      <c r="ADG13" s="245"/>
      <c r="ADH13" s="245"/>
      <c r="ADI13" s="245"/>
      <c r="ADJ13" s="245"/>
      <c r="ADK13" s="245"/>
      <c r="ADL13" s="245"/>
      <c r="ADM13" s="245"/>
      <c r="ADN13" s="245"/>
      <c r="ADO13" s="245"/>
      <c r="ADP13" s="245"/>
      <c r="ADQ13" s="245"/>
      <c r="ADR13" s="245"/>
      <c r="ADS13" s="245"/>
      <c r="ADT13" s="245"/>
      <c r="ADU13" s="245"/>
      <c r="ADV13" s="245"/>
      <c r="ADW13" s="245"/>
      <c r="ADX13" s="245"/>
      <c r="ADY13" s="245"/>
      <c r="ADZ13" s="245"/>
      <c r="AEA13" s="245"/>
      <c r="AEB13" s="245"/>
      <c r="AEC13" s="245"/>
      <c r="AED13" s="245"/>
      <c r="AEE13" s="245"/>
      <c r="AEF13" s="245"/>
      <c r="AEG13" s="245"/>
      <c r="AEH13" s="245"/>
      <c r="AEI13" s="245"/>
      <c r="AEJ13" s="245"/>
      <c r="AEK13" s="245"/>
      <c r="AEL13" s="245"/>
      <c r="AEM13" s="245"/>
      <c r="AEN13" s="245"/>
      <c r="AEO13" s="245"/>
      <c r="AEP13" s="245"/>
      <c r="AEQ13" s="245"/>
      <c r="AER13" s="245"/>
      <c r="AES13" s="245"/>
      <c r="AET13" s="245"/>
      <c r="AEU13" s="245"/>
      <c r="AEV13" s="245"/>
      <c r="AEW13" s="245"/>
      <c r="AEX13" s="245"/>
      <c r="AEY13" s="245"/>
      <c r="AEZ13" s="245"/>
      <c r="AFA13" s="245"/>
      <c r="AFB13" s="245"/>
      <c r="AFC13" s="245"/>
      <c r="AFD13" s="245"/>
      <c r="AFE13" s="245"/>
      <c r="AFF13" s="245"/>
      <c r="AFG13" s="245"/>
      <c r="AFH13" s="245"/>
      <c r="AFI13" s="245"/>
      <c r="AFJ13" s="245"/>
      <c r="AFK13" s="245"/>
      <c r="AFL13" s="245"/>
      <c r="AFM13" s="245"/>
      <c r="AFN13" s="245"/>
      <c r="AFO13" s="245"/>
      <c r="AFP13" s="245"/>
      <c r="AFQ13" s="245"/>
      <c r="AFR13" s="245"/>
      <c r="AFS13" s="245"/>
      <c r="AFT13" s="245"/>
      <c r="AFU13" s="245"/>
      <c r="AFV13" s="245"/>
      <c r="AFW13" s="245"/>
      <c r="AFX13" s="245"/>
      <c r="AFY13" s="245"/>
      <c r="AFZ13" s="245"/>
      <c r="AGA13" s="245"/>
      <c r="AGB13" s="245"/>
      <c r="AGC13" s="245"/>
      <c r="AGD13" s="245"/>
      <c r="AGE13" s="245"/>
      <c r="AGF13" s="245"/>
      <c r="AGG13" s="245"/>
      <c r="AGH13" s="245"/>
      <c r="AGI13" s="245"/>
      <c r="AGJ13" s="245"/>
      <c r="AGK13" s="245"/>
      <c r="AGL13" s="245"/>
      <c r="AGM13" s="245"/>
      <c r="AGN13" s="245"/>
      <c r="AGO13" s="245"/>
      <c r="AGP13" s="245"/>
      <c r="AGQ13" s="245"/>
      <c r="AGR13" s="245"/>
      <c r="AGS13" s="245"/>
      <c r="AGT13" s="245"/>
      <c r="AGU13" s="245"/>
      <c r="AGV13" s="245"/>
      <c r="AGW13" s="245"/>
      <c r="AGX13" s="245"/>
      <c r="AGY13" s="245"/>
      <c r="AGZ13" s="245"/>
      <c r="AHA13" s="245"/>
    </row>
    <row r="14" spans="1:885" ht="168.6" customHeight="1" x14ac:dyDescent="0.3">
      <c r="A14" s="267"/>
      <c r="B14" s="268"/>
      <c r="C14" s="269"/>
      <c r="D14" s="269"/>
      <c r="E14" s="269"/>
      <c r="F14" s="269"/>
      <c r="G14" s="269"/>
      <c r="H14" s="269"/>
      <c r="I14" s="273"/>
      <c r="J14" s="274"/>
      <c r="K14" s="273"/>
      <c r="L14" s="270"/>
      <c r="M14" s="606"/>
      <c r="N14" s="303"/>
      <c r="O14" s="271"/>
      <c r="P14" s="258"/>
      <c r="Q14" s="258"/>
      <c r="R14" s="258"/>
      <c r="S14" s="258"/>
      <c r="T14" s="258"/>
      <c r="U14" s="258"/>
      <c r="V14" s="258"/>
      <c r="W14" s="258"/>
      <c r="X14" s="258"/>
      <c r="Y14" s="258"/>
      <c r="Z14" s="258"/>
      <c r="AA14" s="258"/>
      <c r="AB14" s="258"/>
      <c r="AC14" s="258"/>
      <c r="AD14" s="258"/>
      <c r="AE14" s="258"/>
      <c r="AF14" s="258"/>
      <c r="AG14" s="258"/>
      <c r="AH14" s="258"/>
      <c r="AI14" s="258"/>
      <c r="AJ14" s="258"/>
      <c r="AK14" s="258"/>
      <c r="AL14" s="258"/>
      <c r="AM14" s="258"/>
      <c r="AN14" s="258"/>
      <c r="AO14" s="258"/>
      <c r="AP14" s="258"/>
      <c r="AQ14" s="258"/>
      <c r="AR14" s="258"/>
      <c r="AS14" s="258"/>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1"/>
      <c r="BP14" s="241"/>
      <c r="BQ14" s="241"/>
      <c r="BR14" s="241"/>
      <c r="BS14" s="241"/>
      <c r="BT14" s="241"/>
      <c r="BU14" s="241"/>
      <c r="BV14" s="241"/>
      <c r="BW14" s="241"/>
      <c r="BX14" s="241"/>
      <c r="BY14" s="241"/>
      <c r="BZ14" s="241"/>
      <c r="CA14" s="241"/>
      <c r="CB14" s="241"/>
      <c r="CC14" s="241"/>
      <c r="CD14" s="241"/>
      <c r="CE14" s="241"/>
      <c r="CF14" s="241"/>
      <c r="CG14" s="241"/>
      <c r="CH14" s="241"/>
      <c r="CI14" s="241"/>
      <c r="CJ14" s="241"/>
      <c r="CK14" s="241"/>
      <c r="CL14" s="241"/>
      <c r="CM14" s="241"/>
      <c r="CN14" s="241"/>
      <c r="CO14" s="241"/>
      <c r="CP14" s="241"/>
      <c r="CQ14" s="241"/>
      <c r="CR14" s="241"/>
      <c r="CS14" s="241"/>
      <c r="CT14" s="241"/>
      <c r="CU14" s="241"/>
      <c r="CV14" s="241"/>
      <c r="CW14" s="241"/>
      <c r="CX14" s="241"/>
      <c r="CY14" s="241"/>
      <c r="CZ14" s="241"/>
      <c r="DA14" s="241"/>
      <c r="DB14" s="241"/>
      <c r="DC14" s="241"/>
      <c r="DD14" s="241"/>
      <c r="DE14" s="241"/>
      <c r="DF14" s="241"/>
      <c r="DG14" s="241"/>
      <c r="DH14" s="241"/>
      <c r="DI14" s="241"/>
      <c r="DJ14" s="241"/>
      <c r="DK14" s="241"/>
      <c r="DL14" s="241"/>
      <c r="DM14" s="241"/>
      <c r="DN14" s="241"/>
      <c r="DO14" s="241"/>
      <c r="DP14" s="241"/>
      <c r="DQ14" s="241"/>
      <c r="DR14" s="241"/>
      <c r="DS14" s="241"/>
      <c r="DT14" s="241"/>
      <c r="DU14" s="241"/>
      <c r="DV14" s="241"/>
      <c r="DW14" s="241"/>
      <c r="DX14" s="241"/>
      <c r="DY14" s="241"/>
      <c r="DZ14" s="241"/>
      <c r="EA14" s="241"/>
      <c r="EB14" s="241"/>
      <c r="EC14" s="241"/>
      <c r="ED14" s="241"/>
      <c r="EE14" s="241"/>
      <c r="EF14" s="241"/>
      <c r="EG14" s="241"/>
      <c r="EH14" s="241"/>
      <c r="EI14" s="241"/>
      <c r="EJ14" s="241"/>
      <c r="EK14" s="241"/>
      <c r="EL14" s="241"/>
      <c r="EM14" s="241"/>
      <c r="EN14" s="241"/>
      <c r="EO14" s="241"/>
      <c r="EP14" s="241"/>
      <c r="EQ14" s="241"/>
      <c r="ER14" s="241"/>
      <c r="ES14" s="241"/>
      <c r="ET14" s="241"/>
      <c r="EU14" s="241"/>
      <c r="EV14" s="241"/>
      <c r="EW14" s="241"/>
      <c r="EX14" s="241"/>
      <c r="EY14" s="241"/>
      <c r="EZ14" s="241"/>
      <c r="FA14" s="241"/>
      <c r="FB14" s="241"/>
      <c r="FC14" s="241"/>
      <c r="FD14" s="241"/>
      <c r="FE14" s="241"/>
      <c r="FF14" s="241"/>
      <c r="FG14" s="241"/>
      <c r="FH14" s="241"/>
      <c r="FI14" s="241"/>
      <c r="FJ14" s="241"/>
      <c r="FK14" s="241"/>
      <c r="FL14" s="241"/>
      <c r="FM14" s="241"/>
      <c r="FN14" s="241"/>
      <c r="FO14" s="241"/>
      <c r="FP14" s="241"/>
      <c r="FQ14" s="241"/>
      <c r="FR14" s="241"/>
      <c r="FS14" s="241"/>
      <c r="FT14" s="241"/>
      <c r="FU14" s="241"/>
      <c r="FV14" s="241"/>
      <c r="FW14" s="241"/>
      <c r="FX14" s="241"/>
      <c r="FY14" s="241"/>
      <c r="FZ14" s="241"/>
      <c r="GA14" s="241"/>
      <c r="GB14" s="241"/>
      <c r="GC14" s="241"/>
      <c r="GD14" s="241"/>
      <c r="GE14" s="241"/>
      <c r="GF14" s="241"/>
      <c r="GG14" s="241"/>
      <c r="GH14" s="241"/>
      <c r="GI14" s="241"/>
      <c r="GJ14" s="241"/>
      <c r="GK14" s="241"/>
      <c r="GL14" s="241"/>
      <c r="GM14" s="241"/>
      <c r="GN14" s="241"/>
      <c r="GO14" s="241"/>
      <c r="GP14" s="241"/>
      <c r="GQ14" s="241"/>
      <c r="GR14" s="241"/>
      <c r="GS14" s="241"/>
      <c r="GT14" s="241"/>
      <c r="GU14" s="241"/>
      <c r="GV14" s="241"/>
      <c r="GW14" s="241"/>
      <c r="GX14" s="241"/>
      <c r="GY14" s="241"/>
      <c r="GZ14" s="241"/>
      <c r="HA14" s="241"/>
      <c r="HB14" s="241"/>
      <c r="HC14" s="241"/>
      <c r="HD14" s="241"/>
      <c r="HE14" s="241"/>
      <c r="HF14" s="241"/>
      <c r="HG14" s="241"/>
      <c r="HH14" s="241"/>
      <c r="HI14" s="241"/>
      <c r="HJ14" s="241"/>
      <c r="HK14" s="241"/>
      <c r="HL14" s="241"/>
      <c r="HM14" s="241"/>
      <c r="HN14" s="241"/>
      <c r="HO14" s="241"/>
      <c r="HP14" s="241"/>
      <c r="HQ14" s="241"/>
      <c r="HR14" s="241"/>
      <c r="HS14" s="241"/>
      <c r="HT14" s="241"/>
      <c r="HU14" s="241"/>
      <c r="HV14" s="241"/>
      <c r="HW14" s="241"/>
      <c r="HX14" s="241"/>
      <c r="HY14" s="241"/>
      <c r="HZ14" s="241"/>
      <c r="IA14" s="241"/>
      <c r="IB14" s="241"/>
      <c r="IC14" s="241"/>
      <c r="ID14" s="241"/>
      <c r="IE14" s="241"/>
      <c r="IF14" s="241"/>
      <c r="IG14" s="241"/>
      <c r="IH14" s="241"/>
      <c r="II14" s="241"/>
      <c r="IJ14" s="241"/>
      <c r="IK14" s="241"/>
      <c r="IL14" s="241"/>
      <c r="IM14" s="241"/>
      <c r="IN14" s="241"/>
      <c r="IO14" s="241"/>
      <c r="IP14" s="241"/>
      <c r="IQ14" s="241"/>
      <c r="IR14" s="241"/>
      <c r="IS14" s="241"/>
      <c r="IT14" s="241"/>
      <c r="IU14" s="241"/>
      <c r="IV14" s="241"/>
      <c r="IW14" s="241"/>
      <c r="IX14" s="241"/>
      <c r="IY14" s="241"/>
      <c r="IZ14" s="241"/>
      <c r="JA14" s="241"/>
      <c r="JB14" s="241"/>
      <c r="JC14" s="241"/>
      <c r="JD14" s="241"/>
      <c r="JE14" s="241"/>
      <c r="JF14" s="241"/>
      <c r="JG14" s="241"/>
      <c r="JH14" s="241"/>
      <c r="JI14" s="241"/>
      <c r="JJ14" s="241"/>
      <c r="JK14" s="241"/>
      <c r="JL14" s="241"/>
      <c r="JM14" s="241"/>
      <c r="JN14" s="241"/>
      <c r="JO14" s="241"/>
      <c r="JP14" s="241"/>
      <c r="JQ14" s="241"/>
      <c r="JR14" s="241"/>
      <c r="JS14" s="241"/>
      <c r="JT14" s="241"/>
      <c r="JU14" s="241"/>
      <c r="JV14" s="241"/>
      <c r="JW14" s="241"/>
      <c r="JX14" s="241"/>
      <c r="JY14" s="241"/>
      <c r="JZ14" s="241"/>
      <c r="KA14" s="241"/>
      <c r="KB14" s="241"/>
      <c r="KC14" s="241"/>
      <c r="KD14" s="241"/>
      <c r="KE14" s="241"/>
      <c r="KF14" s="241"/>
      <c r="KG14" s="241"/>
      <c r="KH14" s="241"/>
      <c r="KI14" s="241"/>
      <c r="KJ14" s="241"/>
      <c r="KK14" s="241"/>
      <c r="KL14" s="241"/>
      <c r="KM14" s="241"/>
      <c r="KN14" s="241"/>
      <c r="KO14" s="241"/>
      <c r="KP14" s="241"/>
      <c r="KQ14" s="241"/>
      <c r="KR14" s="241"/>
      <c r="KS14" s="241"/>
      <c r="KT14" s="241"/>
      <c r="KU14" s="241"/>
      <c r="KV14" s="241"/>
      <c r="KW14" s="241"/>
      <c r="KX14" s="241"/>
      <c r="KY14" s="241"/>
      <c r="KZ14" s="241"/>
      <c r="LA14" s="241"/>
      <c r="LB14" s="241"/>
      <c r="LC14" s="241"/>
      <c r="LD14" s="241"/>
      <c r="LE14" s="241"/>
      <c r="LF14" s="241"/>
      <c r="LG14" s="241"/>
      <c r="LH14" s="241"/>
      <c r="LI14" s="241"/>
      <c r="LJ14" s="241"/>
      <c r="LK14" s="241"/>
      <c r="LL14" s="241"/>
      <c r="LM14" s="241"/>
      <c r="LN14" s="241"/>
      <c r="LO14" s="241"/>
      <c r="LP14" s="241"/>
      <c r="LQ14" s="241"/>
      <c r="LR14" s="241"/>
      <c r="LS14" s="241"/>
      <c r="LT14" s="241"/>
      <c r="LU14" s="241"/>
      <c r="LV14" s="241"/>
      <c r="LW14" s="241"/>
      <c r="LX14" s="241"/>
      <c r="LY14" s="241"/>
      <c r="LZ14" s="241"/>
      <c r="MA14" s="241"/>
      <c r="MB14" s="241"/>
      <c r="MC14" s="241"/>
      <c r="MD14" s="241"/>
      <c r="ME14" s="241"/>
      <c r="MF14" s="241"/>
      <c r="MG14" s="241"/>
      <c r="MH14" s="241"/>
      <c r="MI14" s="241"/>
      <c r="MJ14" s="241"/>
      <c r="MK14" s="241"/>
      <c r="ML14" s="241"/>
      <c r="MM14" s="241"/>
      <c r="MN14" s="241"/>
      <c r="MO14" s="241"/>
      <c r="MP14" s="241"/>
      <c r="MQ14" s="241"/>
      <c r="MR14" s="241"/>
      <c r="MS14" s="241"/>
      <c r="MT14" s="241"/>
      <c r="MU14" s="241"/>
      <c r="MV14" s="241"/>
      <c r="MW14" s="241"/>
      <c r="MX14" s="241"/>
      <c r="MY14" s="241"/>
      <c r="MZ14" s="241"/>
      <c r="NA14" s="241"/>
      <c r="NB14" s="241"/>
      <c r="NC14" s="241"/>
      <c r="ND14" s="241"/>
      <c r="NE14" s="241"/>
      <c r="NF14" s="241"/>
      <c r="NG14" s="241"/>
      <c r="NH14" s="241"/>
      <c r="NI14" s="241"/>
      <c r="NJ14" s="241"/>
      <c r="NK14" s="241"/>
      <c r="NL14" s="241"/>
      <c r="NM14" s="241"/>
      <c r="NN14" s="241"/>
      <c r="NO14" s="241"/>
      <c r="NP14" s="241"/>
      <c r="NQ14" s="241"/>
      <c r="NR14" s="241"/>
      <c r="NS14" s="241"/>
      <c r="NT14" s="241"/>
      <c r="NU14" s="241"/>
      <c r="NV14" s="241"/>
      <c r="NW14" s="241"/>
      <c r="NX14" s="241"/>
      <c r="NY14" s="241"/>
      <c r="NZ14" s="241"/>
      <c r="OA14" s="241"/>
      <c r="OB14" s="241"/>
      <c r="OC14" s="241"/>
      <c r="OD14" s="241"/>
      <c r="OE14" s="241"/>
      <c r="OF14" s="241"/>
      <c r="OG14" s="241"/>
      <c r="OH14" s="241"/>
      <c r="OI14" s="241"/>
      <c r="OJ14" s="241"/>
      <c r="OK14" s="241"/>
      <c r="OL14" s="241"/>
      <c r="OM14" s="241"/>
      <c r="ON14" s="241"/>
      <c r="OO14" s="241"/>
      <c r="OP14" s="241"/>
      <c r="OQ14" s="241"/>
      <c r="OR14" s="241"/>
      <c r="OS14" s="241"/>
      <c r="OT14" s="241"/>
      <c r="OU14" s="241"/>
      <c r="OV14" s="241"/>
      <c r="OW14" s="241"/>
      <c r="OX14" s="241"/>
      <c r="OY14" s="241"/>
      <c r="OZ14" s="241"/>
      <c r="PA14" s="241"/>
      <c r="PB14" s="241"/>
      <c r="PC14" s="241"/>
      <c r="PD14" s="241"/>
      <c r="PE14" s="241"/>
      <c r="PF14" s="241"/>
      <c r="PG14" s="241"/>
      <c r="PH14" s="241"/>
      <c r="PI14" s="241"/>
      <c r="PJ14" s="241"/>
      <c r="PK14" s="241"/>
      <c r="PL14" s="241"/>
      <c r="PM14" s="241"/>
      <c r="PN14" s="241"/>
      <c r="PO14" s="241"/>
      <c r="PP14" s="241"/>
      <c r="PQ14" s="241"/>
      <c r="PR14" s="241"/>
      <c r="PS14" s="241"/>
      <c r="PT14" s="241"/>
      <c r="PU14" s="241"/>
      <c r="PV14" s="241"/>
      <c r="PW14" s="241"/>
      <c r="PX14" s="241"/>
      <c r="PY14" s="241"/>
      <c r="PZ14" s="241"/>
      <c r="QA14" s="241"/>
      <c r="QB14" s="241"/>
      <c r="QC14" s="241"/>
      <c r="QD14" s="241"/>
      <c r="QE14" s="241"/>
      <c r="QF14" s="241"/>
      <c r="QG14" s="241"/>
      <c r="QH14" s="241"/>
      <c r="QI14" s="241"/>
      <c r="QJ14" s="241"/>
      <c r="QK14" s="241"/>
      <c r="QL14" s="241"/>
      <c r="QM14" s="241"/>
      <c r="QN14" s="241"/>
      <c r="QO14" s="241"/>
      <c r="QP14" s="241"/>
      <c r="QQ14" s="241"/>
      <c r="QR14" s="241"/>
      <c r="QS14" s="241"/>
      <c r="QT14" s="241"/>
      <c r="QU14" s="241"/>
      <c r="QV14" s="241"/>
      <c r="QW14" s="241"/>
      <c r="QX14" s="241"/>
      <c r="QY14" s="241"/>
      <c r="QZ14" s="241"/>
      <c r="RA14" s="241"/>
      <c r="RB14" s="241"/>
      <c r="RC14" s="241"/>
      <c r="RD14" s="241"/>
      <c r="RE14" s="241"/>
      <c r="RF14" s="241"/>
      <c r="RG14" s="241"/>
      <c r="RH14" s="241"/>
      <c r="RI14" s="241"/>
      <c r="RJ14" s="241"/>
      <c r="RK14" s="241"/>
      <c r="RL14" s="241"/>
      <c r="RM14" s="241"/>
      <c r="RN14" s="241"/>
      <c r="RO14" s="241"/>
      <c r="RP14" s="241"/>
      <c r="RQ14" s="241"/>
      <c r="RR14" s="241"/>
      <c r="RS14" s="241"/>
      <c r="RT14" s="241"/>
      <c r="RU14" s="241"/>
      <c r="RV14" s="241"/>
      <c r="RW14" s="241"/>
      <c r="RX14" s="241"/>
      <c r="RY14" s="241"/>
      <c r="RZ14" s="241"/>
      <c r="SA14" s="241"/>
      <c r="SB14" s="241"/>
      <c r="SC14" s="241"/>
      <c r="SD14" s="241"/>
      <c r="SE14" s="241"/>
      <c r="SF14" s="241"/>
      <c r="SG14" s="241"/>
      <c r="SH14" s="241"/>
      <c r="SI14" s="241"/>
      <c r="SJ14" s="241"/>
      <c r="SK14" s="241"/>
      <c r="SL14" s="241"/>
      <c r="SM14" s="241"/>
      <c r="SN14" s="241"/>
      <c r="SO14" s="241"/>
      <c r="SP14" s="241"/>
      <c r="SQ14" s="241"/>
      <c r="SR14" s="241"/>
      <c r="SS14" s="241"/>
      <c r="ST14" s="241"/>
      <c r="SU14" s="241"/>
      <c r="SV14" s="241"/>
      <c r="SW14" s="241"/>
      <c r="SX14" s="241"/>
      <c r="SY14" s="241"/>
      <c r="SZ14" s="241"/>
      <c r="TA14" s="241"/>
      <c r="TB14" s="241"/>
      <c r="TC14" s="241"/>
      <c r="TD14" s="241"/>
      <c r="TE14" s="241"/>
      <c r="TF14" s="241"/>
      <c r="TG14" s="241"/>
      <c r="TH14" s="241"/>
      <c r="TI14" s="241"/>
      <c r="TJ14" s="241"/>
      <c r="TK14" s="241"/>
      <c r="TL14" s="241"/>
      <c r="TM14" s="241"/>
      <c r="TN14" s="241"/>
      <c r="TO14" s="241"/>
      <c r="TP14" s="241"/>
      <c r="TQ14" s="241"/>
      <c r="TR14" s="241"/>
      <c r="TS14" s="241"/>
      <c r="TT14" s="241"/>
      <c r="TU14" s="241"/>
      <c r="TV14" s="241"/>
      <c r="TW14" s="241"/>
      <c r="TX14" s="241"/>
      <c r="TY14" s="241"/>
      <c r="TZ14" s="241"/>
      <c r="UA14" s="241"/>
      <c r="UB14" s="241"/>
      <c r="UC14" s="241"/>
      <c r="UD14" s="241"/>
      <c r="UE14" s="241"/>
      <c r="UF14" s="241"/>
      <c r="UG14" s="241"/>
      <c r="UH14" s="241"/>
      <c r="UI14" s="241"/>
      <c r="UJ14" s="241"/>
      <c r="UK14" s="241"/>
      <c r="UL14" s="241"/>
      <c r="UM14" s="241"/>
      <c r="UN14" s="241"/>
      <c r="UO14" s="241"/>
      <c r="UP14" s="241"/>
      <c r="UQ14" s="241"/>
      <c r="UR14" s="241"/>
      <c r="US14" s="241"/>
      <c r="UT14" s="241"/>
      <c r="UU14" s="241"/>
      <c r="UV14" s="241"/>
      <c r="UW14" s="241"/>
      <c r="UX14" s="241"/>
      <c r="UY14" s="241"/>
      <c r="UZ14" s="241"/>
      <c r="VA14" s="241"/>
      <c r="VB14" s="241"/>
      <c r="VC14" s="241"/>
      <c r="VD14" s="241"/>
      <c r="VE14" s="241"/>
      <c r="VF14" s="241"/>
      <c r="VG14" s="241"/>
      <c r="VH14" s="241"/>
      <c r="VI14" s="241"/>
      <c r="VJ14" s="241"/>
      <c r="VK14" s="241"/>
      <c r="VL14" s="241"/>
      <c r="VM14" s="241"/>
      <c r="VN14" s="241"/>
      <c r="VO14" s="241"/>
      <c r="VP14" s="241"/>
      <c r="VQ14" s="241"/>
      <c r="VR14" s="241"/>
      <c r="VS14" s="241"/>
      <c r="VT14" s="241"/>
      <c r="VU14" s="241"/>
      <c r="VV14" s="241"/>
      <c r="VW14" s="241"/>
      <c r="VX14" s="241"/>
      <c r="VY14" s="241"/>
      <c r="VZ14" s="241"/>
      <c r="WA14" s="241"/>
      <c r="WB14" s="241"/>
      <c r="WC14" s="241"/>
      <c r="WD14" s="241"/>
      <c r="WE14" s="241"/>
      <c r="WF14" s="241"/>
      <c r="WG14" s="241"/>
      <c r="WH14" s="241"/>
      <c r="WI14" s="241"/>
      <c r="WJ14" s="241"/>
      <c r="WK14" s="241"/>
      <c r="WL14" s="241"/>
      <c r="WM14" s="241"/>
      <c r="WN14" s="241"/>
      <c r="WO14" s="241"/>
      <c r="WP14" s="241"/>
      <c r="WQ14" s="241"/>
      <c r="WR14" s="241"/>
      <c r="WS14" s="241"/>
      <c r="WT14" s="241"/>
      <c r="WU14" s="241"/>
      <c r="WV14" s="241"/>
      <c r="WW14" s="241"/>
      <c r="WX14" s="241"/>
      <c r="WY14" s="241"/>
      <c r="WZ14" s="241"/>
      <c r="XA14" s="241"/>
      <c r="XB14" s="241"/>
      <c r="XC14" s="241"/>
      <c r="XD14" s="241"/>
      <c r="XE14" s="241"/>
      <c r="XF14" s="241"/>
      <c r="XG14" s="241"/>
      <c r="XH14" s="241"/>
      <c r="XI14" s="241"/>
      <c r="XJ14" s="241"/>
      <c r="XK14" s="241"/>
      <c r="XL14" s="241"/>
      <c r="XM14" s="241"/>
      <c r="XN14" s="241"/>
      <c r="XO14" s="241"/>
      <c r="XP14" s="241"/>
      <c r="XQ14" s="241"/>
      <c r="XR14" s="241"/>
      <c r="XS14" s="241"/>
      <c r="XT14" s="241"/>
      <c r="XU14" s="241"/>
      <c r="XV14" s="241"/>
      <c r="XW14" s="241"/>
      <c r="XX14" s="241"/>
      <c r="XY14" s="241"/>
      <c r="XZ14" s="241"/>
      <c r="YA14" s="241"/>
      <c r="YB14" s="241"/>
      <c r="YC14" s="241"/>
      <c r="YD14" s="241"/>
      <c r="YE14" s="241"/>
      <c r="YF14" s="241"/>
      <c r="YG14" s="241"/>
      <c r="YH14" s="241"/>
      <c r="YI14" s="241"/>
      <c r="YJ14" s="241"/>
      <c r="YK14" s="241"/>
      <c r="YL14" s="241"/>
      <c r="YM14" s="241"/>
      <c r="YN14" s="241"/>
      <c r="YO14" s="241"/>
      <c r="YP14" s="241"/>
      <c r="YQ14" s="241"/>
      <c r="YR14" s="241"/>
      <c r="YS14" s="241"/>
      <c r="YT14" s="241"/>
      <c r="YU14" s="241"/>
      <c r="YV14" s="241"/>
      <c r="YW14" s="241"/>
      <c r="YX14" s="241"/>
      <c r="YY14" s="241"/>
      <c r="YZ14" s="241"/>
      <c r="ZA14" s="241"/>
      <c r="ZB14" s="241"/>
      <c r="ZC14" s="241"/>
      <c r="ZD14" s="241"/>
      <c r="ZE14" s="241"/>
      <c r="ZF14" s="241"/>
      <c r="ZG14" s="241"/>
      <c r="ZH14" s="241"/>
      <c r="ZI14" s="241"/>
      <c r="ZJ14" s="241"/>
      <c r="ZK14" s="241"/>
      <c r="ZL14" s="241"/>
      <c r="ZM14" s="241"/>
      <c r="ZN14" s="241"/>
      <c r="ZO14" s="241"/>
      <c r="ZP14" s="241"/>
      <c r="ZQ14" s="241"/>
      <c r="ZR14" s="241"/>
      <c r="ZS14" s="241"/>
      <c r="ZT14" s="241"/>
      <c r="ZU14" s="241"/>
      <c r="ZV14" s="241"/>
      <c r="ZW14" s="241"/>
      <c r="ZX14" s="241"/>
      <c r="ZY14" s="241"/>
      <c r="ZZ14" s="241"/>
      <c r="AAA14" s="241"/>
      <c r="AAB14" s="241"/>
      <c r="AAC14" s="241"/>
      <c r="AAD14" s="241"/>
      <c r="AAE14" s="241"/>
      <c r="AAF14" s="241"/>
      <c r="AAG14" s="241"/>
      <c r="AAH14" s="241"/>
      <c r="AAI14" s="241"/>
      <c r="AAJ14" s="241"/>
      <c r="AAK14" s="241"/>
      <c r="AAL14" s="241"/>
      <c r="AAM14" s="241"/>
      <c r="AAN14" s="241"/>
      <c r="AAO14" s="241"/>
      <c r="AAP14" s="241"/>
      <c r="AAQ14" s="241"/>
      <c r="AAR14" s="241"/>
      <c r="AAS14" s="241"/>
      <c r="AAT14" s="241"/>
      <c r="AAU14" s="241"/>
      <c r="AAV14" s="241"/>
      <c r="AAW14" s="241"/>
      <c r="AAX14" s="241"/>
      <c r="AAY14" s="241"/>
      <c r="AAZ14" s="241"/>
      <c r="ABA14" s="241"/>
      <c r="ABB14" s="241"/>
      <c r="ABC14" s="241"/>
      <c r="ABD14" s="241"/>
      <c r="ABE14" s="241"/>
      <c r="ABF14" s="241"/>
      <c r="ABG14" s="241"/>
      <c r="ABH14" s="241"/>
      <c r="ABI14" s="241"/>
      <c r="ABJ14" s="241"/>
      <c r="ABK14" s="241"/>
      <c r="ABL14" s="241"/>
      <c r="ABM14" s="241"/>
      <c r="ABN14" s="241"/>
      <c r="ABO14" s="241"/>
      <c r="ABP14" s="241"/>
      <c r="ABQ14" s="241"/>
      <c r="ABR14" s="241"/>
      <c r="ABS14" s="241"/>
      <c r="ABT14" s="241"/>
      <c r="ABU14" s="241"/>
      <c r="ABV14" s="241"/>
      <c r="ABW14" s="241"/>
      <c r="ABX14" s="241"/>
      <c r="ABY14" s="241"/>
      <c r="ABZ14" s="241"/>
      <c r="ACA14" s="241"/>
      <c r="ACB14" s="241"/>
      <c r="ACC14" s="241"/>
      <c r="ACD14" s="241"/>
      <c r="ACE14" s="241"/>
      <c r="ACF14" s="241"/>
      <c r="ACG14" s="241"/>
      <c r="ACH14" s="241"/>
      <c r="ACI14" s="241"/>
      <c r="ACJ14" s="241"/>
      <c r="ACK14" s="241"/>
      <c r="ACL14" s="241"/>
      <c r="ACM14" s="241"/>
      <c r="ACN14" s="241"/>
      <c r="ACO14" s="241"/>
      <c r="ACP14" s="241"/>
      <c r="ACQ14" s="241"/>
      <c r="ACR14" s="241"/>
      <c r="ACS14" s="241"/>
      <c r="ACT14" s="241"/>
      <c r="ACU14" s="241"/>
      <c r="ACV14" s="241"/>
      <c r="ACW14" s="241"/>
      <c r="ACX14" s="241"/>
      <c r="ACY14" s="241"/>
      <c r="ACZ14" s="241"/>
      <c r="ADA14" s="241"/>
      <c r="ADB14" s="241"/>
      <c r="ADC14" s="241"/>
      <c r="ADD14" s="241"/>
      <c r="ADE14" s="241"/>
      <c r="ADF14" s="241"/>
      <c r="ADG14" s="241"/>
      <c r="ADH14" s="241"/>
      <c r="ADI14" s="241"/>
      <c r="ADJ14" s="241"/>
      <c r="ADK14" s="241"/>
      <c r="ADL14" s="241"/>
      <c r="ADM14" s="241"/>
      <c r="ADN14" s="241"/>
      <c r="ADO14" s="241"/>
      <c r="ADP14" s="241"/>
      <c r="ADQ14" s="241"/>
      <c r="ADR14" s="241"/>
      <c r="ADS14" s="241"/>
      <c r="ADT14" s="241"/>
      <c r="ADU14" s="241"/>
      <c r="ADV14" s="241"/>
      <c r="ADW14" s="241"/>
      <c r="ADX14" s="241"/>
      <c r="ADY14" s="241"/>
      <c r="ADZ14" s="241"/>
      <c r="AEA14" s="241"/>
      <c r="AEB14" s="241"/>
      <c r="AEC14" s="241"/>
      <c r="AED14" s="241"/>
      <c r="AEE14" s="241"/>
      <c r="AEF14" s="241"/>
      <c r="AEG14" s="241"/>
      <c r="AEH14" s="241"/>
      <c r="AEI14" s="241"/>
      <c r="AEJ14" s="241"/>
      <c r="AEK14" s="241"/>
      <c r="AEL14" s="241"/>
      <c r="AEM14" s="241"/>
      <c r="AEN14" s="241"/>
      <c r="AEO14" s="241"/>
      <c r="AEP14" s="241"/>
      <c r="AEQ14" s="241"/>
      <c r="AER14" s="241"/>
      <c r="AES14" s="241"/>
      <c r="AET14" s="241"/>
      <c r="AEU14" s="241"/>
      <c r="AEV14" s="241"/>
      <c r="AEW14" s="241"/>
      <c r="AEX14" s="241"/>
      <c r="AEY14" s="241"/>
      <c r="AEZ14" s="241"/>
      <c r="AFA14" s="241"/>
      <c r="AFB14" s="241"/>
      <c r="AFC14" s="241"/>
      <c r="AFD14" s="241"/>
      <c r="AFE14" s="241"/>
      <c r="AFF14" s="241"/>
      <c r="AFG14" s="241"/>
      <c r="AFH14" s="241"/>
      <c r="AFI14" s="241"/>
      <c r="AFJ14" s="241"/>
      <c r="AFK14" s="241"/>
      <c r="AFL14" s="241"/>
      <c r="AFM14" s="241"/>
      <c r="AFN14" s="241"/>
      <c r="AFO14" s="241"/>
      <c r="AFP14" s="241"/>
      <c r="AFQ14" s="241"/>
      <c r="AFR14" s="241"/>
      <c r="AFS14" s="241"/>
      <c r="AFT14" s="241"/>
      <c r="AFU14" s="241"/>
      <c r="AFV14" s="241"/>
      <c r="AFW14" s="241"/>
      <c r="AFX14" s="241"/>
      <c r="AFY14" s="241"/>
      <c r="AFZ14" s="241"/>
      <c r="AGA14" s="241"/>
      <c r="AGB14" s="241"/>
      <c r="AGC14" s="241"/>
      <c r="AGD14" s="241"/>
      <c r="AGE14" s="241"/>
      <c r="AGF14" s="241"/>
      <c r="AGG14" s="241"/>
      <c r="AGH14" s="241"/>
      <c r="AGI14" s="241"/>
      <c r="AGJ14" s="241"/>
      <c r="AGK14" s="241"/>
      <c r="AGL14" s="241"/>
      <c r="AGM14" s="241"/>
      <c r="AGN14" s="241"/>
      <c r="AGO14" s="241"/>
      <c r="AGP14" s="241"/>
      <c r="AGQ14" s="241"/>
      <c r="AGR14" s="241"/>
      <c r="AGS14" s="241"/>
      <c r="AGT14" s="241"/>
      <c r="AGU14" s="241"/>
      <c r="AGV14" s="241"/>
      <c r="AGW14" s="241"/>
      <c r="AGX14" s="241"/>
      <c r="AGY14" s="241"/>
      <c r="AGZ14" s="241"/>
      <c r="AHA14" s="241"/>
    </row>
    <row r="15" spans="1:885" ht="71.400000000000006" customHeight="1" x14ac:dyDescent="0.3">
      <c r="A15" s="242"/>
      <c r="B15" s="256"/>
      <c r="C15" s="249"/>
      <c r="D15" s="249"/>
      <c r="E15" s="249"/>
      <c r="F15" s="253"/>
      <c r="G15" s="249"/>
      <c r="H15" s="249"/>
      <c r="I15" s="249"/>
      <c r="J15" s="246"/>
      <c r="K15" s="257"/>
      <c r="L15" s="261"/>
      <c r="M15" s="604"/>
      <c r="N15" s="302"/>
      <c r="O15" s="243"/>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7"/>
      <c r="CA15" s="247"/>
      <c r="CB15" s="247"/>
      <c r="CC15" s="247"/>
      <c r="CD15" s="247"/>
      <c r="CE15" s="247"/>
      <c r="CF15" s="247"/>
      <c r="CG15" s="247"/>
      <c r="CH15" s="247"/>
      <c r="CI15" s="247"/>
      <c r="CJ15" s="247"/>
      <c r="CK15" s="247"/>
      <c r="CL15" s="247"/>
      <c r="CM15" s="247"/>
      <c r="CN15" s="247"/>
      <c r="CO15" s="247"/>
      <c r="CP15" s="247"/>
      <c r="CQ15" s="247"/>
      <c r="CR15" s="247"/>
      <c r="CS15" s="247"/>
      <c r="CT15" s="247"/>
      <c r="CU15" s="247"/>
      <c r="CV15" s="247"/>
      <c r="CW15" s="247"/>
      <c r="CX15" s="247"/>
      <c r="CY15" s="247"/>
      <c r="CZ15" s="247"/>
      <c r="DA15" s="247"/>
      <c r="DB15" s="247"/>
      <c r="DC15" s="247"/>
      <c r="DD15" s="247"/>
      <c r="DE15" s="247"/>
      <c r="DF15" s="247"/>
      <c r="DG15" s="247"/>
      <c r="DH15" s="247"/>
      <c r="DI15" s="247"/>
      <c r="DJ15" s="247"/>
      <c r="DK15" s="247"/>
      <c r="DL15" s="247"/>
      <c r="DM15" s="247"/>
      <c r="DN15" s="247"/>
      <c r="DO15" s="247"/>
      <c r="DP15" s="247"/>
      <c r="DQ15" s="247"/>
      <c r="DR15" s="247"/>
      <c r="DS15" s="247"/>
      <c r="DT15" s="247"/>
      <c r="DU15" s="247"/>
      <c r="DV15" s="247"/>
      <c r="DW15" s="247"/>
      <c r="DX15" s="247"/>
      <c r="DY15" s="247"/>
      <c r="DZ15" s="247"/>
      <c r="EA15" s="247"/>
      <c r="EB15" s="247"/>
      <c r="EC15" s="247"/>
      <c r="ED15" s="247"/>
      <c r="EE15" s="247"/>
      <c r="EF15" s="247"/>
      <c r="EG15" s="247"/>
      <c r="EH15" s="247"/>
      <c r="EI15" s="247"/>
      <c r="EJ15" s="247"/>
      <c r="EK15" s="247"/>
      <c r="EL15" s="247"/>
      <c r="EM15" s="247"/>
      <c r="EN15" s="247"/>
      <c r="EO15" s="247"/>
      <c r="EP15" s="247"/>
      <c r="EQ15" s="247"/>
      <c r="ER15" s="247"/>
      <c r="ES15" s="247"/>
      <c r="ET15" s="247"/>
      <c r="EU15" s="247"/>
      <c r="EV15" s="247"/>
      <c r="EW15" s="247"/>
      <c r="EX15" s="247"/>
      <c r="EY15" s="247"/>
      <c r="EZ15" s="247"/>
      <c r="FA15" s="247"/>
      <c r="FB15" s="247"/>
      <c r="FC15" s="247"/>
      <c r="FD15" s="247"/>
      <c r="FE15" s="247"/>
      <c r="FF15" s="247"/>
      <c r="FG15" s="247"/>
      <c r="FH15" s="247"/>
      <c r="FI15" s="247"/>
      <c r="FJ15" s="247"/>
      <c r="FK15" s="247"/>
      <c r="FL15" s="247"/>
      <c r="FM15" s="247"/>
      <c r="FN15" s="247"/>
      <c r="FO15" s="247"/>
      <c r="FP15" s="247"/>
      <c r="FQ15" s="247"/>
      <c r="FR15" s="247"/>
      <c r="FS15" s="247"/>
      <c r="FT15" s="247"/>
      <c r="FU15" s="247"/>
      <c r="FV15" s="247"/>
      <c r="FW15" s="247"/>
      <c r="FX15" s="247"/>
      <c r="FY15" s="247"/>
      <c r="FZ15" s="247"/>
      <c r="GA15" s="247"/>
      <c r="GB15" s="247"/>
      <c r="GC15" s="247"/>
      <c r="GD15" s="247"/>
      <c r="GE15" s="247"/>
      <c r="GF15" s="247"/>
      <c r="GG15" s="247"/>
      <c r="GH15" s="247"/>
      <c r="GI15" s="247"/>
      <c r="GJ15" s="247"/>
      <c r="GK15" s="247"/>
      <c r="GL15" s="247"/>
      <c r="GM15" s="247"/>
      <c r="GN15" s="247"/>
      <c r="GO15" s="247"/>
      <c r="GP15" s="247"/>
      <c r="GQ15" s="247"/>
      <c r="GR15" s="247"/>
      <c r="GS15" s="247"/>
      <c r="GT15" s="247"/>
      <c r="GU15" s="247"/>
      <c r="GV15" s="247"/>
      <c r="GW15" s="247"/>
      <c r="GX15" s="247"/>
      <c r="GY15" s="247"/>
      <c r="GZ15" s="247"/>
      <c r="HA15" s="247"/>
      <c r="HB15" s="247"/>
      <c r="HC15" s="247"/>
      <c r="HD15" s="247"/>
      <c r="HE15" s="247"/>
      <c r="HF15" s="247"/>
      <c r="HG15" s="247"/>
      <c r="HH15" s="247"/>
      <c r="HI15" s="247"/>
      <c r="HJ15" s="247"/>
      <c r="HK15" s="247"/>
      <c r="HL15" s="247"/>
      <c r="HM15" s="247"/>
      <c r="HN15" s="247"/>
      <c r="HO15" s="247"/>
      <c r="HP15" s="247"/>
      <c r="HQ15" s="247"/>
      <c r="HR15" s="247"/>
      <c r="HS15" s="247"/>
      <c r="HT15" s="247"/>
      <c r="HU15" s="247"/>
      <c r="HV15" s="247"/>
      <c r="HW15" s="247"/>
      <c r="HX15" s="247"/>
      <c r="HY15" s="247"/>
      <c r="HZ15" s="247"/>
      <c r="IA15" s="247"/>
      <c r="IB15" s="247"/>
      <c r="IC15" s="247"/>
      <c r="ID15" s="247"/>
      <c r="IE15" s="247"/>
      <c r="IF15" s="247"/>
      <c r="IG15" s="247"/>
      <c r="IH15" s="247"/>
      <c r="II15" s="247"/>
      <c r="IJ15" s="247"/>
      <c r="IK15" s="247"/>
      <c r="IL15" s="247"/>
      <c r="IM15" s="247"/>
      <c r="IN15" s="247"/>
      <c r="IO15" s="247"/>
      <c r="IP15" s="247"/>
      <c r="IQ15" s="247"/>
      <c r="IR15" s="247"/>
      <c r="IS15" s="247"/>
      <c r="IT15" s="247"/>
      <c r="IU15" s="247"/>
      <c r="IV15" s="247"/>
      <c r="IW15" s="247"/>
      <c r="IX15" s="247"/>
      <c r="IY15" s="247"/>
      <c r="IZ15" s="247"/>
      <c r="JA15" s="247"/>
      <c r="JB15" s="247"/>
      <c r="JC15" s="247"/>
      <c r="JD15" s="247"/>
      <c r="JE15" s="247"/>
      <c r="JF15" s="247"/>
      <c r="JG15" s="247"/>
      <c r="JH15" s="247"/>
      <c r="JI15" s="247"/>
      <c r="JJ15" s="247"/>
      <c r="JK15" s="247"/>
      <c r="JL15" s="247"/>
      <c r="JM15" s="247"/>
      <c r="JN15" s="247"/>
      <c r="JO15" s="247"/>
      <c r="JP15" s="247"/>
      <c r="JQ15" s="247"/>
      <c r="JR15" s="247"/>
      <c r="JS15" s="247"/>
      <c r="JT15" s="247"/>
      <c r="JU15" s="247"/>
      <c r="JV15" s="247"/>
      <c r="JW15" s="247"/>
      <c r="JX15" s="247"/>
      <c r="JY15" s="247"/>
      <c r="JZ15" s="247"/>
      <c r="KA15" s="247"/>
      <c r="KB15" s="247"/>
      <c r="KC15" s="247"/>
      <c r="KD15" s="247"/>
      <c r="KE15" s="247"/>
      <c r="KF15" s="247"/>
      <c r="KG15" s="247"/>
      <c r="KH15" s="247"/>
      <c r="KI15" s="247"/>
      <c r="KJ15" s="247"/>
      <c r="KK15" s="247"/>
      <c r="KL15" s="247"/>
      <c r="KM15" s="247"/>
      <c r="KN15" s="247"/>
      <c r="KO15" s="247"/>
      <c r="KP15" s="247"/>
      <c r="KQ15" s="247"/>
      <c r="KR15" s="247"/>
      <c r="KS15" s="247"/>
      <c r="KT15" s="247"/>
      <c r="KU15" s="247"/>
      <c r="KV15" s="247"/>
      <c r="KW15" s="247"/>
      <c r="KX15" s="247"/>
      <c r="KY15" s="247"/>
      <c r="KZ15" s="247"/>
      <c r="LA15" s="247"/>
      <c r="LB15" s="247"/>
      <c r="LC15" s="247"/>
      <c r="LD15" s="247"/>
      <c r="LE15" s="247"/>
      <c r="LF15" s="247"/>
      <c r="LG15" s="247"/>
      <c r="LH15" s="247"/>
      <c r="LI15" s="247"/>
      <c r="LJ15" s="247"/>
      <c r="LK15" s="247"/>
      <c r="LL15" s="247"/>
      <c r="LM15" s="247"/>
      <c r="LN15" s="247"/>
      <c r="LO15" s="247"/>
      <c r="LP15" s="247"/>
      <c r="LQ15" s="247"/>
      <c r="LR15" s="247"/>
      <c r="LS15" s="247"/>
      <c r="LT15" s="247"/>
      <c r="LU15" s="247"/>
      <c r="LV15" s="247"/>
      <c r="LW15" s="247"/>
      <c r="LX15" s="247"/>
      <c r="LY15" s="247"/>
      <c r="LZ15" s="247"/>
      <c r="MA15" s="247"/>
      <c r="MB15" s="247"/>
      <c r="MC15" s="247"/>
      <c r="MD15" s="247"/>
      <c r="ME15" s="247"/>
      <c r="MF15" s="247"/>
      <c r="MG15" s="247"/>
      <c r="MH15" s="247"/>
      <c r="MI15" s="247"/>
      <c r="MJ15" s="247"/>
      <c r="MK15" s="247"/>
      <c r="ML15" s="247"/>
      <c r="MM15" s="247"/>
      <c r="MN15" s="247"/>
      <c r="MO15" s="247"/>
      <c r="MP15" s="247"/>
      <c r="MQ15" s="247"/>
      <c r="MR15" s="247"/>
      <c r="MS15" s="247"/>
      <c r="MT15" s="247"/>
      <c r="MU15" s="247"/>
      <c r="MV15" s="247"/>
      <c r="MW15" s="247"/>
      <c r="MX15" s="247"/>
      <c r="MY15" s="247"/>
      <c r="MZ15" s="247"/>
      <c r="NA15" s="247"/>
      <c r="NB15" s="247"/>
      <c r="NC15" s="247"/>
      <c r="ND15" s="247"/>
      <c r="NE15" s="247"/>
      <c r="NF15" s="247"/>
      <c r="NG15" s="247"/>
      <c r="NH15" s="247"/>
      <c r="NI15" s="247"/>
      <c r="NJ15" s="247"/>
      <c r="NK15" s="247"/>
      <c r="NL15" s="247"/>
      <c r="NM15" s="247"/>
      <c r="NN15" s="247"/>
      <c r="NO15" s="247"/>
      <c r="NP15" s="247"/>
      <c r="NQ15" s="247"/>
      <c r="NR15" s="247"/>
      <c r="NS15" s="247"/>
      <c r="NT15" s="247"/>
      <c r="NU15" s="247"/>
      <c r="NV15" s="247"/>
      <c r="NW15" s="247"/>
      <c r="NX15" s="247"/>
      <c r="NY15" s="247"/>
      <c r="NZ15" s="247"/>
      <c r="OA15" s="247"/>
      <c r="OB15" s="247"/>
      <c r="OC15" s="247"/>
      <c r="OD15" s="247"/>
      <c r="OE15" s="247"/>
      <c r="OF15" s="247"/>
      <c r="OG15" s="247"/>
      <c r="OH15" s="247"/>
      <c r="OI15" s="247"/>
      <c r="OJ15" s="247"/>
      <c r="OK15" s="247"/>
      <c r="OL15" s="247"/>
      <c r="OM15" s="247"/>
      <c r="ON15" s="247"/>
      <c r="OO15" s="247"/>
      <c r="OP15" s="247"/>
      <c r="OQ15" s="247"/>
      <c r="OR15" s="247"/>
      <c r="OS15" s="247"/>
      <c r="OT15" s="247"/>
      <c r="OU15" s="247"/>
      <c r="OV15" s="247"/>
      <c r="OW15" s="247"/>
      <c r="OX15" s="247"/>
      <c r="OY15" s="247"/>
      <c r="OZ15" s="247"/>
      <c r="PA15" s="247"/>
      <c r="PB15" s="247"/>
      <c r="PC15" s="247"/>
      <c r="PD15" s="247"/>
      <c r="PE15" s="247"/>
      <c r="PF15" s="247"/>
      <c r="PG15" s="247"/>
      <c r="PH15" s="247"/>
      <c r="PI15" s="247"/>
      <c r="PJ15" s="247"/>
      <c r="PK15" s="247"/>
      <c r="PL15" s="247"/>
      <c r="PM15" s="247"/>
      <c r="PN15" s="247"/>
      <c r="PO15" s="247"/>
      <c r="PP15" s="247"/>
      <c r="PQ15" s="247"/>
      <c r="PR15" s="247"/>
      <c r="PS15" s="247"/>
      <c r="PT15" s="247"/>
      <c r="PU15" s="247"/>
      <c r="PV15" s="247"/>
      <c r="PW15" s="247"/>
      <c r="PX15" s="247"/>
      <c r="PY15" s="247"/>
      <c r="PZ15" s="247"/>
      <c r="QA15" s="247"/>
      <c r="QB15" s="247"/>
      <c r="QC15" s="247"/>
      <c r="QD15" s="247"/>
      <c r="QE15" s="247"/>
      <c r="QF15" s="247"/>
      <c r="QG15" s="247"/>
      <c r="QH15" s="247"/>
      <c r="QI15" s="247"/>
      <c r="QJ15" s="247"/>
      <c r="QK15" s="247"/>
      <c r="QL15" s="247"/>
      <c r="QM15" s="247"/>
      <c r="QN15" s="247"/>
      <c r="QO15" s="247"/>
      <c r="QP15" s="247"/>
      <c r="QQ15" s="247"/>
      <c r="QR15" s="247"/>
      <c r="QS15" s="247"/>
      <c r="QT15" s="247"/>
      <c r="QU15" s="247"/>
      <c r="QV15" s="247"/>
      <c r="QW15" s="247"/>
      <c r="QX15" s="247"/>
      <c r="QY15" s="247"/>
      <c r="QZ15" s="247"/>
      <c r="RA15" s="247"/>
      <c r="RB15" s="247"/>
      <c r="RC15" s="247"/>
      <c r="RD15" s="247"/>
      <c r="RE15" s="247"/>
      <c r="RF15" s="247"/>
      <c r="RG15" s="247"/>
      <c r="RH15" s="247"/>
      <c r="RI15" s="247"/>
      <c r="RJ15" s="247"/>
      <c r="RK15" s="247"/>
      <c r="RL15" s="247"/>
      <c r="RM15" s="247"/>
      <c r="RN15" s="247"/>
      <c r="RO15" s="247"/>
      <c r="RP15" s="247"/>
      <c r="RQ15" s="247"/>
      <c r="RR15" s="247"/>
      <c r="RS15" s="247"/>
      <c r="RT15" s="247"/>
      <c r="RU15" s="247"/>
      <c r="RV15" s="247"/>
      <c r="RW15" s="247"/>
      <c r="RX15" s="247"/>
      <c r="RY15" s="247"/>
      <c r="RZ15" s="247"/>
      <c r="SA15" s="247"/>
      <c r="SB15" s="247"/>
      <c r="SC15" s="247"/>
      <c r="SD15" s="247"/>
      <c r="SE15" s="247"/>
      <c r="SF15" s="247"/>
      <c r="SG15" s="247"/>
      <c r="SH15" s="247"/>
      <c r="SI15" s="247"/>
      <c r="SJ15" s="247"/>
      <c r="SK15" s="247"/>
      <c r="SL15" s="247"/>
      <c r="SM15" s="247"/>
      <c r="SN15" s="247"/>
      <c r="SO15" s="247"/>
      <c r="SP15" s="247"/>
      <c r="SQ15" s="247"/>
      <c r="SR15" s="247"/>
      <c r="SS15" s="247"/>
      <c r="ST15" s="247"/>
      <c r="SU15" s="247"/>
      <c r="SV15" s="247"/>
      <c r="SW15" s="247"/>
      <c r="SX15" s="247"/>
      <c r="SY15" s="247"/>
      <c r="SZ15" s="247"/>
      <c r="TA15" s="247"/>
      <c r="TB15" s="247"/>
      <c r="TC15" s="247"/>
      <c r="TD15" s="247"/>
      <c r="TE15" s="247"/>
      <c r="TF15" s="247"/>
      <c r="TG15" s="247"/>
      <c r="TH15" s="247"/>
      <c r="TI15" s="247"/>
      <c r="TJ15" s="247"/>
      <c r="TK15" s="247"/>
      <c r="TL15" s="247"/>
      <c r="TM15" s="247"/>
      <c r="TN15" s="247"/>
      <c r="TO15" s="247"/>
      <c r="TP15" s="247"/>
      <c r="TQ15" s="247"/>
      <c r="TR15" s="247"/>
      <c r="TS15" s="247"/>
      <c r="TT15" s="247"/>
      <c r="TU15" s="247"/>
      <c r="TV15" s="247"/>
      <c r="TW15" s="247"/>
      <c r="TX15" s="247"/>
      <c r="TY15" s="247"/>
      <c r="TZ15" s="247"/>
      <c r="UA15" s="247"/>
      <c r="UB15" s="247"/>
      <c r="UC15" s="247"/>
      <c r="UD15" s="247"/>
      <c r="UE15" s="247"/>
      <c r="UF15" s="247"/>
      <c r="UG15" s="247"/>
      <c r="UH15" s="247"/>
      <c r="UI15" s="247"/>
      <c r="UJ15" s="247"/>
      <c r="UK15" s="247"/>
      <c r="UL15" s="247"/>
      <c r="UM15" s="247"/>
      <c r="UN15" s="247"/>
      <c r="UO15" s="247"/>
      <c r="UP15" s="247"/>
      <c r="UQ15" s="247"/>
      <c r="UR15" s="247"/>
      <c r="US15" s="247"/>
      <c r="UT15" s="247"/>
      <c r="UU15" s="247"/>
      <c r="UV15" s="247"/>
      <c r="UW15" s="247"/>
      <c r="UX15" s="247"/>
      <c r="UY15" s="247"/>
      <c r="UZ15" s="247"/>
      <c r="VA15" s="247"/>
      <c r="VB15" s="247"/>
      <c r="VC15" s="247"/>
      <c r="VD15" s="247"/>
      <c r="VE15" s="247"/>
      <c r="VF15" s="247"/>
      <c r="VG15" s="247"/>
      <c r="VH15" s="247"/>
      <c r="VI15" s="247"/>
      <c r="VJ15" s="247"/>
      <c r="VK15" s="247"/>
      <c r="VL15" s="247"/>
      <c r="VM15" s="247"/>
      <c r="VN15" s="247"/>
      <c r="VO15" s="247"/>
      <c r="VP15" s="247"/>
      <c r="VQ15" s="247"/>
      <c r="VR15" s="247"/>
      <c r="VS15" s="247"/>
      <c r="VT15" s="247"/>
      <c r="VU15" s="247"/>
      <c r="VV15" s="247"/>
      <c r="VW15" s="247"/>
      <c r="VX15" s="247"/>
      <c r="VY15" s="247"/>
      <c r="VZ15" s="247"/>
      <c r="WA15" s="247"/>
      <c r="WB15" s="247"/>
      <c r="WC15" s="247"/>
      <c r="WD15" s="247"/>
      <c r="WE15" s="247"/>
      <c r="WF15" s="247"/>
      <c r="WG15" s="247"/>
      <c r="WH15" s="247"/>
      <c r="WI15" s="247"/>
      <c r="WJ15" s="247"/>
      <c r="WK15" s="247"/>
      <c r="WL15" s="247"/>
      <c r="WM15" s="247"/>
      <c r="WN15" s="247"/>
      <c r="WO15" s="247"/>
      <c r="WP15" s="247"/>
      <c r="WQ15" s="247"/>
      <c r="WR15" s="247"/>
      <c r="WS15" s="247"/>
      <c r="WT15" s="247"/>
      <c r="WU15" s="247"/>
      <c r="WV15" s="247"/>
      <c r="WW15" s="247"/>
      <c r="WX15" s="247"/>
      <c r="WY15" s="247"/>
      <c r="WZ15" s="247"/>
      <c r="XA15" s="247"/>
      <c r="XB15" s="247"/>
      <c r="XC15" s="247"/>
      <c r="XD15" s="247"/>
      <c r="XE15" s="247"/>
      <c r="XF15" s="247"/>
      <c r="XG15" s="247"/>
      <c r="XH15" s="247"/>
      <c r="XI15" s="247"/>
      <c r="XJ15" s="247"/>
      <c r="XK15" s="247"/>
      <c r="XL15" s="247"/>
      <c r="XM15" s="247"/>
      <c r="XN15" s="247"/>
      <c r="XO15" s="247"/>
      <c r="XP15" s="247"/>
      <c r="XQ15" s="247"/>
      <c r="XR15" s="247"/>
      <c r="XS15" s="247"/>
      <c r="XT15" s="247"/>
      <c r="XU15" s="247"/>
      <c r="XV15" s="247"/>
      <c r="XW15" s="247"/>
      <c r="XX15" s="247"/>
      <c r="XY15" s="247"/>
      <c r="XZ15" s="247"/>
      <c r="YA15" s="247"/>
      <c r="YB15" s="247"/>
      <c r="YC15" s="247"/>
      <c r="YD15" s="247"/>
      <c r="YE15" s="247"/>
      <c r="YF15" s="247"/>
      <c r="YG15" s="247"/>
      <c r="YH15" s="247"/>
      <c r="YI15" s="247"/>
      <c r="YJ15" s="247"/>
      <c r="YK15" s="247"/>
      <c r="YL15" s="247"/>
      <c r="YM15" s="247"/>
      <c r="YN15" s="247"/>
      <c r="YO15" s="247"/>
      <c r="YP15" s="247"/>
      <c r="YQ15" s="247"/>
      <c r="YR15" s="247"/>
      <c r="YS15" s="247"/>
      <c r="YT15" s="247"/>
      <c r="YU15" s="247"/>
      <c r="YV15" s="247"/>
      <c r="YW15" s="247"/>
      <c r="YX15" s="247"/>
      <c r="YY15" s="247"/>
      <c r="YZ15" s="247"/>
      <c r="ZA15" s="247"/>
      <c r="ZB15" s="247"/>
      <c r="ZC15" s="247"/>
      <c r="ZD15" s="247"/>
      <c r="ZE15" s="247"/>
      <c r="ZF15" s="247"/>
      <c r="ZG15" s="247"/>
      <c r="ZH15" s="247"/>
      <c r="ZI15" s="247"/>
      <c r="ZJ15" s="247"/>
      <c r="ZK15" s="247"/>
      <c r="ZL15" s="247"/>
      <c r="ZM15" s="247"/>
      <c r="ZN15" s="247"/>
      <c r="ZO15" s="247"/>
      <c r="ZP15" s="247"/>
      <c r="ZQ15" s="247"/>
      <c r="ZR15" s="247"/>
      <c r="ZS15" s="247"/>
      <c r="ZT15" s="247"/>
      <c r="ZU15" s="247"/>
      <c r="ZV15" s="247"/>
      <c r="ZW15" s="247"/>
      <c r="ZX15" s="247"/>
      <c r="ZY15" s="247"/>
      <c r="ZZ15" s="247"/>
      <c r="AAA15" s="247"/>
      <c r="AAB15" s="247"/>
      <c r="AAC15" s="247"/>
      <c r="AAD15" s="247"/>
      <c r="AAE15" s="247"/>
      <c r="AAF15" s="247"/>
      <c r="AAG15" s="247"/>
      <c r="AAH15" s="247"/>
      <c r="AAI15" s="247"/>
      <c r="AAJ15" s="247"/>
      <c r="AAK15" s="247"/>
      <c r="AAL15" s="247"/>
      <c r="AAM15" s="247"/>
      <c r="AAN15" s="247"/>
      <c r="AAO15" s="247"/>
      <c r="AAP15" s="247"/>
      <c r="AAQ15" s="247"/>
      <c r="AAR15" s="247"/>
      <c r="AAS15" s="247"/>
      <c r="AAT15" s="247"/>
      <c r="AAU15" s="247"/>
      <c r="AAV15" s="247"/>
      <c r="AAW15" s="247"/>
      <c r="AAX15" s="247"/>
      <c r="AAY15" s="247"/>
      <c r="AAZ15" s="247"/>
      <c r="ABA15" s="247"/>
      <c r="ABB15" s="247"/>
      <c r="ABC15" s="247"/>
      <c r="ABD15" s="247"/>
      <c r="ABE15" s="247"/>
      <c r="ABF15" s="247"/>
      <c r="ABG15" s="247"/>
      <c r="ABH15" s="247"/>
      <c r="ABI15" s="247"/>
      <c r="ABJ15" s="247"/>
      <c r="ABK15" s="247"/>
      <c r="ABL15" s="247"/>
      <c r="ABM15" s="247"/>
      <c r="ABN15" s="247"/>
      <c r="ABO15" s="247"/>
      <c r="ABP15" s="247"/>
      <c r="ABQ15" s="247"/>
      <c r="ABR15" s="247"/>
      <c r="ABS15" s="247"/>
      <c r="ABT15" s="247"/>
      <c r="ABU15" s="247"/>
      <c r="ABV15" s="247"/>
      <c r="ABW15" s="247"/>
      <c r="ABX15" s="247"/>
      <c r="ABY15" s="247"/>
      <c r="ABZ15" s="247"/>
      <c r="ACA15" s="247"/>
      <c r="ACB15" s="247"/>
      <c r="ACC15" s="247"/>
      <c r="ACD15" s="247"/>
      <c r="ACE15" s="247"/>
      <c r="ACF15" s="247"/>
      <c r="ACG15" s="247"/>
      <c r="ACH15" s="247"/>
      <c r="ACI15" s="247"/>
      <c r="ACJ15" s="247"/>
      <c r="ACK15" s="247"/>
      <c r="ACL15" s="247"/>
      <c r="ACM15" s="247"/>
      <c r="ACN15" s="247"/>
      <c r="ACO15" s="247"/>
      <c r="ACP15" s="247"/>
      <c r="ACQ15" s="247"/>
      <c r="ACR15" s="247"/>
      <c r="ACS15" s="247"/>
      <c r="ACT15" s="247"/>
      <c r="ACU15" s="247"/>
      <c r="ACV15" s="247"/>
      <c r="ACW15" s="247"/>
      <c r="ACX15" s="247"/>
      <c r="ACY15" s="247"/>
      <c r="ACZ15" s="247"/>
      <c r="ADA15" s="247"/>
      <c r="ADB15" s="247"/>
      <c r="ADC15" s="247"/>
      <c r="ADD15" s="247"/>
      <c r="ADE15" s="247"/>
      <c r="ADF15" s="247"/>
      <c r="ADG15" s="247"/>
      <c r="ADH15" s="247"/>
      <c r="ADI15" s="247"/>
      <c r="ADJ15" s="247"/>
      <c r="ADK15" s="247"/>
      <c r="ADL15" s="247"/>
      <c r="ADM15" s="247"/>
      <c r="ADN15" s="247"/>
      <c r="ADO15" s="247"/>
      <c r="ADP15" s="247"/>
      <c r="ADQ15" s="247"/>
      <c r="ADR15" s="247"/>
      <c r="ADS15" s="247"/>
      <c r="ADT15" s="247"/>
      <c r="ADU15" s="247"/>
      <c r="ADV15" s="247"/>
      <c r="ADW15" s="247"/>
      <c r="ADX15" s="247"/>
      <c r="ADY15" s="247"/>
      <c r="ADZ15" s="247"/>
      <c r="AEA15" s="247"/>
      <c r="AEB15" s="247"/>
      <c r="AEC15" s="247"/>
      <c r="AED15" s="247"/>
      <c r="AEE15" s="247"/>
      <c r="AEF15" s="247"/>
      <c r="AEG15" s="247"/>
      <c r="AEH15" s="247"/>
      <c r="AEI15" s="247"/>
      <c r="AEJ15" s="247"/>
      <c r="AEK15" s="247"/>
      <c r="AEL15" s="247"/>
      <c r="AEM15" s="247"/>
      <c r="AEN15" s="247"/>
      <c r="AEO15" s="247"/>
      <c r="AEP15" s="247"/>
      <c r="AEQ15" s="247"/>
      <c r="AER15" s="247"/>
      <c r="AES15" s="247"/>
      <c r="AET15" s="247"/>
      <c r="AEU15" s="247"/>
      <c r="AEV15" s="247"/>
      <c r="AEW15" s="247"/>
      <c r="AEX15" s="247"/>
      <c r="AEY15" s="247"/>
      <c r="AEZ15" s="247"/>
      <c r="AFA15" s="247"/>
      <c r="AFB15" s="247"/>
      <c r="AFC15" s="247"/>
      <c r="AFD15" s="247"/>
      <c r="AFE15" s="247"/>
      <c r="AFF15" s="247"/>
      <c r="AFG15" s="247"/>
      <c r="AFH15" s="247"/>
      <c r="AFI15" s="247"/>
      <c r="AFJ15" s="247"/>
      <c r="AFK15" s="247"/>
      <c r="AFL15" s="247"/>
      <c r="AFM15" s="247"/>
      <c r="AFN15" s="247"/>
      <c r="AFO15" s="247"/>
      <c r="AFP15" s="247"/>
      <c r="AFQ15" s="247"/>
      <c r="AFR15" s="247"/>
      <c r="AFS15" s="247"/>
      <c r="AFT15" s="247"/>
      <c r="AFU15" s="247"/>
      <c r="AFV15" s="247"/>
      <c r="AFW15" s="247"/>
      <c r="AFX15" s="247"/>
      <c r="AFY15" s="247"/>
      <c r="AFZ15" s="247"/>
      <c r="AGA15" s="247"/>
      <c r="AGB15" s="247"/>
      <c r="AGC15" s="247"/>
      <c r="AGD15" s="247"/>
      <c r="AGE15" s="247"/>
      <c r="AGF15" s="247"/>
      <c r="AGG15" s="247"/>
      <c r="AGH15" s="247"/>
      <c r="AGI15" s="247"/>
      <c r="AGJ15" s="247"/>
      <c r="AGK15" s="247"/>
      <c r="AGL15" s="247"/>
      <c r="AGM15" s="247"/>
      <c r="AGN15" s="247"/>
      <c r="AGO15" s="247"/>
      <c r="AGP15" s="247"/>
      <c r="AGQ15" s="247"/>
      <c r="AGR15" s="247"/>
      <c r="AGS15" s="247"/>
      <c r="AGT15" s="247"/>
      <c r="AGU15" s="247"/>
      <c r="AGV15" s="247"/>
      <c r="AGW15" s="247"/>
      <c r="AGX15" s="247"/>
      <c r="AGY15" s="247"/>
      <c r="AGZ15" s="247"/>
      <c r="AHA15" s="247"/>
    </row>
    <row r="16" spans="1:885" ht="30" customHeight="1" x14ac:dyDescent="0.3">
      <c r="A16" s="267"/>
      <c r="B16" s="280"/>
      <c r="C16" s="269"/>
      <c r="D16" s="269"/>
      <c r="E16" s="269"/>
      <c r="F16" s="269"/>
      <c r="G16" s="269"/>
      <c r="H16" s="269"/>
      <c r="I16" s="269"/>
      <c r="J16" s="270"/>
      <c r="K16" s="280"/>
      <c r="L16" s="278"/>
      <c r="M16" s="605"/>
      <c r="N16" s="298"/>
      <c r="O16" s="271"/>
      <c r="P16" s="245"/>
      <c r="Q16" s="245"/>
      <c r="R16" s="245"/>
      <c r="S16" s="245"/>
      <c r="T16" s="245"/>
      <c r="U16" s="245"/>
      <c r="V16" s="245"/>
      <c r="W16" s="245"/>
      <c r="X16" s="245"/>
      <c r="Y16" s="245"/>
      <c r="Z16" s="245"/>
      <c r="AA16" s="245"/>
      <c r="AB16" s="245"/>
      <c r="AC16" s="245"/>
      <c r="AD16" s="245"/>
      <c r="AE16" s="245"/>
      <c r="AF16" s="245"/>
      <c r="AG16" s="245"/>
      <c r="AH16" s="245"/>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5"/>
      <c r="BN16" s="245"/>
      <c r="BO16" s="245"/>
      <c r="BP16" s="245"/>
      <c r="BQ16" s="245"/>
      <c r="BR16" s="245"/>
      <c r="BS16" s="245"/>
      <c r="BT16" s="245"/>
      <c r="BU16" s="245"/>
      <c r="BV16" s="245"/>
      <c r="BW16" s="245"/>
      <c r="BX16" s="245"/>
      <c r="BY16" s="245"/>
      <c r="BZ16" s="245"/>
      <c r="CA16" s="245"/>
      <c r="CB16" s="245"/>
      <c r="CC16" s="245"/>
      <c r="CD16" s="245"/>
      <c r="CE16" s="245"/>
      <c r="CF16" s="245"/>
      <c r="CG16" s="245"/>
      <c r="CH16" s="245"/>
      <c r="CI16" s="245"/>
      <c r="CJ16" s="245"/>
      <c r="CK16" s="245"/>
      <c r="CL16" s="245"/>
      <c r="CM16" s="245"/>
      <c r="CN16" s="245"/>
      <c r="CO16" s="245"/>
      <c r="CP16" s="245"/>
      <c r="CQ16" s="245"/>
      <c r="CR16" s="245"/>
      <c r="CS16" s="245"/>
      <c r="CT16" s="245"/>
      <c r="CU16" s="245"/>
      <c r="CV16" s="245"/>
      <c r="CW16" s="245"/>
      <c r="CX16" s="245"/>
      <c r="CY16" s="245"/>
      <c r="CZ16" s="245"/>
      <c r="DA16" s="245"/>
      <c r="DB16" s="245"/>
      <c r="DC16" s="245"/>
      <c r="DD16" s="245"/>
      <c r="DE16" s="245"/>
      <c r="DF16" s="245"/>
      <c r="DG16" s="245"/>
      <c r="DH16" s="245"/>
      <c r="DI16" s="245"/>
      <c r="DJ16" s="245"/>
      <c r="DK16" s="245"/>
      <c r="DL16" s="245"/>
      <c r="DM16" s="245"/>
      <c r="DN16" s="245"/>
      <c r="DO16" s="245"/>
      <c r="DP16" s="245"/>
      <c r="DQ16" s="245"/>
      <c r="DR16" s="245"/>
      <c r="DS16" s="245"/>
      <c r="DT16" s="245"/>
      <c r="DU16" s="245"/>
      <c r="DV16" s="245"/>
      <c r="DW16" s="245"/>
      <c r="DX16" s="245"/>
      <c r="DY16" s="245"/>
      <c r="DZ16" s="245"/>
      <c r="EA16" s="245"/>
      <c r="EB16" s="245"/>
      <c r="EC16" s="245"/>
      <c r="ED16" s="245"/>
      <c r="EE16" s="245"/>
      <c r="EF16" s="245"/>
      <c r="EG16" s="245"/>
      <c r="EH16" s="245"/>
      <c r="EI16" s="245"/>
      <c r="EJ16" s="245"/>
      <c r="EK16" s="245"/>
      <c r="EL16" s="245"/>
      <c r="EM16" s="245"/>
      <c r="EN16" s="245"/>
      <c r="EO16" s="245"/>
      <c r="EP16" s="245"/>
      <c r="EQ16" s="245"/>
      <c r="ER16" s="245"/>
      <c r="ES16" s="245"/>
      <c r="ET16" s="245"/>
      <c r="EU16" s="245"/>
      <c r="EV16" s="245"/>
      <c r="EW16" s="245"/>
      <c r="EX16" s="245"/>
      <c r="EY16" s="245"/>
      <c r="EZ16" s="245"/>
      <c r="FA16" s="245"/>
      <c r="FB16" s="245"/>
      <c r="FC16" s="245"/>
      <c r="FD16" s="245"/>
      <c r="FE16" s="245"/>
      <c r="FF16" s="245"/>
      <c r="FG16" s="245"/>
      <c r="FH16" s="245"/>
      <c r="FI16" s="245"/>
      <c r="FJ16" s="245"/>
      <c r="FK16" s="245"/>
      <c r="FL16" s="245"/>
      <c r="FM16" s="245"/>
      <c r="FN16" s="245"/>
      <c r="FO16" s="245"/>
      <c r="FP16" s="245"/>
      <c r="FQ16" s="245"/>
      <c r="FR16" s="245"/>
      <c r="FS16" s="245"/>
      <c r="FT16" s="245"/>
      <c r="FU16" s="245"/>
      <c r="FV16" s="245"/>
      <c r="FW16" s="245"/>
      <c r="FX16" s="245"/>
      <c r="FY16" s="245"/>
      <c r="FZ16" s="245"/>
      <c r="GA16" s="245"/>
      <c r="GB16" s="245"/>
      <c r="GC16" s="245"/>
      <c r="GD16" s="245"/>
      <c r="GE16" s="245"/>
      <c r="GF16" s="245"/>
      <c r="GG16" s="245"/>
      <c r="GH16" s="245"/>
      <c r="GI16" s="245"/>
      <c r="GJ16" s="245"/>
      <c r="GK16" s="245"/>
      <c r="GL16" s="245"/>
      <c r="GM16" s="245"/>
      <c r="GN16" s="245"/>
      <c r="GO16" s="245"/>
      <c r="GP16" s="245"/>
      <c r="GQ16" s="245"/>
      <c r="GR16" s="245"/>
      <c r="GS16" s="245"/>
      <c r="GT16" s="245"/>
      <c r="GU16" s="245"/>
      <c r="GV16" s="245"/>
      <c r="GW16" s="245"/>
      <c r="GX16" s="245"/>
      <c r="GY16" s="245"/>
      <c r="GZ16" s="245"/>
      <c r="HA16" s="245"/>
      <c r="HB16" s="245"/>
      <c r="HC16" s="245"/>
      <c r="HD16" s="245"/>
      <c r="HE16" s="245"/>
      <c r="HF16" s="245"/>
      <c r="HG16" s="245"/>
      <c r="HH16" s="245"/>
      <c r="HI16" s="245"/>
      <c r="HJ16" s="245"/>
      <c r="HK16" s="245"/>
      <c r="HL16" s="245"/>
      <c r="HM16" s="245"/>
      <c r="HN16" s="245"/>
      <c r="HO16" s="245"/>
      <c r="HP16" s="245"/>
      <c r="HQ16" s="245"/>
      <c r="HR16" s="245"/>
      <c r="HS16" s="245"/>
      <c r="HT16" s="245"/>
      <c r="HU16" s="245"/>
      <c r="HV16" s="245"/>
      <c r="HW16" s="245"/>
      <c r="HX16" s="245"/>
      <c r="HY16" s="245"/>
      <c r="HZ16" s="245"/>
      <c r="IA16" s="245"/>
      <c r="IB16" s="245"/>
      <c r="IC16" s="245"/>
      <c r="ID16" s="245"/>
      <c r="IE16" s="245"/>
      <c r="IF16" s="245"/>
      <c r="IG16" s="245"/>
      <c r="IH16" s="245"/>
      <c r="II16" s="245"/>
      <c r="IJ16" s="245"/>
      <c r="IK16" s="245"/>
      <c r="IL16" s="245"/>
      <c r="IM16" s="245"/>
      <c r="IN16" s="245"/>
      <c r="IO16" s="245"/>
      <c r="IP16" s="245"/>
      <c r="IQ16" s="245"/>
      <c r="IR16" s="245"/>
      <c r="IS16" s="245"/>
      <c r="IT16" s="245"/>
      <c r="IU16" s="245"/>
      <c r="IV16" s="245"/>
      <c r="IW16" s="245"/>
      <c r="IX16" s="245"/>
      <c r="IY16" s="245"/>
      <c r="IZ16" s="245"/>
      <c r="JA16" s="245"/>
      <c r="JB16" s="245"/>
      <c r="JC16" s="245"/>
      <c r="JD16" s="245"/>
      <c r="JE16" s="245"/>
      <c r="JF16" s="245"/>
      <c r="JG16" s="245"/>
      <c r="JH16" s="245"/>
      <c r="JI16" s="245"/>
      <c r="JJ16" s="245"/>
      <c r="JK16" s="245"/>
      <c r="JL16" s="245"/>
      <c r="JM16" s="245"/>
      <c r="JN16" s="245"/>
      <c r="JO16" s="245"/>
      <c r="JP16" s="245"/>
      <c r="JQ16" s="245"/>
      <c r="JR16" s="245"/>
      <c r="JS16" s="245"/>
      <c r="JT16" s="245"/>
      <c r="JU16" s="245"/>
      <c r="JV16" s="245"/>
      <c r="JW16" s="245"/>
      <c r="JX16" s="245"/>
      <c r="JY16" s="245"/>
      <c r="JZ16" s="245"/>
      <c r="KA16" s="245"/>
      <c r="KB16" s="245"/>
      <c r="KC16" s="245"/>
      <c r="KD16" s="245"/>
      <c r="KE16" s="245"/>
      <c r="KF16" s="245"/>
      <c r="KG16" s="245"/>
      <c r="KH16" s="245"/>
      <c r="KI16" s="245"/>
      <c r="KJ16" s="245"/>
      <c r="KK16" s="245"/>
      <c r="KL16" s="245"/>
      <c r="KM16" s="245"/>
      <c r="KN16" s="245"/>
      <c r="KO16" s="245"/>
      <c r="KP16" s="245"/>
      <c r="KQ16" s="245"/>
      <c r="KR16" s="245"/>
      <c r="KS16" s="245"/>
      <c r="KT16" s="245"/>
      <c r="KU16" s="245"/>
      <c r="KV16" s="245"/>
      <c r="KW16" s="245"/>
      <c r="KX16" s="245"/>
      <c r="KY16" s="245"/>
      <c r="KZ16" s="245"/>
      <c r="LA16" s="245"/>
      <c r="LB16" s="245"/>
      <c r="LC16" s="245"/>
      <c r="LD16" s="245"/>
      <c r="LE16" s="245"/>
      <c r="LF16" s="245"/>
      <c r="LG16" s="245"/>
      <c r="LH16" s="245"/>
      <c r="LI16" s="245"/>
      <c r="LJ16" s="245"/>
      <c r="LK16" s="245"/>
      <c r="LL16" s="245"/>
      <c r="LM16" s="245"/>
      <c r="LN16" s="245"/>
      <c r="LO16" s="245"/>
      <c r="LP16" s="245"/>
      <c r="LQ16" s="245"/>
      <c r="LR16" s="245"/>
      <c r="LS16" s="245"/>
      <c r="LT16" s="245"/>
      <c r="LU16" s="245"/>
      <c r="LV16" s="245"/>
      <c r="LW16" s="245"/>
      <c r="LX16" s="245"/>
      <c r="LY16" s="245"/>
      <c r="LZ16" s="245"/>
      <c r="MA16" s="245"/>
      <c r="MB16" s="245"/>
      <c r="MC16" s="245"/>
      <c r="MD16" s="245"/>
      <c r="ME16" s="245"/>
      <c r="MF16" s="245"/>
      <c r="MG16" s="245"/>
      <c r="MH16" s="245"/>
      <c r="MI16" s="245"/>
      <c r="MJ16" s="245"/>
      <c r="MK16" s="245"/>
      <c r="ML16" s="245"/>
      <c r="MM16" s="245"/>
      <c r="MN16" s="245"/>
      <c r="MO16" s="245"/>
      <c r="MP16" s="245"/>
      <c r="MQ16" s="245"/>
      <c r="MR16" s="245"/>
      <c r="MS16" s="245"/>
      <c r="MT16" s="245"/>
      <c r="MU16" s="245"/>
      <c r="MV16" s="245"/>
      <c r="MW16" s="245"/>
      <c r="MX16" s="245"/>
      <c r="MY16" s="245"/>
      <c r="MZ16" s="245"/>
      <c r="NA16" s="245"/>
      <c r="NB16" s="245"/>
      <c r="NC16" s="245"/>
      <c r="ND16" s="245"/>
      <c r="NE16" s="245"/>
      <c r="NF16" s="245"/>
      <c r="NG16" s="245"/>
      <c r="NH16" s="245"/>
      <c r="NI16" s="245"/>
      <c r="NJ16" s="245"/>
      <c r="NK16" s="245"/>
      <c r="NL16" s="245"/>
      <c r="NM16" s="245"/>
      <c r="NN16" s="245"/>
      <c r="NO16" s="245"/>
      <c r="NP16" s="245"/>
      <c r="NQ16" s="245"/>
      <c r="NR16" s="245"/>
      <c r="NS16" s="245"/>
      <c r="NT16" s="245"/>
      <c r="NU16" s="245"/>
      <c r="NV16" s="245"/>
      <c r="NW16" s="245"/>
      <c r="NX16" s="245"/>
      <c r="NY16" s="245"/>
      <c r="NZ16" s="245"/>
      <c r="OA16" s="245"/>
      <c r="OB16" s="245"/>
      <c r="OC16" s="245"/>
      <c r="OD16" s="245"/>
      <c r="OE16" s="245"/>
      <c r="OF16" s="245"/>
      <c r="OG16" s="245"/>
      <c r="OH16" s="245"/>
      <c r="OI16" s="245"/>
      <c r="OJ16" s="245"/>
      <c r="OK16" s="245"/>
      <c r="OL16" s="245"/>
      <c r="OM16" s="245"/>
      <c r="ON16" s="245"/>
      <c r="OO16" s="245"/>
      <c r="OP16" s="245"/>
      <c r="OQ16" s="245"/>
      <c r="OR16" s="245"/>
      <c r="OS16" s="245"/>
      <c r="OT16" s="245"/>
      <c r="OU16" s="245"/>
      <c r="OV16" s="245"/>
      <c r="OW16" s="245"/>
      <c r="OX16" s="245"/>
      <c r="OY16" s="245"/>
      <c r="OZ16" s="245"/>
      <c r="PA16" s="245"/>
      <c r="PB16" s="245"/>
      <c r="PC16" s="245"/>
      <c r="PD16" s="245"/>
      <c r="PE16" s="245"/>
      <c r="PF16" s="245"/>
      <c r="PG16" s="245"/>
      <c r="PH16" s="245"/>
      <c r="PI16" s="245"/>
      <c r="PJ16" s="245"/>
      <c r="PK16" s="245"/>
      <c r="PL16" s="245"/>
      <c r="PM16" s="245"/>
      <c r="PN16" s="245"/>
      <c r="PO16" s="245"/>
      <c r="PP16" s="245"/>
      <c r="PQ16" s="245"/>
      <c r="PR16" s="245"/>
      <c r="PS16" s="245"/>
      <c r="PT16" s="245"/>
      <c r="PU16" s="245"/>
      <c r="PV16" s="245"/>
      <c r="PW16" s="245"/>
      <c r="PX16" s="245"/>
      <c r="PY16" s="245"/>
      <c r="PZ16" s="245"/>
      <c r="QA16" s="245"/>
      <c r="QB16" s="245"/>
      <c r="QC16" s="245"/>
      <c r="QD16" s="245"/>
      <c r="QE16" s="245"/>
      <c r="QF16" s="245"/>
      <c r="QG16" s="245"/>
      <c r="QH16" s="245"/>
      <c r="QI16" s="245"/>
      <c r="QJ16" s="245"/>
      <c r="QK16" s="245"/>
      <c r="QL16" s="245"/>
      <c r="QM16" s="245"/>
      <c r="QN16" s="245"/>
      <c r="QO16" s="245"/>
      <c r="QP16" s="245"/>
      <c r="QQ16" s="245"/>
      <c r="QR16" s="245"/>
      <c r="QS16" s="245"/>
      <c r="QT16" s="245"/>
      <c r="QU16" s="245"/>
      <c r="QV16" s="245"/>
      <c r="QW16" s="245"/>
      <c r="QX16" s="245"/>
      <c r="QY16" s="245"/>
      <c r="QZ16" s="245"/>
      <c r="RA16" s="245"/>
      <c r="RB16" s="245"/>
      <c r="RC16" s="245"/>
      <c r="RD16" s="245"/>
      <c r="RE16" s="245"/>
      <c r="RF16" s="245"/>
      <c r="RG16" s="245"/>
      <c r="RH16" s="245"/>
      <c r="RI16" s="245"/>
      <c r="RJ16" s="245"/>
      <c r="RK16" s="245"/>
      <c r="RL16" s="245"/>
      <c r="RM16" s="245"/>
      <c r="RN16" s="245"/>
      <c r="RO16" s="245"/>
      <c r="RP16" s="245"/>
      <c r="RQ16" s="245"/>
      <c r="RR16" s="245"/>
      <c r="RS16" s="245"/>
      <c r="RT16" s="245"/>
      <c r="RU16" s="245"/>
      <c r="RV16" s="245"/>
      <c r="RW16" s="245"/>
      <c r="RX16" s="245"/>
      <c r="RY16" s="245"/>
      <c r="RZ16" s="245"/>
      <c r="SA16" s="245"/>
      <c r="SB16" s="245"/>
      <c r="SC16" s="245"/>
      <c r="SD16" s="245"/>
      <c r="SE16" s="245"/>
      <c r="SF16" s="245"/>
      <c r="SG16" s="245"/>
      <c r="SH16" s="245"/>
      <c r="SI16" s="245"/>
      <c r="SJ16" s="245"/>
      <c r="SK16" s="245"/>
      <c r="SL16" s="245"/>
      <c r="SM16" s="245"/>
      <c r="SN16" s="245"/>
      <c r="SO16" s="245"/>
      <c r="SP16" s="245"/>
      <c r="SQ16" s="245"/>
      <c r="SR16" s="245"/>
      <c r="SS16" s="245"/>
      <c r="ST16" s="245"/>
      <c r="SU16" s="245"/>
      <c r="SV16" s="245"/>
      <c r="SW16" s="245"/>
      <c r="SX16" s="245"/>
      <c r="SY16" s="245"/>
      <c r="SZ16" s="245"/>
      <c r="TA16" s="245"/>
      <c r="TB16" s="245"/>
      <c r="TC16" s="245"/>
      <c r="TD16" s="245"/>
      <c r="TE16" s="245"/>
      <c r="TF16" s="245"/>
      <c r="TG16" s="245"/>
      <c r="TH16" s="245"/>
      <c r="TI16" s="245"/>
      <c r="TJ16" s="245"/>
      <c r="TK16" s="245"/>
      <c r="TL16" s="245"/>
      <c r="TM16" s="245"/>
      <c r="TN16" s="245"/>
      <c r="TO16" s="245"/>
      <c r="TP16" s="245"/>
      <c r="TQ16" s="245"/>
      <c r="TR16" s="245"/>
      <c r="TS16" s="245"/>
      <c r="TT16" s="245"/>
      <c r="TU16" s="245"/>
      <c r="TV16" s="245"/>
      <c r="TW16" s="245"/>
      <c r="TX16" s="245"/>
      <c r="TY16" s="245"/>
      <c r="TZ16" s="245"/>
      <c r="UA16" s="245"/>
      <c r="UB16" s="245"/>
      <c r="UC16" s="245"/>
      <c r="UD16" s="245"/>
      <c r="UE16" s="245"/>
      <c r="UF16" s="245"/>
      <c r="UG16" s="245"/>
      <c r="UH16" s="245"/>
      <c r="UI16" s="245"/>
      <c r="UJ16" s="245"/>
      <c r="UK16" s="245"/>
      <c r="UL16" s="245"/>
      <c r="UM16" s="245"/>
      <c r="UN16" s="245"/>
      <c r="UO16" s="245"/>
      <c r="UP16" s="245"/>
      <c r="UQ16" s="245"/>
      <c r="UR16" s="245"/>
      <c r="US16" s="245"/>
      <c r="UT16" s="245"/>
      <c r="UU16" s="245"/>
      <c r="UV16" s="245"/>
      <c r="UW16" s="245"/>
      <c r="UX16" s="245"/>
      <c r="UY16" s="245"/>
      <c r="UZ16" s="245"/>
      <c r="VA16" s="245"/>
      <c r="VB16" s="245"/>
      <c r="VC16" s="245"/>
      <c r="VD16" s="245"/>
      <c r="VE16" s="245"/>
      <c r="VF16" s="245"/>
      <c r="VG16" s="245"/>
      <c r="VH16" s="245"/>
      <c r="VI16" s="245"/>
      <c r="VJ16" s="245"/>
      <c r="VK16" s="245"/>
      <c r="VL16" s="245"/>
      <c r="VM16" s="245"/>
      <c r="VN16" s="245"/>
      <c r="VO16" s="245"/>
      <c r="VP16" s="245"/>
      <c r="VQ16" s="245"/>
      <c r="VR16" s="245"/>
      <c r="VS16" s="245"/>
      <c r="VT16" s="245"/>
      <c r="VU16" s="245"/>
      <c r="VV16" s="245"/>
      <c r="VW16" s="245"/>
      <c r="VX16" s="245"/>
      <c r="VY16" s="245"/>
      <c r="VZ16" s="245"/>
      <c r="WA16" s="245"/>
      <c r="WB16" s="245"/>
      <c r="WC16" s="245"/>
      <c r="WD16" s="245"/>
      <c r="WE16" s="245"/>
      <c r="WF16" s="245"/>
      <c r="WG16" s="245"/>
      <c r="WH16" s="245"/>
      <c r="WI16" s="245"/>
      <c r="WJ16" s="245"/>
      <c r="WK16" s="245"/>
      <c r="WL16" s="245"/>
      <c r="WM16" s="245"/>
      <c r="WN16" s="245"/>
      <c r="WO16" s="245"/>
      <c r="WP16" s="245"/>
      <c r="WQ16" s="245"/>
      <c r="WR16" s="245"/>
      <c r="WS16" s="245"/>
      <c r="WT16" s="245"/>
      <c r="WU16" s="245"/>
      <c r="WV16" s="245"/>
      <c r="WW16" s="245"/>
      <c r="WX16" s="245"/>
      <c r="WY16" s="245"/>
      <c r="WZ16" s="245"/>
      <c r="XA16" s="245"/>
      <c r="XB16" s="245"/>
      <c r="XC16" s="245"/>
      <c r="XD16" s="245"/>
      <c r="XE16" s="245"/>
      <c r="XF16" s="245"/>
      <c r="XG16" s="245"/>
      <c r="XH16" s="245"/>
      <c r="XI16" s="245"/>
      <c r="XJ16" s="245"/>
      <c r="XK16" s="245"/>
      <c r="XL16" s="245"/>
      <c r="XM16" s="245"/>
      <c r="XN16" s="245"/>
      <c r="XO16" s="245"/>
      <c r="XP16" s="245"/>
      <c r="XQ16" s="245"/>
      <c r="XR16" s="245"/>
      <c r="XS16" s="245"/>
      <c r="XT16" s="245"/>
      <c r="XU16" s="245"/>
      <c r="XV16" s="245"/>
      <c r="XW16" s="245"/>
      <c r="XX16" s="245"/>
      <c r="XY16" s="245"/>
      <c r="XZ16" s="245"/>
      <c r="YA16" s="245"/>
      <c r="YB16" s="245"/>
      <c r="YC16" s="245"/>
      <c r="YD16" s="245"/>
      <c r="YE16" s="245"/>
      <c r="YF16" s="245"/>
      <c r="YG16" s="245"/>
      <c r="YH16" s="245"/>
      <c r="YI16" s="245"/>
      <c r="YJ16" s="245"/>
      <c r="YK16" s="245"/>
      <c r="YL16" s="245"/>
      <c r="YM16" s="245"/>
      <c r="YN16" s="245"/>
      <c r="YO16" s="245"/>
      <c r="YP16" s="245"/>
      <c r="YQ16" s="245"/>
      <c r="YR16" s="245"/>
      <c r="YS16" s="245"/>
      <c r="YT16" s="245"/>
      <c r="YU16" s="245"/>
      <c r="YV16" s="245"/>
      <c r="YW16" s="245"/>
      <c r="YX16" s="245"/>
      <c r="YY16" s="245"/>
      <c r="YZ16" s="245"/>
      <c r="ZA16" s="245"/>
      <c r="ZB16" s="245"/>
      <c r="ZC16" s="245"/>
      <c r="ZD16" s="245"/>
      <c r="ZE16" s="245"/>
      <c r="ZF16" s="245"/>
      <c r="ZG16" s="245"/>
      <c r="ZH16" s="245"/>
      <c r="ZI16" s="245"/>
      <c r="ZJ16" s="245"/>
      <c r="ZK16" s="245"/>
      <c r="ZL16" s="245"/>
      <c r="ZM16" s="245"/>
      <c r="ZN16" s="245"/>
      <c r="ZO16" s="245"/>
      <c r="ZP16" s="245"/>
      <c r="ZQ16" s="245"/>
      <c r="ZR16" s="245"/>
      <c r="ZS16" s="245"/>
      <c r="ZT16" s="245"/>
      <c r="ZU16" s="245"/>
      <c r="ZV16" s="245"/>
      <c r="ZW16" s="245"/>
      <c r="ZX16" s="245"/>
      <c r="ZY16" s="245"/>
      <c r="ZZ16" s="245"/>
      <c r="AAA16" s="245"/>
      <c r="AAB16" s="245"/>
      <c r="AAC16" s="245"/>
      <c r="AAD16" s="245"/>
      <c r="AAE16" s="245"/>
      <c r="AAF16" s="245"/>
      <c r="AAG16" s="245"/>
      <c r="AAH16" s="245"/>
      <c r="AAI16" s="245"/>
      <c r="AAJ16" s="245"/>
      <c r="AAK16" s="245"/>
      <c r="AAL16" s="245"/>
      <c r="AAM16" s="245"/>
      <c r="AAN16" s="245"/>
      <c r="AAO16" s="245"/>
      <c r="AAP16" s="245"/>
      <c r="AAQ16" s="245"/>
      <c r="AAR16" s="245"/>
      <c r="AAS16" s="245"/>
      <c r="AAT16" s="245"/>
      <c r="AAU16" s="245"/>
      <c r="AAV16" s="245"/>
      <c r="AAW16" s="245"/>
      <c r="AAX16" s="245"/>
      <c r="AAY16" s="245"/>
      <c r="AAZ16" s="245"/>
      <c r="ABA16" s="245"/>
      <c r="ABB16" s="245"/>
      <c r="ABC16" s="245"/>
      <c r="ABD16" s="245"/>
      <c r="ABE16" s="245"/>
      <c r="ABF16" s="245"/>
      <c r="ABG16" s="245"/>
      <c r="ABH16" s="245"/>
      <c r="ABI16" s="245"/>
      <c r="ABJ16" s="245"/>
      <c r="ABK16" s="245"/>
      <c r="ABL16" s="245"/>
      <c r="ABM16" s="245"/>
      <c r="ABN16" s="245"/>
      <c r="ABO16" s="245"/>
      <c r="ABP16" s="245"/>
      <c r="ABQ16" s="245"/>
      <c r="ABR16" s="245"/>
      <c r="ABS16" s="245"/>
      <c r="ABT16" s="245"/>
      <c r="ABU16" s="245"/>
      <c r="ABV16" s="245"/>
      <c r="ABW16" s="245"/>
      <c r="ABX16" s="245"/>
      <c r="ABY16" s="245"/>
      <c r="ABZ16" s="245"/>
      <c r="ACA16" s="245"/>
      <c r="ACB16" s="245"/>
      <c r="ACC16" s="245"/>
      <c r="ACD16" s="245"/>
      <c r="ACE16" s="245"/>
      <c r="ACF16" s="245"/>
      <c r="ACG16" s="245"/>
      <c r="ACH16" s="245"/>
      <c r="ACI16" s="245"/>
      <c r="ACJ16" s="245"/>
      <c r="ACK16" s="245"/>
      <c r="ACL16" s="245"/>
      <c r="ACM16" s="245"/>
      <c r="ACN16" s="245"/>
      <c r="ACO16" s="245"/>
      <c r="ACP16" s="245"/>
      <c r="ACQ16" s="245"/>
      <c r="ACR16" s="245"/>
      <c r="ACS16" s="245"/>
      <c r="ACT16" s="245"/>
      <c r="ACU16" s="245"/>
      <c r="ACV16" s="245"/>
      <c r="ACW16" s="245"/>
      <c r="ACX16" s="245"/>
      <c r="ACY16" s="245"/>
      <c r="ACZ16" s="245"/>
      <c r="ADA16" s="245"/>
      <c r="ADB16" s="245"/>
      <c r="ADC16" s="245"/>
      <c r="ADD16" s="245"/>
      <c r="ADE16" s="245"/>
      <c r="ADF16" s="245"/>
      <c r="ADG16" s="245"/>
      <c r="ADH16" s="245"/>
      <c r="ADI16" s="245"/>
      <c r="ADJ16" s="245"/>
      <c r="ADK16" s="245"/>
      <c r="ADL16" s="245"/>
      <c r="ADM16" s="245"/>
      <c r="ADN16" s="245"/>
      <c r="ADO16" s="245"/>
      <c r="ADP16" s="245"/>
      <c r="ADQ16" s="245"/>
      <c r="ADR16" s="245"/>
      <c r="ADS16" s="245"/>
      <c r="ADT16" s="245"/>
      <c r="ADU16" s="245"/>
      <c r="ADV16" s="245"/>
      <c r="ADW16" s="245"/>
      <c r="ADX16" s="245"/>
      <c r="ADY16" s="245"/>
      <c r="ADZ16" s="245"/>
      <c r="AEA16" s="245"/>
      <c r="AEB16" s="245"/>
      <c r="AEC16" s="245"/>
      <c r="AED16" s="245"/>
      <c r="AEE16" s="245"/>
      <c r="AEF16" s="245"/>
      <c r="AEG16" s="245"/>
      <c r="AEH16" s="245"/>
      <c r="AEI16" s="245"/>
      <c r="AEJ16" s="245"/>
      <c r="AEK16" s="245"/>
      <c r="AEL16" s="245"/>
      <c r="AEM16" s="245"/>
      <c r="AEN16" s="245"/>
      <c r="AEO16" s="245"/>
      <c r="AEP16" s="245"/>
      <c r="AEQ16" s="245"/>
      <c r="AER16" s="245"/>
      <c r="AES16" s="245"/>
      <c r="AET16" s="245"/>
      <c r="AEU16" s="245"/>
      <c r="AEV16" s="245"/>
      <c r="AEW16" s="245"/>
      <c r="AEX16" s="245"/>
      <c r="AEY16" s="245"/>
      <c r="AEZ16" s="245"/>
      <c r="AFA16" s="245"/>
      <c r="AFB16" s="245"/>
      <c r="AFC16" s="245"/>
      <c r="AFD16" s="245"/>
      <c r="AFE16" s="245"/>
      <c r="AFF16" s="245"/>
      <c r="AFG16" s="245"/>
      <c r="AFH16" s="245"/>
      <c r="AFI16" s="245"/>
      <c r="AFJ16" s="245"/>
      <c r="AFK16" s="245"/>
      <c r="AFL16" s="245"/>
      <c r="AFM16" s="245"/>
      <c r="AFN16" s="245"/>
      <c r="AFO16" s="245"/>
      <c r="AFP16" s="245"/>
      <c r="AFQ16" s="245"/>
      <c r="AFR16" s="245"/>
      <c r="AFS16" s="245"/>
      <c r="AFT16" s="245"/>
      <c r="AFU16" s="245"/>
      <c r="AFV16" s="245"/>
      <c r="AFW16" s="245"/>
      <c r="AFX16" s="245"/>
      <c r="AFY16" s="245"/>
      <c r="AFZ16" s="245"/>
      <c r="AGA16" s="245"/>
      <c r="AGB16" s="245"/>
      <c r="AGC16" s="245"/>
      <c r="AGD16" s="245"/>
      <c r="AGE16" s="245"/>
      <c r="AGF16" s="245"/>
      <c r="AGG16" s="245"/>
      <c r="AGH16" s="245"/>
      <c r="AGI16" s="245"/>
      <c r="AGJ16" s="245"/>
      <c r="AGK16" s="245"/>
      <c r="AGL16" s="245"/>
      <c r="AGM16" s="245"/>
      <c r="AGN16" s="245"/>
      <c r="AGO16" s="245"/>
      <c r="AGP16" s="245"/>
      <c r="AGQ16" s="245"/>
      <c r="AGR16" s="245"/>
      <c r="AGS16" s="245"/>
      <c r="AGT16" s="245"/>
      <c r="AGU16" s="245"/>
      <c r="AGV16" s="245"/>
      <c r="AGW16" s="245"/>
      <c r="AGX16" s="245"/>
      <c r="AGY16" s="245"/>
      <c r="AGZ16" s="245"/>
      <c r="AHA16" s="245"/>
    </row>
    <row r="17" spans="1:15" ht="30" customHeight="1" x14ac:dyDescent="0.3">
      <c r="A17" s="242"/>
      <c r="B17" s="256"/>
      <c r="C17" s="249"/>
      <c r="D17" s="249"/>
      <c r="E17" s="249"/>
      <c r="F17" s="249"/>
      <c r="G17" s="249"/>
      <c r="H17" s="249"/>
      <c r="I17" s="249"/>
      <c r="J17" s="244"/>
      <c r="K17" s="257"/>
      <c r="L17" s="244"/>
      <c r="M17" s="248"/>
      <c r="N17" s="297"/>
      <c r="O17" s="243"/>
    </row>
    <row r="18" spans="1:15" ht="30" customHeight="1" x14ac:dyDescent="0.3">
      <c r="A18" s="239"/>
      <c r="B18" s="288"/>
      <c r="C18" s="289"/>
      <c r="D18" s="289"/>
      <c r="E18" s="289"/>
      <c r="F18" s="289"/>
      <c r="G18" s="289"/>
      <c r="H18" s="289"/>
      <c r="I18" s="289"/>
      <c r="J18" s="290"/>
      <c r="K18" s="289"/>
      <c r="L18" s="291"/>
      <c r="M18" s="334"/>
      <c r="N18" s="333"/>
      <c r="O18" s="292"/>
    </row>
    <row r="19" spans="1:15" s="181" customFormat="1" ht="30" customHeight="1" x14ac:dyDescent="0.3">
      <c r="A19" s="382"/>
      <c r="B19" s="257"/>
      <c r="C19" s="383"/>
      <c r="D19" s="240"/>
      <c r="E19" s="383"/>
      <c r="F19" s="240"/>
      <c r="G19" s="240"/>
      <c r="H19" s="240"/>
      <c r="I19" s="240"/>
      <c r="J19" s="293"/>
      <c r="K19" s="294"/>
      <c r="L19" s="591"/>
      <c r="M19" s="607"/>
      <c r="N19" s="333"/>
      <c r="O19" s="240"/>
    </row>
    <row r="20" spans="1:15" s="181" customFormat="1" ht="30" customHeight="1" x14ac:dyDescent="0.3">
      <c r="A20" s="178"/>
      <c r="B20" s="176"/>
      <c r="C20" s="176"/>
      <c r="D20" s="178"/>
      <c r="E20" s="176"/>
      <c r="F20" s="176"/>
      <c r="G20" s="176"/>
      <c r="H20" s="177"/>
      <c r="I20" s="176"/>
      <c r="J20" s="176"/>
      <c r="K20" s="176"/>
      <c r="L20" s="178"/>
      <c r="M20" s="608"/>
      <c r="N20" s="177"/>
    </row>
    <row r="21" spans="1:15" s="181" customFormat="1" ht="30" customHeight="1" x14ac:dyDescent="0.3">
      <c r="A21" s="178"/>
      <c r="B21" s="176"/>
      <c r="C21" s="176"/>
      <c r="D21" s="178"/>
      <c r="E21" s="176"/>
      <c r="F21" s="176"/>
      <c r="G21" s="176"/>
      <c r="H21" s="177"/>
      <c r="I21" s="176"/>
      <c r="J21" s="176"/>
      <c r="K21" s="176"/>
      <c r="L21" s="178"/>
      <c r="M21" s="608"/>
      <c r="N21" s="177"/>
    </row>
    <row r="22" spans="1:15" s="181" customFormat="1" ht="30" customHeight="1" x14ac:dyDescent="0.3">
      <c r="A22" s="178"/>
      <c r="B22" s="176"/>
      <c r="C22" s="176"/>
      <c r="D22" s="178"/>
      <c r="E22" s="176"/>
      <c r="F22" s="176"/>
      <c r="G22" s="176"/>
      <c r="H22" s="177"/>
      <c r="I22" s="176"/>
      <c r="J22" s="176"/>
      <c r="K22" s="176"/>
      <c r="L22" s="178"/>
      <c r="M22" s="608"/>
      <c r="N22" s="177"/>
    </row>
    <row r="23" spans="1:15" s="181" customFormat="1" ht="30" customHeight="1" x14ac:dyDescent="0.3">
      <c r="A23" s="178"/>
      <c r="B23" s="176"/>
      <c r="C23" s="176"/>
      <c r="D23" s="178"/>
      <c r="E23" s="176"/>
      <c r="F23" s="176"/>
      <c r="G23" s="176"/>
      <c r="H23" s="177"/>
      <c r="I23" s="176"/>
      <c r="J23" s="176"/>
      <c r="K23" s="176"/>
      <c r="L23" s="178"/>
      <c r="M23" s="608"/>
      <c r="N23" s="177"/>
    </row>
    <row r="24" spans="1:15" s="181" customFormat="1" ht="30" customHeight="1" x14ac:dyDescent="0.3">
      <c r="A24" s="178"/>
      <c r="B24" s="176"/>
      <c r="C24" s="176"/>
      <c r="D24" s="178"/>
      <c r="E24" s="176"/>
      <c r="F24" s="176"/>
      <c r="G24" s="176"/>
      <c r="H24" s="177"/>
      <c r="I24" s="176"/>
      <c r="J24" s="176"/>
      <c r="K24" s="176"/>
      <c r="L24" s="178"/>
      <c r="M24" s="608"/>
      <c r="N24" s="177"/>
    </row>
    <row r="25" spans="1:15" s="181" customFormat="1" ht="30" customHeight="1" x14ac:dyDescent="0.3">
      <c r="A25" s="240"/>
      <c r="B25" s="294"/>
      <c r="C25" s="240"/>
      <c r="D25" s="240"/>
      <c r="E25" s="240"/>
      <c r="F25" s="240"/>
      <c r="G25" s="240"/>
      <c r="H25" s="240"/>
      <c r="I25" s="240"/>
      <c r="J25" s="240"/>
      <c r="K25" s="240"/>
      <c r="L25" s="591"/>
      <c r="M25" s="609"/>
      <c r="N25" s="304"/>
      <c r="O25" s="240"/>
    </row>
    <row r="26" spans="1:15" s="181" customFormat="1" ht="30" customHeight="1" x14ac:dyDescent="0.3">
      <c r="A26" s="240"/>
      <c r="B26" s="294"/>
      <c r="C26" s="240"/>
      <c r="D26" s="240"/>
      <c r="E26" s="240"/>
      <c r="F26" s="240"/>
      <c r="G26" s="240"/>
      <c r="H26" s="240"/>
      <c r="I26" s="240"/>
      <c r="J26" s="240"/>
      <c r="K26" s="240"/>
      <c r="L26" s="591"/>
      <c r="M26" s="609"/>
      <c r="N26" s="304"/>
      <c r="O26" s="240"/>
    </row>
    <row r="27" spans="1:15" s="181" customFormat="1" ht="30" customHeight="1" x14ac:dyDescent="0.3">
      <c r="A27" s="240"/>
      <c r="B27" s="294"/>
      <c r="C27" s="240"/>
      <c r="D27" s="240"/>
      <c r="E27" s="240"/>
      <c r="F27" s="240"/>
      <c r="G27" s="240"/>
      <c r="H27" s="240"/>
      <c r="I27" s="240"/>
      <c r="J27" s="240"/>
      <c r="K27" s="240"/>
      <c r="L27" s="591"/>
      <c r="M27" s="609"/>
      <c r="N27" s="304"/>
      <c r="O27" s="240"/>
    </row>
    <row r="28" spans="1:15" s="181" customFormat="1" ht="30" customHeight="1" x14ac:dyDescent="0.3">
      <c r="A28" s="240"/>
      <c r="B28" s="294"/>
      <c r="C28" s="240"/>
      <c r="D28" s="240"/>
      <c r="E28" s="240"/>
      <c r="F28" s="240"/>
      <c r="G28" s="240"/>
      <c r="H28" s="240"/>
      <c r="I28" s="240"/>
      <c r="J28" s="240"/>
      <c r="K28" s="240"/>
      <c r="L28" s="591"/>
      <c r="M28" s="609"/>
      <c r="N28" s="304"/>
      <c r="O28" s="240"/>
    </row>
    <row r="29" spans="1:15" s="181" customFormat="1" ht="30" customHeight="1" x14ac:dyDescent="0.3">
      <c r="A29" s="178"/>
      <c r="B29" s="176"/>
      <c r="C29" s="176"/>
      <c r="D29" s="178"/>
      <c r="E29" s="176"/>
      <c r="F29" s="176"/>
      <c r="G29" s="176"/>
      <c r="H29" s="177"/>
      <c r="I29" s="176"/>
      <c r="J29" s="176"/>
      <c r="K29" s="176"/>
      <c r="L29" s="178"/>
      <c r="M29" s="608"/>
      <c r="N29" s="177"/>
    </row>
    <row r="30" spans="1:15" s="181" customFormat="1" ht="30" customHeight="1" x14ac:dyDescent="0.3">
      <c r="A30" s="178"/>
      <c r="B30" s="176"/>
      <c r="C30" s="176"/>
      <c r="D30" s="178"/>
      <c r="E30" s="176"/>
      <c r="F30" s="176"/>
      <c r="G30" s="176"/>
      <c r="H30" s="177"/>
      <c r="I30" s="176"/>
      <c r="J30" s="176"/>
      <c r="K30" s="176"/>
      <c r="L30" s="178"/>
      <c r="M30" s="608"/>
      <c r="N30" s="177"/>
    </row>
    <row r="31" spans="1:15" s="181" customFormat="1" ht="30" customHeight="1" x14ac:dyDescent="0.3">
      <c r="A31" s="178"/>
      <c r="B31" s="176"/>
      <c r="C31" s="176"/>
      <c r="D31" s="178"/>
      <c r="E31" s="176"/>
      <c r="F31" s="176"/>
      <c r="G31" s="176"/>
      <c r="H31" s="177"/>
      <c r="I31" s="176"/>
      <c r="J31" s="176"/>
      <c r="K31" s="176"/>
      <c r="L31" s="178"/>
      <c r="M31" s="608"/>
      <c r="N31" s="177"/>
    </row>
    <row r="32" spans="1:15" s="181" customFormat="1" ht="30" customHeight="1" x14ac:dyDescent="0.3">
      <c r="A32" s="178"/>
      <c r="B32" s="176"/>
      <c r="C32" s="176"/>
      <c r="D32" s="178"/>
      <c r="E32" s="176"/>
      <c r="F32" s="176"/>
      <c r="G32" s="176"/>
      <c r="H32" s="177"/>
      <c r="I32" s="176"/>
      <c r="J32" s="176"/>
      <c r="K32" s="176"/>
      <c r="L32" s="178"/>
      <c r="M32" s="608"/>
      <c r="N32" s="177"/>
    </row>
    <row r="33" spans="1:14" s="181" customFormat="1" ht="30" customHeight="1" x14ac:dyDescent="0.3">
      <c r="A33" s="178"/>
      <c r="B33" s="176"/>
      <c r="C33" s="176"/>
      <c r="D33" s="178"/>
      <c r="E33" s="176"/>
      <c r="F33" s="176"/>
      <c r="G33" s="176"/>
      <c r="H33" s="177"/>
      <c r="I33" s="176"/>
      <c r="J33" s="176"/>
      <c r="K33" s="176"/>
      <c r="L33" s="178"/>
      <c r="M33" s="608"/>
      <c r="N33" s="177"/>
    </row>
    <row r="34" spans="1:14" s="181" customFormat="1" ht="30" customHeight="1" x14ac:dyDescent="0.3">
      <c r="A34" s="178"/>
      <c r="B34" s="176"/>
      <c r="C34" s="176"/>
      <c r="D34" s="178"/>
      <c r="E34" s="176"/>
      <c r="F34" s="176"/>
      <c r="G34" s="176"/>
      <c r="H34" s="177"/>
      <c r="I34" s="176"/>
      <c r="J34" s="176"/>
      <c r="K34" s="176"/>
      <c r="L34" s="178"/>
      <c r="M34" s="608"/>
      <c r="N34" s="177"/>
    </row>
    <row r="35" spans="1:14" s="181" customFormat="1" ht="30" customHeight="1" x14ac:dyDescent="0.3">
      <c r="A35" s="183"/>
      <c r="D35" s="183"/>
      <c r="H35" s="182"/>
      <c r="L35" s="178"/>
      <c r="M35" s="608"/>
      <c r="N35" s="182"/>
    </row>
    <row r="36" spans="1:14" s="181" customFormat="1" ht="30" customHeight="1" x14ac:dyDescent="0.3">
      <c r="A36" s="183"/>
      <c r="D36" s="183"/>
      <c r="H36" s="182"/>
      <c r="L36" s="178"/>
      <c r="M36" s="608"/>
      <c r="N36" s="182"/>
    </row>
    <row r="37" spans="1:14" s="181" customFormat="1" ht="30" customHeight="1" x14ac:dyDescent="0.3">
      <c r="A37" s="183"/>
      <c r="D37" s="183"/>
      <c r="H37" s="182"/>
      <c r="L37" s="178"/>
      <c r="M37" s="608"/>
      <c r="N37" s="182"/>
    </row>
  </sheetData>
  <dataValidations count="2">
    <dataValidation type="list" allowBlank="1" showInputMessage="1" showErrorMessage="1" sqref="C1:C2 C6:C1048576">
      <formula1>"IVL,Non-Congressional SHOP,Congressional (SHOP)"</formula1>
    </dataValidation>
    <dataValidation type="date" allowBlank="1" showInputMessage="1" showErrorMessage="1" sqref="A20:A1048576 A1:A2 A6:A18">
      <formula1>42036</formula1>
      <formula2>42063</formula2>
    </dataValidation>
  </dataValidations>
  <pageMargins left="0.7" right="0.7" top="0.75" bottom="0.75" header="0.3" footer="0.3"/>
  <pageSetup scale="48"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7"/>
  <sheetViews>
    <sheetView workbookViewId="0">
      <selection activeCell="D9" sqref="D9"/>
    </sheetView>
  </sheetViews>
  <sheetFormatPr defaultColWidth="8.88671875" defaultRowHeight="14.4" x14ac:dyDescent="0.3"/>
  <cols>
    <col min="1" max="1" width="11.33203125" style="189" customWidth="1"/>
    <col min="2" max="2" width="12.88671875" style="2" customWidth="1"/>
    <col min="3" max="3" width="16.5546875" style="2" customWidth="1"/>
    <col min="4" max="4" width="15" style="189" customWidth="1"/>
    <col min="5" max="7" width="17.5546875" style="2" customWidth="1"/>
    <col min="8" max="8" width="10.33203125" style="190" customWidth="1"/>
    <col min="9" max="9" width="13.6640625" style="2" customWidth="1"/>
    <col min="10" max="10" width="30.33203125" style="2" customWidth="1"/>
    <col min="11" max="11" width="17.33203125" style="2" customWidth="1"/>
    <col min="12" max="12" width="20.44140625" style="189" customWidth="1"/>
    <col min="13" max="13" width="28.6640625" style="189" customWidth="1"/>
    <col min="14" max="14" width="10.44140625" style="190" customWidth="1"/>
    <col min="15" max="16384" width="8.88671875" style="2"/>
  </cols>
  <sheetData>
    <row r="1" spans="1:885" s="169" customFormat="1" ht="30" customHeight="1" x14ac:dyDescent="0.35">
      <c r="A1" s="284" t="s">
        <v>70</v>
      </c>
      <c r="B1" s="285"/>
      <c r="C1" s="286"/>
      <c r="D1" s="286"/>
      <c r="E1" s="286"/>
      <c r="F1" s="286"/>
      <c r="G1" s="286"/>
      <c r="H1" s="286"/>
      <c r="I1" s="286"/>
      <c r="J1" s="287"/>
      <c r="K1" s="285"/>
      <c r="L1" s="287"/>
      <c r="M1" s="287"/>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1" t="s">
        <v>71</v>
      </c>
      <c r="B2" s="282" t="s">
        <v>51</v>
      </c>
      <c r="C2" s="282" t="s">
        <v>47</v>
      </c>
      <c r="D2" s="282" t="s">
        <v>41</v>
      </c>
      <c r="E2" s="282" t="s">
        <v>46</v>
      </c>
      <c r="F2" s="282" t="s">
        <v>72</v>
      </c>
      <c r="G2" s="282" t="s">
        <v>73</v>
      </c>
      <c r="H2" s="282" t="s">
        <v>74</v>
      </c>
      <c r="I2" s="282" t="s">
        <v>75</v>
      </c>
      <c r="J2" s="282" t="s">
        <v>42</v>
      </c>
      <c r="K2" s="282" t="s">
        <v>76</v>
      </c>
      <c r="L2" s="282" t="s">
        <v>77</v>
      </c>
      <c r="M2" s="282" t="s">
        <v>55</v>
      </c>
      <c r="N2" s="296"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44.4" customHeight="1" x14ac:dyDescent="0.3">
      <c r="A3" s="242"/>
      <c r="B3" s="256"/>
      <c r="C3" s="249"/>
      <c r="D3" s="249" t="s">
        <v>202</v>
      </c>
      <c r="E3" s="249" t="s">
        <v>82</v>
      </c>
      <c r="F3" s="249"/>
      <c r="G3" s="249"/>
      <c r="H3" s="249"/>
      <c r="I3" s="253"/>
      <c r="J3" s="246"/>
      <c r="K3" s="253"/>
      <c r="L3" s="243"/>
      <c r="M3" s="249"/>
      <c r="N3" s="297"/>
      <c r="O3" s="243"/>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c r="EM3" s="241"/>
      <c r="EN3" s="241"/>
      <c r="EO3" s="241"/>
      <c r="EP3" s="241"/>
      <c r="EQ3" s="241"/>
      <c r="ER3" s="241"/>
      <c r="ES3" s="241"/>
      <c r="ET3" s="241"/>
      <c r="EU3" s="241"/>
      <c r="EV3" s="241"/>
      <c r="EW3" s="241"/>
      <c r="EX3" s="241"/>
      <c r="EY3" s="241"/>
      <c r="EZ3" s="241"/>
      <c r="FA3" s="241"/>
      <c r="FB3" s="241"/>
      <c r="FC3" s="241"/>
      <c r="FD3" s="241"/>
      <c r="FE3" s="241"/>
      <c r="FF3" s="241"/>
      <c r="FG3" s="241"/>
      <c r="FH3" s="241"/>
      <c r="FI3" s="241"/>
      <c r="FJ3" s="241"/>
      <c r="FK3" s="241"/>
      <c r="FL3" s="241"/>
      <c r="FM3" s="241"/>
      <c r="FN3" s="241"/>
      <c r="FO3" s="241"/>
      <c r="FP3" s="241"/>
      <c r="FQ3" s="241"/>
      <c r="FR3" s="241"/>
      <c r="FS3" s="241"/>
      <c r="FT3" s="241"/>
      <c r="FU3" s="241"/>
      <c r="FV3" s="241"/>
      <c r="FW3" s="241"/>
      <c r="FX3" s="241"/>
      <c r="FY3" s="241"/>
      <c r="FZ3" s="241"/>
      <c r="GA3" s="241"/>
      <c r="GB3" s="241"/>
      <c r="GC3" s="241"/>
      <c r="GD3" s="241"/>
      <c r="GE3" s="241"/>
      <c r="GF3" s="241"/>
      <c r="GG3" s="241"/>
      <c r="GH3" s="241"/>
      <c r="GI3" s="241"/>
      <c r="GJ3" s="241"/>
      <c r="GK3" s="241"/>
      <c r="GL3" s="241"/>
      <c r="GM3" s="241"/>
      <c r="GN3" s="241"/>
      <c r="GO3" s="241"/>
      <c r="GP3" s="241"/>
      <c r="GQ3" s="241"/>
      <c r="GR3" s="241"/>
      <c r="GS3" s="241"/>
      <c r="GT3" s="241"/>
      <c r="GU3" s="241"/>
      <c r="GV3" s="241"/>
      <c r="GW3" s="241"/>
      <c r="GX3" s="241"/>
      <c r="GY3" s="241"/>
      <c r="GZ3" s="241"/>
      <c r="HA3" s="241"/>
      <c r="HB3" s="241"/>
      <c r="HC3" s="241"/>
      <c r="HD3" s="241"/>
      <c r="HE3" s="241"/>
      <c r="HF3" s="241"/>
      <c r="HG3" s="241"/>
      <c r="HH3" s="241"/>
      <c r="HI3" s="241"/>
      <c r="HJ3" s="241"/>
      <c r="HK3" s="241"/>
      <c r="HL3" s="241"/>
      <c r="HM3" s="241"/>
      <c r="HN3" s="241"/>
      <c r="HO3" s="241"/>
      <c r="HP3" s="241"/>
      <c r="HQ3" s="241"/>
      <c r="HR3" s="241"/>
      <c r="HS3" s="241"/>
      <c r="HT3" s="241"/>
      <c r="HU3" s="241"/>
      <c r="HV3" s="241"/>
      <c r="HW3" s="241"/>
      <c r="HX3" s="241"/>
      <c r="HY3" s="241"/>
      <c r="HZ3" s="241"/>
      <c r="IA3" s="241"/>
      <c r="IB3" s="241"/>
      <c r="IC3" s="241"/>
      <c r="ID3" s="241"/>
      <c r="IE3" s="241"/>
      <c r="IF3" s="241"/>
      <c r="IG3" s="241"/>
      <c r="IH3" s="241"/>
      <c r="II3" s="241"/>
      <c r="IJ3" s="241"/>
      <c r="IK3" s="241"/>
      <c r="IL3" s="241"/>
      <c r="IM3" s="241"/>
      <c r="IN3" s="241"/>
      <c r="IO3" s="241"/>
      <c r="IP3" s="241"/>
      <c r="IQ3" s="241"/>
      <c r="IR3" s="241"/>
      <c r="IS3" s="241"/>
      <c r="IT3" s="241"/>
      <c r="IU3" s="241"/>
      <c r="IV3" s="241"/>
      <c r="IW3" s="241"/>
      <c r="IX3" s="241"/>
      <c r="IY3" s="241"/>
      <c r="IZ3" s="241"/>
      <c r="JA3" s="241"/>
      <c r="JB3" s="241"/>
      <c r="JC3" s="241"/>
      <c r="JD3" s="241"/>
      <c r="JE3" s="241"/>
      <c r="JF3" s="241"/>
      <c r="JG3" s="241"/>
      <c r="JH3" s="241"/>
      <c r="JI3" s="241"/>
      <c r="JJ3" s="241"/>
      <c r="JK3" s="241"/>
      <c r="JL3" s="241"/>
      <c r="JM3" s="241"/>
      <c r="JN3" s="241"/>
      <c r="JO3" s="241"/>
      <c r="JP3" s="241"/>
      <c r="JQ3" s="241"/>
      <c r="JR3" s="241"/>
      <c r="JS3" s="241"/>
      <c r="JT3" s="241"/>
      <c r="JU3" s="241"/>
      <c r="JV3" s="241"/>
      <c r="JW3" s="241"/>
      <c r="JX3" s="241"/>
      <c r="JY3" s="241"/>
      <c r="JZ3" s="241"/>
      <c r="KA3" s="241"/>
      <c r="KB3" s="241"/>
      <c r="KC3" s="241"/>
      <c r="KD3" s="241"/>
      <c r="KE3" s="241"/>
      <c r="KF3" s="241"/>
      <c r="KG3" s="241"/>
      <c r="KH3" s="241"/>
      <c r="KI3" s="241"/>
      <c r="KJ3" s="241"/>
      <c r="KK3" s="241"/>
      <c r="KL3" s="241"/>
      <c r="KM3" s="241"/>
      <c r="KN3" s="241"/>
      <c r="KO3" s="241"/>
      <c r="KP3" s="241"/>
      <c r="KQ3" s="241"/>
      <c r="KR3" s="241"/>
      <c r="KS3" s="241"/>
      <c r="KT3" s="241"/>
      <c r="KU3" s="241"/>
      <c r="KV3" s="241"/>
      <c r="KW3" s="241"/>
      <c r="KX3" s="241"/>
      <c r="KY3" s="241"/>
      <c r="KZ3" s="241"/>
      <c r="LA3" s="241"/>
      <c r="LB3" s="241"/>
      <c r="LC3" s="241"/>
      <c r="LD3" s="241"/>
      <c r="LE3" s="241"/>
      <c r="LF3" s="241"/>
      <c r="LG3" s="241"/>
      <c r="LH3" s="241"/>
      <c r="LI3" s="241"/>
      <c r="LJ3" s="241"/>
      <c r="LK3" s="241"/>
      <c r="LL3" s="241"/>
      <c r="LM3" s="241"/>
      <c r="LN3" s="241"/>
      <c r="LO3" s="241"/>
      <c r="LP3" s="241"/>
      <c r="LQ3" s="241"/>
      <c r="LR3" s="241"/>
      <c r="LS3" s="241"/>
      <c r="LT3" s="241"/>
      <c r="LU3" s="241"/>
      <c r="LV3" s="241"/>
      <c r="LW3" s="241"/>
      <c r="LX3" s="241"/>
      <c r="LY3" s="241"/>
      <c r="LZ3" s="241"/>
      <c r="MA3" s="241"/>
      <c r="MB3" s="241"/>
      <c r="MC3" s="241"/>
      <c r="MD3" s="241"/>
      <c r="ME3" s="241"/>
      <c r="MF3" s="241"/>
      <c r="MG3" s="241"/>
      <c r="MH3" s="241"/>
      <c r="MI3" s="241"/>
      <c r="MJ3" s="241"/>
      <c r="MK3" s="241"/>
      <c r="ML3" s="241"/>
      <c r="MM3" s="241"/>
      <c r="MN3" s="241"/>
      <c r="MO3" s="241"/>
      <c r="MP3" s="241"/>
      <c r="MQ3" s="241"/>
      <c r="MR3" s="241"/>
      <c r="MS3" s="241"/>
      <c r="MT3" s="241"/>
      <c r="MU3" s="241"/>
      <c r="MV3" s="241"/>
      <c r="MW3" s="241"/>
      <c r="MX3" s="241"/>
      <c r="MY3" s="241"/>
      <c r="MZ3" s="241"/>
      <c r="NA3" s="241"/>
      <c r="NB3" s="241"/>
      <c r="NC3" s="241"/>
      <c r="ND3" s="241"/>
      <c r="NE3" s="241"/>
      <c r="NF3" s="241"/>
      <c r="NG3" s="241"/>
      <c r="NH3" s="241"/>
      <c r="NI3" s="241"/>
      <c r="NJ3" s="241"/>
      <c r="NK3" s="241"/>
      <c r="NL3" s="241"/>
      <c r="NM3" s="241"/>
      <c r="NN3" s="241"/>
      <c r="NO3" s="241"/>
      <c r="NP3" s="241"/>
      <c r="NQ3" s="241"/>
      <c r="NR3" s="241"/>
      <c r="NS3" s="241"/>
      <c r="NT3" s="241"/>
      <c r="NU3" s="241"/>
      <c r="NV3" s="241"/>
      <c r="NW3" s="241"/>
      <c r="NX3" s="241"/>
      <c r="NY3" s="241"/>
      <c r="NZ3" s="241"/>
      <c r="OA3" s="241"/>
      <c r="OB3" s="241"/>
      <c r="OC3" s="241"/>
      <c r="OD3" s="241"/>
      <c r="OE3" s="241"/>
      <c r="OF3" s="241"/>
      <c r="OG3" s="241"/>
      <c r="OH3" s="241"/>
      <c r="OI3" s="241"/>
      <c r="OJ3" s="241"/>
      <c r="OK3" s="241"/>
      <c r="OL3" s="241"/>
      <c r="OM3" s="241"/>
      <c r="ON3" s="241"/>
      <c r="OO3" s="241"/>
      <c r="OP3" s="241"/>
      <c r="OQ3" s="241"/>
      <c r="OR3" s="241"/>
      <c r="OS3" s="241"/>
      <c r="OT3" s="241"/>
      <c r="OU3" s="241"/>
      <c r="OV3" s="241"/>
      <c r="OW3" s="241"/>
      <c r="OX3" s="241"/>
      <c r="OY3" s="241"/>
      <c r="OZ3" s="241"/>
      <c r="PA3" s="241"/>
      <c r="PB3" s="241"/>
      <c r="PC3" s="241"/>
      <c r="PD3" s="241"/>
      <c r="PE3" s="241"/>
      <c r="PF3" s="241"/>
      <c r="PG3" s="241"/>
      <c r="PH3" s="241"/>
      <c r="PI3" s="241"/>
      <c r="PJ3" s="241"/>
      <c r="PK3" s="241"/>
      <c r="PL3" s="241"/>
      <c r="PM3" s="241"/>
      <c r="PN3" s="241"/>
      <c r="PO3" s="241"/>
      <c r="PP3" s="241"/>
      <c r="PQ3" s="241"/>
      <c r="PR3" s="241"/>
      <c r="PS3" s="241"/>
      <c r="PT3" s="241"/>
      <c r="PU3" s="241"/>
      <c r="PV3" s="241"/>
      <c r="PW3" s="241"/>
      <c r="PX3" s="241"/>
      <c r="PY3" s="241"/>
      <c r="PZ3" s="241"/>
      <c r="QA3" s="241"/>
      <c r="QB3" s="241"/>
      <c r="QC3" s="241"/>
      <c r="QD3" s="241"/>
      <c r="QE3" s="241"/>
      <c r="QF3" s="241"/>
      <c r="QG3" s="241"/>
      <c r="QH3" s="241"/>
      <c r="QI3" s="241"/>
      <c r="QJ3" s="241"/>
      <c r="QK3" s="241"/>
      <c r="QL3" s="241"/>
      <c r="QM3" s="241"/>
      <c r="QN3" s="241"/>
      <c r="QO3" s="241"/>
      <c r="QP3" s="241"/>
      <c r="QQ3" s="241"/>
      <c r="QR3" s="241"/>
      <c r="QS3" s="241"/>
      <c r="QT3" s="241"/>
      <c r="QU3" s="241"/>
      <c r="QV3" s="241"/>
      <c r="QW3" s="241"/>
      <c r="QX3" s="241"/>
      <c r="QY3" s="241"/>
      <c r="QZ3" s="241"/>
      <c r="RA3" s="241"/>
      <c r="RB3" s="241"/>
      <c r="RC3" s="241"/>
      <c r="RD3" s="241"/>
      <c r="RE3" s="241"/>
      <c r="RF3" s="241"/>
      <c r="RG3" s="241"/>
      <c r="RH3" s="241"/>
      <c r="RI3" s="241"/>
      <c r="RJ3" s="241"/>
      <c r="RK3" s="241"/>
      <c r="RL3" s="241"/>
      <c r="RM3" s="241"/>
      <c r="RN3" s="241"/>
      <c r="RO3" s="241"/>
      <c r="RP3" s="241"/>
      <c r="RQ3" s="241"/>
      <c r="RR3" s="241"/>
      <c r="RS3" s="241"/>
      <c r="RT3" s="241"/>
      <c r="RU3" s="241"/>
      <c r="RV3" s="241"/>
      <c r="RW3" s="241"/>
      <c r="RX3" s="241"/>
      <c r="RY3" s="241"/>
      <c r="RZ3" s="241"/>
      <c r="SA3" s="241"/>
      <c r="SB3" s="241"/>
      <c r="SC3" s="241"/>
      <c r="SD3" s="241"/>
      <c r="SE3" s="241"/>
      <c r="SF3" s="241"/>
      <c r="SG3" s="241"/>
      <c r="SH3" s="241"/>
      <c r="SI3" s="241"/>
      <c r="SJ3" s="241"/>
      <c r="SK3" s="241"/>
      <c r="SL3" s="241"/>
      <c r="SM3" s="241"/>
      <c r="SN3" s="241"/>
      <c r="SO3" s="241"/>
      <c r="SP3" s="241"/>
      <c r="SQ3" s="241"/>
      <c r="SR3" s="241"/>
      <c r="SS3" s="241"/>
      <c r="ST3" s="241"/>
      <c r="SU3" s="241"/>
      <c r="SV3" s="241"/>
      <c r="SW3" s="241"/>
      <c r="SX3" s="241"/>
      <c r="SY3" s="241"/>
      <c r="SZ3" s="241"/>
      <c r="TA3" s="241"/>
      <c r="TB3" s="241"/>
      <c r="TC3" s="241"/>
      <c r="TD3" s="241"/>
      <c r="TE3" s="241"/>
      <c r="TF3" s="241"/>
      <c r="TG3" s="241"/>
      <c r="TH3" s="241"/>
      <c r="TI3" s="241"/>
      <c r="TJ3" s="241"/>
      <c r="TK3" s="241"/>
      <c r="TL3" s="241"/>
      <c r="TM3" s="241"/>
      <c r="TN3" s="241"/>
      <c r="TO3" s="241"/>
      <c r="TP3" s="241"/>
      <c r="TQ3" s="241"/>
      <c r="TR3" s="241"/>
      <c r="TS3" s="241"/>
      <c r="TT3" s="241"/>
      <c r="TU3" s="241"/>
      <c r="TV3" s="241"/>
      <c r="TW3" s="241"/>
      <c r="TX3" s="241"/>
      <c r="TY3" s="241"/>
      <c r="TZ3" s="241"/>
      <c r="UA3" s="241"/>
      <c r="UB3" s="241"/>
      <c r="UC3" s="241"/>
      <c r="UD3" s="241"/>
      <c r="UE3" s="241"/>
      <c r="UF3" s="241"/>
      <c r="UG3" s="241"/>
      <c r="UH3" s="241"/>
      <c r="UI3" s="241"/>
      <c r="UJ3" s="241"/>
      <c r="UK3" s="241"/>
      <c r="UL3" s="241"/>
      <c r="UM3" s="241"/>
      <c r="UN3" s="241"/>
      <c r="UO3" s="241"/>
      <c r="UP3" s="241"/>
      <c r="UQ3" s="241"/>
      <c r="UR3" s="241"/>
      <c r="US3" s="241"/>
      <c r="UT3" s="241"/>
      <c r="UU3" s="241"/>
      <c r="UV3" s="241"/>
      <c r="UW3" s="241"/>
      <c r="UX3" s="241"/>
      <c r="UY3" s="241"/>
      <c r="UZ3" s="241"/>
      <c r="VA3" s="241"/>
      <c r="VB3" s="241"/>
      <c r="VC3" s="241"/>
      <c r="VD3" s="241"/>
      <c r="VE3" s="241"/>
      <c r="VF3" s="241"/>
      <c r="VG3" s="241"/>
      <c r="VH3" s="241"/>
      <c r="VI3" s="241"/>
      <c r="VJ3" s="241"/>
      <c r="VK3" s="241"/>
      <c r="VL3" s="241"/>
      <c r="VM3" s="241"/>
      <c r="VN3" s="241"/>
      <c r="VO3" s="241"/>
      <c r="VP3" s="241"/>
      <c r="VQ3" s="241"/>
      <c r="VR3" s="241"/>
      <c r="VS3" s="241"/>
      <c r="VT3" s="241"/>
      <c r="VU3" s="241"/>
      <c r="VV3" s="241"/>
      <c r="VW3" s="241"/>
      <c r="VX3" s="241"/>
      <c r="VY3" s="241"/>
      <c r="VZ3" s="241"/>
      <c r="WA3" s="241"/>
      <c r="WB3" s="241"/>
      <c r="WC3" s="241"/>
      <c r="WD3" s="241"/>
      <c r="WE3" s="241"/>
      <c r="WF3" s="241"/>
      <c r="WG3" s="241"/>
      <c r="WH3" s="241"/>
      <c r="WI3" s="241"/>
      <c r="WJ3" s="241"/>
      <c r="WK3" s="241"/>
      <c r="WL3" s="241"/>
      <c r="WM3" s="241"/>
      <c r="WN3" s="241"/>
      <c r="WO3" s="241"/>
      <c r="WP3" s="241"/>
      <c r="WQ3" s="241"/>
      <c r="WR3" s="241"/>
      <c r="WS3" s="241"/>
      <c r="WT3" s="241"/>
      <c r="WU3" s="241"/>
      <c r="WV3" s="241"/>
      <c r="WW3" s="241"/>
      <c r="WX3" s="241"/>
      <c r="WY3" s="241"/>
      <c r="WZ3" s="241"/>
      <c r="XA3" s="241"/>
      <c r="XB3" s="241"/>
      <c r="XC3" s="241"/>
      <c r="XD3" s="241"/>
      <c r="XE3" s="241"/>
      <c r="XF3" s="241"/>
      <c r="XG3" s="241"/>
      <c r="XH3" s="241"/>
      <c r="XI3" s="241"/>
      <c r="XJ3" s="241"/>
      <c r="XK3" s="241"/>
      <c r="XL3" s="241"/>
      <c r="XM3" s="241"/>
      <c r="XN3" s="241"/>
      <c r="XO3" s="241"/>
      <c r="XP3" s="241"/>
      <c r="XQ3" s="241"/>
      <c r="XR3" s="241"/>
      <c r="XS3" s="241"/>
      <c r="XT3" s="241"/>
      <c r="XU3" s="241"/>
      <c r="XV3" s="241"/>
      <c r="XW3" s="241"/>
      <c r="XX3" s="241"/>
      <c r="XY3" s="241"/>
      <c r="XZ3" s="241"/>
      <c r="YA3" s="241"/>
      <c r="YB3" s="241"/>
      <c r="YC3" s="241"/>
      <c r="YD3" s="241"/>
      <c r="YE3" s="241"/>
      <c r="YF3" s="241"/>
      <c r="YG3" s="241"/>
      <c r="YH3" s="241"/>
      <c r="YI3" s="241"/>
      <c r="YJ3" s="241"/>
      <c r="YK3" s="241"/>
      <c r="YL3" s="241"/>
      <c r="YM3" s="241"/>
      <c r="YN3" s="241"/>
      <c r="YO3" s="241"/>
      <c r="YP3" s="241"/>
      <c r="YQ3" s="241"/>
      <c r="YR3" s="241"/>
      <c r="YS3" s="241"/>
      <c r="YT3" s="241"/>
      <c r="YU3" s="241"/>
      <c r="YV3" s="241"/>
      <c r="YW3" s="241"/>
      <c r="YX3" s="241"/>
      <c r="YY3" s="241"/>
      <c r="YZ3" s="241"/>
      <c r="ZA3" s="241"/>
      <c r="ZB3" s="241"/>
      <c r="ZC3" s="241"/>
      <c r="ZD3" s="241"/>
      <c r="ZE3" s="241"/>
      <c r="ZF3" s="241"/>
      <c r="ZG3" s="241"/>
      <c r="ZH3" s="241"/>
      <c r="ZI3" s="241"/>
      <c r="ZJ3" s="241"/>
      <c r="ZK3" s="241"/>
      <c r="ZL3" s="241"/>
      <c r="ZM3" s="241"/>
      <c r="ZN3" s="241"/>
      <c r="ZO3" s="241"/>
      <c r="ZP3" s="241"/>
      <c r="ZQ3" s="241"/>
      <c r="ZR3" s="241"/>
      <c r="ZS3" s="241"/>
      <c r="ZT3" s="241"/>
      <c r="ZU3" s="241"/>
      <c r="ZV3" s="241"/>
      <c r="ZW3" s="241"/>
      <c r="ZX3" s="241"/>
      <c r="ZY3" s="241"/>
      <c r="ZZ3" s="241"/>
      <c r="AAA3" s="241"/>
      <c r="AAB3" s="241"/>
      <c r="AAC3" s="241"/>
      <c r="AAD3" s="241"/>
      <c r="AAE3" s="241"/>
      <c r="AAF3" s="241"/>
      <c r="AAG3" s="241"/>
      <c r="AAH3" s="241"/>
      <c r="AAI3" s="241"/>
      <c r="AAJ3" s="241"/>
      <c r="AAK3" s="241"/>
      <c r="AAL3" s="241"/>
      <c r="AAM3" s="241"/>
      <c r="AAN3" s="241"/>
      <c r="AAO3" s="241"/>
      <c r="AAP3" s="241"/>
      <c r="AAQ3" s="241"/>
      <c r="AAR3" s="241"/>
      <c r="AAS3" s="241"/>
      <c r="AAT3" s="241"/>
      <c r="AAU3" s="241"/>
      <c r="AAV3" s="241"/>
      <c r="AAW3" s="241"/>
      <c r="AAX3" s="241"/>
      <c r="AAY3" s="241"/>
      <c r="AAZ3" s="241"/>
      <c r="ABA3" s="241"/>
      <c r="ABB3" s="241"/>
      <c r="ABC3" s="241"/>
      <c r="ABD3" s="241"/>
      <c r="ABE3" s="241"/>
      <c r="ABF3" s="241"/>
      <c r="ABG3" s="241"/>
      <c r="ABH3" s="241"/>
      <c r="ABI3" s="241"/>
      <c r="ABJ3" s="241"/>
      <c r="ABK3" s="241"/>
      <c r="ABL3" s="241"/>
      <c r="ABM3" s="241"/>
      <c r="ABN3" s="241"/>
      <c r="ABO3" s="241"/>
      <c r="ABP3" s="241"/>
      <c r="ABQ3" s="241"/>
      <c r="ABR3" s="241"/>
      <c r="ABS3" s="241"/>
      <c r="ABT3" s="241"/>
      <c r="ABU3" s="241"/>
      <c r="ABV3" s="241"/>
      <c r="ABW3" s="241"/>
      <c r="ABX3" s="241"/>
      <c r="ABY3" s="241"/>
      <c r="ABZ3" s="241"/>
      <c r="ACA3" s="241"/>
      <c r="ACB3" s="241"/>
      <c r="ACC3" s="241"/>
      <c r="ACD3" s="241"/>
      <c r="ACE3" s="241"/>
      <c r="ACF3" s="241"/>
      <c r="ACG3" s="241"/>
      <c r="ACH3" s="241"/>
      <c r="ACI3" s="241"/>
      <c r="ACJ3" s="241"/>
      <c r="ACK3" s="241"/>
      <c r="ACL3" s="241"/>
      <c r="ACM3" s="241"/>
      <c r="ACN3" s="241"/>
      <c r="ACO3" s="241"/>
      <c r="ACP3" s="241"/>
      <c r="ACQ3" s="241"/>
      <c r="ACR3" s="241"/>
      <c r="ACS3" s="241"/>
      <c r="ACT3" s="241"/>
      <c r="ACU3" s="241"/>
      <c r="ACV3" s="241"/>
      <c r="ACW3" s="241"/>
      <c r="ACX3" s="241"/>
      <c r="ACY3" s="241"/>
      <c r="ACZ3" s="241"/>
      <c r="ADA3" s="241"/>
      <c r="ADB3" s="241"/>
      <c r="ADC3" s="241"/>
      <c r="ADD3" s="241"/>
      <c r="ADE3" s="241"/>
      <c r="ADF3" s="241"/>
      <c r="ADG3" s="241"/>
      <c r="ADH3" s="241"/>
      <c r="ADI3" s="241"/>
      <c r="ADJ3" s="241"/>
      <c r="ADK3" s="241"/>
      <c r="ADL3" s="241"/>
      <c r="ADM3" s="241"/>
      <c r="ADN3" s="241"/>
      <c r="ADO3" s="241"/>
      <c r="ADP3" s="241"/>
      <c r="ADQ3" s="241"/>
      <c r="ADR3" s="241"/>
      <c r="ADS3" s="241"/>
      <c r="ADT3" s="241"/>
      <c r="ADU3" s="241"/>
      <c r="ADV3" s="241"/>
      <c r="ADW3" s="241"/>
      <c r="ADX3" s="241"/>
      <c r="ADY3" s="241"/>
      <c r="ADZ3" s="241"/>
      <c r="AEA3" s="241"/>
      <c r="AEB3" s="241"/>
      <c r="AEC3" s="241"/>
      <c r="AED3" s="241"/>
      <c r="AEE3" s="241"/>
      <c r="AEF3" s="241"/>
      <c r="AEG3" s="241"/>
      <c r="AEH3" s="241"/>
      <c r="AEI3" s="241"/>
      <c r="AEJ3" s="241"/>
      <c r="AEK3" s="241"/>
      <c r="AEL3" s="241"/>
      <c r="AEM3" s="241"/>
      <c r="AEN3" s="241"/>
      <c r="AEO3" s="241"/>
      <c r="AEP3" s="241"/>
      <c r="AEQ3" s="241"/>
      <c r="AER3" s="241"/>
      <c r="AES3" s="241"/>
      <c r="AET3" s="241"/>
      <c r="AEU3" s="241"/>
      <c r="AEV3" s="241"/>
      <c r="AEW3" s="241"/>
      <c r="AEX3" s="241"/>
      <c r="AEY3" s="241"/>
      <c r="AEZ3" s="241"/>
      <c r="AFA3" s="241"/>
      <c r="AFB3" s="241"/>
      <c r="AFC3" s="241"/>
      <c r="AFD3" s="241"/>
      <c r="AFE3" s="241"/>
      <c r="AFF3" s="241"/>
      <c r="AFG3" s="241"/>
      <c r="AFH3" s="241"/>
      <c r="AFI3" s="241"/>
      <c r="AFJ3" s="241"/>
      <c r="AFK3" s="241"/>
      <c r="AFL3" s="241"/>
      <c r="AFM3" s="241"/>
      <c r="AFN3" s="241"/>
      <c r="AFO3" s="241"/>
      <c r="AFP3" s="241"/>
      <c r="AFQ3" s="241"/>
      <c r="AFR3" s="241"/>
      <c r="AFS3" s="241"/>
      <c r="AFT3" s="241"/>
      <c r="AFU3" s="241"/>
      <c r="AFV3" s="241"/>
      <c r="AFW3" s="241"/>
      <c r="AFX3" s="241"/>
      <c r="AFY3" s="241"/>
      <c r="AFZ3" s="241"/>
      <c r="AGA3" s="241"/>
      <c r="AGB3" s="241"/>
      <c r="AGC3" s="241"/>
      <c r="AGD3" s="241"/>
      <c r="AGE3" s="241"/>
      <c r="AGF3" s="241"/>
      <c r="AGG3" s="241"/>
      <c r="AGH3" s="241"/>
      <c r="AGI3" s="241"/>
      <c r="AGJ3" s="241"/>
      <c r="AGK3" s="241"/>
      <c r="AGL3" s="241"/>
      <c r="AGM3" s="241"/>
      <c r="AGN3" s="241"/>
      <c r="AGO3" s="241"/>
      <c r="AGP3" s="241"/>
      <c r="AGQ3" s="241"/>
      <c r="AGR3" s="241"/>
      <c r="AGS3" s="241"/>
      <c r="AGT3" s="241"/>
      <c r="AGU3" s="241"/>
      <c r="AGV3" s="241"/>
      <c r="AGW3" s="241"/>
      <c r="AGX3" s="241"/>
      <c r="AGY3" s="241"/>
      <c r="AGZ3" s="241"/>
      <c r="AHA3" s="241"/>
    </row>
    <row r="4" spans="1:885" ht="30" customHeight="1" x14ac:dyDescent="0.3">
      <c r="A4" s="267"/>
      <c r="B4" s="268"/>
      <c r="C4" s="269"/>
      <c r="D4" s="269"/>
      <c r="E4" s="269"/>
      <c r="F4" s="269"/>
      <c r="G4" s="269"/>
      <c r="H4" s="269"/>
      <c r="I4" s="269"/>
      <c r="J4" s="269"/>
      <c r="K4" s="269"/>
      <c r="L4" s="270"/>
      <c r="M4" s="268"/>
      <c r="N4" s="298"/>
      <c r="O4" s="271"/>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60"/>
      <c r="CN4" s="260"/>
      <c r="CO4" s="260"/>
      <c r="CP4" s="260"/>
      <c r="CQ4" s="260"/>
      <c r="CR4" s="260"/>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c r="DR4" s="260"/>
      <c r="DS4" s="260"/>
      <c r="DT4" s="260"/>
      <c r="DU4" s="260"/>
      <c r="DV4" s="260"/>
      <c r="DW4" s="260"/>
      <c r="DX4" s="260"/>
      <c r="DY4" s="260"/>
      <c r="DZ4" s="260"/>
      <c r="EA4" s="260"/>
      <c r="EB4" s="260"/>
      <c r="EC4" s="260"/>
      <c r="ED4" s="260"/>
      <c r="EE4" s="260"/>
      <c r="EF4" s="260"/>
      <c r="EG4" s="260"/>
      <c r="EH4" s="260"/>
      <c r="EI4" s="260"/>
      <c r="EJ4" s="260"/>
      <c r="EK4" s="260"/>
      <c r="EL4" s="260"/>
      <c r="EM4" s="260"/>
      <c r="EN4" s="260"/>
      <c r="EO4" s="260"/>
      <c r="EP4" s="260"/>
      <c r="EQ4" s="260"/>
      <c r="ER4" s="260"/>
      <c r="ES4" s="260"/>
      <c r="ET4" s="260"/>
      <c r="EU4" s="260"/>
      <c r="EV4" s="260"/>
      <c r="EW4" s="260"/>
      <c r="EX4" s="260"/>
      <c r="EY4" s="260"/>
      <c r="EZ4" s="260"/>
      <c r="FA4" s="260"/>
      <c r="FB4" s="260"/>
      <c r="FC4" s="260"/>
      <c r="FD4" s="260"/>
      <c r="FE4" s="260"/>
      <c r="FF4" s="260"/>
      <c r="FG4" s="260"/>
      <c r="FH4" s="260"/>
      <c r="FI4" s="260"/>
      <c r="FJ4" s="260"/>
      <c r="FK4" s="260"/>
      <c r="FL4" s="260"/>
      <c r="FM4" s="260"/>
      <c r="FN4" s="260"/>
      <c r="FO4" s="260"/>
      <c r="FP4" s="260"/>
      <c r="FQ4" s="260"/>
      <c r="FR4" s="260"/>
      <c r="FS4" s="260"/>
      <c r="FT4" s="260"/>
      <c r="FU4" s="260"/>
      <c r="FV4" s="260"/>
      <c r="FW4" s="260"/>
      <c r="FX4" s="260"/>
      <c r="FY4" s="260"/>
      <c r="FZ4" s="260"/>
      <c r="GA4" s="260"/>
      <c r="GB4" s="260"/>
      <c r="GC4" s="260"/>
      <c r="GD4" s="260"/>
      <c r="GE4" s="260"/>
      <c r="GF4" s="260"/>
      <c r="GG4" s="260"/>
      <c r="GH4" s="260"/>
      <c r="GI4" s="260"/>
      <c r="GJ4" s="260"/>
      <c r="GK4" s="260"/>
      <c r="GL4" s="260"/>
      <c r="GM4" s="260"/>
      <c r="GN4" s="260"/>
      <c r="GO4" s="260"/>
      <c r="GP4" s="260"/>
      <c r="GQ4" s="260"/>
      <c r="GR4" s="260"/>
      <c r="GS4" s="260"/>
      <c r="GT4" s="260"/>
      <c r="GU4" s="260"/>
      <c r="GV4" s="260"/>
      <c r="GW4" s="260"/>
      <c r="GX4" s="260"/>
      <c r="GY4" s="260"/>
      <c r="GZ4" s="260"/>
      <c r="HA4" s="260"/>
      <c r="HB4" s="260"/>
      <c r="HC4" s="260"/>
      <c r="HD4" s="260"/>
      <c r="HE4" s="260"/>
      <c r="HF4" s="260"/>
      <c r="HG4" s="260"/>
      <c r="HH4" s="260"/>
      <c r="HI4" s="260"/>
      <c r="HJ4" s="260"/>
      <c r="HK4" s="260"/>
      <c r="HL4" s="260"/>
      <c r="HM4" s="260"/>
      <c r="HN4" s="260"/>
      <c r="HO4" s="260"/>
      <c r="HP4" s="260"/>
      <c r="HQ4" s="260"/>
      <c r="HR4" s="260"/>
      <c r="HS4" s="260"/>
      <c r="HT4" s="260"/>
      <c r="HU4" s="260"/>
      <c r="HV4" s="260"/>
      <c r="HW4" s="260"/>
      <c r="HX4" s="260"/>
      <c r="HY4" s="260"/>
      <c r="HZ4" s="260"/>
      <c r="IA4" s="260"/>
      <c r="IB4" s="260"/>
      <c r="IC4" s="260"/>
      <c r="ID4" s="260"/>
      <c r="IE4" s="260"/>
      <c r="IF4" s="260"/>
      <c r="IG4" s="260"/>
      <c r="IH4" s="260"/>
      <c r="II4" s="260"/>
      <c r="IJ4" s="260"/>
      <c r="IK4" s="260"/>
      <c r="IL4" s="260"/>
      <c r="IM4" s="260"/>
      <c r="IN4" s="260"/>
      <c r="IO4" s="260"/>
      <c r="IP4" s="260"/>
      <c r="IQ4" s="260"/>
      <c r="IR4" s="260"/>
      <c r="IS4" s="260"/>
      <c r="IT4" s="260"/>
      <c r="IU4" s="260"/>
      <c r="IV4" s="260"/>
      <c r="IW4" s="260"/>
      <c r="IX4" s="260"/>
      <c r="IY4" s="260"/>
      <c r="IZ4" s="260"/>
      <c r="JA4" s="260"/>
      <c r="JB4" s="260"/>
      <c r="JC4" s="260"/>
      <c r="JD4" s="260"/>
      <c r="JE4" s="260"/>
      <c r="JF4" s="260"/>
      <c r="JG4" s="260"/>
      <c r="JH4" s="260"/>
      <c r="JI4" s="260"/>
      <c r="JJ4" s="260"/>
      <c r="JK4" s="260"/>
      <c r="JL4" s="260"/>
      <c r="JM4" s="260"/>
      <c r="JN4" s="260"/>
      <c r="JO4" s="260"/>
      <c r="JP4" s="260"/>
      <c r="JQ4" s="260"/>
      <c r="JR4" s="260"/>
      <c r="JS4" s="260"/>
      <c r="JT4" s="260"/>
      <c r="JU4" s="260"/>
      <c r="JV4" s="260"/>
      <c r="JW4" s="260"/>
      <c r="JX4" s="260"/>
      <c r="JY4" s="260"/>
      <c r="JZ4" s="260"/>
      <c r="KA4" s="260"/>
      <c r="KB4" s="260"/>
      <c r="KC4" s="260"/>
      <c r="KD4" s="260"/>
      <c r="KE4" s="260"/>
      <c r="KF4" s="260"/>
      <c r="KG4" s="260"/>
      <c r="KH4" s="260"/>
      <c r="KI4" s="260"/>
      <c r="KJ4" s="260"/>
      <c r="KK4" s="260"/>
      <c r="KL4" s="260"/>
      <c r="KM4" s="260"/>
      <c r="KN4" s="260"/>
      <c r="KO4" s="260"/>
      <c r="KP4" s="260"/>
      <c r="KQ4" s="260"/>
      <c r="KR4" s="260"/>
      <c r="KS4" s="260"/>
      <c r="KT4" s="260"/>
      <c r="KU4" s="260"/>
      <c r="KV4" s="260"/>
      <c r="KW4" s="260"/>
      <c r="KX4" s="260"/>
      <c r="KY4" s="260"/>
      <c r="KZ4" s="260"/>
      <c r="LA4" s="260"/>
      <c r="LB4" s="260"/>
      <c r="LC4" s="260"/>
      <c r="LD4" s="260"/>
      <c r="LE4" s="260"/>
      <c r="LF4" s="260"/>
      <c r="LG4" s="260"/>
      <c r="LH4" s="260"/>
      <c r="LI4" s="260"/>
      <c r="LJ4" s="260"/>
      <c r="LK4" s="260"/>
      <c r="LL4" s="260"/>
      <c r="LM4" s="260"/>
      <c r="LN4" s="260"/>
      <c r="LO4" s="260"/>
      <c r="LP4" s="260"/>
      <c r="LQ4" s="260"/>
      <c r="LR4" s="260"/>
      <c r="LS4" s="260"/>
      <c r="LT4" s="260"/>
      <c r="LU4" s="260"/>
      <c r="LV4" s="260"/>
      <c r="LW4" s="260"/>
      <c r="LX4" s="260"/>
      <c r="LY4" s="260"/>
      <c r="LZ4" s="260"/>
      <c r="MA4" s="260"/>
      <c r="MB4" s="260"/>
      <c r="MC4" s="260"/>
      <c r="MD4" s="260"/>
      <c r="ME4" s="260"/>
      <c r="MF4" s="260"/>
      <c r="MG4" s="260"/>
      <c r="MH4" s="260"/>
      <c r="MI4" s="260"/>
      <c r="MJ4" s="260"/>
      <c r="MK4" s="260"/>
      <c r="ML4" s="260"/>
      <c r="MM4" s="260"/>
      <c r="MN4" s="260"/>
      <c r="MO4" s="260"/>
      <c r="MP4" s="260"/>
      <c r="MQ4" s="260"/>
      <c r="MR4" s="260"/>
      <c r="MS4" s="260"/>
      <c r="MT4" s="260"/>
      <c r="MU4" s="260"/>
      <c r="MV4" s="260"/>
      <c r="MW4" s="260"/>
      <c r="MX4" s="260"/>
      <c r="MY4" s="260"/>
      <c r="MZ4" s="260"/>
      <c r="NA4" s="260"/>
      <c r="NB4" s="260"/>
      <c r="NC4" s="260"/>
      <c r="ND4" s="260"/>
      <c r="NE4" s="260"/>
      <c r="NF4" s="260"/>
      <c r="NG4" s="260"/>
      <c r="NH4" s="260"/>
      <c r="NI4" s="260"/>
      <c r="NJ4" s="260"/>
      <c r="NK4" s="260"/>
      <c r="NL4" s="260"/>
      <c r="NM4" s="260"/>
      <c r="NN4" s="260"/>
      <c r="NO4" s="260"/>
      <c r="NP4" s="260"/>
      <c r="NQ4" s="260"/>
      <c r="NR4" s="260"/>
      <c r="NS4" s="260"/>
      <c r="NT4" s="260"/>
      <c r="NU4" s="260"/>
      <c r="NV4" s="260"/>
      <c r="NW4" s="260"/>
      <c r="NX4" s="260"/>
      <c r="NY4" s="260"/>
      <c r="NZ4" s="260"/>
      <c r="OA4" s="260"/>
      <c r="OB4" s="260"/>
      <c r="OC4" s="260"/>
      <c r="OD4" s="260"/>
      <c r="OE4" s="260"/>
      <c r="OF4" s="260"/>
      <c r="OG4" s="260"/>
      <c r="OH4" s="260"/>
      <c r="OI4" s="260"/>
      <c r="OJ4" s="260"/>
      <c r="OK4" s="260"/>
      <c r="OL4" s="260"/>
      <c r="OM4" s="260"/>
      <c r="ON4" s="260"/>
      <c r="OO4" s="260"/>
      <c r="OP4" s="260"/>
      <c r="OQ4" s="260"/>
      <c r="OR4" s="260"/>
      <c r="OS4" s="260"/>
      <c r="OT4" s="260"/>
      <c r="OU4" s="260"/>
      <c r="OV4" s="260"/>
      <c r="OW4" s="260"/>
      <c r="OX4" s="260"/>
      <c r="OY4" s="260"/>
      <c r="OZ4" s="260"/>
      <c r="PA4" s="260"/>
      <c r="PB4" s="260"/>
      <c r="PC4" s="260"/>
      <c r="PD4" s="260"/>
      <c r="PE4" s="260"/>
      <c r="PF4" s="260"/>
      <c r="PG4" s="260"/>
      <c r="PH4" s="260"/>
      <c r="PI4" s="260"/>
      <c r="PJ4" s="260"/>
      <c r="PK4" s="260"/>
      <c r="PL4" s="260"/>
      <c r="PM4" s="260"/>
      <c r="PN4" s="260"/>
      <c r="PO4" s="260"/>
      <c r="PP4" s="260"/>
      <c r="PQ4" s="260"/>
      <c r="PR4" s="260"/>
      <c r="PS4" s="260"/>
      <c r="PT4" s="260"/>
      <c r="PU4" s="260"/>
      <c r="PV4" s="260"/>
      <c r="PW4" s="260"/>
      <c r="PX4" s="260"/>
      <c r="PY4" s="260"/>
      <c r="PZ4" s="260"/>
      <c r="QA4" s="260"/>
      <c r="QB4" s="260"/>
      <c r="QC4" s="260"/>
      <c r="QD4" s="260"/>
      <c r="QE4" s="260"/>
      <c r="QF4" s="260"/>
      <c r="QG4" s="260"/>
      <c r="QH4" s="260"/>
      <c r="QI4" s="260"/>
      <c r="QJ4" s="260"/>
      <c r="QK4" s="260"/>
      <c r="QL4" s="260"/>
      <c r="QM4" s="260"/>
      <c r="QN4" s="260"/>
      <c r="QO4" s="260"/>
      <c r="QP4" s="260"/>
      <c r="QQ4" s="260"/>
      <c r="QR4" s="260"/>
      <c r="QS4" s="260"/>
      <c r="QT4" s="260"/>
      <c r="QU4" s="260"/>
      <c r="QV4" s="260"/>
      <c r="QW4" s="260"/>
      <c r="QX4" s="260"/>
      <c r="QY4" s="260"/>
      <c r="QZ4" s="260"/>
      <c r="RA4" s="260"/>
      <c r="RB4" s="260"/>
      <c r="RC4" s="260"/>
      <c r="RD4" s="260"/>
      <c r="RE4" s="260"/>
      <c r="RF4" s="260"/>
      <c r="RG4" s="260"/>
      <c r="RH4" s="260"/>
      <c r="RI4" s="260"/>
      <c r="RJ4" s="260"/>
      <c r="RK4" s="260"/>
      <c r="RL4" s="260"/>
      <c r="RM4" s="260"/>
      <c r="RN4" s="260"/>
      <c r="RO4" s="260"/>
      <c r="RP4" s="260"/>
      <c r="RQ4" s="260"/>
      <c r="RR4" s="260"/>
      <c r="RS4" s="260"/>
      <c r="RT4" s="260"/>
      <c r="RU4" s="260"/>
      <c r="RV4" s="260"/>
      <c r="RW4" s="260"/>
      <c r="RX4" s="260"/>
      <c r="RY4" s="260"/>
      <c r="RZ4" s="260"/>
      <c r="SA4" s="260"/>
      <c r="SB4" s="260"/>
      <c r="SC4" s="260"/>
      <c r="SD4" s="260"/>
      <c r="SE4" s="260"/>
      <c r="SF4" s="260"/>
      <c r="SG4" s="260"/>
      <c r="SH4" s="260"/>
      <c r="SI4" s="260"/>
      <c r="SJ4" s="260"/>
      <c r="SK4" s="260"/>
      <c r="SL4" s="260"/>
      <c r="SM4" s="260"/>
      <c r="SN4" s="260"/>
      <c r="SO4" s="260"/>
      <c r="SP4" s="260"/>
      <c r="SQ4" s="260"/>
      <c r="SR4" s="260"/>
      <c r="SS4" s="260"/>
      <c r="ST4" s="260"/>
      <c r="SU4" s="260"/>
      <c r="SV4" s="260"/>
      <c r="SW4" s="260"/>
      <c r="SX4" s="260"/>
      <c r="SY4" s="260"/>
      <c r="SZ4" s="260"/>
      <c r="TA4" s="260"/>
      <c r="TB4" s="260"/>
      <c r="TC4" s="260"/>
      <c r="TD4" s="260"/>
      <c r="TE4" s="260"/>
      <c r="TF4" s="260"/>
      <c r="TG4" s="260"/>
      <c r="TH4" s="260"/>
      <c r="TI4" s="260"/>
      <c r="TJ4" s="260"/>
      <c r="TK4" s="260"/>
      <c r="TL4" s="260"/>
      <c r="TM4" s="260"/>
      <c r="TN4" s="260"/>
      <c r="TO4" s="260"/>
      <c r="TP4" s="260"/>
      <c r="TQ4" s="260"/>
      <c r="TR4" s="260"/>
      <c r="TS4" s="260"/>
      <c r="TT4" s="260"/>
      <c r="TU4" s="260"/>
      <c r="TV4" s="260"/>
      <c r="TW4" s="260"/>
      <c r="TX4" s="260"/>
      <c r="TY4" s="260"/>
      <c r="TZ4" s="260"/>
      <c r="UA4" s="260"/>
      <c r="UB4" s="260"/>
      <c r="UC4" s="260"/>
      <c r="UD4" s="260"/>
      <c r="UE4" s="260"/>
      <c r="UF4" s="260"/>
      <c r="UG4" s="260"/>
      <c r="UH4" s="260"/>
      <c r="UI4" s="260"/>
      <c r="UJ4" s="260"/>
      <c r="UK4" s="260"/>
      <c r="UL4" s="260"/>
      <c r="UM4" s="260"/>
      <c r="UN4" s="260"/>
      <c r="UO4" s="260"/>
      <c r="UP4" s="260"/>
      <c r="UQ4" s="260"/>
      <c r="UR4" s="260"/>
      <c r="US4" s="260"/>
      <c r="UT4" s="260"/>
      <c r="UU4" s="260"/>
      <c r="UV4" s="260"/>
      <c r="UW4" s="260"/>
      <c r="UX4" s="260"/>
      <c r="UY4" s="260"/>
      <c r="UZ4" s="260"/>
      <c r="VA4" s="260"/>
      <c r="VB4" s="260"/>
      <c r="VC4" s="260"/>
      <c r="VD4" s="260"/>
      <c r="VE4" s="260"/>
      <c r="VF4" s="260"/>
      <c r="VG4" s="260"/>
      <c r="VH4" s="260"/>
      <c r="VI4" s="260"/>
      <c r="VJ4" s="260"/>
      <c r="VK4" s="260"/>
      <c r="VL4" s="260"/>
      <c r="VM4" s="260"/>
      <c r="VN4" s="260"/>
      <c r="VO4" s="260"/>
      <c r="VP4" s="260"/>
      <c r="VQ4" s="260"/>
      <c r="VR4" s="260"/>
      <c r="VS4" s="260"/>
      <c r="VT4" s="260"/>
      <c r="VU4" s="260"/>
      <c r="VV4" s="260"/>
      <c r="VW4" s="260"/>
      <c r="VX4" s="260"/>
      <c r="VY4" s="260"/>
      <c r="VZ4" s="260"/>
      <c r="WA4" s="260"/>
      <c r="WB4" s="260"/>
      <c r="WC4" s="260"/>
      <c r="WD4" s="260"/>
      <c r="WE4" s="260"/>
      <c r="WF4" s="260"/>
      <c r="WG4" s="260"/>
      <c r="WH4" s="260"/>
      <c r="WI4" s="260"/>
      <c r="WJ4" s="260"/>
      <c r="WK4" s="260"/>
      <c r="WL4" s="260"/>
      <c r="WM4" s="260"/>
      <c r="WN4" s="260"/>
      <c r="WO4" s="260"/>
      <c r="WP4" s="260"/>
      <c r="WQ4" s="260"/>
      <c r="WR4" s="260"/>
      <c r="WS4" s="260"/>
      <c r="WT4" s="260"/>
      <c r="WU4" s="260"/>
      <c r="WV4" s="260"/>
      <c r="WW4" s="260"/>
      <c r="WX4" s="260"/>
      <c r="WY4" s="260"/>
      <c r="WZ4" s="260"/>
      <c r="XA4" s="260"/>
      <c r="XB4" s="260"/>
      <c r="XC4" s="260"/>
      <c r="XD4" s="260"/>
      <c r="XE4" s="260"/>
      <c r="XF4" s="260"/>
      <c r="XG4" s="260"/>
      <c r="XH4" s="260"/>
      <c r="XI4" s="260"/>
      <c r="XJ4" s="260"/>
      <c r="XK4" s="260"/>
      <c r="XL4" s="260"/>
      <c r="XM4" s="260"/>
      <c r="XN4" s="260"/>
      <c r="XO4" s="260"/>
      <c r="XP4" s="260"/>
      <c r="XQ4" s="260"/>
      <c r="XR4" s="260"/>
      <c r="XS4" s="260"/>
      <c r="XT4" s="260"/>
      <c r="XU4" s="260"/>
      <c r="XV4" s="260"/>
      <c r="XW4" s="260"/>
      <c r="XX4" s="260"/>
      <c r="XY4" s="260"/>
      <c r="XZ4" s="260"/>
      <c r="YA4" s="260"/>
      <c r="YB4" s="260"/>
      <c r="YC4" s="260"/>
      <c r="YD4" s="260"/>
      <c r="YE4" s="260"/>
      <c r="YF4" s="260"/>
      <c r="YG4" s="260"/>
      <c r="YH4" s="260"/>
      <c r="YI4" s="260"/>
      <c r="YJ4" s="260"/>
      <c r="YK4" s="260"/>
      <c r="YL4" s="260"/>
      <c r="YM4" s="260"/>
      <c r="YN4" s="260"/>
      <c r="YO4" s="260"/>
      <c r="YP4" s="260"/>
      <c r="YQ4" s="260"/>
      <c r="YR4" s="260"/>
      <c r="YS4" s="260"/>
      <c r="YT4" s="260"/>
      <c r="YU4" s="260"/>
      <c r="YV4" s="260"/>
      <c r="YW4" s="260"/>
      <c r="YX4" s="260"/>
      <c r="YY4" s="260"/>
      <c r="YZ4" s="260"/>
      <c r="ZA4" s="260"/>
      <c r="ZB4" s="260"/>
      <c r="ZC4" s="260"/>
      <c r="ZD4" s="260"/>
      <c r="ZE4" s="260"/>
      <c r="ZF4" s="260"/>
      <c r="ZG4" s="260"/>
      <c r="ZH4" s="260"/>
      <c r="ZI4" s="260"/>
      <c r="ZJ4" s="260"/>
      <c r="ZK4" s="260"/>
      <c r="ZL4" s="260"/>
      <c r="ZM4" s="260"/>
      <c r="ZN4" s="260"/>
      <c r="ZO4" s="260"/>
      <c r="ZP4" s="260"/>
      <c r="ZQ4" s="260"/>
      <c r="ZR4" s="260"/>
      <c r="ZS4" s="260"/>
      <c r="ZT4" s="260"/>
      <c r="ZU4" s="260"/>
      <c r="ZV4" s="260"/>
      <c r="ZW4" s="260"/>
      <c r="ZX4" s="260"/>
      <c r="ZY4" s="260"/>
      <c r="ZZ4" s="260"/>
      <c r="AAA4" s="260"/>
      <c r="AAB4" s="260"/>
      <c r="AAC4" s="260"/>
      <c r="AAD4" s="260"/>
      <c r="AAE4" s="260"/>
      <c r="AAF4" s="260"/>
      <c r="AAG4" s="260"/>
      <c r="AAH4" s="260"/>
      <c r="AAI4" s="260"/>
      <c r="AAJ4" s="260"/>
      <c r="AAK4" s="260"/>
      <c r="AAL4" s="260"/>
      <c r="AAM4" s="260"/>
      <c r="AAN4" s="260"/>
      <c r="AAO4" s="260"/>
      <c r="AAP4" s="260"/>
      <c r="AAQ4" s="260"/>
      <c r="AAR4" s="260"/>
      <c r="AAS4" s="260"/>
      <c r="AAT4" s="260"/>
      <c r="AAU4" s="260"/>
      <c r="AAV4" s="260"/>
      <c r="AAW4" s="260"/>
      <c r="AAX4" s="260"/>
      <c r="AAY4" s="260"/>
      <c r="AAZ4" s="260"/>
      <c r="ABA4" s="260"/>
      <c r="ABB4" s="260"/>
      <c r="ABC4" s="260"/>
      <c r="ABD4" s="260"/>
      <c r="ABE4" s="260"/>
      <c r="ABF4" s="260"/>
      <c r="ABG4" s="260"/>
      <c r="ABH4" s="260"/>
      <c r="ABI4" s="260"/>
      <c r="ABJ4" s="260"/>
      <c r="ABK4" s="260"/>
      <c r="ABL4" s="260"/>
      <c r="ABM4" s="260"/>
      <c r="ABN4" s="260"/>
      <c r="ABO4" s="260"/>
      <c r="ABP4" s="260"/>
      <c r="ABQ4" s="260"/>
      <c r="ABR4" s="260"/>
      <c r="ABS4" s="260"/>
      <c r="ABT4" s="260"/>
      <c r="ABU4" s="260"/>
      <c r="ABV4" s="260"/>
      <c r="ABW4" s="260"/>
      <c r="ABX4" s="260"/>
      <c r="ABY4" s="260"/>
      <c r="ABZ4" s="260"/>
      <c r="ACA4" s="260"/>
      <c r="ACB4" s="260"/>
      <c r="ACC4" s="260"/>
      <c r="ACD4" s="260"/>
      <c r="ACE4" s="260"/>
      <c r="ACF4" s="260"/>
      <c r="ACG4" s="260"/>
      <c r="ACH4" s="260"/>
      <c r="ACI4" s="260"/>
      <c r="ACJ4" s="260"/>
      <c r="ACK4" s="260"/>
      <c r="ACL4" s="260"/>
      <c r="ACM4" s="260"/>
      <c r="ACN4" s="260"/>
      <c r="ACO4" s="260"/>
      <c r="ACP4" s="260"/>
      <c r="ACQ4" s="260"/>
      <c r="ACR4" s="260"/>
      <c r="ACS4" s="260"/>
      <c r="ACT4" s="260"/>
      <c r="ACU4" s="260"/>
      <c r="ACV4" s="260"/>
      <c r="ACW4" s="260"/>
      <c r="ACX4" s="260"/>
      <c r="ACY4" s="260"/>
      <c r="ACZ4" s="260"/>
      <c r="ADA4" s="260"/>
      <c r="ADB4" s="260"/>
      <c r="ADC4" s="260"/>
      <c r="ADD4" s="260"/>
      <c r="ADE4" s="260"/>
      <c r="ADF4" s="260"/>
      <c r="ADG4" s="260"/>
      <c r="ADH4" s="260"/>
      <c r="ADI4" s="260"/>
      <c r="ADJ4" s="260"/>
      <c r="ADK4" s="260"/>
      <c r="ADL4" s="260"/>
      <c r="ADM4" s="260"/>
      <c r="ADN4" s="260"/>
      <c r="ADO4" s="260"/>
      <c r="ADP4" s="260"/>
      <c r="ADQ4" s="260"/>
      <c r="ADR4" s="260"/>
      <c r="ADS4" s="260"/>
      <c r="ADT4" s="260"/>
      <c r="ADU4" s="260"/>
      <c r="ADV4" s="260"/>
      <c r="ADW4" s="260"/>
      <c r="ADX4" s="260"/>
      <c r="ADY4" s="260"/>
      <c r="ADZ4" s="260"/>
      <c r="AEA4" s="260"/>
      <c r="AEB4" s="260"/>
      <c r="AEC4" s="260"/>
      <c r="AED4" s="260"/>
      <c r="AEE4" s="260"/>
      <c r="AEF4" s="260"/>
      <c r="AEG4" s="260"/>
      <c r="AEH4" s="260"/>
      <c r="AEI4" s="260"/>
      <c r="AEJ4" s="260"/>
      <c r="AEK4" s="260"/>
      <c r="AEL4" s="260"/>
      <c r="AEM4" s="260"/>
      <c r="AEN4" s="260"/>
      <c r="AEO4" s="260"/>
      <c r="AEP4" s="260"/>
      <c r="AEQ4" s="260"/>
      <c r="AER4" s="260"/>
      <c r="AES4" s="260"/>
      <c r="AET4" s="260"/>
      <c r="AEU4" s="260"/>
      <c r="AEV4" s="260"/>
      <c r="AEW4" s="260"/>
      <c r="AEX4" s="260"/>
      <c r="AEY4" s="260"/>
      <c r="AEZ4" s="260"/>
      <c r="AFA4" s="260"/>
      <c r="AFB4" s="260"/>
      <c r="AFC4" s="260"/>
      <c r="AFD4" s="260"/>
      <c r="AFE4" s="260"/>
      <c r="AFF4" s="260"/>
      <c r="AFG4" s="260"/>
      <c r="AFH4" s="260"/>
      <c r="AFI4" s="260"/>
      <c r="AFJ4" s="260"/>
      <c r="AFK4" s="260"/>
      <c r="AFL4" s="260"/>
      <c r="AFM4" s="260"/>
      <c r="AFN4" s="260"/>
      <c r="AFO4" s="260"/>
      <c r="AFP4" s="260"/>
      <c r="AFQ4" s="260"/>
      <c r="AFR4" s="260"/>
      <c r="AFS4" s="260"/>
      <c r="AFT4" s="260"/>
      <c r="AFU4" s="260"/>
      <c r="AFV4" s="260"/>
      <c r="AFW4" s="260"/>
      <c r="AFX4" s="260"/>
      <c r="AFY4" s="260"/>
      <c r="AFZ4" s="260"/>
      <c r="AGA4" s="260"/>
      <c r="AGB4" s="260"/>
      <c r="AGC4" s="260"/>
      <c r="AGD4" s="260"/>
      <c r="AGE4" s="260"/>
      <c r="AGF4" s="260"/>
      <c r="AGG4" s="260"/>
      <c r="AGH4" s="260"/>
      <c r="AGI4" s="260"/>
      <c r="AGJ4" s="260"/>
      <c r="AGK4" s="260"/>
      <c r="AGL4" s="260"/>
      <c r="AGM4" s="260"/>
      <c r="AGN4" s="260"/>
      <c r="AGO4" s="260"/>
      <c r="AGP4" s="260"/>
      <c r="AGQ4" s="260"/>
      <c r="AGR4" s="260"/>
      <c r="AGS4" s="260"/>
      <c r="AGT4" s="260"/>
      <c r="AGU4" s="260"/>
      <c r="AGV4" s="260"/>
      <c r="AGW4" s="260"/>
      <c r="AGX4" s="260"/>
      <c r="AGY4" s="260"/>
      <c r="AGZ4" s="260"/>
      <c r="AHA4" s="260"/>
    </row>
    <row r="5" spans="1:885" ht="65.400000000000006" customHeight="1" x14ac:dyDescent="0.3">
      <c r="A5" s="252"/>
      <c r="B5" s="255"/>
      <c r="C5" s="254"/>
      <c r="D5" s="254"/>
      <c r="E5" s="254"/>
      <c r="F5" s="254"/>
      <c r="G5" s="254"/>
      <c r="H5" s="254"/>
      <c r="I5" s="254"/>
      <c r="J5" s="263"/>
      <c r="K5" s="264"/>
      <c r="L5" s="259"/>
      <c r="M5" s="254"/>
      <c r="N5" s="299"/>
      <c r="O5" s="243"/>
      <c r="P5" s="258"/>
      <c r="Q5" s="258"/>
      <c r="R5" s="258"/>
      <c r="S5" s="258"/>
      <c r="T5" s="258"/>
      <c r="U5" s="258"/>
      <c r="V5" s="258"/>
      <c r="W5" s="258"/>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c r="AZ5" s="258"/>
      <c r="BA5" s="258"/>
      <c r="BB5" s="258"/>
      <c r="BC5" s="258"/>
      <c r="BD5" s="258"/>
      <c r="BE5" s="258"/>
      <c r="BF5" s="258"/>
      <c r="BG5" s="258"/>
      <c r="BH5" s="258"/>
      <c r="BI5" s="258"/>
      <c r="BJ5" s="258"/>
      <c r="BK5" s="258"/>
      <c r="BL5" s="258"/>
      <c r="BM5" s="258"/>
      <c r="BN5" s="258"/>
      <c r="BO5" s="258"/>
      <c r="BP5" s="258"/>
      <c r="BQ5" s="258"/>
      <c r="BR5" s="258"/>
      <c r="BS5" s="258"/>
      <c r="BT5" s="258"/>
      <c r="BU5" s="258"/>
      <c r="BV5" s="258"/>
      <c r="BW5" s="258"/>
      <c r="BX5" s="258"/>
      <c r="BY5" s="258"/>
      <c r="BZ5" s="258"/>
      <c r="CA5" s="258"/>
      <c r="CB5" s="258"/>
      <c r="CC5" s="258"/>
      <c r="CD5" s="258"/>
      <c r="CE5" s="258"/>
      <c r="CF5" s="258"/>
      <c r="CG5" s="258"/>
      <c r="CH5" s="258"/>
      <c r="CI5" s="258"/>
      <c r="CJ5" s="258"/>
      <c r="CK5" s="258"/>
      <c r="CL5" s="258"/>
      <c r="CM5" s="258"/>
      <c r="CN5" s="258"/>
      <c r="CO5" s="258"/>
      <c r="CP5" s="258"/>
      <c r="CQ5" s="258"/>
      <c r="CR5" s="258"/>
      <c r="CS5" s="258"/>
      <c r="CT5" s="258"/>
      <c r="CU5" s="258"/>
      <c r="CV5" s="258"/>
      <c r="CW5" s="258"/>
      <c r="CX5" s="258"/>
      <c r="CY5" s="258"/>
      <c r="CZ5" s="258"/>
      <c r="DA5" s="258"/>
      <c r="DB5" s="258"/>
      <c r="DC5" s="258"/>
      <c r="DD5" s="258"/>
      <c r="DE5" s="258"/>
      <c r="DF5" s="258"/>
      <c r="DG5" s="258"/>
      <c r="DH5" s="258"/>
      <c r="DI5" s="258"/>
      <c r="DJ5" s="258"/>
      <c r="DK5" s="258"/>
      <c r="DL5" s="258"/>
      <c r="DM5" s="258"/>
      <c r="DN5" s="258"/>
      <c r="DO5" s="258"/>
      <c r="DP5" s="258"/>
      <c r="DQ5" s="258"/>
      <c r="DR5" s="258"/>
      <c r="DS5" s="258"/>
      <c r="DT5" s="258"/>
      <c r="DU5" s="258"/>
      <c r="DV5" s="258"/>
      <c r="DW5" s="258"/>
      <c r="DX5" s="258"/>
      <c r="DY5" s="258"/>
      <c r="DZ5" s="258"/>
      <c r="EA5" s="258"/>
      <c r="EB5" s="258"/>
      <c r="EC5" s="258"/>
      <c r="ED5" s="258"/>
      <c r="EE5" s="258"/>
      <c r="EF5" s="258"/>
      <c r="EG5" s="258"/>
      <c r="EH5" s="258"/>
      <c r="EI5" s="258"/>
      <c r="EJ5" s="258"/>
      <c r="EK5" s="258"/>
      <c r="EL5" s="258"/>
      <c r="EM5" s="258"/>
      <c r="EN5" s="258"/>
      <c r="EO5" s="258"/>
      <c r="EP5" s="258"/>
      <c r="EQ5" s="258"/>
      <c r="ER5" s="258"/>
      <c r="ES5" s="258"/>
      <c r="ET5" s="258"/>
      <c r="EU5" s="258"/>
      <c r="EV5" s="258"/>
      <c r="EW5" s="258"/>
      <c r="EX5" s="258"/>
      <c r="EY5" s="258"/>
      <c r="EZ5" s="258"/>
      <c r="FA5" s="258"/>
      <c r="FB5" s="258"/>
      <c r="FC5" s="258"/>
      <c r="FD5" s="258"/>
      <c r="FE5" s="258"/>
      <c r="FF5" s="258"/>
      <c r="FG5" s="258"/>
      <c r="FH5" s="258"/>
      <c r="FI5" s="258"/>
      <c r="FJ5" s="258"/>
      <c r="FK5" s="258"/>
      <c r="FL5" s="258"/>
      <c r="FM5" s="258"/>
      <c r="FN5" s="258"/>
      <c r="FO5" s="258"/>
      <c r="FP5" s="258"/>
      <c r="FQ5" s="258"/>
      <c r="FR5" s="258"/>
      <c r="FS5" s="258"/>
      <c r="FT5" s="258"/>
      <c r="FU5" s="258"/>
      <c r="FV5" s="258"/>
      <c r="FW5" s="258"/>
      <c r="FX5" s="258"/>
      <c r="FY5" s="258"/>
      <c r="FZ5" s="258"/>
      <c r="GA5" s="258"/>
      <c r="GB5" s="258"/>
      <c r="GC5" s="258"/>
      <c r="GD5" s="258"/>
      <c r="GE5" s="258"/>
      <c r="GF5" s="258"/>
      <c r="GG5" s="258"/>
      <c r="GH5" s="258"/>
      <c r="GI5" s="258"/>
      <c r="GJ5" s="258"/>
      <c r="GK5" s="258"/>
      <c r="GL5" s="258"/>
      <c r="GM5" s="258"/>
      <c r="GN5" s="258"/>
      <c r="GO5" s="258"/>
      <c r="GP5" s="258"/>
      <c r="GQ5" s="258"/>
      <c r="GR5" s="258"/>
      <c r="GS5" s="258"/>
      <c r="GT5" s="258"/>
      <c r="GU5" s="258"/>
      <c r="GV5" s="258"/>
      <c r="GW5" s="258"/>
      <c r="GX5" s="258"/>
      <c r="GY5" s="258"/>
      <c r="GZ5" s="258"/>
      <c r="HA5" s="258"/>
      <c r="HB5" s="258"/>
      <c r="HC5" s="258"/>
      <c r="HD5" s="258"/>
      <c r="HE5" s="258"/>
      <c r="HF5" s="258"/>
      <c r="HG5" s="258"/>
      <c r="HH5" s="258"/>
      <c r="HI5" s="258"/>
      <c r="HJ5" s="258"/>
      <c r="HK5" s="258"/>
      <c r="HL5" s="258"/>
      <c r="HM5" s="258"/>
      <c r="HN5" s="258"/>
      <c r="HO5" s="258"/>
      <c r="HP5" s="258"/>
      <c r="HQ5" s="258"/>
      <c r="HR5" s="258"/>
      <c r="HS5" s="258"/>
      <c r="HT5" s="258"/>
      <c r="HU5" s="258"/>
      <c r="HV5" s="258"/>
      <c r="HW5" s="258"/>
      <c r="HX5" s="258"/>
      <c r="HY5" s="258"/>
      <c r="HZ5" s="258"/>
      <c r="IA5" s="258"/>
      <c r="IB5" s="258"/>
      <c r="IC5" s="258"/>
      <c r="ID5" s="258"/>
      <c r="IE5" s="258"/>
      <c r="IF5" s="258"/>
      <c r="IG5" s="258"/>
      <c r="IH5" s="258"/>
      <c r="II5" s="258"/>
      <c r="IJ5" s="258"/>
      <c r="IK5" s="258"/>
      <c r="IL5" s="258"/>
      <c r="IM5" s="258"/>
      <c r="IN5" s="258"/>
      <c r="IO5" s="258"/>
      <c r="IP5" s="258"/>
      <c r="IQ5" s="258"/>
      <c r="IR5" s="258"/>
      <c r="IS5" s="258"/>
      <c r="IT5" s="258"/>
      <c r="IU5" s="258"/>
      <c r="IV5" s="258"/>
      <c r="IW5" s="258"/>
      <c r="IX5" s="258"/>
      <c r="IY5" s="258"/>
      <c r="IZ5" s="258"/>
      <c r="JA5" s="258"/>
      <c r="JB5" s="258"/>
      <c r="JC5" s="258"/>
      <c r="JD5" s="258"/>
      <c r="JE5" s="258"/>
      <c r="JF5" s="258"/>
      <c r="JG5" s="258"/>
      <c r="JH5" s="258"/>
      <c r="JI5" s="258"/>
      <c r="JJ5" s="258"/>
      <c r="JK5" s="258"/>
      <c r="JL5" s="258"/>
      <c r="JM5" s="258"/>
      <c r="JN5" s="258"/>
      <c r="JO5" s="258"/>
      <c r="JP5" s="258"/>
      <c r="JQ5" s="258"/>
      <c r="JR5" s="258"/>
      <c r="JS5" s="258"/>
      <c r="JT5" s="258"/>
      <c r="JU5" s="258"/>
      <c r="JV5" s="258"/>
      <c r="JW5" s="258"/>
      <c r="JX5" s="258"/>
      <c r="JY5" s="258"/>
      <c r="JZ5" s="258"/>
      <c r="KA5" s="258"/>
      <c r="KB5" s="258"/>
      <c r="KC5" s="258"/>
      <c r="KD5" s="258"/>
      <c r="KE5" s="258"/>
      <c r="KF5" s="258"/>
      <c r="KG5" s="258"/>
      <c r="KH5" s="258"/>
      <c r="KI5" s="258"/>
      <c r="KJ5" s="258"/>
      <c r="KK5" s="258"/>
      <c r="KL5" s="258"/>
      <c r="KM5" s="258"/>
      <c r="KN5" s="258"/>
      <c r="KO5" s="258"/>
      <c r="KP5" s="258"/>
      <c r="KQ5" s="258"/>
      <c r="KR5" s="258"/>
      <c r="KS5" s="258"/>
      <c r="KT5" s="258"/>
      <c r="KU5" s="258"/>
      <c r="KV5" s="258"/>
      <c r="KW5" s="258"/>
      <c r="KX5" s="258"/>
      <c r="KY5" s="258"/>
      <c r="KZ5" s="258"/>
      <c r="LA5" s="258"/>
      <c r="LB5" s="258"/>
      <c r="LC5" s="258"/>
      <c r="LD5" s="258"/>
      <c r="LE5" s="258"/>
      <c r="LF5" s="258"/>
      <c r="LG5" s="258"/>
      <c r="LH5" s="258"/>
      <c r="LI5" s="258"/>
      <c r="LJ5" s="258"/>
      <c r="LK5" s="258"/>
      <c r="LL5" s="258"/>
      <c r="LM5" s="258"/>
      <c r="LN5" s="258"/>
      <c r="LO5" s="258"/>
      <c r="LP5" s="258"/>
      <c r="LQ5" s="258"/>
      <c r="LR5" s="258"/>
      <c r="LS5" s="258"/>
      <c r="LT5" s="258"/>
      <c r="LU5" s="258"/>
      <c r="LV5" s="258"/>
      <c r="LW5" s="258"/>
      <c r="LX5" s="258"/>
      <c r="LY5" s="258"/>
      <c r="LZ5" s="258"/>
      <c r="MA5" s="258"/>
      <c r="MB5" s="258"/>
      <c r="MC5" s="258"/>
      <c r="MD5" s="258"/>
      <c r="ME5" s="258"/>
      <c r="MF5" s="258"/>
      <c r="MG5" s="258"/>
      <c r="MH5" s="258"/>
      <c r="MI5" s="258"/>
      <c r="MJ5" s="258"/>
      <c r="MK5" s="258"/>
      <c r="ML5" s="258"/>
      <c r="MM5" s="258"/>
      <c r="MN5" s="258"/>
      <c r="MO5" s="258"/>
      <c r="MP5" s="258"/>
      <c r="MQ5" s="258"/>
      <c r="MR5" s="258"/>
      <c r="MS5" s="258"/>
      <c r="MT5" s="258"/>
      <c r="MU5" s="258"/>
      <c r="MV5" s="258"/>
      <c r="MW5" s="258"/>
      <c r="MX5" s="258"/>
      <c r="MY5" s="258"/>
      <c r="MZ5" s="258"/>
      <c r="NA5" s="258"/>
      <c r="NB5" s="258"/>
      <c r="NC5" s="258"/>
      <c r="ND5" s="258"/>
      <c r="NE5" s="258"/>
      <c r="NF5" s="258"/>
      <c r="NG5" s="258"/>
      <c r="NH5" s="258"/>
      <c r="NI5" s="258"/>
      <c r="NJ5" s="258"/>
      <c r="NK5" s="258"/>
      <c r="NL5" s="258"/>
      <c r="NM5" s="258"/>
      <c r="NN5" s="258"/>
      <c r="NO5" s="258"/>
      <c r="NP5" s="258"/>
      <c r="NQ5" s="258"/>
      <c r="NR5" s="258"/>
      <c r="NS5" s="258"/>
      <c r="NT5" s="258"/>
      <c r="NU5" s="258"/>
      <c r="NV5" s="258"/>
      <c r="NW5" s="258"/>
      <c r="NX5" s="258"/>
      <c r="NY5" s="258"/>
      <c r="NZ5" s="258"/>
      <c r="OA5" s="258"/>
      <c r="OB5" s="258"/>
      <c r="OC5" s="258"/>
      <c r="OD5" s="258"/>
      <c r="OE5" s="258"/>
      <c r="OF5" s="258"/>
      <c r="OG5" s="258"/>
      <c r="OH5" s="258"/>
      <c r="OI5" s="258"/>
      <c r="OJ5" s="258"/>
      <c r="OK5" s="258"/>
      <c r="OL5" s="258"/>
      <c r="OM5" s="258"/>
      <c r="ON5" s="258"/>
      <c r="OO5" s="258"/>
      <c r="OP5" s="258"/>
      <c r="OQ5" s="258"/>
      <c r="OR5" s="258"/>
      <c r="OS5" s="258"/>
      <c r="OT5" s="258"/>
      <c r="OU5" s="258"/>
      <c r="OV5" s="258"/>
      <c r="OW5" s="258"/>
      <c r="OX5" s="258"/>
      <c r="OY5" s="258"/>
      <c r="OZ5" s="258"/>
      <c r="PA5" s="258"/>
      <c r="PB5" s="258"/>
      <c r="PC5" s="258"/>
      <c r="PD5" s="258"/>
      <c r="PE5" s="258"/>
      <c r="PF5" s="258"/>
      <c r="PG5" s="258"/>
      <c r="PH5" s="258"/>
      <c r="PI5" s="258"/>
      <c r="PJ5" s="258"/>
      <c r="PK5" s="258"/>
      <c r="PL5" s="258"/>
      <c r="PM5" s="258"/>
      <c r="PN5" s="258"/>
      <c r="PO5" s="258"/>
      <c r="PP5" s="258"/>
      <c r="PQ5" s="258"/>
      <c r="PR5" s="258"/>
      <c r="PS5" s="258"/>
      <c r="PT5" s="258"/>
      <c r="PU5" s="258"/>
      <c r="PV5" s="258"/>
      <c r="PW5" s="258"/>
      <c r="PX5" s="258"/>
      <c r="PY5" s="258"/>
      <c r="PZ5" s="258"/>
      <c r="QA5" s="258"/>
      <c r="QB5" s="258"/>
      <c r="QC5" s="258"/>
      <c r="QD5" s="258"/>
      <c r="QE5" s="258"/>
      <c r="QF5" s="258"/>
      <c r="QG5" s="258"/>
      <c r="QH5" s="258"/>
      <c r="QI5" s="258"/>
      <c r="QJ5" s="258"/>
      <c r="QK5" s="258"/>
      <c r="QL5" s="258"/>
      <c r="QM5" s="258"/>
      <c r="QN5" s="258"/>
      <c r="QO5" s="258"/>
      <c r="QP5" s="258"/>
      <c r="QQ5" s="258"/>
      <c r="QR5" s="258"/>
      <c r="QS5" s="258"/>
      <c r="QT5" s="258"/>
      <c r="QU5" s="258"/>
      <c r="QV5" s="258"/>
      <c r="QW5" s="258"/>
      <c r="QX5" s="258"/>
      <c r="QY5" s="258"/>
      <c r="QZ5" s="258"/>
      <c r="RA5" s="258"/>
      <c r="RB5" s="258"/>
      <c r="RC5" s="258"/>
      <c r="RD5" s="258"/>
      <c r="RE5" s="258"/>
      <c r="RF5" s="258"/>
      <c r="RG5" s="258"/>
      <c r="RH5" s="258"/>
      <c r="RI5" s="258"/>
      <c r="RJ5" s="258"/>
      <c r="RK5" s="258"/>
      <c r="RL5" s="258"/>
      <c r="RM5" s="258"/>
      <c r="RN5" s="258"/>
      <c r="RO5" s="258"/>
      <c r="RP5" s="258"/>
      <c r="RQ5" s="258"/>
      <c r="RR5" s="258"/>
      <c r="RS5" s="258"/>
      <c r="RT5" s="258"/>
      <c r="RU5" s="258"/>
      <c r="RV5" s="258"/>
      <c r="RW5" s="258"/>
      <c r="RX5" s="258"/>
      <c r="RY5" s="258"/>
      <c r="RZ5" s="258"/>
      <c r="SA5" s="258"/>
      <c r="SB5" s="258"/>
      <c r="SC5" s="258"/>
      <c r="SD5" s="258"/>
      <c r="SE5" s="258"/>
      <c r="SF5" s="258"/>
      <c r="SG5" s="258"/>
      <c r="SH5" s="258"/>
      <c r="SI5" s="258"/>
      <c r="SJ5" s="258"/>
      <c r="SK5" s="258"/>
      <c r="SL5" s="258"/>
      <c r="SM5" s="258"/>
      <c r="SN5" s="258"/>
      <c r="SO5" s="258"/>
      <c r="SP5" s="258"/>
      <c r="SQ5" s="258"/>
      <c r="SR5" s="258"/>
      <c r="SS5" s="258"/>
      <c r="ST5" s="258"/>
      <c r="SU5" s="258"/>
      <c r="SV5" s="258"/>
      <c r="SW5" s="258"/>
      <c r="SX5" s="258"/>
      <c r="SY5" s="258"/>
      <c r="SZ5" s="258"/>
      <c r="TA5" s="258"/>
      <c r="TB5" s="258"/>
      <c r="TC5" s="258"/>
      <c r="TD5" s="258"/>
      <c r="TE5" s="258"/>
      <c r="TF5" s="258"/>
      <c r="TG5" s="258"/>
      <c r="TH5" s="258"/>
      <c r="TI5" s="258"/>
      <c r="TJ5" s="258"/>
      <c r="TK5" s="258"/>
      <c r="TL5" s="258"/>
      <c r="TM5" s="258"/>
      <c r="TN5" s="258"/>
      <c r="TO5" s="258"/>
      <c r="TP5" s="258"/>
      <c r="TQ5" s="258"/>
      <c r="TR5" s="258"/>
      <c r="TS5" s="258"/>
      <c r="TT5" s="258"/>
      <c r="TU5" s="258"/>
      <c r="TV5" s="258"/>
      <c r="TW5" s="258"/>
      <c r="TX5" s="258"/>
      <c r="TY5" s="258"/>
      <c r="TZ5" s="258"/>
      <c r="UA5" s="258"/>
      <c r="UB5" s="258"/>
      <c r="UC5" s="258"/>
      <c r="UD5" s="258"/>
      <c r="UE5" s="258"/>
      <c r="UF5" s="258"/>
      <c r="UG5" s="258"/>
      <c r="UH5" s="258"/>
      <c r="UI5" s="258"/>
      <c r="UJ5" s="258"/>
      <c r="UK5" s="258"/>
      <c r="UL5" s="258"/>
      <c r="UM5" s="258"/>
      <c r="UN5" s="258"/>
      <c r="UO5" s="258"/>
      <c r="UP5" s="258"/>
      <c r="UQ5" s="258"/>
      <c r="UR5" s="258"/>
      <c r="US5" s="258"/>
      <c r="UT5" s="258"/>
      <c r="UU5" s="258"/>
      <c r="UV5" s="258"/>
      <c r="UW5" s="258"/>
      <c r="UX5" s="258"/>
      <c r="UY5" s="258"/>
      <c r="UZ5" s="258"/>
      <c r="VA5" s="258"/>
      <c r="VB5" s="258"/>
      <c r="VC5" s="258"/>
      <c r="VD5" s="258"/>
      <c r="VE5" s="258"/>
      <c r="VF5" s="258"/>
      <c r="VG5" s="258"/>
      <c r="VH5" s="258"/>
      <c r="VI5" s="258"/>
      <c r="VJ5" s="258"/>
      <c r="VK5" s="258"/>
      <c r="VL5" s="258"/>
      <c r="VM5" s="258"/>
      <c r="VN5" s="258"/>
      <c r="VO5" s="258"/>
      <c r="VP5" s="258"/>
      <c r="VQ5" s="258"/>
      <c r="VR5" s="258"/>
      <c r="VS5" s="258"/>
      <c r="VT5" s="258"/>
      <c r="VU5" s="258"/>
      <c r="VV5" s="258"/>
      <c r="VW5" s="258"/>
      <c r="VX5" s="258"/>
      <c r="VY5" s="258"/>
      <c r="VZ5" s="258"/>
      <c r="WA5" s="258"/>
      <c r="WB5" s="258"/>
      <c r="WC5" s="258"/>
      <c r="WD5" s="258"/>
      <c r="WE5" s="258"/>
      <c r="WF5" s="258"/>
      <c r="WG5" s="258"/>
      <c r="WH5" s="258"/>
      <c r="WI5" s="258"/>
      <c r="WJ5" s="258"/>
      <c r="WK5" s="258"/>
      <c r="WL5" s="258"/>
      <c r="WM5" s="258"/>
      <c r="WN5" s="258"/>
      <c r="WO5" s="258"/>
      <c r="WP5" s="258"/>
      <c r="WQ5" s="258"/>
      <c r="WR5" s="258"/>
      <c r="WS5" s="258"/>
      <c r="WT5" s="258"/>
      <c r="WU5" s="258"/>
      <c r="WV5" s="258"/>
      <c r="WW5" s="258"/>
      <c r="WX5" s="258"/>
      <c r="WY5" s="258"/>
      <c r="WZ5" s="258"/>
      <c r="XA5" s="258"/>
      <c r="XB5" s="258"/>
      <c r="XC5" s="258"/>
      <c r="XD5" s="258"/>
      <c r="XE5" s="258"/>
      <c r="XF5" s="258"/>
      <c r="XG5" s="258"/>
      <c r="XH5" s="258"/>
      <c r="XI5" s="258"/>
      <c r="XJ5" s="258"/>
      <c r="XK5" s="258"/>
      <c r="XL5" s="258"/>
      <c r="XM5" s="258"/>
      <c r="XN5" s="258"/>
      <c r="XO5" s="258"/>
      <c r="XP5" s="258"/>
      <c r="XQ5" s="258"/>
      <c r="XR5" s="258"/>
      <c r="XS5" s="258"/>
      <c r="XT5" s="258"/>
      <c r="XU5" s="258"/>
      <c r="XV5" s="258"/>
      <c r="XW5" s="258"/>
      <c r="XX5" s="258"/>
      <c r="XY5" s="258"/>
      <c r="XZ5" s="258"/>
      <c r="YA5" s="258"/>
      <c r="YB5" s="258"/>
      <c r="YC5" s="258"/>
      <c r="YD5" s="258"/>
      <c r="YE5" s="258"/>
      <c r="YF5" s="258"/>
      <c r="YG5" s="258"/>
      <c r="YH5" s="258"/>
      <c r="YI5" s="258"/>
      <c r="YJ5" s="258"/>
      <c r="YK5" s="258"/>
      <c r="YL5" s="258"/>
      <c r="YM5" s="258"/>
      <c r="YN5" s="258"/>
      <c r="YO5" s="258"/>
      <c r="YP5" s="258"/>
      <c r="YQ5" s="258"/>
      <c r="YR5" s="258"/>
      <c r="YS5" s="258"/>
      <c r="YT5" s="258"/>
      <c r="YU5" s="258"/>
      <c r="YV5" s="258"/>
      <c r="YW5" s="258"/>
      <c r="YX5" s="258"/>
      <c r="YY5" s="258"/>
      <c r="YZ5" s="258"/>
      <c r="ZA5" s="258"/>
      <c r="ZB5" s="258"/>
      <c r="ZC5" s="258"/>
      <c r="ZD5" s="258"/>
      <c r="ZE5" s="258"/>
      <c r="ZF5" s="258"/>
      <c r="ZG5" s="258"/>
      <c r="ZH5" s="258"/>
      <c r="ZI5" s="258"/>
      <c r="ZJ5" s="258"/>
      <c r="ZK5" s="258"/>
      <c r="ZL5" s="258"/>
      <c r="ZM5" s="258"/>
      <c r="ZN5" s="258"/>
      <c r="ZO5" s="258"/>
      <c r="ZP5" s="258"/>
      <c r="ZQ5" s="258"/>
      <c r="ZR5" s="258"/>
      <c r="ZS5" s="258"/>
      <c r="ZT5" s="258"/>
      <c r="ZU5" s="258"/>
      <c r="ZV5" s="258"/>
      <c r="ZW5" s="258"/>
      <c r="ZX5" s="258"/>
      <c r="ZY5" s="258"/>
      <c r="ZZ5" s="258"/>
      <c r="AAA5" s="258"/>
      <c r="AAB5" s="258"/>
      <c r="AAC5" s="258"/>
      <c r="AAD5" s="258"/>
      <c r="AAE5" s="258"/>
      <c r="AAF5" s="258"/>
      <c r="AAG5" s="258"/>
      <c r="AAH5" s="258"/>
      <c r="AAI5" s="258"/>
      <c r="AAJ5" s="258"/>
      <c r="AAK5" s="258"/>
      <c r="AAL5" s="258"/>
      <c r="AAM5" s="258"/>
      <c r="AAN5" s="258"/>
      <c r="AAO5" s="258"/>
      <c r="AAP5" s="258"/>
      <c r="AAQ5" s="258"/>
      <c r="AAR5" s="258"/>
      <c r="AAS5" s="258"/>
      <c r="AAT5" s="258"/>
      <c r="AAU5" s="258"/>
      <c r="AAV5" s="258"/>
      <c r="AAW5" s="258"/>
      <c r="AAX5" s="258"/>
      <c r="AAY5" s="258"/>
      <c r="AAZ5" s="258"/>
      <c r="ABA5" s="258"/>
      <c r="ABB5" s="258"/>
      <c r="ABC5" s="258"/>
      <c r="ABD5" s="258"/>
      <c r="ABE5" s="258"/>
      <c r="ABF5" s="258"/>
      <c r="ABG5" s="258"/>
      <c r="ABH5" s="258"/>
      <c r="ABI5" s="258"/>
      <c r="ABJ5" s="258"/>
      <c r="ABK5" s="258"/>
      <c r="ABL5" s="258"/>
      <c r="ABM5" s="258"/>
      <c r="ABN5" s="258"/>
      <c r="ABO5" s="258"/>
      <c r="ABP5" s="258"/>
      <c r="ABQ5" s="258"/>
      <c r="ABR5" s="258"/>
      <c r="ABS5" s="258"/>
      <c r="ABT5" s="258"/>
      <c r="ABU5" s="258"/>
      <c r="ABV5" s="258"/>
      <c r="ABW5" s="258"/>
      <c r="ABX5" s="258"/>
      <c r="ABY5" s="258"/>
      <c r="ABZ5" s="258"/>
      <c r="ACA5" s="258"/>
      <c r="ACB5" s="258"/>
      <c r="ACC5" s="258"/>
      <c r="ACD5" s="258"/>
      <c r="ACE5" s="258"/>
      <c r="ACF5" s="258"/>
      <c r="ACG5" s="258"/>
      <c r="ACH5" s="258"/>
      <c r="ACI5" s="258"/>
      <c r="ACJ5" s="258"/>
      <c r="ACK5" s="258"/>
      <c r="ACL5" s="258"/>
      <c r="ACM5" s="258"/>
      <c r="ACN5" s="258"/>
      <c r="ACO5" s="258"/>
      <c r="ACP5" s="258"/>
      <c r="ACQ5" s="258"/>
      <c r="ACR5" s="258"/>
      <c r="ACS5" s="258"/>
      <c r="ACT5" s="258"/>
      <c r="ACU5" s="258"/>
      <c r="ACV5" s="258"/>
      <c r="ACW5" s="258"/>
      <c r="ACX5" s="258"/>
      <c r="ACY5" s="258"/>
      <c r="ACZ5" s="258"/>
      <c r="ADA5" s="258"/>
      <c r="ADB5" s="258"/>
      <c r="ADC5" s="258"/>
      <c r="ADD5" s="258"/>
      <c r="ADE5" s="258"/>
      <c r="ADF5" s="258"/>
      <c r="ADG5" s="258"/>
      <c r="ADH5" s="258"/>
      <c r="ADI5" s="258"/>
      <c r="ADJ5" s="258"/>
      <c r="ADK5" s="258"/>
      <c r="ADL5" s="258"/>
      <c r="ADM5" s="258"/>
      <c r="ADN5" s="258"/>
      <c r="ADO5" s="258"/>
      <c r="ADP5" s="258"/>
      <c r="ADQ5" s="258"/>
      <c r="ADR5" s="258"/>
      <c r="ADS5" s="258"/>
      <c r="ADT5" s="258"/>
      <c r="ADU5" s="258"/>
      <c r="ADV5" s="258"/>
      <c r="ADW5" s="258"/>
      <c r="ADX5" s="258"/>
      <c r="ADY5" s="258"/>
      <c r="ADZ5" s="258"/>
      <c r="AEA5" s="258"/>
      <c r="AEB5" s="258"/>
      <c r="AEC5" s="258"/>
      <c r="AED5" s="258"/>
      <c r="AEE5" s="258"/>
      <c r="AEF5" s="258"/>
      <c r="AEG5" s="258"/>
      <c r="AEH5" s="258"/>
      <c r="AEI5" s="258"/>
      <c r="AEJ5" s="258"/>
      <c r="AEK5" s="258"/>
      <c r="AEL5" s="258"/>
      <c r="AEM5" s="258"/>
      <c r="AEN5" s="258"/>
      <c r="AEO5" s="258"/>
      <c r="AEP5" s="258"/>
      <c r="AEQ5" s="258"/>
      <c r="AER5" s="258"/>
      <c r="AES5" s="258"/>
      <c r="AET5" s="258"/>
      <c r="AEU5" s="258"/>
      <c r="AEV5" s="258"/>
      <c r="AEW5" s="258"/>
      <c r="AEX5" s="258"/>
      <c r="AEY5" s="258"/>
      <c r="AEZ5" s="258"/>
      <c r="AFA5" s="258"/>
      <c r="AFB5" s="258"/>
      <c r="AFC5" s="258"/>
      <c r="AFD5" s="258"/>
      <c r="AFE5" s="258"/>
      <c r="AFF5" s="258"/>
      <c r="AFG5" s="258"/>
      <c r="AFH5" s="258"/>
      <c r="AFI5" s="258"/>
      <c r="AFJ5" s="258"/>
      <c r="AFK5" s="258"/>
      <c r="AFL5" s="258"/>
      <c r="AFM5" s="258"/>
      <c r="AFN5" s="258"/>
      <c r="AFO5" s="258"/>
      <c r="AFP5" s="258"/>
      <c r="AFQ5" s="258"/>
      <c r="AFR5" s="258"/>
      <c r="AFS5" s="258"/>
      <c r="AFT5" s="258"/>
      <c r="AFU5" s="258"/>
      <c r="AFV5" s="258"/>
      <c r="AFW5" s="258"/>
      <c r="AFX5" s="258"/>
      <c r="AFY5" s="258"/>
      <c r="AFZ5" s="258"/>
      <c r="AGA5" s="258"/>
      <c r="AGB5" s="258"/>
      <c r="AGC5" s="258"/>
      <c r="AGD5" s="258"/>
      <c r="AGE5" s="258"/>
      <c r="AGF5" s="258"/>
      <c r="AGG5" s="258"/>
      <c r="AGH5" s="258"/>
      <c r="AGI5" s="258"/>
      <c r="AGJ5" s="258"/>
      <c r="AGK5" s="258"/>
      <c r="AGL5" s="258"/>
      <c r="AGM5" s="258"/>
      <c r="AGN5" s="258"/>
      <c r="AGO5" s="258"/>
      <c r="AGP5" s="258"/>
      <c r="AGQ5" s="258"/>
      <c r="AGR5" s="258"/>
      <c r="AGS5" s="258"/>
      <c r="AGT5" s="258"/>
      <c r="AGU5" s="258"/>
      <c r="AGV5" s="258"/>
      <c r="AGW5" s="258"/>
      <c r="AGX5" s="258"/>
      <c r="AGY5" s="258"/>
      <c r="AGZ5" s="258"/>
      <c r="AHA5" s="258"/>
    </row>
    <row r="6" spans="1:885" x14ac:dyDescent="0.3">
      <c r="A6" s="267"/>
      <c r="B6" s="268"/>
      <c r="C6" s="269"/>
      <c r="D6" s="272"/>
      <c r="E6" s="269"/>
      <c r="F6" s="273"/>
      <c r="G6" s="269"/>
      <c r="H6" s="269"/>
      <c r="I6" s="269"/>
      <c r="J6" s="274"/>
      <c r="K6" s="273"/>
      <c r="L6" s="274"/>
      <c r="M6" s="268"/>
      <c r="N6" s="298"/>
      <c r="O6" s="271"/>
      <c r="P6" s="247"/>
      <c r="Q6" s="247"/>
      <c r="R6" s="247"/>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c r="BY6" s="247"/>
      <c r="BZ6" s="247"/>
      <c r="CA6" s="247"/>
      <c r="CB6" s="247"/>
      <c r="CC6" s="247"/>
      <c r="CD6" s="247"/>
      <c r="CE6" s="247"/>
      <c r="CF6" s="247"/>
      <c r="CG6" s="247"/>
      <c r="CH6" s="247"/>
      <c r="CI6" s="247"/>
      <c r="CJ6" s="247"/>
      <c r="CK6" s="247"/>
      <c r="CL6" s="247"/>
      <c r="CM6" s="247"/>
      <c r="CN6" s="247"/>
      <c r="CO6" s="247"/>
      <c r="CP6" s="247"/>
      <c r="CQ6" s="247"/>
      <c r="CR6" s="247"/>
      <c r="CS6" s="247"/>
      <c r="CT6" s="247"/>
      <c r="CU6" s="247"/>
      <c r="CV6" s="247"/>
      <c r="CW6" s="247"/>
      <c r="CX6" s="247"/>
      <c r="CY6" s="247"/>
      <c r="CZ6" s="247"/>
      <c r="DA6" s="247"/>
      <c r="DB6" s="247"/>
      <c r="DC6" s="247"/>
      <c r="DD6" s="247"/>
      <c r="DE6" s="247"/>
      <c r="DF6" s="247"/>
      <c r="DG6" s="247"/>
      <c r="DH6" s="247"/>
      <c r="DI6" s="247"/>
      <c r="DJ6" s="247"/>
      <c r="DK6" s="247"/>
      <c r="DL6" s="247"/>
      <c r="DM6" s="247"/>
      <c r="DN6" s="247"/>
      <c r="DO6" s="247"/>
      <c r="DP6" s="247"/>
      <c r="DQ6" s="247"/>
      <c r="DR6" s="247"/>
      <c r="DS6" s="247"/>
      <c r="DT6" s="247"/>
      <c r="DU6" s="247"/>
      <c r="DV6" s="247"/>
      <c r="DW6" s="247"/>
      <c r="DX6" s="247"/>
      <c r="DY6" s="247"/>
      <c r="DZ6" s="247"/>
      <c r="EA6" s="247"/>
      <c r="EB6" s="247"/>
      <c r="EC6" s="247"/>
      <c r="ED6" s="247"/>
      <c r="EE6" s="247"/>
      <c r="EF6" s="247"/>
      <c r="EG6" s="247"/>
      <c r="EH6" s="247"/>
      <c r="EI6" s="247"/>
      <c r="EJ6" s="247"/>
      <c r="EK6" s="247"/>
      <c r="EL6" s="247"/>
      <c r="EM6" s="247"/>
      <c r="EN6" s="247"/>
      <c r="EO6" s="247"/>
      <c r="EP6" s="247"/>
      <c r="EQ6" s="247"/>
      <c r="ER6" s="247"/>
      <c r="ES6" s="247"/>
      <c r="ET6" s="247"/>
      <c r="EU6" s="247"/>
      <c r="EV6" s="247"/>
      <c r="EW6" s="247"/>
      <c r="EX6" s="247"/>
      <c r="EY6" s="247"/>
      <c r="EZ6" s="247"/>
      <c r="FA6" s="247"/>
      <c r="FB6" s="247"/>
      <c r="FC6" s="247"/>
      <c r="FD6" s="247"/>
      <c r="FE6" s="247"/>
      <c r="FF6" s="247"/>
      <c r="FG6" s="247"/>
      <c r="FH6" s="247"/>
      <c r="FI6" s="247"/>
      <c r="FJ6" s="247"/>
      <c r="FK6" s="247"/>
      <c r="FL6" s="247"/>
      <c r="FM6" s="247"/>
      <c r="FN6" s="247"/>
      <c r="FO6" s="247"/>
      <c r="FP6" s="247"/>
      <c r="FQ6" s="247"/>
      <c r="FR6" s="247"/>
      <c r="FS6" s="247"/>
      <c r="FT6" s="247"/>
      <c r="FU6" s="247"/>
      <c r="FV6" s="247"/>
      <c r="FW6" s="247"/>
      <c r="FX6" s="247"/>
      <c r="FY6" s="247"/>
      <c r="FZ6" s="247"/>
      <c r="GA6" s="247"/>
      <c r="GB6" s="247"/>
      <c r="GC6" s="247"/>
      <c r="GD6" s="247"/>
      <c r="GE6" s="247"/>
      <c r="GF6" s="247"/>
      <c r="GG6" s="247"/>
      <c r="GH6" s="247"/>
      <c r="GI6" s="247"/>
      <c r="GJ6" s="247"/>
      <c r="GK6" s="247"/>
      <c r="GL6" s="247"/>
      <c r="GM6" s="247"/>
      <c r="GN6" s="247"/>
      <c r="GO6" s="247"/>
      <c r="GP6" s="247"/>
      <c r="GQ6" s="247"/>
      <c r="GR6" s="247"/>
      <c r="GS6" s="247"/>
      <c r="GT6" s="247"/>
      <c r="GU6" s="247"/>
      <c r="GV6" s="247"/>
      <c r="GW6" s="247"/>
      <c r="GX6" s="247"/>
      <c r="GY6" s="247"/>
      <c r="GZ6" s="247"/>
      <c r="HA6" s="247"/>
      <c r="HB6" s="247"/>
      <c r="HC6" s="247"/>
      <c r="HD6" s="247"/>
      <c r="HE6" s="247"/>
      <c r="HF6" s="247"/>
      <c r="HG6" s="247"/>
      <c r="HH6" s="247"/>
      <c r="HI6" s="247"/>
      <c r="HJ6" s="247"/>
      <c r="HK6" s="247"/>
      <c r="HL6" s="247"/>
      <c r="HM6" s="247"/>
      <c r="HN6" s="247"/>
      <c r="HO6" s="247"/>
      <c r="HP6" s="247"/>
      <c r="HQ6" s="247"/>
      <c r="HR6" s="247"/>
      <c r="HS6" s="247"/>
      <c r="HT6" s="247"/>
      <c r="HU6" s="247"/>
      <c r="HV6" s="247"/>
      <c r="HW6" s="247"/>
      <c r="HX6" s="247"/>
      <c r="HY6" s="247"/>
      <c r="HZ6" s="247"/>
      <c r="IA6" s="247"/>
      <c r="IB6" s="247"/>
      <c r="IC6" s="247"/>
      <c r="ID6" s="247"/>
      <c r="IE6" s="247"/>
      <c r="IF6" s="247"/>
      <c r="IG6" s="247"/>
      <c r="IH6" s="247"/>
      <c r="II6" s="247"/>
      <c r="IJ6" s="247"/>
      <c r="IK6" s="247"/>
      <c r="IL6" s="247"/>
      <c r="IM6" s="247"/>
      <c r="IN6" s="247"/>
      <c r="IO6" s="247"/>
      <c r="IP6" s="247"/>
      <c r="IQ6" s="247"/>
      <c r="IR6" s="247"/>
      <c r="IS6" s="247"/>
      <c r="IT6" s="247"/>
      <c r="IU6" s="247"/>
      <c r="IV6" s="247"/>
      <c r="IW6" s="247"/>
      <c r="IX6" s="247"/>
      <c r="IY6" s="247"/>
      <c r="IZ6" s="247"/>
      <c r="JA6" s="247"/>
      <c r="JB6" s="247"/>
      <c r="JC6" s="247"/>
      <c r="JD6" s="247"/>
      <c r="JE6" s="247"/>
      <c r="JF6" s="247"/>
      <c r="JG6" s="247"/>
      <c r="JH6" s="247"/>
      <c r="JI6" s="247"/>
      <c r="JJ6" s="247"/>
      <c r="JK6" s="247"/>
      <c r="JL6" s="247"/>
      <c r="JM6" s="247"/>
      <c r="JN6" s="247"/>
      <c r="JO6" s="247"/>
      <c r="JP6" s="247"/>
      <c r="JQ6" s="247"/>
      <c r="JR6" s="247"/>
      <c r="JS6" s="247"/>
      <c r="JT6" s="247"/>
      <c r="JU6" s="247"/>
      <c r="JV6" s="247"/>
      <c r="JW6" s="247"/>
      <c r="JX6" s="247"/>
      <c r="JY6" s="247"/>
      <c r="JZ6" s="247"/>
      <c r="KA6" s="247"/>
      <c r="KB6" s="247"/>
      <c r="KC6" s="247"/>
      <c r="KD6" s="247"/>
      <c r="KE6" s="247"/>
      <c r="KF6" s="247"/>
      <c r="KG6" s="247"/>
      <c r="KH6" s="247"/>
      <c r="KI6" s="247"/>
      <c r="KJ6" s="247"/>
      <c r="KK6" s="247"/>
      <c r="KL6" s="247"/>
      <c r="KM6" s="247"/>
      <c r="KN6" s="247"/>
      <c r="KO6" s="247"/>
      <c r="KP6" s="247"/>
      <c r="KQ6" s="247"/>
      <c r="KR6" s="247"/>
      <c r="KS6" s="247"/>
      <c r="KT6" s="247"/>
      <c r="KU6" s="247"/>
      <c r="KV6" s="247"/>
      <c r="KW6" s="247"/>
      <c r="KX6" s="247"/>
      <c r="KY6" s="247"/>
      <c r="KZ6" s="247"/>
      <c r="LA6" s="247"/>
      <c r="LB6" s="247"/>
      <c r="LC6" s="247"/>
      <c r="LD6" s="247"/>
      <c r="LE6" s="247"/>
      <c r="LF6" s="247"/>
      <c r="LG6" s="247"/>
      <c r="LH6" s="247"/>
      <c r="LI6" s="247"/>
      <c r="LJ6" s="247"/>
      <c r="LK6" s="247"/>
      <c r="LL6" s="247"/>
      <c r="LM6" s="247"/>
      <c r="LN6" s="247"/>
      <c r="LO6" s="247"/>
      <c r="LP6" s="247"/>
      <c r="LQ6" s="247"/>
      <c r="LR6" s="247"/>
      <c r="LS6" s="247"/>
      <c r="LT6" s="247"/>
      <c r="LU6" s="247"/>
      <c r="LV6" s="247"/>
      <c r="LW6" s="247"/>
      <c r="LX6" s="247"/>
      <c r="LY6" s="247"/>
      <c r="LZ6" s="247"/>
      <c r="MA6" s="247"/>
      <c r="MB6" s="247"/>
      <c r="MC6" s="247"/>
      <c r="MD6" s="247"/>
      <c r="ME6" s="247"/>
      <c r="MF6" s="247"/>
      <c r="MG6" s="247"/>
      <c r="MH6" s="247"/>
      <c r="MI6" s="247"/>
      <c r="MJ6" s="247"/>
      <c r="MK6" s="247"/>
      <c r="ML6" s="247"/>
      <c r="MM6" s="247"/>
      <c r="MN6" s="247"/>
      <c r="MO6" s="247"/>
      <c r="MP6" s="247"/>
      <c r="MQ6" s="247"/>
      <c r="MR6" s="247"/>
      <c r="MS6" s="247"/>
      <c r="MT6" s="247"/>
      <c r="MU6" s="247"/>
      <c r="MV6" s="247"/>
      <c r="MW6" s="247"/>
      <c r="MX6" s="247"/>
      <c r="MY6" s="247"/>
      <c r="MZ6" s="247"/>
      <c r="NA6" s="247"/>
      <c r="NB6" s="247"/>
      <c r="NC6" s="247"/>
      <c r="ND6" s="247"/>
      <c r="NE6" s="247"/>
      <c r="NF6" s="247"/>
      <c r="NG6" s="247"/>
      <c r="NH6" s="247"/>
      <c r="NI6" s="247"/>
      <c r="NJ6" s="247"/>
      <c r="NK6" s="247"/>
      <c r="NL6" s="247"/>
      <c r="NM6" s="247"/>
      <c r="NN6" s="247"/>
      <c r="NO6" s="247"/>
      <c r="NP6" s="247"/>
      <c r="NQ6" s="247"/>
      <c r="NR6" s="247"/>
      <c r="NS6" s="247"/>
      <c r="NT6" s="247"/>
      <c r="NU6" s="247"/>
      <c r="NV6" s="247"/>
      <c r="NW6" s="247"/>
      <c r="NX6" s="247"/>
      <c r="NY6" s="247"/>
      <c r="NZ6" s="247"/>
      <c r="OA6" s="247"/>
      <c r="OB6" s="247"/>
      <c r="OC6" s="247"/>
      <c r="OD6" s="247"/>
      <c r="OE6" s="247"/>
      <c r="OF6" s="247"/>
      <c r="OG6" s="247"/>
      <c r="OH6" s="247"/>
      <c r="OI6" s="247"/>
      <c r="OJ6" s="247"/>
      <c r="OK6" s="247"/>
      <c r="OL6" s="247"/>
      <c r="OM6" s="247"/>
      <c r="ON6" s="247"/>
      <c r="OO6" s="247"/>
      <c r="OP6" s="247"/>
      <c r="OQ6" s="247"/>
      <c r="OR6" s="247"/>
      <c r="OS6" s="247"/>
      <c r="OT6" s="247"/>
      <c r="OU6" s="247"/>
      <c r="OV6" s="247"/>
      <c r="OW6" s="247"/>
      <c r="OX6" s="247"/>
      <c r="OY6" s="247"/>
      <c r="OZ6" s="247"/>
      <c r="PA6" s="247"/>
      <c r="PB6" s="247"/>
      <c r="PC6" s="247"/>
      <c r="PD6" s="247"/>
      <c r="PE6" s="247"/>
      <c r="PF6" s="247"/>
      <c r="PG6" s="247"/>
      <c r="PH6" s="247"/>
      <c r="PI6" s="247"/>
      <c r="PJ6" s="247"/>
      <c r="PK6" s="247"/>
      <c r="PL6" s="247"/>
      <c r="PM6" s="247"/>
      <c r="PN6" s="247"/>
      <c r="PO6" s="247"/>
      <c r="PP6" s="247"/>
      <c r="PQ6" s="247"/>
      <c r="PR6" s="247"/>
      <c r="PS6" s="247"/>
      <c r="PT6" s="247"/>
      <c r="PU6" s="247"/>
      <c r="PV6" s="247"/>
      <c r="PW6" s="247"/>
      <c r="PX6" s="247"/>
      <c r="PY6" s="247"/>
      <c r="PZ6" s="247"/>
      <c r="QA6" s="247"/>
      <c r="QB6" s="247"/>
      <c r="QC6" s="247"/>
      <c r="QD6" s="247"/>
      <c r="QE6" s="247"/>
      <c r="QF6" s="247"/>
      <c r="QG6" s="247"/>
      <c r="QH6" s="247"/>
      <c r="QI6" s="247"/>
      <c r="QJ6" s="247"/>
      <c r="QK6" s="247"/>
      <c r="QL6" s="247"/>
      <c r="QM6" s="247"/>
      <c r="QN6" s="247"/>
      <c r="QO6" s="247"/>
      <c r="QP6" s="247"/>
      <c r="QQ6" s="247"/>
      <c r="QR6" s="247"/>
      <c r="QS6" s="247"/>
      <c r="QT6" s="247"/>
      <c r="QU6" s="247"/>
      <c r="QV6" s="247"/>
      <c r="QW6" s="247"/>
      <c r="QX6" s="247"/>
      <c r="QY6" s="247"/>
      <c r="QZ6" s="247"/>
      <c r="RA6" s="247"/>
      <c r="RB6" s="247"/>
      <c r="RC6" s="247"/>
      <c r="RD6" s="247"/>
      <c r="RE6" s="247"/>
      <c r="RF6" s="247"/>
      <c r="RG6" s="247"/>
      <c r="RH6" s="247"/>
      <c r="RI6" s="247"/>
      <c r="RJ6" s="247"/>
      <c r="RK6" s="247"/>
      <c r="RL6" s="247"/>
      <c r="RM6" s="247"/>
      <c r="RN6" s="247"/>
      <c r="RO6" s="247"/>
      <c r="RP6" s="247"/>
      <c r="RQ6" s="247"/>
      <c r="RR6" s="247"/>
      <c r="RS6" s="247"/>
      <c r="RT6" s="247"/>
      <c r="RU6" s="247"/>
      <c r="RV6" s="247"/>
      <c r="RW6" s="247"/>
      <c r="RX6" s="247"/>
      <c r="RY6" s="247"/>
      <c r="RZ6" s="247"/>
      <c r="SA6" s="247"/>
      <c r="SB6" s="247"/>
      <c r="SC6" s="247"/>
      <c r="SD6" s="247"/>
      <c r="SE6" s="247"/>
      <c r="SF6" s="247"/>
      <c r="SG6" s="247"/>
      <c r="SH6" s="247"/>
      <c r="SI6" s="247"/>
      <c r="SJ6" s="247"/>
      <c r="SK6" s="247"/>
      <c r="SL6" s="247"/>
      <c r="SM6" s="247"/>
      <c r="SN6" s="247"/>
      <c r="SO6" s="247"/>
      <c r="SP6" s="247"/>
      <c r="SQ6" s="247"/>
      <c r="SR6" s="247"/>
      <c r="SS6" s="247"/>
      <c r="ST6" s="247"/>
      <c r="SU6" s="247"/>
      <c r="SV6" s="247"/>
      <c r="SW6" s="247"/>
      <c r="SX6" s="247"/>
      <c r="SY6" s="247"/>
      <c r="SZ6" s="247"/>
      <c r="TA6" s="247"/>
      <c r="TB6" s="247"/>
      <c r="TC6" s="247"/>
      <c r="TD6" s="247"/>
      <c r="TE6" s="247"/>
      <c r="TF6" s="247"/>
      <c r="TG6" s="247"/>
      <c r="TH6" s="247"/>
      <c r="TI6" s="247"/>
      <c r="TJ6" s="247"/>
      <c r="TK6" s="247"/>
      <c r="TL6" s="247"/>
      <c r="TM6" s="247"/>
      <c r="TN6" s="247"/>
      <c r="TO6" s="247"/>
      <c r="TP6" s="247"/>
      <c r="TQ6" s="247"/>
      <c r="TR6" s="247"/>
      <c r="TS6" s="247"/>
      <c r="TT6" s="247"/>
      <c r="TU6" s="247"/>
      <c r="TV6" s="247"/>
      <c r="TW6" s="247"/>
      <c r="TX6" s="247"/>
      <c r="TY6" s="247"/>
      <c r="TZ6" s="247"/>
      <c r="UA6" s="247"/>
      <c r="UB6" s="247"/>
      <c r="UC6" s="247"/>
      <c r="UD6" s="247"/>
      <c r="UE6" s="247"/>
      <c r="UF6" s="247"/>
      <c r="UG6" s="247"/>
      <c r="UH6" s="247"/>
      <c r="UI6" s="247"/>
      <c r="UJ6" s="247"/>
      <c r="UK6" s="247"/>
      <c r="UL6" s="247"/>
      <c r="UM6" s="247"/>
      <c r="UN6" s="247"/>
      <c r="UO6" s="247"/>
      <c r="UP6" s="247"/>
      <c r="UQ6" s="247"/>
      <c r="UR6" s="247"/>
      <c r="US6" s="247"/>
      <c r="UT6" s="247"/>
      <c r="UU6" s="247"/>
      <c r="UV6" s="247"/>
      <c r="UW6" s="247"/>
      <c r="UX6" s="247"/>
      <c r="UY6" s="247"/>
      <c r="UZ6" s="247"/>
      <c r="VA6" s="247"/>
      <c r="VB6" s="247"/>
      <c r="VC6" s="247"/>
      <c r="VD6" s="247"/>
      <c r="VE6" s="247"/>
      <c r="VF6" s="247"/>
      <c r="VG6" s="247"/>
      <c r="VH6" s="247"/>
      <c r="VI6" s="247"/>
      <c r="VJ6" s="247"/>
      <c r="VK6" s="247"/>
      <c r="VL6" s="247"/>
      <c r="VM6" s="247"/>
      <c r="VN6" s="247"/>
      <c r="VO6" s="247"/>
      <c r="VP6" s="247"/>
      <c r="VQ6" s="247"/>
      <c r="VR6" s="247"/>
      <c r="VS6" s="247"/>
      <c r="VT6" s="247"/>
      <c r="VU6" s="247"/>
      <c r="VV6" s="247"/>
      <c r="VW6" s="247"/>
      <c r="VX6" s="247"/>
      <c r="VY6" s="247"/>
      <c r="VZ6" s="247"/>
      <c r="WA6" s="247"/>
      <c r="WB6" s="247"/>
      <c r="WC6" s="247"/>
      <c r="WD6" s="247"/>
      <c r="WE6" s="247"/>
      <c r="WF6" s="247"/>
      <c r="WG6" s="247"/>
      <c r="WH6" s="247"/>
      <c r="WI6" s="247"/>
      <c r="WJ6" s="247"/>
      <c r="WK6" s="247"/>
      <c r="WL6" s="247"/>
      <c r="WM6" s="247"/>
      <c r="WN6" s="247"/>
      <c r="WO6" s="247"/>
      <c r="WP6" s="247"/>
      <c r="WQ6" s="247"/>
      <c r="WR6" s="247"/>
      <c r="WS6" s="247"/>
      <c r="WT6" s="247"/>
      <c r="WU6" s="247"/>
      <c r="WV6" s="247"/>
      <c r="WW6" s="247"/>
      <c r="WX6" s="247"/>
      <c r="WY6" s="247"/>
      <c r="WZ6" s="247"/>
      <c r="XA6" s="247"/>
      <c r="XB6" s="247"/>
      <c r="XC6" s="247"/>
      <c r="XD6" s="247"/>
      <c r="XE6" s="247"/>
      <c r="XF6" s="247"/>
      <c r="XG6" s="247"/>
      <c r="XH6" s="247"/>
      <c r="XI6" s="247"/>
      <c r="XJ6" s="247"/>
      <c r="XK6" s="247"/>
      <c r="XL6" s="247"/>
      <c r="XM6" s="247"/>
      <c r="XN6" s="247"/>
      <c r="XO6" s="247"/>
      <c r="XP6" s="247"/>
      <c r="XQ6" s="247"/>
      <c r="XR6" s="247"/>
      <c r="XS6" s="247"/>
      <c r="XT6" s="247"/>
      <c r="XU6" s="247"/>
      <c r="XV6" s="247"/>
      <c r="XW6" s="247"/>
      <c r="XX6" s="247"/>
      <c r="XY6" s="247"/>
      <c r="XZ6" s="247"/>
      <c r="YA6" s="247"/>
      <c r="YB6" s="247"/>
      <c r="YC6" s="247"/>
      <c r="YD6" s="247"/>
      <c r="YE6" s="247"/>
      <c r="YF6" s="247"/>
      <c r="YG6" s="247"/>
      <c r="YH6" s="247"/>
      <c r="YI6" s="247"/>
      <c r="YJ6" s="247"/>
      <c r="YK6" s="247"/>
      <c r="YL6" s="247"/>
      <c r="YM6" s="247"/>
      <c r="YN6" s="247"/>
      <c r="YO6" s="247"/>
      <c r="YP6" s="247"/>
      <c r="YQ6" s="247"/>
      <c r="YR6" s="247"/>
      <c r="YS6" s="247"/>
      <c r="YT6" s="247"/>
      <c r="YU6" s="247"/>
      <c r="YV6" s="247"/>
      <c r="YW6" s="247"/>
      <c r="YX6" s="247"/>
      <c r="YY6" s="247"/>
      <c r="YZ6" s="247"/>
      <c r="ZA6" s="247"/>
      <c r="ZB6" s="247"/>
      <c r="ZC6" s="247"/>
      <c r="ZD6" s="247"/>
      <c r="ZE6" s="247"/>
      <c r="ZF6" s="247"/>
      <c r="ZG6" s="247"/>
      <c r="ZH6" s="247"/>
      <c r="ZI6" s="247"/>
      <c r="ZJ6" s="247"/>
      <c r="ZK6" s="247"/>
      <c r="ZL6" s="247"/>
      <c r="ZM6" s="247"/>
      <c r="ZN6" s="247"/>
      <c r="ZO6" s="247"/>
      <c r="ZP6" s="247"/>
      <c r="ZQ6" s="247"/>
      <c r="ZR6" s="247"/>
      <c r="ZS6" s="247"/>
      <c r="ZT6" s="247"/>
      <c r="ZU6" s="247"/>
      <c r="ZV6" s="247"/>
      <c r="ZW6" s="247"/>
      <c r="ZX6" s="247"/>
      <c r="ZY6" s="247"/>
      <c r="ZZ6" s="247"/>
      <c r="AAA6" s="247"/>
      <c r="AAB6" s="247"/>
      <c r="AAC6" s="247"/>
      <c r="AAD6" s="247"/>
      <c r="AAE6" s="247"/>
      <c r="AAF6" s="247"/>
      <c r="AAG6" s="247"/>
      <c r="AAH6" s="247"/>
      <c r="AAI6" s="247"/>
      <c r="AAJ6" s="247"/>
      <c r="AAK6" s="247"/>
      <c r="AAL6" s="247"/>
      <c r="AAM6" s="247"/>
      <c r="AAN6" s="247"/>
      <c r="AAO6" s="247"/>
      <c r="AAP6" s="247"/>
      <c r="AAQ6" s="247"/>
      <c r="AAR6" s="247"/>
      <c r="AAS6" s="247"/>
      <c r="AAT6" s="247"/>
      <c r="AAU6" s="247"/>
      <c r="AAV6" s="247"/>
      <c r="AAW6" s="247"/>
      <c r="AAX6" s="247"/>
      <c r="AAY6" s="247"/>
      <c r="AAZ6" s="247"/>
      <c r="ABA6" s="247"/>
      <c r="ABB6" s="247"/>
      <c r="ABC6" s="247"/>
      <c r="ABD6" s="247"/>
      <c r="ABE6" s="247"/>
      <c r="ABF6" s="247"/>
      <c r="ABG6" s="247"/>
      <c r="ABH6" s="247"/>
      <c r="ABI6" s="247"/>
      <c r="ABJ6" s="247"/>
      <c r="ABK6" s="247"/>
      <c r="ABL6" s="247"/>
      <c r="ABM6" s="247"/>
      <c r="ABN6" s="247"/>
      <c r="ABO6" s="247"/>
      <c r="ABP6" s="247"/>
      <c r="ABQ6" s="247"/>
      <c r="ABR6" s="247"/>
      <c r="ABS6" s="247"/>
      <c r="ABT6" s="247"/>
      <c r="ABU6" s="247"/>
      <c r="ABV6" s="247"/>
      <c r="ABW6" s="247"/>
      <c r="ABX6" s="247"/>
      <c r="ABY6" s="247"/>
      <c r="ABZ6" s="247"/>
      <c r="ACA6" s="247"/>
      <c r="ACB6" s="247"/>
      <c r="ACC6" s="247"/>
      <c r="ACD6" s="247"/>
      <c r="ACE6" s="247"/>
      <c r="ACF6" s="247"/>
      <c r="ACG6" s="247"/>
      <c r="ACH6" s="247"/>
      <c r="ACI6" s="247"/>
      <c r="ACJ6" s="247"/>
      <c r="ACK6" s="247"/>
      <c r="ACL6" s="247"/>
      <c r="ACM6" s="247"/>
      <c r="ACN6" s="247"/>
      <c r="ACO6" s="247"/>
      <c r="ACP6" s="247"/>
      <c r="ACQ6" s="247"/>
      <c r="ACR6" s="247"/>
      <c r="ACS6" s="247"/>
      <c r="ACT6" s="247"/>
      <c r="ACU6" s="247"/>
      <c r="ACV6" s="247"/>
      <c r="ACW6" s="247"/>
      <c r="ACX6" s="247"/>
      <c r="ACY6" s="247"/>
      <c r="ACZ6" s="247"/>
      <c r="ADA6" s="247"/>
      <c r="ADB6" s="247"/>
      <c r="ADC6" s="247"/>
      <c r="ADD6" s="247"/>
      <c r="ADE6" s="247"/>
      <c r="ADF6" s="247"/>
      <c r="ADG6" s="247"/>
      <c r="ADH6" s="247"/>
      <c r="ADI6" s="247"/>
      <c r="ADJ6" s="247"/>
      <c r="ADK6" s="247"/>
      <c r="ADL6" s="247"/>
      <c r="ADM6" s="247"/>
      <c r="ADN6" s="247"/>
      <c r="ADO6" s="247"/>
      <c r="ADP6" s="247"/>
      <c r="ADQ6" s="247"/>
      <c r="ADR6" s="247"/>
      <c r="ADS6" s="247"/>
      <c r="ADT6" s="247"/>
      <c r="ADU6" s="247"/>
      <c r="ADV6" s="247"/>
      <c r="ADW6" s="247"/>
      <c r="ADX6" s="247"/>
      <c r="ADY6" s="247"/>
      <c r="ADZ6" s="247"/>
      <c r="AEA6" s="247"/>
      <c r="AEB6" s="247"/>
      <c r="AEC6" s="247"/>
      <c r="AED6" s="247"/>
      <c r="AEE6" s="247"/>
      <c r="AEF6" s="247"/>
      <c r="AEG6" s="247"/>
      <c r="AEH6" s="247"/>
      <c r="AEI6" s="247"/>
      <c r="AEJ6" s="247"/>
      <c r="AEK6" s="247"/>
      <c r="AEL6" s="247"/>
      <c r="AEM6" s="247"/>
      <c r="AEN6" s="247"/>
      <c r="AEO6" s="247"/>
      <c r="AEP6" s="247"/>
      <c r="AEQ6" s="247"/>
      <c r="AER6" s="247"/>
      <c r="AES6" s="247"/>
      <c r="AET6" s="247"/>
      <c r="AEU6" s="247"/>
      <c r="AEV6" s="247"/>
      <c r="AEW6" s="247"/>
      <c r="AEX6" s="247"/>
      <c r="AEY6" s="247"/>
      <c r="AEZ6" s="247"/>
      <c r="AFA6" s="247"/>
      <c r="AFB6" s="247"/>
      <c r="AFC6" s="247"/>
      <c r="AFD6" s="247"/>
      <c r="AFE6" s="247"/>
      <c r="AFF6" s="247"/>
      <c r="AFG6" s="247"/>
      <c r="AFH6" s="247"/>
      <c r="AFI6" s="247"/>
      <c r="AFJ6" s="247"/>
      <c r="AFK6" s="247"/>
      <c r="AFL6" s="247"/>
      <c r="AFM6" s="247"/>
      <c r="AFN6" s="247"/>
      <c r="AFO6" s="247"/>
      <c r="AFP6" s="247"/>
      <c r="AFQ6" s="247"/>
      <c r="AFR6" s="247"/>
      <c r="AFS6" s="247"/>
      <c r="AFT6" s="247"/>
      <c r="AFU6" s="247"/>
      <c r="AFV6" s="247"/>
      <c r="AFW6" s="247"/>
      <c r="AFX6" s="247"/>
      <c r="AFY6" s="247"/>
      <c r="AFZ6" s="247"/>
      <c r="AGA6" s="247"/>
      <c r="AGB6" s="247"/>
      <c r="AGC6" s="247"/>
      <c r="AGD6" s="247"/>
      <c r="AGE6" s="247"/>
      <c r="AGF6" s="247"/>
      <c r="AGG6" s="247"/>
      <c r="AGH6" s="247"/>
      <c r="AGI6" s="247"/>
      <c r="AGJ6" s="247"/>
      <c r="AGK6" s="247"/>
      <c r="AGL6" s="247"/>
      <c r="AGM6" s="247"/>
      <c r="AGN6" s="247"/>
      <c r="AGO6" s="247"/>
      <c r="AGP6" s="247"/>
      <c r="AGQ6" s="247"/>
      <c r="AGR6" s="247"/>
      <c r="AGS6" s="247"/>
      <c r="AGT6" s="247"/>
      <c r="AGU6" s="247"/>
      <c r="AGV6" s="247"/>
      <c r="AGW6" s="247"/>
      <c r="AGX6" s="247"/>
      <c r="AGY6" s="247"/>
      <c r="AGZ6" s="247"/>
      <c r="AHA6" s="247"/>
    </row>
    <row r="7" spans="1:885" ht="30" customHeight="1" x14ac:dyDescent="0.3">
      <c r="A7" s="242"/>
      <c r="B7" s="253"/>
      <c r="C7" s="253"/>
      <c r="D7" s="254"/>
      <c r="E7" s="249"/>
      <c r="F7" s="249"/>
      <c r="G7" s="249"/>
      <c r="H7" s="249"/>
      <c r="I7" s="249"/>
      <c r="J7" s="244"/>
      <c r="K7" s="253"/>
      <c r="L7" s="246"/>
      <c r="M7" s="249"/>
      <c r="N7" s="300"/>
      <c r="O7" s="243"/>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67"/>
      <c r="B8" s="269"/>
      <c r="C8" s="269"/>
      <c r="D8" s="272"/>
      <c r="E8" s="269"/>
      <c r="F8" s="269"/>
      <c r="G8" s="269"/>
      <c r="H8" s="269"/>
      <c r="I8" s="269"/>
      <c r="J8" s="275"/>
      <c r="K8" s="276"/>
      <c r="L8" s="270"/>
      <c r="M8" s="269"/>
      <c r="N8" s="301"/>
      <c r="O8" s="271"/>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30" customHeight="1" x14ac:dyDescent="0.3">
      <c r="A9" s="242"/>
      <c r="B9" s="256"/>
      <c r="C9" s="253"/>
      <c r="D9" s="254"/>
      <c r="E9" s="249"/>
      <c r="F9" s="249"/>
      <c r="G9" s="249"/>
      <c r="H9" s="249"/>
      <c r="I9" s="249"/>
      <c r="J9" s="246"/>
      <c r="K9" s="253"/>
      <c r="L9" s="243"/>
      <c r="M9" s="248"/>
      <c r="N9" s="297"/>
      <c r="O9" s="243"/>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72.599999999999994" customHeight="1" x14ac:dyDescent="0.3">
      <c r="A10" s="277"/>
      <c r="B10" s="269"/>
      <c r="C10" s="273"/>
      <c r="D10" s="273"/>
      <c r="E10" s="269"/>
      <c r="F10" s="273"/>
      <c r="G10" s="273"/>
      <c r="H10" s="273"/>
      <c r="I10" s="273"/>
      <c r="J10" s="278"/>
      <c r="K10" s="273"/>
      <c r="L10" s="278"/>
      <c r="M10" s="278"/>
      <c r="N10" s="318"/>
      <c r="O10" s="279"/>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30" customHeight="1" x14ac:dyDescent="0.35">
      <c r="A11" s="242"/>
      <c r="B11" s="265"/>
      <c r="C11" s="249"/>
      <c r="D11" s="249"/>
      <c r="E11" s="249"/>
      <c r="F11" s="249"/>
      <c r="G11" s="249"/>
      <c r="H11" s="249"/>
      <c r="I11" s="249"/>
      <c r="J11" s="250"/>
      <c r="K11" s="262"/>
      <c r="L11" s="243"/>
      <c r="M11" s="244"/>
      <c r="N11" s="302"/>
      <c r="O11" s="243"/>
      <c r="P11" s="245"/>
      <c r="Q11" s="245"/>
      <c r="R11" s="245"/>
      <c r="S11" s="245"/>
      <c r="T11" s="245"/>
      <c r="U11" s="245"/>
      <c r="V11" s="245"/>
      <c r="W11" s="245"/>
      <c r="X11" s="245"/>
      <c r="Y11" s="245"/>
      <c r="Z11" s="245"/>
      <c r="AA11" s="245"/>
      <c r="AB11" s="245"/>
      <c r="AC11" s="245"/>
      <c r="AD11" s="245"/>
      <c r="AE11" s="245"/>
      <c r="AF11" s="245"/>
      <c r="AG11" s="245"/>
      <c r="AH11" s="245"/>
      <c r="AI11" s="266"/>
      <c r="AJ11" s="245"/>
      <c r="AK11" s="245"/>
      <c r="AL11" s="245"/>
      <c r="AM11" s="245"/>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5"/>
      <c r="BN11" s="245"/>
      <c r="BO11" s="245"/>
      <c r="BP11" s="245"/>
      <c r="BQ11" s="245"/>
      <c r="BR11" s="245"/>
      <c r="BS11" s="245"/>
      <c r="BT11" s="245"/>
      <c r="BU11" s="245"/>
      <c r="BV11" s="245"/>
      <c r="BW11" s="245"/>
      <c r="BX11" s="245"/>
      <c r="BY11" s="245"/>
      <c r="BZ11" s="245"/>
      <c r="CA11" s="245"/>
      <c r="CB11" s="245"/>
      <c r="CC11" s="245"/>
      <c r="CD11" s="245"/>
      <c r="CE11" s="245"/>
      <c r="CF11" s="245"/>
      <c r="CG11" s="245"/>
      <c r="CH11" s="245"/>
      <c r="CI11" s="245"/>
      <c r="CJ11" s="245"/>
      <c r="CK11" s="245"/>
      <c r="CL11" s="245"/>
      <c r="CM11" s="245"/>
      <c r="CN11" s="245"/>
      <c r="CO11" s="245"/>
      <c r="CP11" s="245"/>
      <c r="CQ11" s="245"/>
      <c r="CR11" s="245"/>
      <c r="CS11" s="245"/>
      <c r="CT11" s="245"/>
      <c r="CU11" s="245"/>
      <c r="CV11" s="245"/>
      <c r="CW11" s="245"/>
      <c r="CX11" s="245"/>
      <c r="CY11" s="245"/>
      <c r="CZ11" s="245"/>
      <c r="DA11" s="245"/>
      <c r="DB11" s="245"/>
      <c r="DC11" s="245"/>
      <c r="DD11" s="245"/>
      <c r="DE11" s="245"/>
      <c r="DF11" s="245"/>
      <c r="DG11" s="245"/>
      <c r="DH11" s="245"/>
      <c r="DI11" s="245"/>
      <c r="DJ11" s="245"/>
      <c r="DK11" s="245"/>
      <c r="DL11" s="245"/>
      <c r="DM11" s="245"/>
      <c r="DN11" s="245"/>
      <c r="DO11" s="245"/>
      <c r="DP11" s="245"/>
      <c r="DQ11" s="245"/>
      <c r="DR11" s="245"/>
      <c r="DS11" s="245"/>
      <c r="DT11" s="245"/>
      <c r="DU11" s="245"/>
      <c r="DV11" s="245"/>
      <c r="DW11" s="245"/>
      <c r="DX11" s="245"/>
      <c r="DY11" s="245"/>
      <c r="DZ11" s="245"/>
      <c r="EA11" s="245"/>
      <c r="EB11" s="245"/>
      <c r="EC11" s="245"/>
      <c r="ED11" s="245"/>
      <c r="EE11" s="245"/>
      <c r="EF11" s="245"/>
      <c r="EG11" s="245"/>
      <c r="EH11" s="245"/>
      <c r="EI11" s="245"/>
      <c r="EJ11" s="245"/>
      <c r="EK11" s="245"/>
      <c r="EL11" s="245"/>
      <c r="EM11" s="245"/>
      <c r="EN11" s="245"/>
      <c r="EO11" s="245"/>
      <c r="EP11" s="245"/>
      <c r="EQ11" s="245"/>
      <c r="ER11" s="245"/>
      <c r="ES11" s="245"/>
      <c r="ET11" s="245"/>
      <c r="EU11" s="245"/>
      <c r="EV11" s="245"/>
      <c r="EW11" s="245"/>
      <c r="EX11" s="245"/>
      <c r="EY11" s="245"/>
      <c r="EZ11" s="245"/>
      <c r="FA11" s="245"/>
      <c r="FB11" s="245"/>
      <c r="FC11" s="245"/>
      <c r="FD11" s="245"/>
      <c r="FE11" s="245"/>
      <c r="FF11" s="245"/>
      <c r="FG11" s="245"/>
      <c r="FH11" s="245"/>
      <c r="FI11" s="245"/>
      <c r="FJ11" s="245"/>
      <c r="FK11" s="245"/>
      <c r="FL11" s="245"/>
      <c r="FM11" s="245"/>
      <c r="FN11" s="245"/>
      <c r="FO11" s="245"/>
      <c r="FP11" s="245"/>
      <c r="FQ11" s="245"/>
      <c r="FR11" s="245"/>
      <c r="FS11" s="245"/>
      <c r="FT11" s="245"/>
      <c r="FU11" s="245"/>
      <c r="FV11" s="245"/>
      <c r="FW11" s="245"/>
      <c r="FX11" s="245"/>
      <c r="FY11" s="245"/>
      <c r="FZ11" s="245"/>
      <c r="GA11" s="245"/>
      <c r="GB11" s="245"/>
      <c r="GC11" s="245"/>
      <c r="GD11" s="245"/>
      <c r="GE11" s="245"/>
      <c r="GF11" s="245"/>
      <c r="GG11" s="245"/>
      <c r="GH11" s="245"/>
      <c r="GI11" s="245"/>
      <c r="GJ11" s="245"/>
      <c r="GK11" s="245"/>
      <c r="GL11" s="245"/>
      <c r="GM11" s="245"/>
      <c r="GN11" s="245"/>
      <c r="GO11" s="245"/>
      <c r="GP11" s="245"/>
      <c r="GQ11" s="245"/>
      <c r="GR11" s="245"/>
      <c r="GS11" s="245"/>
      <c r="GT11" s="245"/>
      <c r="GU11" s="245"/>
      <c r="GV11" s="245"/>
      <c r="GW11" s="245"/>
      <c r="GX11" s="245"/>
      <c r="GY11" s="245"/>
      <c r="GZ11" s="245"/>
      <c r="HA11" s="245"/>
      <c r="HB11" s="245"/>
      <c r="HC11" s="245"/>
      <c r="HD11" s="245"/>
      <c r="HE11" s="245"/>
      <c r="HF11" s="245"/>
      <c r="HG11" s="245"/>
      <c r="HH11" s="245"/>
      <c r="HI11" s="245"/>
      <c r="HJ11" s="245"/>
      <c r="HK11" s="245"/>
      <c r="HL11" s="245"/>
      <c r="HM11" s="245"/>
      <c r="HN11" s="245"/>
      <c r="HO11" s="245"/>
      <c r="HP11" s="245"/>
      <c r="HQ11" s="245"/>
      <c r="HR11" s="245"/>
      <c r="HS11" s="245"/>
      <c r="HT11" s="245"/>
      <c r="HU11" s="245"/>
      <c r="HV11" s="245"/>
      <c r="HW11" s="245"/>
      <c r="HX11" s="245"/>
      <c r="HY11" s="245"/>
      <c r="HZ11" s="245"/>
      <c r="IA11" s="245"/>
      <c r="IB11" s="245"/>
      <c r="IC11" s="245"/>
      <c r="ID11" s="245"/>
      <c r="IE11" s="245"/>
      <c r="IF11" s="245"/>
      <c r="IG11" s="245"/>
      <c r="IH11" s="245"/>
      <c r="II11" s="245"/>
      <c r="IJ11" s="245"/>
      <c r="IK11" s="245"/>
      <c r="IL11" s="245"/>
      <c r="IM11" s="245"/>
      <c r="IN11" s="245"/>
      <c r="IO11" s="245"/>
      <c r="IP11" s="245"/>
      <c r="IQ11" s="245"/>
      <c r="IR11" s="245"/>
      <c r="IS11" s="245"/>
      <c r="IT11" s="245"/>
      <c r="IU11" s="245"/>
      <c r="IV11" s="245"/>
      <c r="IW11" s="245"/>
      <c r="IX11" s="245"/>
      <c r="IY11" s="245"/>
      <c r="IZ11" s="245"/>
      <c r="JA11" s="245"/>
      <c r="JB11" s="245"/>
      <c r="JC11" s="245"/>
      <c r="JD11" s="245"/>
      <c r="JE11" s="245"/>
      <c r="JF11" s="245"/>
      <c r="JG11" s="245"/>
      <c r="JH11" s="245"/>
      <c r="JI11" s="245"/>
      <c r="JJ11" s="245"/>
      <c r="JK11" s="245"/>
      <c r="JL11" s="245"/>
      <c r="JM11" s="245"/>
      <c r="JN11" s="245"/>
      <c r="JO11" s="245"/>
      <c r="JP11" s="245"/>
      <c r="JQ11" s="245"/>
      <c r="JR11" s="245"/>
      <c r="JS11" s="245"/>
      <c r="JT11" s="245"/>
      <c r="JU11" s="245"/>
      <c r="JV11" s="245"/>
      <c r="JW11" s="245"/>
      <c r="JX11" s="245"/>
      <c r="JY11" s="245"/>
      <c r="JZ11" s="245"/>
      <c r="KA11" s="245"/>
      <c r="KB11" s="245"/>
      <c r="KC11" s="245"/>
      <c r="KD11" s="245"/>
      <c r="KE11" s="245"/>
      <c r="KF11" s="245"/>
      <c r="KG11" s="245"/>
      <c r="KH11" s="245"/>
      <c r="KI11" s="245"/>
      <c r="KJ11" s="245"/>
      <c r="KK11" s="245"/>
      <c r="KL11" s="245"/>
      <c r="KM11" s="245"/>
      <c r="KN11" s="245"/>
      <c r="KO11" s="245"/>
      <c r="KP11" s="245"/>
      <c r="KQ11" s="245"/>
      <c r="KR11" s="245"/>
      <c r="KS11" s="245"/>
      <c r="KT11" s="245"/>
      <c r="KU11" s="245"/>
      <c r="KV11" s="245"/>
      <c r="KW11" s="245"/>
      <c r="KX11" s="245"/>
      <c r="KY11" s="245"/>
      <c r="KZ11" s="245"/>
      <c r="LA11" s="245"/>
      <c r="LB11" s="245"/>
      <c r="LC11" s="245"/>
      <c r="LD11" s="245"/>
      <c r="LE11" s="245"/>
      <c r="LF11" s="245"/>
      <c r="LG11" s="245"/>
      <c r="LH11" s="245"/>
      <c r="LI11" s="245"/>
      <c r="LJ11" s="245"/>
      <c r="LK11" s="245"/>
      <c r="LL11" s="245"/>
      <c r="LM11" s="245"/>
      <c r="LN11" s="245"/>
      <c r="LO11" s="245"/>
      <c r="LP11" s="245"/>
      <c r="LQ11" s="245"/>
      <c r="LR11" s="245"/>
      <c r="LS11" s="245"/>
      <c r="LT11" s="245"/>
      <c r="LU11" s="245"/>
      <c r="LV11" s="245"/>
      <c r="LW11" s="245"/>
      <c r="LX11" s="245"/>
      <c r="LY11" s="245"/>
      <c r="LZ11" s="245"/>
      <c r="MA11" s="245"/>
      <c r="MB11" s="245"/>
      <c r="MC11" s="245"/>
      <c r="MD11" s="245"/>
      <c r="ME11" s="245"/>
      <c r="MF11" s="245"/>
      <c r="MG11" s="245"/>
      <c r="MH11" s="245"/>
      <c r="MI11" s="245"/>
      <c r="MJ11" s="245"/>
      <c r="MK11" s="245"/>
      <c r="ML11" s="245"/>
      <c r="MM11" s="245"/>
      <c r="MN11" s="245"/>
      <c r="MO11" s="245"/>
      <c r="MP11" s="245"/>
      <c r="MQ11" s="245"/>
      <c r="MR11" s="245"/>
      <c r="MS11" s="245"/>
      <c r="MT11" s="245"/>
      <c r="MU11" s="245"/>
      <c r="MV11" s="245"/>
      <c r="MW11" s="245"/>
      <c r="MX11" s="245"/>
      <c r="MY11" s="245"/>
      <c r="MZ11" s="245"/>
      <c r="NA11" s="245"/>
      <c r="NB11" s="245"/>
      <c r="NC11" s="245"/>
      <c r="ND11" s="245"/>
      <c r="NE11" s="245"/>
      <c r="NF11" s="245"/>
      <c r="NG11" s="245"/>
      <c r="NH11" s="245"/>
      <c r="NI11" s="245"/>
      <c r="NJ11" s="245"/>
      <c r="NK11" s="245"/>
      <c r="NL11" s="245"/>
      <c r="NM11" s="245"/>
      <c r="NN11" s="245"/>
      <c r="NO11" s="245"/>
      <c r="NP11" s="245"/>
      <c r="NQ11" s="245"/>
      <c r="NR11" s="245"/>
      <c r="NS11" s="245"/>
      <c r="NT11" s="245"/>
      <c r="NU11" s="245"/>
      <c r="NV11" s="245"/>
      <c r="NW11" s="245"/>
      <c r="NX11" s="245"/>
      <c r="NY11" s="245"/>
      <c r="NZ11" s="245"/>
      <c r="OA11" s="245"/>
      <c r="OB11" s="245"/>
      <c r="OC11" s="245"/>
      <c r="OD11" s="245"/>
      <c r="OE11" s="245"/>
      <c r="OF11" s="245"/>
      <c r="OG11" s="245"/>
      <c r="OH11" s="245"/>
      <c r="OI11" s="245"/>
      <c r="OJ11" s="245"/>
      <c r="OK11" s="245"/>
      <c r="OL11" s="245"/>
      <c r="OM11" s="245"/>
      <c r="ON11" s="245"/>
      <c r="OO11" s="245"/>
      <c r="OP11" s="245"/>
      <c r="OQ11" s="245"/>
      <c r="OR11" s="245"/>
      <c r="OS11" s="245"/>
      <c r="OT11" s="245"/>
      <c r="OU11" s="245"/>
      <c r="OV11" s="245"/>
      <c r="OW11" s="245"/>
      <c r="OX11" s="245"/>
      <c r="OY11" s="245"/>
      <c r="OZ11" s="245"/>
      <c r="PA11" s="245"/>
      <c r="PB11" s="245"/>
      <c r="PC11" s="245"/>
      <c r="PD11" s="245"/>
      <c r="PE11" s="245"/>
      <c r="PF11" s="245"/>
      <c r="PG11" s="245"/>
      <c r="PH11" s="245"/>
      <c r="PI11" s="245"/>
      <c r="PJ11" s="245"/>
      <c r="PK11" s="245"/>
      <c r="PL11" s="245"/>
      <c r="PM11" s="245"/>
      <c r="PN11" s="245"/>
      <c r="PO11" s="245"/>
      <c r="PP11" s="245"/>
      <c r="PQ11" s="245"/>
      <c r="PR11" s="245"/>
      <c r="PS11" s="245"/>
      <c r="PT11" s="245"/>
      <c r="PU11" s="245"/>
      <c r="PV11" s="245"/>
      <c r="PW11" s="245"/>
      <c r="PX11" s="245"/>
      <c r="PY11" s="245"/>
      <c r="PZ11" s="245"/>
      <c r="QA11" s="245"/>
      <c r="QB11" s="245"/>
      <c r="QC11" s="245"/>
      <c r="QD11" s="245"/>
      <c r="QE11" s="245"/>
      <c r="QF11" s="245"/>
      <c r="QG11" s="245"/>
      <c r="QH11" s="245"/>
      <c r="QI11" s="245"/>
      <c r="QJ11" s="245"/>
      <c r="QK11" s="245"/>
      <c r="QL11" s="245"/>
      <c r="QM11" s="245"/>
      <c r="QN11" s="245"/>
      <c r="QO11" s="245"/>
      <c r="QP11" s="245"/>
      <c r="QQ11" s="245"/>
      <c r="QR11" s="245"/>
      <c r="QS11" s="245"/>
      <c r="QT11" s="245"/>
      <c r="QU11" s="245"/>
      <c r="QV11" s="245"/>
      <c r="QW11" s="245"/>
      <c r="QX11" s="245"/>
      <c r="QY11" s="245"/>
      <c r="QZ11" s="245"/>
      <c r="RA11" s="245"/>
      <c r="RB11" s="245"/>
      <c r="RC11" s="245"/>
      <c r="RD11" s="245"/>
      <c r="RE11" s="245"/>
      <c r="RF11" s="245"/>
      <c r="RG11" s="245"/>
      <c r="RH11" s="245"/>
      <c r="RI11" s="245"/>
      <c r="RJ11" s="245"/>
      <c r="RK11" s="245"/>
      <c r="RL11" s="245"/>
      <c r="RM11" s="245"/>
      <c r="RN11" s="245"/>
      <c r="RO11" s="245"/>
      <c r="RP11" s="245"/>
      <c r="RQ11" s="245"/>
      <c r="RR11" s="245"/>
      <c r="RS11" s="245"/>
      <c r="RT11" s="245"/>
      <c r="RU11" s="245"/>
      <c r="RV11" s="245"/>
      <c r="RW11" s="245"/>
      <c r="RX11" s="245"/>
      <c r="RY11" s="245"/>
      <c r="RZ11" s="245"/>
      <c r="SA11" s="245"/>
      <c r="SB11" s="245"/>
      <c r="SC11" s="245"/>
      <c r="SD11" s="245"/>
      <c r="SE11" s="245"/>
      <c r="SF11" s="245"/>
      <c r="SG11" s="245"/>
      <c r="SH11" s="245"/>
      <c r="SI11" s="245"/>
      <c r="SJ11" s="245"/>
      <c r="SK11" s="245"/>
      <c r="SL11" s="245"/>
      <c r="SM11" s="245"/>
      <c r="SN11" s="245"/>
      <c r="SO11" s="245"/>
      <c r="SP11" s="245"/>
      <c r="SQ11" s="245"/>
      <c r="SR11" s="245"/>
      <c r="SS11" s="245"/>
      <c r="ST11" s="245"/>
      <c r="SU11" s="245"/>
      <c r="SV11" s="245"/>
      <c r="SW11" s="245"/>
      <c r="SX11" s="245"/>
      <c r="SY11" s="245"/>
      <c r="SZ11" s="245"/>
      <c r="TA11" s="245"/>
      <c r="TB11" s="245"/>
      <c r="TC11" s="245"/>
      <c r="TD11" s="245"/>
      <c r="TE11" s="245"/>
      <c r="TF11" s="245"/>
      <c r="TG11" s="245"/>
      <c r="TH11" s="245"/>
      <c r="TI11" s="245"/>
      <c r="TJ11" s="245"/>
      <c r="TK11" s="245"/>
      <c r="TL11" s="245"/>
      <c r="TM11" s="245"/>
      <c r="TN11" s="245"/>
      <c r="TO11" s="245"/>
      <c r="TP11" s="245"/>
      <c r="TQ11" s="245"/>
      <c r="TR11" s="245"/>
      <c r="TS11" s="245"/>
      <c r="TT11" s="245"/>
      <c r="TU11" s="245"/>
      <c r="TV11" s="245"/>
      <c r="TW11" s="245"/>
      <c r="TX11" s="245"/>
      <c r="TY11" s="245"/>
      <c r="TZ11" s="245"/>
      <c r="UA11" s="245"/>
      <c r="UB11" s="245"/>
      <c r="UC11" s="245"/>
      <c r="UD11" s="245"/>
      <c r="UE11" s="245"/>
      <c r="UF11" s="245"/>
      <c r="UG11" s="245"/>
      <c r="UH11" s="245"/>
      <c r="UI11" s="245"/>
      <c r="UJ11" s="245"/>
      <c r="UK11" s="245"/>
      <c r="UL11" s="245"/>
      <c r="UM11" s="245"/>
      <c r="UN11" s="245"/>
      <c r="UO11" s="245"/>
      <c r="UP11" s="245"/>
      <c r="UQ11" s="245"/>
      <c r="UR11" s="245"/>
      <c r="US11" s="245"/>
      <c r="UT11" s="245"/>
      <c r="UU11" s="245"/>
      <c r="UV11" s="245"/>
      <c r="UW11" s="245"/>
      <c r="UX11" s="245"/>
      <c r="UY11" s="245"/>
      <c r="UZ11" s="245"/>
      <c r="VA11" s="245"/>
      <c r="VB11" s="245"/>
      <c r="VC11" s="245"/>
      <c r="VD11" s="245"/>
      <c r="VE11" s="245"/>
      <c r="VF11" s="245"/>
      <c r="VG11" s="245"/>
      <c r="VH11" s="245"/>
      <c r="VI11" s="245"/>
      <c r="VJ11" s="245"/>
      <c r="VK11" s="245"/>
      <c r="VL11" s="245"/>
      <c r="VM11" s="245"/>
      <c r="VN11" s="245"/>
      <c r="VO11" s="245"/>
      <c r="VP11" s="245"/>
      <c r="VQ11" s="245"/>
      <c r="VR11" s="245"/>
      <c r="VS11" s="245"/>
      <c r="VT11" s="245"/>
      <c r="VU11" s="245"/>
      <c r="VV11" s="245"/>
      <c r="VW11" s="245"/>
      <c r="VX11" s="245"/>
      <c r="VY11" s="245"/>
      <c r="VZ11" s="245"/>
      <c r="WA11" s="245"/>
      <c r="WB11" s="245"/>
      <c r="WC11" s="245"/>
      <c r="WD11" s="245"/>
      <c r="WE11" s="245"/>
      <c r="WF11" s="245"/>
      <c r="WG11" s="245"/>
      <c r="WH11" s="245"/>
      <c r="WI11" s="245"/>
      <c r="WJ11" s="245"/>
      <c r="WK11" s="245"/>
      <c r="WL11" s="245"/>
      <c r="WM11" s="245"/>
      <c r="WN11" s="245"/>
      <c r="WO11" s="245"/>
      <c r="WP11" s="245"/>
      <c r="WQ11" s="245"/>
      <c r="WR11" s="245"/>
      <c r="WS11" s="245"/>
      <c r="WT11" s="245"/>
      <c r="WU11" s="245"/>
      <c r="WV11" s="245"/>
      <c r="WW11" s="245"/>
      <c r="WX11" s="245"/>
      <c r="WY11" s="245"/>
      <c r="WZ11" s="245"/>
      <c r="XA11" s="245"/>
      <c r="XB11" s="245"/>
      <c r="XC11" s="245"/>
      <c r="XD11" s="245"/>
      <c r="XE11" s="245"/>
      <c r="XF11" s="245"/>
      <c r="XG11" s="245"/>
      <c r="XH11" s="245"/>
      <c r="XI11" s="245"/>
      <c r="XJ11" s="245"/>
      <c r="XK11" s="245"/>
      <c r="XL11" s="245"/>
      <c r="XM11" s="245"/>
      <c r="XN11" s="245"/>
      <c r="XO11" s="245"/>
      <c r="XP11" s="245"/>
      <c r="XQ11" s="245"/>
      <c r="XR11" s="245"/>
      <c r="XS11" s="245"/>
      <c r="XT11" s="245"/>
      <c r="XU11" s="245"/>
      <c r="XV11" s="245"/>
      <c r="XW11" s="245"/>
      <c r="XX11" s="245"/>
      <c r="XY11" s="245"/>
      <c r="XZ11" s="245"/>
      <c r="YA11" s="245"/>
      <c r="YB11" s="245"/>
      <c r="YC11" s="245"/>
      <c r="YD11" s="245"/>
      <c r="YE11" s="245"/>
      <c r="YF11" s="245"/>
      <c r="YG11" s="245"/>
      <c r="YH11" s="245"/>
      <c r="YI11" s="245"/>
      <c r="YJ11" s="245"/>
      <c r="YK11" s="245"/>
      <c r="YL11" s="245"/>
      <c r="YM11" s="245"/>
      <c r="YN11" s="245"/>
      <c r="YO11" s="245"/>
      <c r="YP11" s="245"/>
      <c r="YQ11" s="245"/>
      <c r="YR11" s="245"/>
      <c r="YS11" s="245"/>
      <c r="YT11" s="245"/>
      <c r="YU11" s="245"/>
      <c r="YV11" s="245"/>
      <c r="YW11" s="245"/>
      <c r="YX11" s="245"/>
      <c r="YY11" s="245"/>
      <c r="YZ11" s="245"/>
      <c r="ZA11" s="245"/>
      <c r="ZB11" s="245"/>
      <c r="ZC11" s="245"/>
      <c r="ZD11" s="245"/>
      <c r="ZE11" s="245"/>
      <c r="ZF11" s="245"/>
      <c r="ZG11" s="245"/>
      <c r="ZH11" s="245"/>
      <c r="ZI11" s="245"/>
      <c r="ZJ11" s="245"/>
      <c r="ZK11" s="245"/>
      <c r="ZL11" s="245"/>
      <c r="ZM11" s="245"/>
      <c r="ZN11" s="245"/>
      <c r="ZO11" s="245"/>
      <c r="ZP11" s="245"/>
      <c r="ZQ11" s="245"/>
      <c r="ZR11" s="245"/>
      <c r="ZS11" s="245"/>
      <c r="ZT11" s="245"/>
      <c r="ZU11" s="245"/>
      <c r="ZV11" s="245"/>
      <c r="ZW11" s="245"/>
      <c r="ZX11" s="245"/>
      <c r="ZY11" s="245"/>
      <c r="ZZ11" s="245"/>
      <c r="AAA11" s="245"/>
      <c r="AAB11" s="245"/>
      <c r="AAC11" s="245"/>
      <c r="AAD11" s="245"/>
      <c r="AAE11" s="245"/>
      <c r="AAF11" s="245"/>
      <c r="AAG11" s="245"/>
      <c r="AAH11" s="245"/>
      <c r="AAI11" s="245"/>
      <c r="AAJ11" s="245"/>
      <c r="AAK11" s="245"/>
      <c r="AAL11" s="245"/>
      <c r="AAM11" s="245"/>
      <c r="AAN11" s="245"/>
      <c r="AAO11" s="245"/>
      <c r="AAP11" s="245"/>
      <c r="AAQ11" s="245"/>
      <c r="AAR11" s="245"/>
      <c r="AAS11" s="245"/>
      <c r="AAT11" s="245"/>
      <c r="AAU11" s="245"/>
      <c r="AAV11" s="245"/>
      <c r="AAW11" s="245"/>
      <c r="AAX11" s="245"/>
      <c r="AAY11" s="245"/>
      <c r="AAZ11" s="245"/>
      <c r="ABA11" s="245"/>
      <c r="ABB11" s="245"/>
      <c r="ABC11" s="245"/>
      <c r="ABD11" s="245"/>
      <c r="ABE11" s="245"/>
      <c r="ABF11" s="245"/>
      <c r="ABG11" s="245"/>
      <c r="ABH11" s="245"/>
      <c r="ABI11" s="245"/>
      <c r="ABJ11" s="245"/>
      <c r="ABK11" s="245"/>
      <c r="ABL11" s="245"/>
      <c r="ABM11" s="245"/>
      <c r="ABN11" s="245"/>
      <c r="ABO11" s="245"/>
      <c r="ABP11" s="245"/>
      <c r="ABQ11" s="245"/>
      <c r="ABR11" s="245"/>
      <c r="ABS11" s="245"/>
      <c r="ABT11" s="245"/>
      <c r="ABU11" s="245"/>
      <c r="ABV11" s="245"/>
      <c r="ABW11" s="245"/>
      <c r="ABX11" s="245"/>
      <c r="ABY11" s="245"/>
      <c r="ABZ11" s="245"/>
      <c r="ACA11" s="245"/>
      <c r="ACB11" s="245"/>
      <c r="ACC11" s="245"/>
      <c r="ACD11" s="245"/>
      <c r="ACE11" s="245"/>
      <c r="ACF11" s="245"/>
      <c r="ACG11" s="245"/>
      <c r="ACH11" s="245"/>
      <c r="ACI11" s="245"/>
      <c r="ACJ11" s="245"/>
      <c r="ACK11" s="245"/>
      <c r="ACL11" s="245"/>
      <c r="ACM11" s="245"/>
      <c r="ACN11" s="245"/>
      <c r="ACO11" s="245"/>
      <c r="ACP11" s="245"/>
      <c r="ACQ11" s="245"/>
      <c r="ACR11" s="245"/>
      <c r="ACS11" s="245"/>
      <c r="ACT11" s="245"/>
      <c r="ACU11" s="245"/>
      <c r="ACV11" s="245"/>
      <c r="ACW11" s="245"/>
      <c r="ACX11" s="245"/>
      <c r="ACY11" s="245"/>
      <c r="ACZ11" s="245"/>
      <c r="ADA11" s="245"/>
      <c r="ADB11" s="245"/>
      <c r="ADC11" s="245"/>
      <c r="ADD11" s="245"/>
      <c r="ADE11" s="245"/>
      <c r="ADF11" s="245"/>
      <c r="ADG11" s="245"/>
      <c r="ADH11" s="245"/>
      <c r="ADI11" s="245"/>
      <c r="ADJ11" s="245"/>
      <c r="ADK11" s="245"/>
      <c r="ADL11" s="245"/>
      <c r="ADM11" s="245"/>
      <c r="ADN11" s="245"/>
      <c r="ADO11" s="245"/>
      <c r="ADP11" s="245"/>
      <c r="ADQ11" s="245"/>
      <c r="ADR11" s="245"/>
      <c r="ADS11" s="245"/>
      <c r="ADT11" s="245"/>
      <c r="ADU11" s="245"/>
      <c r="ADV11" s="245"/>
      <c r="ADW11" s="245"/>
      <c r="ADX11" s="245"/>
      <c r="ADY11" s="245"/>
      <c r="ADZ11" s="245"/>
      <c r="AEA11" s="245"/>
      <c r="AEB11" s="245"/>
      <c r="AEC11" s="245"/>
      <c r="AED11" s="245"/>
      <c r="AEE11" s="245"/>
      <c r="AEF11" s="245"/>
      <c r="AEG11" s="245"/>
      <c r="AEH11" s="245"/>
      <c r="AEI11" s="245"/>
      <c r="AEJ11" s="245"/>
      <c r="AEK11" s="245"/>
      <c r="AEL11" s="245"/>
      <c r="AEM11" s="245"/>
      <c r="AEN11" s="245"/>
      <c r="AEO11" s="245"/>
      <c r="AEP11" s="245"/>
      <c r="AEQ11" s="245"/>
      <c r="AER11" s="245"/>
      <c r="AES11" s="245"/>
      <c r="AET11" s="245"/>
      <c r="AEU11" s="245"/>
      <c r="AEV11" s="245"/>
      <c r="AEW11" s="245"/>
      <c r="AEX11" s="245"/>
      <c r="AEY11" s="245"/>
      <c r="AEZ11" s="245"/>
      <c r="AFA11" s="245"/>
      <c r="AFB11" s="245"/>
      <c r="AFC11" s="245"/>
      <c r="AFD11" s="245"/>
      <c r="AFE11" s="245"/>
      <c r="AFF11" s="245"/>
      <c r="AFG11" s="245"/>
      <c r="AFH11" s="245"/>
      <c r="AFI11" s="245"/>
      <c r="AFJ11" s="245"/>
      <c r="AFK11" s="245"/>
      <c r="AFL11" s="245"/>
      <c r="AFM11" s="245"/>
      <c r="AFN11" s="245"/>
      <c r="AFO11" s="245"/>
      <c r="AFP11" s="245"/>
      <c r="AFQ11" s="245"/>
      <c r="AFR11" s="245"/>
      <c r="AFS11" s="245"/>
      <c r="AFT11" s="245"/>
      <c r="AFU11" s="245"/>
      <c r="AFV11" s="245"/>
      <c r="AFW11" s="245"/>
      <c r="AFX11" s="245"/>
      <c r="AFY11" s="245"/>
      <c r="AFZ11" s="245"/>
      <c r="AGA11" s="245"/>
      <c r="AGB11" s="245"/>
      <c r="AGC11" s="245"/>
      <c r="AGD11" s="245"/>
      <c r="AGE11" s="245"/>
      <c r="AGF11" s="245"/>
      <c r="AGG11" s="245"/>
      <c r="AGH11" s="245"/>
      <c r="AGI11" s="245"/>
      <c r="AGJ11" s="245"/>
      <c r="AGK11" s="245"/>
      <c r="AGL11" s="245"/>
      <c r="AGM11" s="245"/>
      <c r="AGN11" s="245"/>
      <c r="AGO11" s="245"/>
      <c r="AGP11" s="245"/>
      <c r="AGQ11" s="245"/>
      <c r="AGR11" s="245"/>
      <c r="AGS11" s="245"/>
      <c r="AGT11" s="245"/>
      <c r="AGU11" s="245"/>
      <c r="AGV11" s="245"/>
      <c r="AGW11" s="245"/>
      <c r="AGX11" s="245"/>
      <c r="AGY11" s="245"/>
      <c r="AGZ11" s="245"/>
      <c r="AHA11" s="245"/>
    </row>
    <row r="12" spans="1:885" ht="62.4" customHeight="1" x14ac:dyDescent="0.3">
      <c r="A12" s="277"/>
      <c r="B12" s="268"/>
      <c r="C12" s="269"/>
      <c r="D12" s="269"/>
      <c r="E12" s="269"/>
      <c r="F12" s="269"/>
      <c r="G12" s="269"/>
      <c r="H12" s="269"/>
      <c r="I12" s="269"/>
      <c r="J12" s="274"/>
      <c r="K12" s="273"/>
      <c r="L12" s="269"/>
      <c r="M12" s="274"/>
      <c r="N12" s="298"/>
      <c r="O12" s="27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251"/>
      <c r="BA12" s="251"/>
      <c r="BB12" s="251"/>
      <c r="BC12" s="251"/>
      <c r="BD12" s="251"/>
      <c r="BE12" s="251"/>
      <c r="BF12" s="251"/>
      <c r="BG12" s="251"/>
      <c r="BH12" s="251"/>
      <c r="BI12" s="251"/>
      <c r="BJ12" s="251"/>
      <c r="BK12" s="251"/>
      <c r="BL12" s="251"/>
      <c r="BM12" s="251"/>
      <c r="BN12" s="251"/>
      <c r="BO12" s="251"/>
      <c r="BP12" s="251"/>
      <c r="BQ12" s="251"/>
      <c r="BR12" s="251"/>
      <c r="BS12" s="251"/>
      <c r="BT12" s="251"/>
      <c r="BU12" s="251"/>
      <c r="BV12" s="251"/>
      <c r="BW12" s="251"/>
      <c r="BX12" s="251"/>
      <c r="BY12" s="251"/>
      <c r="BZ12" s="251"/>
      <c r="CA12" s="251"/>
      <c r="CB12" s="251"/>
      <c r="CC12" s="251"/>
      <c r="CD12" s="251"/>
      <c r="CE12" s="251"/>
      <c r="CF12" s="251"/>
      <c r="CG12" s="251"/>
      <c r="CH12" s="251"/>
      <c r="CI12" s="251"/>
      <c r="CJ12" s="251"/>
      <c r="CK12" s="251"/>
      <c r="CL12" s="251"/>
      <c r="CM12" s="251"/>
      <c r="CN12" s="251"/>
      <c r="CO12" s="251"/>
      <c r="CP12" s="251"/>
      <c r="CQ12" s="251"/>
      <c r="CR12" s="251"/>
      <c r="CS12" s="251"/>
      <c r="CT12" s="251"/>
      <c r="CU12" s="251"/>
      <c r="CV12" s="251"/>
      <c r="CW12" s="251"/>
      <c r="CX12" s="251"/>
      <c r="CY12" s="251"/>
      <c r="CZ12" s="251"/>
      <c r="DA12" s="251"/>
      <c r="DB12" s="251"/>
      <c r="DC12" s="251"/>
      <c r="DD12" s="251"/>
      <c r="DE12" s="251"/>
      <c r="DF12" s="251"/>
      <c r="DG12" s="251"/>
      <c r="DH12" s="251"/>
      <c r="DI12" s="251"/>
      <c r="DJ12" s="251"/>
      <c r="DK12" s="251"/>
      <c r="DL12" s="251"/>
      <c r="DM12" s="251"/>
      <c r="DN12" s="251"/>
      <c r="DO12" s="251"/>
      <c r="DP12" s="251"/>
      <c r="DQ12" s="251"/>
      <c r="DR12" s="251"/>
      <c r="DS12" s="251"/>
      <c r="DT12" s="251"/>
      <c r="DU12" s="251"/>
      <c r="DV12" s="251"/>
      <c r="DW12" s="251"/>
      <c r="DX12" s="251"/>
      <c r="DY12" s="251"/>
      <c r="DZ12" s="251"/>
      <c r="EA12" s="251"/>
      <c r="EB12" s="251"/>
      <c r="EC12" s="251"/>
      <c r="ED12" s="251"/>
      <c r="EE12" s="251"/>
      <c r="EF12" s="251"/>
      <c r="EG12" s="251"/>
      <c r="EH12" s="251"/>
      <c r="EI12" s="251"/>
      <c r="EJ12" s="251"/>
      <c r="EK12" s="251"/>
      <c r="EL12" s="251"/>
      <c r="EM12" s="251"/>
      <c r="EN12" s="251"/>
      <c r="EO12" s="251"/>
      <c r="EP12" s="251"/>
      <c r="EQ12" s="251"/>
      <c r="ER12" s="251"/>
      <c r="ES12" s="251"/>
      <c r="ET12" s="251"/>
      <c r="EU12" s="251"/>
      <c r="EV12" s="251"/>
      <c r="EW12" s="251"/>
      <c r="EX12" s="251"/>
      <c r="EY12" s="251"/>
      <c r="EZ12" s="251"/>
      <c r="FA12" s="251"/>
      <c r="FB12" s="251"/>
      <c r="FC12" s="251"/>
      <c r="FD12" s="251"/>
      <c r="FE12" s="251"/>
      <c r="FF12" s="251"/>
      <c r="FG12" s="251"/>
      <c r="FH12" s="251"/>
      <c r="FI12" s="251"/>
      <c r="FJ12" s="251"/>
      <c r="FK12" s="251"/>
      <c r="FL12" s="251"/>
      <c r="FM12" s="251"/>
      <c r="FN12" s="251"/>
      <c r="FO12" s="251"/>
      <c r="FP12" s="251"/>
      <c r="FQ12" s="251"/>
      <c r="FR12" s="251"/>
      <c r="FS12" s="251"/>
      <c r="FT12" s="251"/>
      <c r="FU12" s="251"/>
      <c r="FV12" s="251"/>
      <c r="FW12" s="251"/>
      <c r="FX12" s="251"/>
      <c r="FY12" s="251"/>
      <c r="FZ12" s="251"/>
      <c r="GA12" s="251"/>
      <c r="GB12" s="251"/>
      <c r="GC12" s="251"/>
      <c r="GD12" s="251"/>
      <c r="GE12" s="251"/>
      <c r="GF12" s="251"/>
      <c r="GG12" s="251"/>
      <c r="GH12" s="251"/>
      <c r="GI12" s="251"/>
      <c r="GJ12" s="251"/>
      <c r="GK12" s="251"/>
      <c r="GL12" s="251"/>
      <c r="GM12" s="251"/>
      <c r="GN12" s="251"/>
      <c r="GO12" s="251"/>
      <c r="GP12" s="251"/>
      <c r="GQ12" s="251"/>
      <c r="GR12" s="251"/>
      <c r="GS12" s="251"/>
      <c r="GT12" s="251"/>
      <c r="GU12" s="251"/>
      <c r="GV12" s="251"/>
      <c r="GW12" s="251"/>
      <c r="GX12" s="251"/>
      <c r="GY12" s="251"/>
      <c r="GZ12" s="251"/>
      <c r="HA12" s="251"/>
      <c r="HB12" s="251"/>
      <c r="HC12" s="251"/>
      <c r="HD12" s="251"/>
      <c r="HE12" s="251"/>
      <c r="HF12" s="251"/>
      <c r="HG12" s="251"/>
      <c r="HH12" s="251"/>
      <c r="HI12" s="251"/>
      <c r="HJ12" s="251"/>
      <c r="HK12" s="251"/>
      <c r="HL12" s="251"/>
      <c r="HM12" s="251"/>
      <c r="HN12" s="251"/>
      <c r="HO12" s="251"/>
      <c r="HP12" s="251"/>
      <c r="HQ12" s="251"/>
      <c r="HR12" s="251"/>
      <c r="HS12" s="251"/>
      <c r="HT12" s="251"/>
      <c r="HU12" s="251"/>
      <c r="HV12" s="251"/>
      <c r="HW12" s="251"/>
      <c r="HX12" s="251"/>
      <c r="HY12" s="251"/>
      <c r="HZ12" s="251"/>
      <c r="IA12" s="251"/>
      <c r="IB12" s="251"/>
      <c r="IC12" s="251"/>
      <c r="ID12" s="251"/>
      <c r="IE12" s="251"/>
      <c r="IF12" s="251"/>
      <c r="IG12" s="251"/>
      <c r="IH12" s="251"/>
      <c r="II12" s="251"/>
      <c r="IJ12" s="251"/>
      <c r="IK12" s="251"/>
      <c r="IL12" s="251"/>
      <c r="IM12" s="251"/>
      <c r="IN12" s="251"/>
      <c r="IO12" s="251"/>
      <c r="IP12" s="251"/>
      <c r="IQ12" s="251"/>
      <c r="IR12" s="251"/>
      <c r="IS12" s="251"/>
      <c r="IT12" s="251"/>
      <c r="IU12" s="251"/>
      <c r="IV12" s="251"/>
      <c r="IW12" s="251"/>
      <c r="IX12" s="251"/>
      <c r="IY12" s="251"/>
      <c r="IZ12" s="251"/>
      <c r="JA12" s="251"/>
      <c r="JB12" s="251"/>
      <c r="JC12" s="251"/>
      <c r="JD12" s="251"/>
      <c r="JE12" s="251"/>
      <c r="JF12" s="251"/>
      <c r="JG12" s="251"/>
      <c r="JH12" s="251"/>
      <c r="JI12" s="251"/>
      <c r="JJ12" s="251"/>
      <c r="JK12" s="251"/>
      <c r="JL12" s="251"/>
      <c r="JM12" s="251"/>
      <c r="JN12" s="251"/>
      <c r="JO12" s="251"/>
      <c r="JP12" s="251"/>
      <c r="JQ12" s="251"/>
      <c r="JR12" s="251"/>
      <c r="JS12" s="251"/>
      <c r="JT12" s="251"/>
      <c r="JU12" s="251"/>
      <c r="JV12" s="251"/>
      <c r="JW12" s="251"/>
      <c r="JX12" s="251"/>
      <c r="JY12" s="251"/>
      <c r="JZ12" s="251"/>
      <c r="KA12" s="251"/>
      <c r="KB12" s="251"/>
      <c r="KC12" s="251"/>
      <c r="KD12" s="251"/>
      <c r="KE12" s="251"/>
      <c r="KF12" s="251"/>
      <c r="KG12" s="251"/>
      <c r="KH12" s="251"/>
      <c r="KI12" s="251"/>
      <c r="KJ12" s="251"/>
      <c r="KK12" s="251"/>
      <c r="KL12" s="251"/>
      <c r="KM12" s="251"/>
      <c r="KN12" s="251"/>
      <c r="KO12" s="251"/>
      <c r="KP12" s="251"/>
      <c r="KQ12" s="251"/>
      <c r="KR12" s="251"/>
      <c r="KS12" s="251"/>
      <c r="KT12" s="251"/>
      <c r="KU12" s="251"/>
      <c r="KV12" s="251"/>
      <c r="KW12" s="251"/>
      <c r="KX12" s="251"/>
      <c r="KY12" s="251"/>
      <c r="KZ12" s="251"/>
      <c r="LA12" s="251"/>
      <c r="LB12" s="251"/>
      <c r="LC12" s="251"/>
      <c r="LD12" s="251"/>
      <c r="LE12" s="251"/>
      <c r="LF12" s="251"/>
      <c r="LG12" s="251"/>
      <c r="LH12" s="251"/>
      <c r="LI12" s="251"/>
      <c r="LJ12" s="251"/>
      <c r="LK12" s="251"/>
      <c r="LL12" s="251"/>
      <c r="LM12" s="251"/>
      <c r="LN12" s="251"/>
      <c r="LO12" s="251"/>
      <c r="LP12" s="251"/>
      <c r="LQ12" s="251"/>
      <c r="LR12" s="251"/>
      <c r="LS12" s="251"/>
      <c r="LT12" s="251"/>
      <c r="LU12" s="251"/>
      <c r="LV12" s="251"/>
      <c r="LW12" s="251"/>
      <c r="LX12" s="251"/>
      <c r="LY12" s="251"/>
      <c r="LZ12" s="251"/>
      <c r="MA12" s="251"/>
      <c r="MB12" s="251"/>
      <c r="MC12" s="251"/>
      <c r="MD12" s="251"/>
      <c r="ME12" s="251"/>
      <c r="MF12" s="251"/>
      <c r="MG12" s="251"/>
      <c r="MH12" s="251"/>
      <c r="MI12" s="251"/>
      <c r="MJ12" s="251"/>
      <c r="MK12" s="251"/>
      <c r="ML12" s="251"/>
      <c r="MM12" s="251"/>
      <c r="MN12" s="251"/>
      <c r="MO12" s="251"/>
      <c r="MP12" s="251"/>
      <c r="MQ12" s="251"/>
      <c r="MR12" s="251"/>
      <c r="MS12" s="251"/>
      <c r="MT12" s="251"/>
      <c r="MU12" s="251"/>
      <c r="MV12" s="251"/>
      <c r="MW12" s="251"/>
      <c r="MX12" s="251"/>
      <c r="MY12" s="251"/>
      <c r="MZ12" s="251"/>
      <c r="NA12" s="251"/>
      <c r="NB12" s="251"/>
      <c r="NC12" s="251"/>
      <c r="ND12" s="251"/>
      <c r="NE12" s="251"/>
      <c r="NF12" s="251"/>
      <c r="NG12" s="251"/>
      <c r="NH12" s="251"/>
      <c r="NI12" s="251"/>
      <c r="NJ12" s="251"/>
      <c r="NK12" s="251"/>
      <c r="NL12" s="251"/>
      <c r="NM12" s="251"/>
      <c r="NN12" s="251"/>
      <c r="NO12" s="251"/>
      <c r="NP12" s="251"/>
      <c r="NQ12" s="251"/>
      <c r="NR12" s="251"/>
      <c r="NS12" s="251"/>
      <c r="NT12" s="251"/>
      <c r="NU12" s="251"/>
      <c r="NV12" s="251"/>
      <c r="NW12" s="251"/>
      <c r="NX12" s="251"/>
      <c r="NY12" s="251"/>
      <c r="NZ12" s="251"/>
      <c r="OA12" s="251"/>
      <c r="OB12" s="251"/>
      <c r="OC12" s="251"/>
      <c r="OD12" s="251"/>
      <c r="OE12" s="251"/>
      <c r="OF12" s="251"/>
      <c r="OG12" s="251"/>
      <c r="OH12" s="251"/>
      <c r="OI12" s="251"/>
      <c r="OJ12" s="251"/>
      <c r="OK12" s="251"/>
      <c r="OL12" s="251"/>
      <c r="OM12" s="251"/>
      <c r="ON12" s="251"/>
      <c r="OO12" s="251"/>
      <c r="OP12" s="251"/>
      <c r="OQ12" s="251"/>
      <c r="OR12" s="251"/>
      <c r="OS12" s="251"/>
      <c r="OT12" s="251"/>
      <c r="OU12" s="251"/>
      <c r="OV12" s="251"/>
      <c r="OW12" s="251"/>
      <c r="OX12" s="251"/>
      <c r="OY12" s="251"/>
      <c r="OZ12" s="251"/>
      <c r="PA12" s="251"/>
      <c r="PB12" s="251"/>
      <c r="PC12" s="251"/>
      <c r="PD12" s="251"/>
      <c r="PE12" s="251"/>
      <c r="PF12" s="251"/>
      <c r="PG12" s="251"/>
      <c r="PH12" s="251"/>
      <c r="PI12" s="251"/>
      <c r="PJ12" s="251"/>
      <c r="PK12" s="251"/>
      <c r="PL12" s="251"/>
      <c r="PM12" s="251"/>
      <c r="PN12" s="251"/>
      <c r="PO12" s="251"/>
      <c r="PP12" s="251"/>
      <c r="PQ12" s="251"/>
      <c r="PR12" s="251"/>
      <c r="PS12" s="251"/>
      <c r="PT12" s="251"/>
      <c r="PU12" s="251"/>
      <c r="PV12" s="251"/>
      <c r="PW12" s="251"/>
      <c r="PX12" s="251"/>
      <c r="PY12" s="251"/>
      <c r="PZ12" s="251"/>
      <c r="QA12" s="251"/>
      <c r="QB12" s="251"/>
      <c r="QC12" s="251"/>
      <c r="QD12" s="251"/>
      <c r="QE12" s="251"/>
      <c r="QF12" s="251"/>
      <c r="QG12" s="251"/>
      <c r="QH12" s="251"/>
      <c r="QI12" s="251"/>
      <c r="QJ12" s="251"/>
      <c r="QK12" s="251"/>
      <c r="QL12" s="251"/>
      <c r="QM12" s="251"/>
      <c r="QN12" s="251"/>
      <c r="QO12" s="251"/>
      <c r="QP12" s="251"/>
      <c r="QQ12" s="251"/>
      <c r="QR12" s="251"/>
      <c r="QS12" s="251"/>
      <c r="QT12" s="251"/>
      <c r="QU12" s="251"/>
      <c r="QV12" s="251"/>
      <c r="QW12" s="251"/>
      <c r="QX12" s="251"/>
      <c r="QY12" s="251"/>
      <c r="QZ12" s="251"/>
      <c r="RA12" s="251"/>
      <c r="RB12" s="251"/>
      <c r="RC12" s="251"/>
      <c r="RD12" s="251"/>
      <c r="RE12" s="251"/>
      <c r="RF12" s="251"/>
      <c r="RG12" s="251"/>
      <c r="RH12" s="251"/>
      <c r="RI12" s="251"/>
      <c r="RJ12" s="251"/>
      <c r="RK12" s="251"/>
      <c r="RL12" s="251"/>
      <c r="RM12" s="251"/>
      <c r="RN12" s="251"/>
      <c r="RO12" s="251"/>
      <c r="RP12" s="251"/>
      <c r="RQ12" s="251"/>
      <c r="RR12" s="251"/>
      <c r="RS12" s="251"/>
      <c r="RT12" s="251"/>
      <c r="RU12" s="251"/>
      <c r="RV12" s="251"/>
      <c r="RW12" s="251"/>
      <c r="RX12" s="251"/>
      <c r="RY12" s="251"/>
      <c r="RZ12" s="251"/>
      <c r="SA12" s="251"/>
      <c r="SB12" s="251"/>
      <c r="SC12" s="251"/>
      <c r="SD12" s="251"/>
      <c r="SE12" s="251"/>
      <c r="SF12" s="251"/>
      <c r="SG12" s="251"/>
      <c r="SH12" s="251"/>
      <c r="SI12" s="251"/>
      <c r="SJ12" s="251"/>
      <c r="SK12" s="251"/>
      <c r="SL12" s="251"/>
      <c r="SM12" s="251"/>
      <c r="SN12" s="251"/>
      <c r="SO12" s="251"/>
      <c r="SP12" s="251"/>
      <c r="SQ12" s="251"/>
      <c r="SR12" s="251"/>
      <c r="SS12" s="251"/>
      <c r="ST12" s="251"/>
      <c r="SU12" s="251"/>
      <c r="SV12" s="251"/>
      <c r="SW12" s="251"/>
      <c r="SX12" s="251"/>
      <c r="SY12" s="251"/>
      <c r="SZ12" s="251"/>
      <c r="TA12" s="251"/>
      <c r="TB12" s="251"/>
      <c r="TC12" s="251"/>
      <c r="TD12" s="251"/>
      <c r="TE12" s="251"/>
      <c r="TF12" s="251"/>
      <c r="TG12" s="251"/>
      <c r="TH12" s="251"/>
      <c r="TI12" s="251"/>
      <c r="TJ12" s="251"/>
      <c r="TK12" s="251"/>
      <c r="TL12" s="251"/>
      <c r="TM12" s="251"/>
      <c r="TN12" s="251"/>
      <c r="TO12" s="251"/>
      <c r="TP12" s="251"/>
      <c r="TQ12" s="251"/>
      <c r="TR12" s="251"/>
      <c r="TS12" s="251"/>
      <c r="TT12" s="251"/>
      <c r="TU12" s="251"/>
      <c r="TV12" s="251"/>
      <c r="TW12" s="251"/>
      <c r="TX12" s="251"/>
      <c r="TY12" s="251"/>
      <c r="TZ12" s="251"/>
      <c r="UA12" s="251"/>
      <c r="UB12" s="251"/>
      <c r="UC12" s="251"/>
      <c r="UD12" s="251"/>
      <c r="UE12" s="251"/>
      <c r="UF12" s="251"/>
      <c r="UG12" s="251"/>
      <c r="UH12" s="251"/>
      <c r="UI12" s="251"/>
      <c r="UJ12" s="251"/>
      <c r="UK12" s="251"/>
      <c r="UL12" s="251"/>
      <c r="UM12" s="251"/>
      <c r="UN12" s="251"/>
      <c r="UO12" s="251"/>
      <c r="UP12" s="251"/>
      <c r="UQ12" s="251"/>
      <c r="UR12" s="251"/>
      <c r="US12" s="251"/>
      <c r="UT12" s="251"/>
      <c r="UU12" s="251"/>
      <c r="UV12" s="251"/>
      <c r="UW12" s="251"/>
      <c r="UX12" s="251"/>
      <c r="UY12" s="251"/>
      <c r="UZ12" s="251"/>
      <c r="VA12" s="251"/>
      <c r="VB12" s="251"/>
      <c r="VC12" s="251"/>
      <c r="VD12" s="251"/>
      <c r="VE12" s="251"/>
      <c r="VF12" s="251"/>
      <c r="VG12" s="251"/>
      <c r="VH12" s="251"/>
      <c r="VI12" s="251"/>
      <c r="VJ12" s="251"/>
      <c r="VK12" s="251"/>
      <c r="VL12" s="251"/>
      <c r="VM12" s="251"/>
      <c r="VN12" s="251"/>
      <c r="VO12" s="251"/>
      <c r="VP12" s="251"/>
      <c r="VQ12" s="251"/>
      <c r="VR12" s="251"/>
      <c r="VS12" s="251"/>
      <c r="VT12" s="251"/>
      <c r="VU12" s="251"/>
      <c r="VV12" s="251"/>
      <c r="VW12" s="251"/>
      <c r="VX12" s="251"/>
      <c r="VY12" s="251"/>
      <c r="VZ12" s="251"/>
      <c r="WA12" s="251"/>
      <c r="WB12" s="251"/>
      <c r="WC12" s="251"/>
      <c r="WD12" s="251"/>
      <c r="WE12" s="251"/>
      <c r="WF12" s="251"/>
      <c r="WG12" s="251"/>
      <c r="WH12" s="251"/>
      <c r="WI12" s="251"/>
      <c r="WJ12" s="251"/>
      <c r="WK12" s="251"/>
      <c r="WL12" s="251"/>
      <c r="WM12" s="251"/>
      <c r="WN12" s="251"/>
      <c r="WO12" s="251"/>
      <c r="WP12" s="251"/>
      <c r="WQ12" s="251"/>
      <c r="WR12" s="251"/>
      <c r="WS12" s="251"/>
      <c r="WT12" s="251"/>
      <c r="WU12" s="251"/>
      <c r="WV12" s="251"/>
      <c r="WW12" s="251"/>
      <c r="WX12" s="251"/>
      <c r="WY12" s="251"/>
      <c r="WZ12" s="251"/>
      <c r="XA12" s="251"/>
      <c r="XB12" s="251"/>
      <c r="XC12" s="251"/>
      <c r="XD12" s="251"/>
      <c r="XE12" s="251"/>
      <c r="XF12" s="251"/>
      <c r="XG12" s="251"/>
      <c r="XH12" s="251"/>
      <c r="XI12" s="251"/>
      <c r="XJ12" s="251"/>
      <c r="XK12" s="251"/>
      <c r="XL12" s="251"/>
      <c r="XM12" s="251"/>
      <c r="XN12" s="251"/>
      <c r="XO12" s="251"/>
      <c r="XP12" s="251"/>
      <c r="XQ12" s="251"/>
      <c r="XR12" s="251"/>
      <c r="XS12" s="251"/>
      <c r="XT12" s="251"/>
      <c r="XU12" s="251"/>
      <c r="XV12" s="251"/>
      <c r="XW12" s="251"/>
      <c r="XX12" s="251"/>
      <c r="XY12" s="251"/>
      <c r="XZ12" s="251"/>
      <c r="YA12" s="251"/>
      <c r="YB12" s="251"/>
      <c r="YC12" s="251"/>
      <c r="YD12" s="251"/>
      <c r="YE12" s="251"/>
      <c r="YF12" s="251"/>
      <c r="YG12" s="251"/>
      <c r="YH12" s="251"/>
      <c r="YI12" s="251"/>
      <c r="YJ12" s="251"/>
      <c r="YK12" s="251"/>
      <c r="YL12" s="251"/>
      <c r="YM12" s="251"/>
      <c r="YN12" s="251"/>
      <c r="YO12" s="251"/>
      <c r="YP12" s="251"/>
      <c r="YQ12" s="251"/>
      <c r="YR12" s="251"/>
      <c r="YS12" s="251"/>
      <c r="YT12" s="251"/>
      <c r="YU12" s="251"/>
      <c r="YV12" s="251"/>
      <c r="YW12" s="251"/>
      <c r="YX12" s="251"/>
      <c r="YY12" s="251"/>
      <c r="YZ12" s="251"/>
      <c r="ZA12" s="251"/>
      <c r="ZB12" s="251"/>
      <c r="ZC12" s="251"/>
      <c r="ZD12" s="251"/>
      <c r="ZE12" s="251"/>
      <c r="ZF12" s="251"/>
      <c r="ZG12" s="251"/>
      <c r="ZH12" s="251"/>
      <c r="ZI12" s="251"/>
      <c r="ZJ12" s="251"/>
      <c r="ZK12" s="251"/>
      <c r="ZL12" s="251"/>
      <c r="ZM12" s="251"/>
      <c r="ZN12" s="251"/>
      <c r="ZO12" s="251"/>
      <c r="ZP12" s="251"/>
      <c r="ZQ12" s="251"/>
      <c r="ZR12" s="251"/>
      <c r="ZS12" s="251"/>
      <c r="ZT12" s="251"/>
      <c r="ZU12" s="251"/>
      <c r="ZV12" s="251"/>
      <c r="ZW12" s="251"/>
      <c r="ZX12" s="251"/>
      <c r="ZY12" s="251"/>
      <c r="ZZ12" s="251"/>
      <c r="AAA12" s="251"/>
      <c r="AAB12" s="251"/>
      <c r="AAC12" s="251"/>
      <c r="AAD12" s="251"/>
      <c r="AAE12" s="251"/>
      <c r="AAF12" s="251"/>
      <c r="AAG12" s="251"/>
      <c r="AAH12" s="251"/>
      <c r="AAI12" s="251"/>
      <c r="AAJ12" s="251"/>
      <c r="AAK12" s="251"/>
      <c r="AAL12" s="251"/>
      <c r="AAM12" s="251"/>
      <c r="AAN12" s="251"/>
      <c r="AAO12" s="251"/>
      <c r="AAP12" s="251"/>
      <c r="AAQ12" s="251"/>
      <c r="AAR12" s="251"/>
      <c r="AAS12" s="251"/>
      <c r="AAT12" s="251"/>
      <c r="AAU12" s="251"/>
      <c r="AAV12" s="251"/>
      <c r="AAW12" s="251"/>
      <c r="AAX12" s="251"/>
      <c r="AAY12" s="251"/>
      <c r="AAZ12" s="251"/>
      <c r="ABA12" s="251"/>
      <c r="ABB12" s="251"/>
      <c r="ABC12" s="251"/>
      <c r="ABD12" s="251"/>
      <c r="ABE12" s="251"/>
      <c r="ABF12" s="251"/>
      <c r="ABG12" s="251"/>
      <c r="ABH12" s="251"/>
      <c r="ABI12" s="251"/>
      <c r="ABJ12" s="251"/>
      <c r="ABK12" s="251"/>
      <c r="ABL12" s="251"/>
      <c r="ABM12" s="251"/>
      <c r="ABN12" s="251"/>
      <c r="ABO12" s="251"/>
      <c r="ABP12" s="251"/>
      <c r="ABQ12" s="251"/>
      <c r="ABR12" s="251"/>
      <c r="ABS12" s="251"/>
      <c r="ABT12" s="251"/>
      <c r="ABU12" s="251"/>
      <c r="ABV12" s="251"/>
      <c r="ABW12" s="251"/>
      <c r="ABX12" s="251"/>
      <c r="ABY12" s="251"/>
      <c r="ABZ12" s="251"/>
      <c r="ACA12" s="251"/>
      <c r="ACB12" s="251"/>
      <c r="ACC12" s="251"/>
      <c r="ACD12" s="251"/>
      <c r="ACE12" s="251"/>
      <c r="ACF12" s="251"/>
      <c r="ACG12" s="251"/>
      <c r="ACH12" s="251"/>
      <c r="ACI12" s="251"/>
      <c r="ACJ12" s="251"/>
      <c r="ACK12" s="251"/>
      <c r="ACL12" s="251"/>
      <c r="ACM12" s="251"/>
      <c r="ACN12" s="251"/>
      <c r="ACO12" s="251"/>
      <c r="ACP12" s="251"/>
      <c r="ACQ12" s="251"/>
      <c r="ACR12" s="251"/>
      <c r="ACS12" s="251"/>
      <c r="ACT12" s="251"/>
      <c r="ACU12" s="251"/>
      <c r="ACV12" s="251"/>
      <c r="ACW12" s="251"/>
      <c r="ACX12" s="251"/>
      <c r="ACY12" s="251"/>
      <c r="ACZ12" s="251"/>
      <c r="ADA12" s="251"/>
      <c r="ADB12" s="251"/>
      <c r="ADC12" s="251"/>
      <c r="ADD12" s="251"/>
      <c r="ADE12" s="251"/>
      <c r="ADF12" s="251"/>
      <c r="ADG12" s="251"/>
      <c r="ADH12" s="251"/>
      <c r="ADI12" s="251"/>
      <c r="ADJ12" s="251"/>
      <c r="ADK12" s="251"/>
      <c r="ADL12" s="251"/>
      <c r="ADM12" s="251"/>
      <c r="ADN12" s="251"/>
      <c r="ADO12" s="251"/>
      <c r="ADP12" s="251"/>
      <c r="ADQ12" s="251"/>
      <c r="ADR12" s="251"/>
      <c r="ADS12" s="251"/>
      <c r="ADT12" s="251"/>
      <c r="ADU12" s="251"/>
      <c r="ADV12" s="251"/>
      <c r="ADW12" s="251"/>
      <c r="ADX12" s="251"/>
      <c r="ADY12" s="251"/>
      <c r="ADZ12" s="251"/>
      <c r="AEA12" s="251"/>
      <c r="AEB12" s="251"/>
      <c r="AEC12" s="251"/>
      <c r="AED12" s="251"/>
      <c r="AEE12" s="251"/>
      <c r="AEF12" s="251"/>
      <c r="AEG12" s="251"/>
      <c r="AEH12" s="251"/>
      <c r="AEI12" s="251"/>
      <c r="AEJ12" s="251"/>
      <c r="AEK12" s="251"/>
      <c r="AEL12" s="251"/>
      <c r="AEM12" s="251"/>
      <c r="AEN12" s="251"/>
      <c r="AEO12" s="251"/>
      <c r="AEP12" s="251"/>
      <c r="AEQ12" s="251"/>
      <c r="AER12" s="251"/>
      <c r="AES12" s="251"/>
      <c r="AET12" s="251"/>
      <c r="AEU12" s="251"/>
      <c r="AEV12" s="251"/>
      <c r="AEW12" s="251"/>
      <c r="AEX12" s="251"/>
      <c r="AEY12" s="251"/>
      <c r="AEZ12" s="251"/>
      <c r="AFA12" s="251"/>
      <c r="AFB12" s="251"/>
      <c r="AFC12" s="251"/>
      <c r="AFD12" s="251"/>
      <c r="AFE12" s="251"/>
      <c r="AFF12" s="251"/>
      <c r="AFG12" s="251"/>
      <c r="AFH12" s="251"/>
      <c r="AFI12" s="251"/>
      <c r="AFJ12" s="251"/>
      <c r="AFK12" s="251"/>
      <c r="AFL12" s="251"/>
      <c r="AFM12" s="251"/>
      <c r="AFN12" s="251"/>
      <c r="AFO12" s="251"/>
      <c r="AFP12" s="251"/>
      <c r="AFQ12" s="251"/>
      <c r="AFR12" s="251"/>
      <c r="AFS12" s="251"/>
      <c r="AFT12" s="251"/>
      <c r="AFU12" s="251"/>
      <c r="AFV12" s="251"/>
      <c r="AFW12" s="251"/>
      <c r="AFX12" s="251"/>
      <c r="AFY12" s="251"/>
      <c r="AFZ12" s="251"/>
      <c r="AGA12" s="251"/>
      <c r="AGB12" s="251"/>
      <c r="AGC12" s="251"/>
      <c r="AGD12" s="251"/>
      <c r="AGE12" s="251"/>
      <c r="AGF12" s="251"/>
      <c r="AGG12" s="251"/>
      <c r="AGH12" s="251"/>
      <c r="AGI12" s="251"/>
      <c r="AGJ12" s="251"/>
      <c r="AGK12" s="251"/>
      <c r="AGL12" s="251"/>
      <c r="AGM12" s="251"/>
      <c r="AGN12" s="251"/>
      <c r="AGO12" s="251"/>
      <c r="AGP12" s="251"/>
      <c r="AGQ12" s="251"/>
      <c r="AGR12" s="251"/>
      <c r="AGS12" s="251"/>
      <c r="AGT12" s="251"/>
      <c r="AGU12" s="251"/>
      <c r="AGV12" s="251"/>
      <c r="AGW12" s="251"/>
      <c r="AGX12" s="251"/>
      <c r="AGY12" s="251"/>
      <c r="AGZ12" s="251"/>
      <c r="AHA12" s="251"/>
    </row>
    <row r="13" spans="1:885" ht="30" customHeight="1" x14ac:dyDescent="0.3">
      <c r="A13" s="242"/>
      <c r="B13" s="256"/>
      <c r="C13" s="249"/>
      <c r="D13" s="249"/>
      <c r="E13" s="249"/>
      <c r="F13" s="249"/>
      <c r="G13" s="249"/>
      <c r="H13" s="249"/>
      <c r="I13" s="249"/>
      <c r="J13" s="244"/>
      <c r="K13" s="257"/>
      <c r="L13" s="243"/>
      <c r="M13" s="248"/>
      <c r="N13" s="297"/>
      <c r="O13" s="243"/>
      <c r="P13" s="245"/>
      <c r="Q13" s="245"/>
      <c r="R13" s="245"/>
      <c r="S13" s="245"/>
      <c r="T13" s="245"/>
      <c r="U13" s="245"/>
      <c r="V13" s="245"/>
      <c r="W13" s="245"/>
      <c r="X13" s="245"/>
      <c r="Y13" s="245"/>
      <c r="Z13" s="245"/>
      <c r="AA13" s="245"/>
      <c r="AB13" s="245"/>
      <c r="AC13" s="245"/>
      <c r="AD13" s="245"/>
      <c r="AE13" s="245"/>
      <c r="AF13" s="245"/>
      <c r="AG13" s="245"/>
      <c r="AH13" s="245"/>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5"/>
      <c r="BN13" s="245"/>
      <c r="BO13" s="245"/>
      <c r="BP13" s="245"/>
      <c r="BQ13" s="245"/>
      <c r="BR13" s="245"/>
      <c r="BS13" s="245"/>
      <c r="BT13" s="245"/>
      <c r="BU13" s="245"/>
      <c r="BV13" s="245"/>
      <c r="BW13" s="245"/>
      <c r="BX13" s="245"/>
      <c r="BY13" s="245"/>
      <c r="BZ13" s="245"/>
      <c r="CA13" s="245"/>
      <c r="CB13" s="245"/>
      <c r="CC13" s="245"/>
      <c r="CD13" s="245"/>
      <c r="CE13" s="245"/>
      <c r="CF13" s="245"/>
      <c r="CG13" s="245"/>
      <c r="CH13" s="245"/>
      <c r="CI13" s="245"/>
      <c r="CJ13" s="245"/>
      <c r="CK13" s="245"/>
      <c r="CL13" s="245"/>
      <c r="CM13" s="245"/>
      <c r="CN13" s="245"/>
      <c r="CO13" s="245"/>
      <c r="CP13" s="245"/>
      <c r="CQ13" s="245"/>
      <c r="CR13" s="245"/>
      <c r="CS13" s="245"/>
      <c r="CT13" s="245"/>
      <c r="CU13" s="245"/>
      <c r="CV13" s="245"/>
      <c r="CW13" s="245"/>
      <c r="CX13" s="245"/>
      <c r="CY13" s="245"/>
      <c r="CZ13" s="245"/>
      <c r="DA13" s="245"/>
      <c r="DB13" s="245"/>
      <c r="DC13" s="245"/>
      <c r="DD13" s="245"/>
      <c r="DE13" s="245"/>
      <c r="DF13" s="245"/>
      <c r="DG13" s="245"/>
      <c r="DH13" s="245"/>
      <c r="DI13" s="245"/>
      <c r="DJ13" s="245"/>
      <c r="DK13" s="245"/>
      <c r="DL13" s="245"/>
      <c r="DM13" s="245"/>
      <c r="DN13" s="245"/>
      <c r="DO13" s="245"/>
      <c r="DP13" s="245"/>
      <c r="DQ13" s="245"/>
      <c r="DR13" s="245"/>
      <c r="DS13" s="245"/>
      <c r="DT13" s="245"/>
      <c r="DU13" s="245"/>
      <c r="DV13" s="245"/>
      <c r="DW13" s="245"/>
      <c r="DX13" s="245"/>
      <c r="DY13" s="245"/>
      <c r="DZ13" s="245"/>
      <c r="EA13" s="245"/>
      <c r="EB13" s="245"/>
      <c r="EC13" s="245"/>
      <c r="ED13" s="245"/>
      <c r="EE13" s="245"/>
      <c r="EF13" s="245"/>
      <c r="EG13" s="245"/>
      <c r="EH13" s="245"/>
      <c r="EI13" s="245"/>
      <c r="EJ13" s="245"/>
      <c r="EK13" s="245"/>
      <c r="EL13" s="245"/>
      <c r="EM13" s="245"/>
      <c r="EN13" s="245"/>
      <c r="EO13" s="245"/>
      <c r="EP13" s="245"/>
      <c r="EQ13" s="245"/>
      <c r="ER13" s="245"/>
      <c r="ES13" s="245"/>
      <c r="ET13" s="245"/>
      <c r="EU13" s="245"/>
      <c r="EV13" s="245"/>
      <c r="EW13" s="245"/>
      <c r="EX13" s="245"/>
      <c r="EY13" s="245"/>
      <c r="EZ13" s="245"/>
      <c r="FA13" s="245"/>
      <c r="FB13" s="245"/>
      <c r="FC13" s="245"/>
      <c r="FD13" s="245"/>
      <c r="FE13" s="245"/>
      <c r="FF13" s="245"/>
      <c r="FG13" s="245"/>
      <c r="FH13" s="245"/>
      <c r="FI13" s="245"/>
      <c r="FJ13" s="245"/>
      <c r="FK13" s="245"/>
      <c r="FL13" s="245"/>
      <c r="FM13" s="245"/>
      <c r="FN13" s="245"/>
      <c r="FO13" s="245"/>
      <c r="FP13" s="245"/>
      <c r="FQ13" s="245"/>
      <c r="FR13" s="245"/>
      <c r="FS13" s="245"/>
      <c r="FT13" s="245"/>
      <c r="FU13" s="245"/>
      <c r="FV13" s="245"/>
      <c r="FW13" s="245"/>
      <c r="FX13" s="245"/>
      <c r="FY13" s="245"/>
      <c r="FZ13" s="245"/>
      <c r="GA13" s="245"/>
      <c r="GB13" s="245"/>
      <c r="GC13" s="245"/>
      <c r="GD13" s="245"/>
      <c r="GE13" s="245"/>
      <c r="GF13" s="245"/>
      <c r="GG13" s="245"/>
      <c r="GH13" s="245"/>
      <c r="GI13" s="245"/>
      <c r="GJ13" s="245"/>
      <c r="GK13" s="245"/>
      <c r="GL13" s="245"/>
      <c r="GM13" s="245"/>
      <c r="GN13" s="245"/>
      <c r="GO13" s="245"/>
      <c r="GP13" s="245"/>
      <c r="GQ13" s="245"/>
      <c r="GR13" s="245"/>
      <c r="GS13" s="245"/>
      <c r="GT13" s="245"/>
      <c r="GU13" s="245"/>
      <c r="GV13" s="245"/>
      <c r="GW13" s="245"/>
      <c r="GX13" s="245"/>
      <c r="GY13" s="245"/>
      <c r="GZ13" s="245"/>
      <c r="HA13" s="245"/>
      <c r="HB13" s="245"/>
      <c r="HC13" s="245"/>
      <c r="HD13" s="245"/>
      <c r="HE13" s="245"/>
      <c r="HF13" s="245"/>
      <c r="HG13" s="245"/>
      <c r="HH13" s="245"/>
      <c r="HI13" s="245"/>
      <c r="HJ13" s="245"/>
      <c r="HK13" s="245"/>
      <c r="HL13" s="245"/>
      <c r="HM13" s="245"/>
      <c r="HN13" s="245"/>
      <c r="HO13" s="245"/>
      <c r="HP13" s="245"/>
      <c r="HQ13" s="245"/>
      <c r="HR13" s="245"/>
      <c r="HS13" s="245"/>
      <c r="HT13" s="245"/>
      <c r="HU13" s="245"/>
      <c r="HV13" s="245"/>
      <c r="HW13" s="245"/>
      <c r="HX13" s="245"/>
      <c r="HY13" s="245"/>
      <c r="HZ13" s="245"/>
      <c r="IA13" s="245"/>
      <c r="IB13" s="245"/>
      <c r="IC13" s="245"/>
      <c r="ID13" s="245"/>
      <c r="IE13" s="245"/>
      <c r="IF13" s="245"/>
      <c r="IG13" s="245"/>
      <c r="IH13" s="245"/>
      <c r="II13" s="245"/>
      <c r="IJ13" s="245"/>
      <c r="IK13" s="245"/>
      <c r="IL13" s="245"/>
      <c r="IM13" s="245"/>
      <c r="IN13" s="245"/>
      <c r="IO13" s="245"/>
      <c r="IP13" s="245"/>
      <c r="IQ13" s="245"/>
      <c r="IR13" s="245"/>
      <c r="IS13" s="245"/>
      <c r="IT13" s="245"/>
      <c r="IU13" s="245"/>
      <c r="IV13" s="245"/>
      <c r="IW13" s="245"/>
      <c r="IX13" s="245"/>
      <c r="IY13" s="245"/>
      <c r="IZ13" s="245"/>
      <c r="JA13" s="245"/>
      <c r="JB13" s="245"/>
      <c r="JC13" s="245"/>
      <c r="JD13" s="245"/>
      <c r="JE13" s="245"/>
      <c r="JF13" s="245"/>
      <c r="JG13" s="245"/>
      <c r="JH13" s="245"/>
      <c r="JI13" s="245"/>
      <c r="JJ13" s="245"/>
      <c r="JK13" s="245"/>
      <c r="JL13" s="245"/>
      <c r="JM13" s="245"/>
      <c r="JN13" s="245"/>
      <c r="JO13" s="245"/>
      <c r="JP13" s="245"/>
      <c r="JQ13" s="245"/>
      <c r="JR13" s="245"/>
      <c r="JS13" s="245"/>
      <c r="JT13" s="245"/>
      <c r="JU13" s="245"/>
      <c r="JV13" s="245"/>
      <c r="JW13" s="245"/>
      <c r="JX13" s="245"/>
      <c r="JY13" s="245"/>
      <c r="JZ13" s="245"/>
      <c r="KA13" s="245"/>
      <c r="KB13" s="245"/>
      <c r="KC13" s="245"/>
      <c r="KD13" s="245"/>
      <c r="KE13" s="245"/>
      <c r="KF13" s="245"/>
      <c r="KG13" s="245"/>
      <c r="KH13" s="245"/>
      <c r="KI13" s="245"/>
      <c r="KJ13" s="245"/>
      <c r="KK13" s="245"/>
      <c r="KL13" s="245"/>
      <c r="KM13" s="245"/>
      <c r="KN13" s="245"/>
      <c r="KO13" s="245"/>
      <c r="KP13" s="245"/>
      <c r="KQ13" s="245"/>
      <c r="KR13" s="245"/>
      <c r="KS13" s="245"/>
      <c r="KT13" s="245"/>
      <c r="KU13" s="245"/>
      <c r="KV13" s="245"/>
      <c r="KW13" s="245"/>
      <c r="KX13" s="245"/>
      <c r="KY13" s="245"/>
      <c r="KZ13" s="245"/>
      <c r="LA13" s="245"/>
      <c r="LB13" s="245"/>
      <c r="LC13" s="245"/>
      <c r="LD13" s="245"/>
      <c r="LE13" s="245"/>
      <c r="LF13" s="245"/>
      <c r="LG13" s="245"/>
      <c r="LH13" s="245"/>
      <c r="LI13" s="245"/>
      <c r="LJ13" s="245"/>
      <c r="LK13" s="245"/>
      <c r="LL13" s="245"/>
      <c r="LM13" s="245"/>
      <c r="LN13" s="245"/>
      <c r="LO13" s="245"/>
      <c r="LP13" s="245"/>
      <c r="LQ13" s="245"/>
      <c r="LR13" s="245"/>
      <c r="LS13" s="245"/>
      <c r="LT13" s="245"/>
      <c r="LU13" s="245"/>
      <c r="LV13" s="245"/>
      <c r="LW13" s="245"/>
      <c r="LX13" s="245"/>
      <c r="LY13" s="245"/>
      <c r="LZ13" s="245"/>
      <c r="MA13" s="245"/>
      <c r="MB13" s="245"/>
      <c r="MC13" s="245"/>
      <c r="MD13" s="245"/>
      <c r="ME13" s="245"/>
      <c r="MF13" s="245"/>
      <c r="MG13" s="245"/>
      <c r="MH13" s="245"/>
      <c r="MI13" s="245"/>
      <c r="MJ13" s="245"/>
      <c r="MK13" s="245"/>
      <c r="ML13" s="245"/>
      <c r="MM13" s="245"/>
      <c r="MN13" s="245"/>
      <c r="MO13" s="245"/>
      <c r="MP13" s="245"/>
      <c r="MQ13" s="245"/>
      <c r="MR13" s="245"/>
      <c r="MS13" s="245"/>
      <c r="MT13" s="245"/>
      <c r="MU13" s="245"/>
      <c r="MV13" s="245"/>
      <c r="MW13" s="245"/>
      <c r="MX13" s="245"/>
      <c r="MY13" s="245"/>
      <c r="MZ13" s="245"/>
      <c r="NA13" s="245"/>
      <c r="NB13" s="245"/>
      <c r="NC13" s="245"/>
      <c r="ND13" s="245"/>
      <c r="NE13" s="245"/>
      <c r="NF13" s="245"/>
      <c r="NG13" s="245"/>
      <c r="NH13" s="245"/>
      <c r="NI13" s="245"/>
      <c r="NJ13" s="245"/>
      <c r="NK13" s="245"/>
      <c r="NL13" s="245"/>
      <c r="NM13" s="245"/>
      <c r="NN13" s="245"/>
      <c r="NO13" s="245"/>
      <c r="NP13" s="245"/>
      <c r="NQ13" s="245"/>
      <c r="NR13" s="245"/>
      <c r="NS13" s="245"/>
      <c r="NT13" s="245"/>
      <c r="NU13" s="245"/>
      <c r="NV13" s="245"/>
      <c r="NW13" s="245"/>
      <c r="NX13" s="245"/>
      <c r="NY13" s="245"/>
      <c r="NZ13" s="245"/>
      <c r="OA13" s="245"/>
      <c r="OB13" s="245"/>
      <c r="OC13" s="245"/>
      <c r="OD13" s="245"/>
      <c r="OE13" s="245"/>
      <c r="OF13" s="245"/>
      <c r="OG13" s="245"/>
      <c r="OH13" s="245"/>
      <c r="OI13" s="245"/>
      <c r="OJ13" s="245"/>
      <c r="OK13" s="245"/>
      <c r="OL13" s="245"/>
      <c r="OM13" s="245"/>
      <c r="ON13" s="245"/>
      <c r="OO13" s="245"/>
      <c r="OP13" s="245"/>
      <c r="OQ13" s="245"/>
      <c r="OR13" s="245"/>
      <c r="OS13" s="245"/>
      <c r="OT13" s="245"/>
      <c r="OU13" s="245"/>
      <c r="OV13" s="245"/>
      <c r="OW13" s="245"/>
      <c r="OX13" s="245"/>
      <c r="OY13" s="245"/>
      <c r="OZ13" s="245"/>
      <c r="PA13" s="245"/>
      <c r="PB13" s="245"/>
      <c r="PC13" s="245"/>
      <c r="PD13" s="245"/>
      <c r="PE13" s="245"/>
      <c r="PF13" s="245"/>
      <c r="PG13" s="245"/>
      <c r="PH13" s="245"/>
      <c r="PI13" s="245"/>
      <c r="PJ13" s="245"/>
      <c r="PK13" s="245"/>
      <c r="PL13" s="245"/>
      <c r="PM13" s="245"/>
      <c r="PN13" s="245"/>
      <c r="PO13" s="245"/>
      <c r="PP13" s="245"/>
      <c r="PQ13" s="245"/>
      <c r="PR13" s="245"/>
      <c r="PS13" s="245"/>
      <c r="PT13" s="245"/>
      <c r="PU13" s="245"/>
      <c r="PV13" s="245"/>
      <c r="PW13" s="245"/>
      <c r="PX13" s="245"/>
      <c r="PY13" s="245"/>
      <c r="PZ13" s="245"/>
      <c r="QA13" s="245"/>
      <c r="QB13" s="245"/>
      <c r="QC13" s="245"/>
      <c r="QD13" s="245"/>
      <c r="QE13" s="245"/>
      <c r="QF13" s="245"/>
      <c r="QG13" s="245"/>
      <c r="QH13" s="245"/>
      <c r="QI13" s="245"/>
      <c r="QJ13" s="245"/>
      <c r="QK13" s="245"/>
      <c r="QL13" s="245"/>
      <c r="QM13" s="245"/>
      <c r="QN13" s="245"/>
      <c r="QO13" s="245"/>
      <c r="QP13" s="245"/>
      <c r="QQ13" s="245"/>
      <c r="QR13" s="245"/>
      <c r="QS13" s="245"/>
      <c r="QT13" s="245"/>
      <c r="QU13" s="245"/>
      <c r="QV13" s="245"/>
      <c r="QW13" s="245"/>
      <c r="QX13" s="245"/>
      <c r="QY13" s="245"/>
      <c r="QZ13" s="245"/>
      <c r="RA13" s="245"/>
      <c r="RB13" s="245"/>
      <c r="RC13" s="245"/>
      <c r="RD13" s="245"/>
      <c r="RE13" s="245"/>
      <c r="RF13" s="245"/>
      <c r="RG13" s="245"/>
      <c r="RH13" s="245"/>
      <c r="RI13" s="245"/>
      <c r="RJ13" s="245"/>
      <c r="RK13" s="245"/>
      <c r="RL13" s="245"/>
      <c r="RM13" s="245"/>
      <c r="RN13" s="245"/>
      <c r="RO13" s="245"/>
      <c r="RP13" s="245"/>
      <c r="RQ13" s="245"/>
      <c r="RR13" s="245"/>
      <c r="RS13" s="245"/>
      <c r="RT13" s="245"/>
      <c r="RU13" s="245"/>
      <c r="RV13" s="245"/>
      <c r="RW13" s="245"/>
      <c r="RX13" s="245"/>
      <c r="RY13" s="245"/>
      <c r="RZ13" s="245"/>
      <c r="SA13" s="245"/>
      <c r="SB13" s="245"/>
      <c r="SC13" s="245"/>
      <c r="SD13" s="245"/>
      <c r="SE13" s="245"/>
      <c r="SF13" s="245"/>
      <c r="SG13" s="245"/>
      <c r="SH13" s="245"/>
      <c r="SI13" s="245"/>
      <c r="SJ13" s="245"/>
      <c r="SK13" s="245"/>
      <c r="SL13" s="245"/>
      <c r="SM13" s="245"/>
      <c r="SN13" s="245"/>
      <c r="SO13" s="245"/>
      <c r="SP13" s="245"/>
      <c r="SQ13" s="245"/>
      <c r="SR13" s="245"/>
      <c r="SS13" s="245"/>
      <c r="ST13" s="245"/>
      <c r="SU13" s="245"/>
      <c r="SV13" s="245"/>
      <c r="SW13" s="245"/>
      <c r="SX13" s="245"/>
      <c r="SY13" s="245"/>
      <c r="SZ13" s="245"/>
      <c r="TA13" s="245"/>
      <c r="TB13" s="245"/>
      <c r="TC13" s="245"/>
      <c r="TD13" s="245"/>
      <c r="TE13" s="245"/>
      <c r="TF13" s="245"/>
      <c r="TG13" s="245"/>
      <c r="TH13" s="245"/>
      <c r="TI13" s="245"/>
      <c r="TJ13" s="245"/>
      <c r="TK13" s="245"/>
      <c r="TL13" s="245"/>
      <c r="TM13" s="245"/>
      <c r="TN13" s="245"/>
      <c r="TO13" s="245"/>
      <c r="TP13" s="245"/>
      <c r="TQ13" s="245"/>
      <c r="TR13" s="245"/>
      <c r="TS13" s="245"/>
      <c r="TT13" s="245"/>
      <c r="TU13" s="245"/>
      <c r="TV13" s="245"/>
      <c r="TW13" s="245"/>
      <c r="TX13" s="245"/>
      <c r="TY13" s="245"/>
      <c r="TZ13" s="245"/>
      <c r="UA13" s="245"/>
      <c r="UB13" s="245"/>
      <c r="UC13" s="245"/>
      <c r="UD13" s="245"/>
      <c r="UE13" s="245"/>
      <c r="UF13" s="245"/>
      <c r="UG13" s="245"/>
      <c r="UH13" s="245"/>
      <c r="UI13" s="245"/>
      <c r="UJ13" s="245"/>
      <c r="UK13" s="245"/>
      <c r="UL13" s="245"/>
      <c r="UM13" s="245"/>
      <c r="UN13" s="245"/>
      <c r="UO13" s="245"/>
      <c r="UP13" s="245"/>
      <c r="UQ13" s="245"/>
      <c r="UR13" s="245"/>
      <c r="US13" s="245"/>
      <c r="UT13" s="245"/>
      <c r="UU13" s="245"/>
      <c r="UV13" s="245"/>
      <c r="UW13" s="245"/>
      <c r="UX13" s="245"/>
      <c r="UY13" s="245"/>
      <c r="UZ13" s="245"/>
      <c r="VA13" s="245"/>
      <c r="VB13" s="245"/>
      <c r="VC13" s="245"/>
      <c r="VD13" s="245"/>
      <c r="VE13" s="245"/>
      <c r="VF13" s="245"/>
      <c r="VG13" s="245"/>
      <c r="VH13" s="245"/>
      <c r="VI13" s="245"/>
      <c r="VJ13" s="245"/>
      <c r="VK13" s="245"/>
      <c r="VL13" s="245"/>
      <c r="VM13" s="245"/>
      <c r="VN13" s="245"/>
      <c r="VO13" s="245"/>
      <c r="VP13" s="245"/>
      <c r="VQ13" s="245"/>
      <c r="VR13" s="245"/>
      <c r="VS13" s="245"/>
      <c r="VT13" s="245"/>
      <c r="VU13" s="245"/>
      <c r="VV13" s="245"/>
      <c r="VW13" s="245"/>
      <c r="VX13" s="245"/>
      <c r="VY13" s="245"/>
      <c r="VZ13" s="245"/>
      <c r="WA13" s="245"/>
      <c r="WB13" s="245"/>
      <c r="WC13" s="245"/>
      <c r="WD13" s="245"/>
      <c r="WE13" s="245"/>
      <c r="WF13" s="245"/>
      <c r="WG13" s="245"/>
      <c r="WH13" s="245"/>
      <c r="WI13" s="245"/>
      <c r="WJ13" s="245"/>
      <c r="WK13" s="245"/>
      <c r="WL13" s="245"/>
      <c r="WM13" s="245"/>
      <c r="WN13" s="245"/>
      <c r="WO13" s="245"/>
      <c r="WP13" s="245"/>
      <c r="WQ13" s="245"/>
      <c r="WR13" s="245"/>
      <c r="WS13" s="245"/>
      <c r="WT13" s="245"/>
      <c r="WU13" s="245"/>
      <c r="WV13" s="245"/>
      <c r="WW13" s="245"/>
      <c r="WX13" s="245"/>
      <c r="WY13" s="245"/>
      <c r="WZ13" s="245"/>
      <c r="XA13" s="245"/>
      <c r="XB13" s="245"/>
      <c r="XC13" s="245"/>
      <c r="XD13" s="245"/>
      <c r="XE13" s="245"/>
      <c r="XF13" s="245"/>
      <c r="XG13" s="245"/>
      <c r="XH13" s="245"/>
      <c r="XI13" s="245"/>
      <c r="XJ13" s="245"/>
      <c r="XK13" s="245"/>
      <c r="XL13" s="245"/>
      <c r="XM13" s="245"/>
      <c r="XN13" s="245"/>
      <c r="XO13" s="245"/>
      <c r="XP13" s="245"/>
      <c r="XQ13" s="245"/>
      <c r="XR13" s="245"/>
      <c r="XS13" s="245"/>
      <c r="XT13" s="245"/>
      <c r="XU13" s="245"/>
      <c r="XV13" s="245"/>
      <c r="XW13" s="245"/>
      <c r="XX13" s="245"/>
      <c r="XY13" s="245"/>
      <c r="XZ13" s="245"/>
      <c r="YA13" s="245"/>
      <c r="YB13" s="245"/>
      <c r="YC13" s="245"/>
      <c r="YD13" s="245"/>
      <c r="YE13" s="245"/>
      <c r="YF13" s="245"/>
      <c r="YG13" s="245"/>
      <c r="YH13" s="245"/>
      <c r="YI13" s="245"/>
      <c r="YJ13" s="245"/>
      <c r="YK13" s="245"/>
      <c r="YL13" s="245"/>
      <c r="YM13" s="245"/>
      <c r="YN13" s="245"/>
      <c r="YO13" s="245"/>
      <c r="YP13" s="245"/>
      <c r="YQ13" s="245"/>
      <c r="YR13" s="245"/>
      <c r="YS13" s="245"/>
      <c r="YT13" s="245"/>
      <c r="YU13" s="245"/>
      <c r="YV13" s="245"/>
      <c r="YW13" s="245"/>
      <c r="YX13" s="245"/>
      <c r="YY13" s="245"/>
      <c r="YZ13" s="245"/>
      <c r="ZA13" s="245"/>
      <c r="ZB13" s="245"/>
      <c r="ZC13" s="245"/>
      <c r="ZD13" s="245"/>
      <c r="ZE13" s="245"/>
      <c r="ZF13" s="245"/>
      <c r="ZG13" s="245"/>
      <c r="ZH13" s="245"/>
      <c r="ZI13" s="245"/>
      <c r="ZJ13" s="245"/>
      <c r="ZK13" s="245"/>
      <c r="ZL13" s="245"/>
      <c r="ZM13" s="245"/>
      <c r="ZN13" s="245"/>
      <c r="ZO13" s="245"/>
      <c r="ZP13" s="245"/>
      <c r="ZQ13" s="245"/>
      <c r="ZR13" s="245"/>
      <c r="ZS13" s="245"/>
      <c r="ZT13" s="245"/>
      <c r="ZU13" s="245"/>
      <c r="ZV13" s="245"/>
      <c r="ZW13" s="245"/>
      <c r="ZX13" s="245"/>
      <c r="ZY13" s="245"/>
      <c r="ZZ13" s="245"/>
      <c r="AAA13" s="245"/>
      <c r="AAB13" s="245"/>
      <c r="AAC13" s="245"/>
      <c r="AAD13" s="245"/>
      <c r="AAE13" s="245"/>
      <c r="AAF13" s="245"/>
      <c r="AAG13" s="245"/>
      <c r="AAH13" s="245"/>
      <c r="AAI13" s="245"/>
      <c r="AAJ13" s="245"/>
      <c r="AAK13" s="245"/>
      <c r="AAL13" s="245"/>
      <c r="AAM13" s="245"/>
      <c r="AAN13" s="245"/>
      <c r="AAO13" s="245"/>
      <c r="AAP13" s="245"/>
      <c r="AAQ13" s="245"/>
      <c r="AAR13" s="245"/>
      <c r="AAS13" s="245"/>
      <c r="AAT13" s="245"/>
      <c r="AAU13" s="245"/>
      <c r="AAV13" s="245"/>
      <c r="AAW13" s="245"/>
      <c r="AAX13" s="245"/>
      <c r="AAY13" s="245"/>
      <c r="AAZ13" s="245"/>
      <c r="ABA13" s="245"/>
      <c r="ABB13" s="245"/>
      <c r="ABC13" s="245"/>
      <c r="ABD13" s="245"/>
      <c r="ABE13" s="245"/>
      <c r="ABF13" s="245"/>
      <c r="ABG13" s="245"/>
      <c r="ABH13" s="245"/>
      <c r="ABI13" s="245"/>
      <c r="ABJ13" s="245"/>
      <c r="ABK13" s="245"/>
      <c r="ABL13" s="245"/>
      <c r="ABM13" s="245"/>
      <c r="ABN13" s="245"/>
      <c r="ABO13" s="245"/>
      <c r="ABP13" s="245"/>
      <c r="ABQ13" s="245"/>
      <c r="ABR13" s="245"/>
      <c r="ABS13" s="245"/>
      <c r="ABT13" s="245"/>
      <c r="ABU13" s="245"/>
      <c r="ABV13" s="245"/>
      <c r="ABW13" s="245"/>
      <c r="ABX13" s="245"/>
      <c r="ABY13" s="245"/>
      <c r="ABZ13" s="245"/>
      <c r="ACA13" s="245"/>
      <c r="ACB13" s="245"/>
      <c r="ACC13" s="245"/>
      <c r="ACD13" s="245"/>
      <c r="ACE13" s="245"/>
      <c r="ACF13" s="245"/>
      <c r="ACG13" s="245"/>
      <c r="ACH13" s="245"/>
      <c r="ACI13" s="245"/>
      <c r="ACJ13" s="245"/>
      <c r="ACK13" s="245"/>
      <c r="ACL13" s="245"/>
      <c r="ACM13" s="245"/>
      <c r="ACN13" s="245"/>
      <c r="ACO13" s="245"/>
      <c r="ACP13" s="245"/>
      <c r="ACQ13" s="245"/>
      <c r="ACR13" s="245"/>
      <c r="ACS13" s="245"/>
      <c r="ACT13" s="245"/>
      <c r="ACU13" s="245"/>
      <c r="ACV13" s="245"/>
      <c r="ACW13" s="245"/>
      <c r="ACX13" s="245"/>
      <c r="ACY13" s="245"/>
      <c r="ACZ13" s="245"/>
      <c r="ADA13" s="245"/>
      <c r="ADB13" s="245"/>
      <c r="ADC13" s="245"/>
      <c r="ADD13" s="245"/>
      <c r="ADE13" s="245"/>
      <c r="ADF13" s="245"/>
      <c r="ADG13" s="245"/>
      <c r="ADH13" s="245"/>
      <c r="ADI13" s="245"/>
      <c r="ADJ13" s="245"/>
      <c r="ADK13" s="245"/>
      <c r="ADL13" s="245"/>
      <c r="ADM13" s="245"/>
      <c r="ADN13" s="245"/>
      <c r="ADO13" s="245"/>
      <c r="ADP13" s="245"/>
      <c r="ADQ13" s="245"/>
      <c r="ADR13" s="245"/>
      <c r="ADS13" s="245"/>
      <c r="ADT13" s="245"/>
      <c r="ADU13" s="245"/>
      <c r="ADV13" s="245"/>
      <c r="ADW13" s="245"/>
      <c r="ADX13" s="245"/>
      <c r="ADY13" s="245"/>
      <c r="ADZ13" s="245"/>
      <c r="AEA13" s="245"/>
      <c r="AEB13" s="245"/>
      <c r="AEC13" s="245"/>
      <c r="AED13" s="245"/>
      <c r="AEE13" s="245"/>
      <c r="AEF13" s="245"/>
      <c r="AEG13" s="245"/>
      <c r="AEH13" s="245"/>
      <c r="AEI13" s="245"/>
      <c r="AEJ13" s="245"/>
      <c r="AEK13" s="245"/>
      <c r="AEL13" s="245"/>
      <c r="AEM13" s="245"/>
      <c r="AEN13" s="245"/>
      <c r="AEO13" s="245"/>
      <c r="AEP13" s="245"/>
      <c r="AEQ13" s="245"/>
      <c r="AER13" s="245"/>
      <c r="AES13" s="245"/>
      <c r="AET13" s="245"/>
      <c r="AEU13" s="245"/>
      <c r="AEV13" s="245"/>
      <c r="AEW13" s="245"/>
      <c r="AEX13" s="245"/>
      <c r="AEY13" s="245"/>
      <c r="AEZ13" s="245"/>
      <c r="AFA13" s="245"/>
      <c r="AFB13" s="245"/>
      <c r="AFC13" s="245"/>
      <c r="AFD13" s="245"/>
      <c r="AFE13" s="245"/>
      <c r="AFF13" s="245"/>
      <c r="AFG13" s="245"/>
      <c r="AFH13" s="245"/>
      <c r="AFI13" s="245"/>
      <c r="AFJ13" s="245"/>
      <c r="AFK13" s="245"/>
      <c r="AFL13" s="245"/>
      <c r="AFM13" s="245"/>
      <c r="AFN13" s="245"/>
      <c r="AFO13" s="245"/>
      <c r="AFP13" s="245"/>
      <c r="AFQ13" s="245"/>
      <c r="AFR13" s="245"/>
      <c r="AFS13" s="245"/>
      <c r="AFT13" s="245"/>
      <c r="AFU13" s="245"/>
      <c r="AFV13" s="245"/>
      <c r="AFW13" s="245"/>
      <c r="AFX13" s="245"/>
      <c r="AFY13" s="245"/>
      <c r="AFZ13" s="245"/>
      <c r="AGA13" s="245"/>
      <c r="AGB13" s="245"/>
      <c r="AGC13" s="245"/>
      <c r="AGD13" s="245"/>
      <c r="AGE13" s="245"/>
      <c r="AGF13" s="245"/>
      <c r="AGG13" s="245"/>
      <c r="AGH13" s="245"/>
      <c r="AGI13" s="245"/>
      <c r="AGJ13" s="245"/>
      <c r="AGK13" s="245"/>
      <c r="AGL13" s="245"/>
      <c r="AGM13" s="245"/>
      <c r="AGN13" s="245"/>
      <c r="AGO13" s="245"/>
      <c r="AGP13" s="245"/>
      <c r="AGQ13" s="245"/>
      <c r="AGR13" s="245"/>
      <c r="AGS13" s="245"/>
      <c r="AGT13" s="245"/>
      <c r="AGU13" s="245"/>
      <c r="AGV13" s="245"/>
      <c r="AGW13" s="245"/>
      <c r="AGX13" s="245"/>
      <c r="AGY13" s="245"/>
      <c r="AGZ13" s="245"/>
      <c r="AHA13" s="245"/>
    </row>
    <row r="14" spans="1:885" ht="168.6" customHeight="1" x14ac:dyDescent="0.3">
      <c r="A14" s="267"/>
      <c r="B14" s="268"/>
      <c r="C14" s="269"/>
      <c r="D14" s="269"/>
      <c r="E14" s="269"/>
      <c r="F14" s="269"/>
      <c r="G14" s="269"/>
      <c r="H14" s="269"/>
      <c r="I14" s="273"/>
      <c r="J14" s="274"/>
      <c r="K14" s="273"/>
      <c r="L14" s="271"/>
      <c r="M14" s="271"/>
      <c r="N14" s="303"/>
      <c r="O14" s="271"/>
      <c r="P14" s="258"/>
      <c r="Q14" s="258"/>
      <c r="R14" s="258"/>
      <c r="S14" s="258"/>
      <c r="T14" s="258"/>
      <c r="U14" s="258"/>
      <c r="V14" s="258"/>
      <c r="W14" s="258"/>
      <c r="X14" s="258"/>
      <c r="Y14" s="258"/>
      <c r="Z14" s="258"/>
      <c r="AA14" s="258"/>
      <c r="AB14" s="258"/>
      <c r="AC14" s="258"/>
      <c r="AD14" s="258"/>
      <c r="AE14" s="258"/>
      <c r="AF14" s="258"/>
      <c r="AG14" s="258"/>
      <c r="AH14" s="258"/>
      <c r="AI14" s="258"/>
      <c r="AJ14" s="258"/>
      <c r="AK14" s="258"/>
      <c r="AL14" s="258"/>
      <c r="AM14" s="258"/>
      <c r="AN14" s="258"/>
      <c r="AO14" s="258"/>
      <c r="AP14" s="258"/>
      <c r="AQ14" s="258"/>
      <c r="AR14" s="258"/>
      <c r="AS14" s="258"/>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1"/>
      <c r="BP14" s="241"/>
      <c r="BQ14" s="241"/>
      <c r="BR14" s="241"/>
      <c r="BS14" s="241"/>
      <c r="BT14" s="241"/>
      <c r="BU14" s="241"/>
      <c r="BV14" s="241"/>
      <c r="BW14" s="241"/>
      <c r="BX14" s="241"/>
      <c r="BY14" s="241"/>
      <c r="BZ14" s="241"/>
      <c r="CA14" s="241"/>
      <c r="CB14" s="241"/>
      <c r="CC14" s="241"/>
      <c r="CD14" s="241"/>
      <c r="CE14" s="241"/>
      <c r="CF14" s="241"/>
      <c r="CG14" s="241"/>
      <c r="CH14" s="241"/>
      <c r="CI14" s="241"/>
      <c r="CJ14" s="241"/>
      <c r="CK14" s="241"/>
      <c r="CL14" s="241"/>
      <c r="CM14" s="241"/>
      <c r="CN14" s="241"/>
      <c r="CO14" s="241"/>
      <c r="CP14" s="241"/>
      <c r="CQ14" s="241"/>
      <c r="CR14" s="241"/>
      <c r="CS14" s="241"/>
      <c r="CT14" s="241"/>
      <c r="CU14" s="241"/>
      <c r="CV14" s="241"/>
      <c r="CW14" s="241"/>
      <c r="CX14" s="241"/>
      <c r="CY14" s="241"/>
      <c r="CZ14" s="241"/>
      <c r="DA14" s="241"/>
      <c r="DB14" s="241"/>
      <c r="DC14" s="241"/>
      <c r="DD14" s="241"/>
      <c r="DE14" s="241"/>
      <c r="DF14" s="241"/>
      <c r="DG14" s="241"/>
      <c r="DH14" s="241"/>
      <c r="DI14" s="241"/>
      <c r="DJ14" s="241"/>
      <c r="DK14" s="241"/>
      <c r="DL14" s="241"/>
      <c r="DM14" s="241"/>
      <c r="DN14" s="241"/>
      <c r="DO14" s="241"/>
      <c r="DP14" s="241"/>
      <c r="DQ14" s="241"/>
      <c r="DR14" s="241"/>
      <c r="DS14" s="241"/>
      <c r="DT14" s="241"/>
      <c r="DU14" s="241"/>
      <c r="DV14" s="241"/>
      <c r="DW14" s="241"/>
      <c r="DX14" s="241"/>
      <c r="DY14" s="241"/>
      <c r="DZ14" s="241"/>
      <c r="EA14" s="241"/>
      <c r="EB14" s="241"/>
      <c r="EC14" s="241"/>
      <c r="ED14" s="241"/>
      <c r="EE14" s="241"/>
      <c r="EF14" s="241"/>
      <c r="EG14" s="241"/>
      <c r="EH14" s="241"/>
      <c r="EI14" s="241"/>
      <c r="EJ14" s="241"/>
      <c r="EK14" s="241"/>
      <c r="EL14" s="241"/>
      <c r="EM14" s="241"/>
      <c r="EN14" s="241"/>
      <c r="EO14" s="241"/>
      <c r="EP14" s="241"/>
      <c r="EQ14" s="241"/>
      <c r="ER14" s="241"/>
      <c r="ES14" s="241"/>
      <c r="ET14" s="241"/>
      <c r="EU14" s="241"/>
      <c r="EV14" s="241"/>
      <c r="EW14" s="241"/>
      <c r="EX14" s="241"/>
      <c r="EY14" s="241"/>
      <c r="EZ14" s="241"/>
      <c r="FA14" s="241"/>
      <c r="FB14" s="241"/>
      <c r="FC14" s="241"/>
      <c r="FD14" s="241"/>
      <c r="FE14" s="241"/>
      <c r="FF14" s="241"/>
      <c r="FG14" s="241"/>
      <c r="FH14" s="241"/>
      <c r="FI14" s="241"/>
      <c r="FJ14" s="241"/>
      <c r="FK14" s="241"/>
      <c r="FL14" s="241"/>
      <c r="FM14" s="241"/>
      <c r="FN14" s="241"/>
      <c r="FO14" s="241"/>
      <c r="FP14" s="241"/>
      <c r="FQ14" s="241"/>
      <c r="FR14" s="241"/>
      <c r="FS14" s="241"/>
      <c r="FT14" s="241"/>
      <c r="FU14" s="241"/>
      <c r="FV14" s="241"/>
      <c r="FW14" s="241"/>
      <c r="FX14" s="241"/>
      <c r="FY14" s="241"/>
      <c r="FZ14" s="241"/>
      <c r="GA14" s="241"/>
      <c r="GB14" s="241"/>
      <c r="GC14" s="241"/>
      <c r="GD14" s="241"/>
      <c r="GE14" s="241"/>
      <c r="GF14" s="241"/>
      <c r="GG14" s="241"/>
      <c r="GH14" s="241"/>
      <c r="GI14" s="241"/>
      <c r="GJ14" s="241"/>
      <c r="GK14" s="241"/>
      <c r="GL14" s="241"/>
      <c r="GM14" s="241"/>
      <c r="GN14" s="241"/>
      <c r="GO14" s="241"/>
      <c r="GP14" s="241"/>
      <c r="GQ14" s="241"/>
      <c r="GR14" s="241"/>
      <c r="GS14" s="241"/>
      <c r="GT14" s="241"/>
      <c r="GU14" s="241"/>
      <c r="GV14" s="241"/>
      <c r="GW14" s="241"/>
      <c r="GX14" s="241"/>
      <c r="GY14" s="241"/>
      <c r="GZ14" s="241"/>
      <c r="HA14" s="241"/>
      <c r="HB14" s="241"/>
      <c r="HC14" s="241"/>
      <c r="HD14" s="241"/>
      <c r="HE14" s="241"/>
      <c r="HF14" s="241"/>
      <c r="HG14" s="241"/>
      <c r="HH14" s="241"/>
      <c r="HI14" s="241"/>
      <c r="HJ14" s="241"/>
      <c r="HK14" s="241"/>
      <c r="HL14" s="241"/>
      <c r="HM14" s="241"/>
      <c r="HN14" s="241"/>
      <c r="HO14" s="241"/>
      <c r="HP14" s="241"/>
      <c r="HQ14" s="241"/>
      <c r="HR14" s="241"/>
      <c r="HS14" s="241"/>
      <c r="HT14" s="241"/>
      <c r="HU14" s="241"/>
      <c r="HV14" s="241"/>
      <c r="HW14" s="241"/>
      <c r="HX14" s="241"/>
      <c r="HY14" s="241"/>
      <c r="HZ14" s="241"/>
      <c r="IA14" s="241"/>
      <c r="IB14" s="241"/>
      <c r="IC14" s="241"/>
      <c r="ID14" s="241"/>
      <c r="IE14" s="241"/>
      <c r="IF14" s="241"/>
      <c r="IG14" s="241"/>
      <c r="IH14" s="241"/>
      <c r="II14" s="241"/>
      <c r="IJ14" s="241"/>
      <c r="IK14" s="241"/>
      <c r="IL14" s="241"/>
      <c r="IM14" s="241"/>
      <c r="IN14" s="241"/>
      <c r="IO14" s="241"/>
      <c r="IP14" s="241"/>
      <c r="IQ14" s="241"/>
      <c r="IR14" s="241"/>
      <c r="IS14" s="241"/>
      <c r="IT14" s="241"/>
      <c r="IU14" s="241"/>
      <c r="IV14" s="241"/>
      <c r="IW14" s="241"/>
      <c r="IX14" s="241"/>
      <c r="IY14" s="241"/>
      <c r="IZ14" s="241"/>
      <c r="JA14" s="241"/>
      <c r="JB14" s="241"/>
      <c r="JC14" s="241"/>
      <c r="JD14" s="241"/>
      <c r="JE14" s="241"/>
      <c r="JF14" s="241"/>
      <c r="JG14" s="241"/>
      <c r="JH14" s="241"/>
      <c r="JI14" s="241"/>
      <c r="JJ14" s="241"/>
      <c r="JK14" s="241"/>
      <c r="JL14" s="241"/>
      <c r="JM14" s="241"/>
      <c r="JN14" s="241"/>
      <c r="JO14" s="241"/>
      <c r="JP14" s="241"/>
      <c r="JQ14" s="241"/>
      <c r="JR14" s="241"/>
      <c r="JS14" s="241"/>
      <c r="JT14" s="241"/>
      <c r="JU14" s="241"/>
      <c r="JV14" s="241"/>
      <c r="JW14" s="241"/>
      <c r="JX14" s="241"/>
      <c r="JY14" s="241"/>
      <c r="JZ14" s="241"/>
      <c r="KA14" s="241"/>
      <c r="KB14" s="241"/>
      <c r="KC14" s="241"/>
      <c r="KD14" s="241"/>
      <c r="KE14" s="241"/>
      <c r="KF14" s="241"/>
      <c r="KG14" s="241"/>
      <c r="KH14" s="241"/>
      <c r="KI14" s="241"/>
      <c r="KJ14" s="241"/>
      <c r="KK14" s="241"/>
      <c r="KL14" s="241"/>
      <c r="KM14" s="241"/>
      <c r="KN14" s="241"/>
      <c r="KO14" s="241"/>
      <c r="KP14" s="241"/>
      <c r="KQ14" s="241"/>
      <c r="KR14" s="241"/>
      <c r="KS14" s="241"/>
      <c r="KT14" s="241"/>
      <c r="KU14" s="241"/>
      <c r="KV14" s="241"/>
      <c r="KW14" s="241"/>
      <c r="KX14" s="241"/>
      <c r="KY14" s="241"/>
      <c r="KZ14" s="241"/>
      <c r="LA14" s="241"/>
      <c r="LB14" s="241"/>
      <c r="LC14" s="241"/>
      <c r="LD14" s="241"/>
      <c r="LE14" s="241"/>
      <c r="LF14" s="241"/>
      <c r="LG14" s="241"/>
      <c r="LH14" s="241"/>
      <c r="LI14" s="241"/>
      <c r="LJ14" s="241"/>
      <c r="LK14" s="241"/>
      <c r="LL14" s="241"/>
      <c r="LM14" s="241"/>
      <c r="LN14" s="241"/>
      <c r="LO14" s="241"/>
      <c r="LP14" s="241"/>
      <c r="LQ14" s="241"/>
      <c r="LR14" s="241"/>
      <c r="LS14" s="241"/>
      <c r="LT14" s="241"/>
      <c r="LU14" s="241"/>
      <c r="LV14" s="241"/>
      <c r="LW14" s="241"/>
      <c r="LX14" s="241"/>
      <c r="LY14" s="241"/>
      <c r="LZ14" s="241"/>
      <c r="MA14" s="241"/>
      <c r="MB14" s="241"/>
      <c r="MC14" s="241"/>
      <c r="MD14" s="241"/>
      <c r="ME14" s="241"/>
      <c r="MF14" s="241"/>
      <c r="MG14" s="241"/>
      <c r="MH14" s="241"/>
      <c r="MI14" s="241"/>
      <c r="MJ14" s="241"/>
      <c r="MK14" s="241"/>
      <c r="ML14" s="241"/>
      <c r="MM14" s="241"/>
      <c r="MN14" s="241"/>
      <c r="MO14" s="241"/>
      <c r="MP14" s="241"/>
      <c r="MQ14" s="241"/>
      <c r="MR14" s="241"/>
      <c r="MS14" s="241"/>
      <c r="MT14" s="241"/>
      <c r="MU14" s="241"/>
      <c r="MV14" s="241"/>
      <c r="MW14" s="241"/>
      <c r="MX14" s="241"/>
      <c r="MY14" s="241"/>
      <c r="MZ14" s="241"/>
      <c r="NA14" s="241"/>
      <c r="NB14" s="241"/>
      <c r="NC14" s="241"/>
      <c r="ND14" s="241"/>
      <c r="NE14" s="241"/>
      <c r="NF14" s="241"/>
      <c r="NG14" s="241"/>
      <c r="NH14" s="241"/>
      <c r="NI14" s="241"/>
      <c r="NJ14" s="241"/>
      <c r="NK14" s="241"/>
      <c r="NL14" s="241"/>
      <c r="NM14" s="241"/>
      <c r="NN14" s="241"/>
      <c r="NO14" s="241"/>
      <c r="NP14" s="241"/>
      <c r="NQ14" s="241"/>
      <c r="NR14" s="241"/>
      <c r="NS14" s="241"/>
      <c r="NT14" s="241"/>
      <c r="NU14" s="241"/>
      <c r="NV14" s="241"/>
      <c r="NW14" s="241"/>
      <c r="NX14" s="241"/>
      <c r="NY14" s="241"/>
      <c r="NZ14" s="241"/>
      <c r="OA14" s="241"/>
      <c r="OB14" s="241"/>
      <c r="OC14" s="241"/>
      <c r="OD14" s="241"/>
      <c r="OE14" s="241"/>
      <c r="OF14" s="241"/>
      <c r="OG14" s="241"/>
      <c r="OH14" s="241"/>
      <c r="OI14" s="241"/>
      <c r="OJ14" s="241"/>
      <c r="OK14" s="241"/>
      <c r="OL14" s="241"/>
      <c r="OM14" s="241"/>
      <c r="ON14" s="241"/>
      <c r="OO14" s="241"/>
      <c r="OP14" s="241"/>
      <c r="OQ14" s="241"/>
      <c r="OR14" s="241"/>
      <c r="OS14" s="241"/>
      <c r="OT14" s="241"/>
      <c r="OU14" s="241"/>
      <c r="OV14" s="241"/>
      <c r="OW14" s="241"/>
      <c r="OX14" s="241"/>
      <c r="OY14" s="241"/>
      <c r="OZ14" s="241"/>
      <c r="PA14" s="241"/>
      <c r="PB14" s="241"/>
      <c r="PC14" s="241"/>
      <c r="PD14" s="241"/>
      <c r="PE14" s="241"/>
      <c r="PF14" s="241"/>
      <c r="PG14" s="241"/>
      <c r="PH14" s="241"/>
      <c r="PI14" s="241"/>
      <c r="PJ14" s="241"/>
      <c r="PK14" s="241"/>
      <c r="PL14" s="241"/>
      <c r="PM14" s="241"/>
      <c r="PN14" s="241"/>
      <c r="PO14" s="241"/>
      <c r="PP14" s="241"/>
      <c r="PQ14" s="241"/>
      <c r="PR14" s="241"/>
      <c r="PS14" s="241"/>
      <c r="PT14" s="241"/>
      <c r="PU14" s="241"/>
      <c r="PV14" s="241"/>
      <c r="PW14" s="241"/>
      <c r="PX14" s="241"/>
      <c r="PY14" s="241"/>
      <c r="PZ14" s="241"/>
      <c r="QA14" s="241"/>
      <c r="QB14" s="241"/>
      <c r="QC14" s="241"/>
      <c r="QD14" s="241"/>
      <c r="QE14" s="241"/>
      <c r="QF14" s="241"/>
      <c r="QG14" s="241"/>
      <c r="QH14" s="241"/>
      <c r="QI14" s="241"/>
      <c r="QJ14" s="241"/>
      <c r="QK14" s="241"/>
      <c r="QL14" s="241"/>
      <c r="QM14" s="241"/>
      <c r="QN14" s="241"/>
      <c r="QO14" s="241"/>
      <c r="QP14" s="241"/>
      <c r="QQ14" s="241"/>
      <c r="QR14" s="241"/>
      <c r="QS14" s="241"/>
      <c r="QT14" s="241"/>
      <c r="QU14" s="241"/>
      <c r="QV14" s="241"/>
      <c r="QW14" s="241"/>
      <c r="QX14" s="241"/>
      <c r="QY14" s="241"/>
      <c r="QZ14" s="241"/>
      <c r="RA14" s="241"/>
      <c r="RB14" s="241"/>
      <c r="RC14" s="241"/>
      <c r="RD14" s="241"/>
      <c r="RE14" s="241"/>
      <c r="RF14" s="241"/>
      <c r="RG14" s="241"/>
      <c r="RH14" s="241"/>
      <c r="RI14" s="241"/>
      <c r="RJ14" s="241"/>
      <c r="RK14" s="241"/>
      <c r="RL14" s="241"/>
      <c r="RM14" s="241"/>
      <c r="RN14" s="241"/>
      <c r="RO14" s="241"/>
      <c r="RP14" s="241"/>
      <c r="RQ14" s="241"/>
      <c r="RR14" s="241"/>
      <c r="RS14" s="241"/>
      <c r="RT14" s="241"/>
      <c r="RU14" s="241"/>
      <c r="RV14" s="241"/>
      <c r="RW14" s="241"/>
      <c r="RX14" s="241"/>
      <c r="RY14" s="241"/>
      <c r="RZ14" s="241"/>
      <c r="SA14" s="241"/>
      <c r="SB14" s="241"/>
      <c r="SC14" s="241"/>
      <c r="SD14" s="241"/>
      <c r="SE14" s="241"/>
      <c r="SF14" s="241"/>
      <c r="SG14" s="241"/>
      <c r="SH14" s="241"/>
      <c r="SI14" s="241"/>
      <c r="SJ14" s="241"/>
      <c r="SK14" s="241"/>
      <c r="SL14" s="241"/>
      <c r="SM14" s="241"/>
      <c r="SN14" s="241"/>
      <c r="SO14" s="241"/>
      <c r="SP14" s="241"/>
      <c r="SQ14" s="241"/>
      <c r="SR14" s="241"/>
      <c r="SS14" s="241"/>
      <c r="ST14" s="241"/>
      <c r="SU14" s="241"/>
      <c r="SV14" s="241"/>
      <c r="SW14" s="241"/>
      <c r="SX14" s="241"/>
      <c r="SY14" s="241"/>
      <c r="SZ14" s="241"/>
      <c r="TA14" s="241"/>
      <c r="TB14" s="241"/>
      <c r="TC14" s="241"/>
      <c r="TD14" s="241"/>
      <c r="TE14" s="241"/>
      <c r="TF14" s="241"/>
      <c r="TG14" s="241"/>
      <c r="TH14" s="241"/>
      <c r="TI14" s="241"/>
      <c r="TJ14" s="241"/>
      <c r="TK14" s="241"/>
      <c r="TL14" s="241"/>
      <c r="TM14" s="241"/>
      <c r="TN14" s="241"/>
      <c r="TO14" s="241"/>
      <c r="TP14" s="241"/>
      <c r="TQ14" s="241"/>
      <c r="TR14" s="241"/>
      <c r="TS14" s="241"/>
      <c r="TT14" s="241"/>
      <c r="TU14" s="241"/>
      <c r="TV14" s="241"/>
      <c r="TW14" s="241"/>
      <c r="TX14" s="241"/>
      <c r="TY14" s="241"/>
      <c r="TZ14" s="241"/>
      <c r="UA14" s="241"/>
      <c r="UB14" s="241"/>
      <c r="UC14" s="241"/>
      <c r="UD14" s="241"/>
      <c r="UE14" s="241"/>
      <c r="UF14" s="241"/>
      <c r="UG14" s="241"/>
      <c r="UH14" s="241"/>
      <c r="UI14" s="241"/>
      <c r="UJ14" s="241"/>
      <c r="UK14" s="241"/>
      <c r="UL14" s="241"/>
      <c r="UM14" s="241"/>
      <c r="UN14" s="241"/>
      <c r="UO14" s="241"/>
      <c r="UP14" s="241"/>
      <c r="UQ14" s="241"/>
      <c r="UR14" s="241"/>
      <c r="US14" s="241"/>
      <c r="UT14" s="241"/>
      <c r="UU14" s="241"/>
      <c r="UV14" s="241"/>
      <c r="UW14" s="241"/>
      <c r="UX14" s="241"/>
      <c r="UY14" s="241"/>
      <c r="UZ14" s="241"/>
      <c r="VA14" s="241"/>
      <c r="VB14" s="241"/>
      <c r="VC14" s="241"/>
      <c r="VD14" s="241"/>
      <c r="VE14" s="241"/>
      <c r="VF14" s="241"/>
      <c r="VG14" s="241"/>
      <c r="VH14" s="241"/>
      <c r="VI14" s="241"/>
      <c r="VJ14" s="241"/>
      <c r="VK14" s="241"/>
      <c r="VL14" s="241"/>
      <c r="VM14" s="241"/>
      <c r="VN14" s="241"/>
      <c r="VO14" s="241"/>
      <c r="VP14" s="241"/>
      <c r="VQ14" s="241"/>
      <c r="VR14" s="241"/>
      <c r="VS14" s="241"/>
      <c r="VT14" s="241"/>
      <c r="VU14" s="241"/>
      <c r="VV14" s="241"/>
      <c r="VW14" s="241"/>
      <c r="VX14" s="241"/>
      <c r="VY14" s="241"/>
      <c r="VZ14" s="241"/>
      <c r="WA14" s="241"/>
      <c r="WB14" s="241"/>
      <c r="WC14" s="241"/>
      <c r="WD14" s="241"/>
      <c r="WE14" s="241"/>
      <c r="WF14" s="241"/>
      <c r="WG14" s="241"/>
      <c r="WH14" s="241"/>
      <c r="WI14" s="241"/>
      <c r="WJ14" s="241"/>
      <c r="WK14" s="241"/>
      <c r="WL14" s="241"/>
      <c r="WM14" s="241"/>
      <c r="WN14" s="241"/>
      <c r="WO14" s="241"/>
      <c r="WP14" s="241"/>
      <c r="WQ14" s="241"/>
      <c r="WR14" s="241"/>
      <c r="WS14" s="241"/>
      <c r="WT14" s="241"/>
      <c r="WU14" s="241"/>
      <c r="WV14" s="241"/>
      <c r="WW14" s="241"/>
      <c r="WX14" s="241"/>
      <c r="WY14" s="241"/>
      <c r="WZ14" s="241"/>
      <c r="XA14" s="241"/>
      <c r="XB14" s="241"/>
      <c r="XC14" s="241"/>
      <c r="XD14" s="241"/>
      <c r="XE14" s="241"/>
      <c r="XF14" s="241"/>
      <c r="XG14" s="241"/>
      <c r="XH14" s="241"/>
      <c r="XI14" s="241"/>
      <c r="XJ14" s="241"/>
      <c r="XK14" s="241"/>
      <c r="XL14" s="241"/>
      <c r="XM14" s="241"/>
      <c r="XN14" s="241"/>
      <c r="XO14" s="241"/>
      <c r="XP14" s="241"/>
      <c r="XQ14" s="241"/>
      <c r="XR14" s="241"/>
      <c r="XS14" s="241"/>
      <c r="XT14" s="241"/>
      <c r="XU14" s="241"/>
      <c r="XV14" s="241"/>
      <c r="XW14" s="241"/>
      <c r="XX14" s="241"/>
      <c r="XY14" s="241"/>
      <c r="XZ14" s="241"/>
      <c r="YA14" s="241"/>
      <c r="YB14" s="241"/>
      <c r="YC14" s="241"/>
      <c r="YD14" s="241"/>
      <c r="YE14" s="241"/>
      <c r="YF14" s="241"/>
      <c r="YG14" s="241"/>
      <c r="YH14" s="241"/>
      <c r="YI14" s="241"/>
      <c r="YJ14" s="241"/>
      <c r="YK14" s="241"/>
      <c r="YL14" s="241"/>
      <c r="YM14" s="241"/>
      <c r="YN14" s="241"/>
      <c r="YO14" s="241"/>
      <c r="YP14" s="241"/>
      <c r="YQ14" s="241"/>
      <c r="YR14" s="241"/>
      <c r="YS14" s="241"/>
      <c r="YT14" s="241"/>
      <c r="YU14" s="241"/>
      <c r="YV14" s="241"/>
      <c r="YW14" s="241"/>
      <c r="YX14" s="241"/>
      <c r="YY14" s="241"/>
      <c r="YZ14" s="241"/>
      <c r="ZA14" s="241"/>
      <c r="ZB14" s="241"/>
      <c r="ZC14" s="241"/>
      <c r="ZD14" s="241"/>
      <c r="ZE14" s="241"/>
      <c r="ZF14" s="241"/>
      <c r="ZG14" s="241"/>
      <c r="ZH14" s="241"/>
      <c r="ZI14" s="241"/>
      <c r="ZJ14" s="241"/>
      <c r="ZK14" s="241"/>
      <c r="ZL14" s="241"/>
      <c r="ZM14" s="241"/>
      <c r="ZN14" s="241"/>
      <c r="ZO14" s="241"/>
      <c r="ZP14" s="241"/>
      <c r="ZQ14" s="241"/>
      <c r="ZR14" s="241"/>
      <c r="ZS14" s="241"/>
      <c r="ZT14" s="241"/>
      <c r="ZU14" s="241"/>
      <c r="ZV14" s="241"/>
      <c r="ZW14" s="241"/>
      <c r="ZX14" s="241"/>
      <c r="ZY14" s="241"/>
      <c r="ZZ14" s="241"/>
      <c r="AAA14" s="241"/>
      <c r="AAB14" s="241"/>
      <c r="AAC14" s="241"/>
      <c r="AAD14" s="241"/>
      <c r="AAE14" s="241"/>
      <c r="AAF14" s="241"/>
      <c r="AAG14" s="241"/>
      <c r="AAH14" s="241"/>
      <c r="AAI14" s="241"/>
      <c r="AAJ14" s="241"/>
      <c r="AAK14" s="241"/>
      <c r="AAL14" s="241"/>
      <c r="AAM14" s="241"/>
      <c r="AAN14" s="241"/>
      <c r="AAO14" s="241"/>
      <c r="AAP14" s="241"/>
      <c r="AAQ14" s="241"/>
      <c r="AAR14" s="241"/>
      <c r="AAS14" s="241"/>
      <c r="AAT14" s="241"/>
      <c r="AAU14" s="241"/>
      <c r="AAV14" s="241"/>
      <c r="AAW14" s="241"/>
      <c r="AAX14" s="241"/>
      <c r="AAY14" s="241"/>
      <c r="AAZ14" s="241"/>
      <c r="ABA14" s="241"/>
      <c r="ABB14" s="241"/>
      <c r="ABC14" s="241"/>
      <c r="ABD14" s="241"/>
      <c r="ABE14" s="241"/>
      <c r="ABF14" s="241"/>
      <c r="ABG14" s="241"/>
      <c r="ABH14" s="241"/>
      <c r="ABI14" s="241"/>
      <c r="ABJ14" s="241"/>
      <c r="ABK14" s="241"/>
      <c r="ABL14" s="241"/>
      <c r="ABM14" s="241"/>
      <c r="ABN14" s="241"/>
      <c r="ABO14" s="241"/>
      <c r="ABP14" s="241"/>
      <c r="ABQ14" s="241"/>
      <c r="ABR14" s="241"/>
      <c r="ABS14" s="241"/>
      <c r="ABT14" s="241"/>
      <c r="ABU14" s="241"/>
      <c r="ABV14" s="241"/>
      <c r="ABW14" s="241"/>
      <c r="ABX14" s="241"/>
      <c r="ABY14" s="241"/>
      <c r="ABZ14" s="241"/>
      <c r="ACA14" s="241"/>
      <c r="ACB14" s="241"/>
      <c r="ACC14" s="241"/>
      <c r="ACD14" s="241"/>
      <c r="ACE14" s="241"/>
      <c r="ACF14" s="241"/>
      <c r="ACG14" s="241"/>
      <c r="ACH14" s="241"/>
      <c r="ACI14" s="241"/>
      <c r="ACJ14" s="241"/>
      <c r="ACK14" s="241"/>
      <c r="ACL14" s="241"/>
      <c r="ACM14" s="241"/>
      <c r="ACN14" s="241"/>
      <c r="ACO14" s="241"/>
      <c r="ACP14" s="241"/>
      <c r="ACQ14" s="241"/>
      <c r="ACR14" s="241"/>
      <c r="ACS14" s="241"/>
      <c r="ACT14" s="241"/>
      <c r="ACU14" s="241"/>
      <c r="ACV14" s="241"/>
      <c r="ACW14" s="241"/>
      <c r="ACX14" s="241"/>
      <c r="ACY14" s="241"/>
      <c r="ACZ14" s="241"/>
      <c r="ADA14" s="241"/>
      <c r="ADB14" s="241"/>
      <c r="ADC14" s="241"/>
      <c r="ADD14" s="241"/>
      <c r="ADE14" s="241"/>
      <c r="ADF14" s="241"/>
      <c r="ADG14" s="241"/>
      <c r="ADH14" s="241"/>
      <c r="ADI14" s="241"/>
      <c r="ADJ14" s="241"/>
      <c r="ADK14" s="241"/>
      <c r="ADL14" s="241"/>
      <c r="ADM14" s="241"/>
      <c r="ADN14" s="241"/>
      <c r="ADO14" s="241"/>
      <c r="ADP14" s="241"/>
      <c r="ADQ14" s="241"/>
      <c r="ADR14" s="241"/>
      <c r="ADS14" s="241"/>
      <c r="ADT14" s="241"/>
      <c r="ADU14" s="241"/>
      <c r="ADV14" s="241"/>
      <c r="ADW14" s="241"/>
      <c r="ADX14" s="241"/>
      <c r="ADY14" s="241"/>
      <c r="ADZ14" s="241"/>
      <c r="AEA14" s="241"/>
      <c r="AEB14" s="241"/>
      <c r="AEC14" s="241"/>
      <c r="AED14" s="241"/>
      <c r="AEE14" s="241"/>
      <c r="AEF14" s="241"/>
      <c r="AEG14" s="241"/>
      <c r="AEH14" s="241"/>
      <c r="AEI14" s="241"/>
      <c r="AEJ14" s="241"/>
      <c r="AEK14" s="241"/>
      <c r="AEL14" s="241"/>
      <c r="AEM14" s="241"/>
      <c r="AEN14" s="241"/>
      <c r="AEO14" s="241"/>
      <c r="AEP14" s="241"/>
      <c r="AEQ14" s="241"/>
      <c r="AER14" s="241"/>
      <c r="AES14" s="241"/>
      <c r="AET14" s="241"/>
      <c r="AEU14" s="241"/>
      <c r="AEV14" s="241"/>
      <c r="AEW14" s="241"/>
      <c r="AEX14" s="241"/>
      <c r="AEY14" s="241"/>
      <c r="AEZ14" s="241"/>
      <c r="AFA14" s="241"/>
      <c r="AFB14" s="241"/>
      <c r="AFC14" s="241"/>
      <c r="AFD14" s="241"/>
      <c r="AFE14" s="241"/>
      <c r="AFF14" s="241"/>
      <c r="AFG14" s="241"/>
      <c r="AFH14" s="241"/>
      <c r="AFI14" s="241"/>
      <c r="AFJ14" s="241"/>
      <c r="AFK14" s="241"/>
      <c r="AFL14" s="241"/>
      <c r="AFM14" s="241"/>
      <c r="AFN14" s="241"/>
      <c r="AFO14" s="241"/>
      <c r="AFP14" s="241"/>
      <c r="AFQ14" s="241"/>
      <c r="AFR14" s="241"/>
      <c r="AFS14" s="241"/>
      <c r="AFT14" s="241"/>
      <c r="AFU14" s="241"/>
      <c r="AFV14" s="241"/>
      <c r="AFW14" s="241"/>
      <c r="AFX14" s="241"/>
      <c r="AFY14" s="241"/>
      <c r="AFZ14" s="241"/>
      <c r="AGA14" s="241"/>
      <c r="AGB14" s="241"/>
      <c r="AGC14" s="241"/>
      <c r="AGD14" s="241"/>
      <c r="AGE14" s="241"/>
      <c r="AGF14" s="241"/>
      <c r="AGG14" s="241"/>
      <c r="AGH14" s="241"/>
      <c r="AGI14" s="241"/>
      <c r="AGJ14" s="241"/>
      <c r="AGK14" s="241"/>
      <c r="AGL14" s="241"/>
      <c r="AGM14" s="241"/>
      <c r="AGN14" s="241"/>
      <c r="AGO14" s="241"/>
      <c r="AGP14" s="241"/>
      <c r="AGQ14" s="241"/>
      <c r="AGR14" s="241"/>
      <c r="AGS14" s="241"/>
      <c r="AGT14" s="241"/>
      <c r="AGU14" s="241"/>
      <c r="AGV14" s="241"/>
      <c r="AGW14" s="241"/>
      <c r="AGX14" s="241"/>
      <c r="AGY14" s="241"/>
      <c r="AGZ14" s="241"/>
      <c r="AHA14" s="241"/>
    </row>
    <row r="15" spans="1:885" ht="71.400000000000006" customHeight="1" x14ac:dyDescent="0.3">
      <c r="A15" s="242"/>
      <c r="B15" s="256"/>
      <c r="C15" s="249"/>
      <c r="D15" s="249"/>
      <c r="E15" s="249"/>
      <c r="F15" s="253"/>
      <c r="G15" s="249"/>
      <c r="H15" s="249"/>
      <c r="I15" s="249"/>
      <c r="J15" s="246"/>
      <c r="K15" s="257"/>
      <c r="L15" s="261"/>
      <c r="M15" s="256"/>
      <c r="N15" s="302"/>
      <c r="O15" s="243"/>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7"/>
      <c r="CA15" s="247"/>
      <c r="CB15" s="247"/>
      <c r="CC15" s="247"/>
      <c r="CD15" s="247"/>
      <c r="CE15" s="247"/>
      <c r="CF15" s="247"/>
      <c r="CG15" s="247"/>
      <c r="CH15" s="247"/>
      <c r="CI15" s="247"/>
      <c r="CJ15" s="247"/>
      <c r="CK15" s="247"/>
      <c r="CL15" s="247"/>
      <c r="CM15" s="247"/>
      <c r="CN15" s="247"/>
      <c r="CO15" s="247"/>
      <c r="CP15" s="247"/>
      <c r="CQ15" s="247"/>
      <c r="CR15" s="247"/>
      <c r="CS15" s="247"/>
      <c r="CT15" s="247"/>
      <c r="CU15" s="247"/>
      <c r="CV15" s="247"/>
      <c r="CW15" s="247"/>
      <c r="CX15" s="247"/>
      <c r="CY15" s="247"/>
      <c r="CZ15" s="247"/>
      <c r="DA15" s="247"/>
      <c r="DB15" s="247"/>
      <c r="DC15" s="247"/>
      <c r="DD15" s="247"/>
      <c r="DE15" s="247"/>
      <c r="DF15" s="247"/>
      <c r="DG15" s="247"/>
      <c r="DH15" s="247"/>
      <c r="DI15" s="247"/>
      <c r="DJ15" s="247"/>
      <c r="DK15" s="247"/>
      <c r="DL15" s="247"/>
      <c r="DM15" s="247"/>
      <c r="DN15" s="247"/>
      <c r="DO15" s="247"/>
      <c r="DP15" s="247"/>
      <c r="DQ15" s="247"/>
      <c r="DR15" s="247"/>
      <c r="DS15" s="247"/>
      <c r="DT15" s="247"/>
      <c r="DU15" s="247"/>
      <c r="DV15" s="247"/>
      <c r="DW15" s="247"/>
      <c r="DX15" s="247"/>
      <c r="DY15" s="247"/>
      <c r="DZ15" s="247"/>
      <c r="EA15" s="247"/>
      <c r="EB15" s="247"/>
      <c r="EC15" s="247"/>
      <c r="ED15" s="247"/>
      <c r="EE15" s="247"/>
      <c r="EF15" s="247"/>
      <c r="EG15" s="247"/>
      <c r="EH15" s="247"/>
      <c r="EI15" s="247"/>
      <c r="EJ15" s="247"/>
      <c r="EK15" s="247"/>
      <c r="EL15" s="247"/>
      <c r="EM15" s="247"/>
      <c r="EN15" s="247"/>
      <c r="EO15" s="247"/>
      <c r="EP15" s="247"/>
      <c r="EQ15" s="247"/>
      <c r="ER15" s="247"/>
      <c r="ES15" s="247"/>
      <c r="ET15" s="247"/>
      <c r="EU15" s="247"/>
      <c r="EV15" s="247"/>
      <c r="EW15" s="247"/>
      <c r="EX15" s="247"/>
      <c r="EY15" s="247"/>
      <c r="EZ15" s="247"/>
      <c r="FA15" s="247"/>
      <c r="FB15" s="247"/>
      <c r="FC15" s="247"/>
      <c r="FD15" s="247"/>
      <c r="FE15" s="247"/>
      <c r="FF15" s="247"/>
      <c r="FG15" s="247"/>
      <c r="FH15" s="247"/>
      <c r="FI15" s="247"/>
      <c r="FJ15" s="247"/>
      <c r="FK15" s="247"/>
      <c r="FL15" s="247"/>
      <c r="FM15" s="247"/>
      <c r="FN15" s="247"/>
      <c r="FO15" s="247"/>
      <c r="FP15" s="247"/>
      <c r="FQ15" s="247"/>
      <c r="FR15" s="247"/>
      <c r="FS15" s="247"/>
      <c r="FT15" s="247"/>
      <c r="FU15" s="247"/>
      <c r="FV15" s="247"/>
      <c r="FW15" s="247"/>
      <c r="FX15" s="247"/>
      <c r="FY15" s="247"/>
      <c r="FZ15" s="247"/>
      <c r="GA15" s="247"/>
      <c r="GB15" s="247"/>
      <c r="GC15" s="247"/>
      <c r="GD15" s="247"/>
      <c r="GE15" s="247"/>
      <c r="GF15" s="247"/>
      <c r="GG15" s="247"/>
      <c r="GH15" s="247"/>
      <c r="GI15" s="247"/>
      <c r="GJ15" s="247"/>
      <c r="GK15" s="247"/>
      <c r="GL15" s="247"/>
      <c r="GM15" s="247"/>
      <c r="GN15" s="247"/>
      <c r="GO15" s="247"/>
      <c r="GP15" s="247"/>
      <c r="GQ15" s="247"/>
      <c r="GR15" s="247"/>
      <c r="GS15" s="247"/>
      <c r="GT15" s="247"/>
      <c r="GU15" s="247"/>
      <c r="GV15" s="247"/>
      <c r="GW15" s="247"/>
      <c r="GX15" s="247"/>
      <c r="GY15" s="247"/>
      <c r="GZ15" s="247"/>
      <c r="HA15" s="247"/>
      <c r="HB15" s="247"/>
      <c r="HC15" s="247"/>
      <c r="HD15" s="247"/>
      <c r="HE15" s="247"/>
      <c r="HF15" s="247"/>
      <c r="HG15" s="247"/>
      <c r="HH15" s="247"/>
      <c r="HI15" s="247"/>
      <c r="HJ15" s="247"/>
      <c r="HK15" s="247"/>
      <c r="HL15" s="247"/>
      <c r="HM15" s="247"/>
      <c r="HN15" s="247"/>
      <c r="HO15" s="247"/>
      <c r="HP15" s="247"/>
      <c r="HQ15" s="247"/>
      <c r="HR15" s="247"/>
      <c r="HS15" s="247"/>
      <c r="HT15" s="247"/>
      <c r="HU15" s="247"/>
      <c r="HV15" s="247"/>
      <c r="HW15" s="247"/>
      <c r="HX15" s="247"/>
      <c r="HY15" s="247"/>
      <c r="HZ15" s="247"/>
      <c r="IA15" s="247"/>
      <c r="IB15" s="247"/>
      <c r="IC15" s="247"/>
      <c r="ID15" s="247"/>
      <c r="IE15" s="247"/>
      <c r="IF15" s="247"/>
      <c r="IG15" s="247"/>
      <c r="IH15" s="247"/>
      <c r="II15" s="247"/>
      <c r="IJ15" s="247"/>
      <c r="IK15" s="247"/>
      <c r="IL15" s="247"/>
      <c r="IM15" s="247"/>
      <c r="IN15" s="247"/>
      <c r="IO15" s="247"/>
      <c r="IP15" s="247"/>
      <c r="IQ15" s="247"/>
      <c r="IR15" s="247"/>
      <c r="IS15" s="247"/>
      <c r="IT15" s="247"/>
      <c r="IU15" s="247"/>
      <c r="IV15" s="247"/>
      <c r="IW15" s="247"/>
      <c r="IX15" s="247"/>
      <c r="IY15" s="247"/>
      <c r="IZ15" s="247"/>
      <c r="JA15" s="247"/>
      <c r="JB15" s="247"/>
      <c r="JC15" s="247"/>
      <c r="JD15" s="247"/>
      <c r="JE15" s="247"/>
      <c r="JF15" s="247"/>
      <c r="JG15" s="247"/>
      <c r="JH15" s="247"/>
      <c r="JI15" s="247"/>
      <c r="JJ15" s="247"/>
      <c r="JK15" s="247"/>
      <c r="JL15" s="247"/>
      <c r="JM15" s="247"/>
      <c r="JN15" s="247"/>
      <c r="JO15" s="247"/>
      <c r="JP15" s="247"/>
      <c r="JQ15" s="247"/>
      <c r="JR15" s="247"/>
      <c r="JS15" s="247"/>
      <c r="JT15" s="247"/>
      <c r="JU15" s="247"/>
      <c r="JV15" s="247"/>
      <c r="JW15" s="247"/>
      <c r="JX15" s="247"/>
      <c r="JY15" s="247"/>
      <c r="JZ15" s="247"/>
      <c r="KA15" s="247"/>
      <c r="KB15" s="247"/>
      <c r="KC15" s="247"/>
      <c r="KD15" s="247"/>
      <c r="KE15" s="247"/>
      <c r="KF15" s="247"/>
      <c r="KG15" s="247"/>
      <c r="KH15" s="247"/>
      <c r="KI15" s="247"/>
      <c r="KJ15" s="247"/>
      <c r="KK15" s="247"/>
      <c r="KL15" s="247"/>
      <c r="KM15" s="247"/>
      <c r="KN15" s="247"/>
      <c r="KO15" s="247"/>
      <c r="KP15" s="247"/>
      <c r="KQ15" s="247"/>
      <c r="KR15" s="247"/>
      <c r="KS15" s="247"/>
      <c r="KT15" s="247"/>
      <c r="KU15" s="247"/>
      <c r="KV15" s="247"/>
      <c r="KW15" s="247"/>
      <c r="KX15" s="247"/>
      <c r="KY15" s="247"/>
      <c r="KZ15" s="247"/>
      <c r="LA15" s="247"/>
      <c r="LB15" s="247"/>
      <c r="LC15" s="247"/>
      <c r="LD15" s="247"/>
      <c r="LE15" s="247"/>
      <c r="LF15" s="247"/>
      <c r="LG15" s="247"/>
      <c r="LH15" s="247"/>
      <c r="LI15" s="247"/>
      <c r="LJ15" s="247"/>
      <c r="LK15" s="247"/>
      <c r="LL15" s="247"/>
      <c r="LM15" s="247"/>
      <c r="LN15" s="247"/>
      <c r="LO15" s="247"/>
      <c r="LP15" s="247"/>
      <c r="LQ15" s="247"/>
      <c r="LR15" s="247"/>
      <c r="LS15" s="247"/>
      <c r="LT15" s="247"/>
      <c r="LU15" s="247"/>
      <c r="LV15" s="247"/>
      <c r="LW15" s="247"/>
      <c r="LX15" s="247"/>
      <c r="LY15" s="247"/>
      <c r="LZ15" s="247"/>
      <c r="MA15" s="247"/>
      <c r="MB15" s="247"/>
      <c r="MC15" s="247"/>
      <c r="MD15" s="247"/>
      <c r="ME15" s="247"/>
      <c r="MF15" s="247"/>
      <c r="MG15" s="247"/>
      <c r="MH15" s="247"/>
      <c r="MI15" s="247"/>
      <c r="MJ15" s="247"/>
      <c r="MK15" s="247"/>
      <c r="ML15" s="247"/>
      <c r="MM15" s="247"/>
      <c r="MN15" s="247"/>
      <c r="MO15" s="247"/>
      <c r="MP15" s="247"/>
      <c r="MQ15" s="247"/>
      <c r="MR15" s="247"/>
      <c r="MS15" s="247"/>
      <c r="MT15" s="247"/>
      <c r="MU15" s="247"/>
      <c r="MV15" s="247"/>
      <c r="MW15" s="247"/>
      <c r="MX15" s="247"/>
      <c r="MY15" s="247"/>
      <c r="MZ15" s="247"/>
      <c r="NA15" s="247"/>
      <c r="NB15" s="247"/>
      <c r="NC15" s="247"/>
      <c r="ND15" s="247"/>
      <c r="NE15" s="247"/>
      <c r="NF15" s="247"/>
      <c r="NG15" s="247"/>
      <c r="NH15" s="247"/>
      <c r="NI15" s="247"/>
      <c r="NJ15" s="247"/>
      <c r="NK15" s="247"/>
      <c r="NL15" s="247"/>
      <c r="NM15" s="247"/>
      <c r="NN15" s="247"/>
      <c r="NO15" s="247"/>
      <c r="NP15" s="247"/>
      <c r="NQ15" s="247"/>
      <c r="NR15" s="247"/>
      <c r="NS15" s="247"/>
      <c r="NT15" s="247"/>
      <c r="NU15" s="247"/>
      <c r="NV15" s="247"/>
      <c r="NW15" s="247"/>
      <c r="NX15" s="247"/>
      <c r="NY15" s="247"/>
      <c r="NZ15" s="247"/>
      <c r="OA15" s="247"/>
      <c r="OB15" s="247"/>
      <c r="OC15" s="247"/>
      <c r="OD15" s="247"/>
      <c r="OE15" s="247"/>
      <c r="OF15" s="247"/>
      <c r="OG15" s="247"/>
      <c r="OH15" s="247"/>
      <c r="OI15" s="247"/>
      <c r="OJ15" s="247"/>
      <c r="OK15" s="247"/>
      <c r="OL15" s="247"/>
      <c r="OM15" s="247"/>
      <c r="ON15" s="247"/>
      <c r="OO15" s="247"/>
      <c r="OP15" s="247"/>
      <c r="OQ15" s="247"/>
      <c r="OR15" s="247"/>
      <c r="OS15" s="247"/>
      <c r="OT15" s="247"/>
      <c r="OU15" s="247"/>
      <c r="OV15" s="247"/>
      <c r="OW15" s="247"/>
      <c r="OX15" s="247"/>
      <c r="OY15" s="247"/>
      <c r="OZ15" s="247"/>
      <c r="PA15" s="247"/>
      <c r="PB15" s="247"/>
      <c r="PC15" s="247"/>
      <c r="PD15" s="247"/>
      <c r="PE15" s="247"/>
      <c r="PF15" s="247"/>
      <c r="PG15" s="247"/>
      <c r="PH15" s="247"/>
      <c r="PI15" s="247"/>
      <c r="PJ15" s="247"/>
      <c r="PK15" s="247"/>
      <c r="PL15" s="247"/>
      <c r="PM15" s="247"/>
      <c r="PN15" s="247"/>
      <c r="PO15" s="247"/>
      <c r="PP15" s="247"/>
      <c r="PQ15" s="247"/>
      <c r="PR15" s="247"/>
      <c r="PS15" s="247"/>
      <c r="PT15" s="247"/>
      <c r="PU15" s="247"/>
      <c r="PV15" s="247"/>
      <c r="PW15" s="247"/>
      <c r="PX15" s="247"/>
      <c r="PY15" s="247"/>
      <c r="PZ15" s="247"/>
      <c r="QA15" s="247"/>
      <c r="QB15" s="247"/>
      <c r="QC15" s="247"/>
      <c r="QD15" s="247"/>
      <c r="QE15" s="247"/>
      <c r="QF15" s="247"/>
      <c r="QG15" s="247"/>
      <c r="QH15" s="247"/>
      <c r="QI15" s="247"/>
      <c r="QJ15" s="247"/>
      <c r="QK15" s="247"/>
      <c r="QL15" s="247"/>
      <c r="QM15" s="247"/>
      <c r="QN15" s="247"/>
      <c r="QO15" s="247"/>
      <c r="QP15" s="247"/>
      <c r="QQ15" s="247"/>
      <c r="QR15" s="247"/>
      <c r="QS15" s="247"/>
      <c r="QT15" s="247"/>
      <c r="QU15" s="247"/>
      <c r="QV15" s="247"/>
      <c r="QW15" s="247"/>
      <c r="QX15" s="247"/>
      <c r="QY15" s="247"/>
      <c r="QZ15" s="247"/>
      <c r="RA15" s="247"/>
      <c r="RB15" s="247"/>
      <c r="RC15" s="247"/>
      <c r="RD15" s="247"/>
      <c r="RE15" s="247"/>
      <c r="RF15" s="247"/>
      <c r="RG15" s="247"/>
      <c r="RH15" s="247"/>
      <c r="RI15" s="247"/>
      <c r="RJ15" s="247"/>
      <c r="RK15" s="247"/>
      <c r="RL15" s="247"/>
      <c r="RM15" s="247"/>
      <c r="RN15" s="247"/>
      <c r="RO15" s="247"/>
      <c r="RP15" s="247"/>
      <c r="RQ15" s="247"/>
      <c r="RR15" s="247"/>
      <c r="RS15" s="247"/>
      <c r="RT15" s="247"/>
      <c r="RU15" s="247"/>
      <c r="RV15" s="247"/>
      <c r="RW15" s="247"/>
      <c r="RX15" s="247"/>
      <c r="RY15" s="247"/>
      <c r="RZ15" s="247"/>
      <c r="SA15" s="247"/>
      <c r="SB15" s="247"/>
      <c r="SC15" s="247"/>
      <c r="SD15" s="247"/>
      <c r="SE15" s="247"/>
      <c r="SF15" s="247"/>
      <c r="SG15" s="247"/>
      <c r="SH15" s="247"/>
      <c r="SI15" s="247"/>
      <c r="SJ15" s="247"/>
      <c r="SK15" s="247"/>
      <c r="SL15" s="247"/>
      <c r="SM15" s="247"/>
      <c r="SN15" s="247"/>
      <c r="SO15" s="247"/>
      <c r="SP15" s="247"/>
      <c r="SQ15" s="247"/>
      <c r="SR15" s="247"/>
      <c r="SS15" s="247"/>
      <c r="ST15" s="247"/>
      <c r="SU15" s="247"/>
      <c r="SV15" s="247"/>
      <c r="SW15" s="247"/>
      <c r="SX15" s="247"/>
      <c r="SY15" s="247"/>
      <c r="SZ15" s="247"/>
      <c r="TA15" s="247"/>
      <c r="TB15" s="247"/>
      <c r="TC15" s="247"/>
      <c r="TD15" s="247"/>
      <c r="TE15" s="247"/>
      <c r="TF15" s="247"/>
      <c r="TG15" s="247"/>
      <c r="TH15" s="247"/>
      <c r="TI15" s="247"/>
      <c r="TJ15" s="247"/>
      <c r="TK15" s="247"/>
      <c r="TL15" s="247"/>
      <c r="TM15" s="247"/>
      <c r="TN15" s="247"/>
      <c r="TO15" s="247"/>
      <c r="TP15" s="247"/>
      <c r="TQ15" s="247"/>
      <c r="TR15" s="247"/>
      <c r="TS15" s="247"/>
      <c r="TT15" s="247"/>
      <c r="TU15" s="247"/>
      <c r="TV15" s="247"/>
      <c r="TW15" s="247"/>
      <c r="TX15" s="247"/>
      <c r="TY15" s="247"/>
      <c r="TZ15" s="247"/>
      <c r="UA15" s="247"/>
      <c r="UB15" s="247"/>
      <c r="UC15" s="247"/>
      <c r="UD15" s="247"/>
      <c r="UE15" s="247"/>
      <c r="UF15" s="247"/>
      <c r="UG15" s="247"/>
      <c r="UH15" s="247"/>
      <c r="UI15" s="247"/>
      <c r="UJ15" s="247"/>
      <c r="UK15" s="247"/>
      <c r="UL15" s="247"/>
      <c r="UM15" s="247"/>
      <c r="UN15" s="247"/>
      <c r="UO15" s="247"/>
      <c r="UP15" s="247"/>
      <c r="UQ15" s="247"/>
      <c r="UR15" s="247"/>
      <c r="US15" s="247"/>
      <c r="UT15" s="247"/>
      <c r="UU15" s="247"/>
      <c r="UV15" s="247"/>
      <c r="UW15" s="247"/>
      <c r="UX15" s="247"/>
      <c r="UY15" s="247"/>
      <c r="UZ15" s="247"/>
      <c r="VA15" s="247"/>
      <c r="VB15" s="247"/>
      <c r="VC15" s="247"/>
      <c r="VD15" s="247"/>
      <c r="VE15" s="247"/>
      <c r="VF15" s="247"/>
      <c r="VG15" s="247"/>
      <c r="VH15" s="247"/>
      <c r="VI15" s="247"/>
      <c r="VJ15" s="247"/>
      <c r="VK15" s="247"/>
      <c r="VL15" s="247"/>
      <c r="VM15" s="247"/>
      <c r="VN15" s="247"/>
      <c r="VO15" s="247"/>
      <c r="VP15" s="247"/>
      <c r="VQ15" s="247"/>
      <c r="VR15" s="247"/>
      <c r="VS15" s="247"/>
      <c r="VT15" s="247"/>
      <c r="VU15" s="247"/>
      <c r="VV15" s="247"/>
      <c r="VW15" s="247"/>
      <c r="VX15" s="247"/>
      <c r="VY15" s="247"/>
      <c r="VZ15" s="247"/>
      <c r="WA15" s="247"/>
      <c r="WB15" s="247"/>
      <c r="WC15" s="247"/>
      <c r="WD15" s="247"/>
      <c r="WE15" s="247"/>
      <c r="WF15" s="247"/>
      <c r="WG15" s="247"/>
      <c r="WH15" s="247"/>
      <c r="WI15" s="247"/>
      <c r="WJ15" s="247"/>
      <c r="WK15" s="247"/>
      <c r="WL15" s="247"/>
      <c r="WM15" s="247"/>
      <c r="WN15" s="247"/>
      <c r="WO15" s="247"/>
      <c r="WP15" s="247"/>
      <c r="WQ15" s="247"/>
      <c r="WR15" s="247"/>
      <c r="WS15" s="247"/>
      <c r="WT15" s="247"/>
      <c r="WU15" s="247"/>
      <c r="WV15" s="247"/>
      <c r="WW15" s="247"/>
      <c r="WX15" s="247"/>
      <c r="WY15" s="247"/>
      <c r="WZ15" s="247"/>
      <c r="XA15" s="247"/>
      <c r="XB15" s="247"/>
      <c r="XC15" s="247"/>
      <c r="XD15" s="247"/>
      <c r="XE15" s="247"/>
      <c r="XF15" s="247"/>
      <c r="XG15" s="247"/>
      <c r="XH15" s="247"/>
      <c r="XI15" s="247"/>
      <c r="XJ15" s="247"/>
      <c r="XK15" s="247"/>
      <c r="XL15" s="247"/>
      <c r="XM15" s="247"/>
      <c r="XN15" s="247"/>
      <c r="XO15" s="247"/>
      <c r="XP15" s="247"/>
      <c r="XQ15" s="247"/>
      <c r="XR15" s="247"/>
      <c r="XS15" s="247"/>
      <c r="XT15" s="247"/>
      <c r="XU15" s="247"/>
      <c r="XV15" s="247"/>
      <c r="XW15" s="247"/>
      <c r="XX15" s="247"/>
      <c r="XY15" s="247"/>
      <c r="XZ15" s="247"/>
      <c r="YA15" s="247"/>
      <c r="YB15" s="247"/>
      <c r="YC15" s="247"/>
      <c r="YD15" s="247"/>
      <c r="YE15" s="247"/>
      <c r="YF15" s="247"/>
      <c r="YG15" s="247"/>
      <c r="YH15" s="247"/>
      <c r="YI15" s="247"/>
      <c r="YJ15" s="247"/>
      <c r="YK15" s="247"/>
      <c r="YL15" s="247"/>
      <c r="YM15" s="247"/>
      <c r="YN15" s="247"/>
      <c r="YO15" s="247"/>
      <c r="YP15" s="247"/>
      <c r="YQ15" s="247"/>
      <c r="YR15" s="247"/>
      <c r="YS15" s="247"/>
      <c r="YT15" s="247"/>
      <c r="YU15" s="247"/>
      <c r="YV15" s="247"/>
      <c r="YW15" s="247"/>
      <c r="YX15" s="247"/>
      <c r="YY15" s="247"/>
      <c r="YZ15" s="247"/>
      <c r="ZA15" s="247"/>
      <c r="ZB15" s="247"/>
      <c r="ZC15" s="247"/>
      <c r="ZD15" s="247"/>
      <c r="ZE15" s="247"/>
      <c r="ZF15" s="247"/>
      <c r="ZG15" s="247"/>
      <c r="ZH15" s="247"/>
      <c r="ZI15" s="247"/>
      <c r="ZJ15" s="247"/>
      <c r="ZK15" s="247"/>
      <c r="ZL15" s="247"/>
      <c r="ZM15" s="247"/>
      <c r="ZN15" s="247"/>
      <c r="ZO15" s="247"/>
      <c r="ZP15" s="247"/>
      <c r="ZQ15" s="247"/>
      <c r="ZR15" s="247"/>
      <c r="ZS15" s="247"/>
      <c r="ZT15" s="247"/>
      <c r="ZU15" s="247"/>
      <c r="ZV15" s="247"/>
      <c r="ZW15" s="247"/>
      <c r="ZX15" s="247"/>
      <c r="ZY15" s="247"/>
      <c r="ZZ15" s="247"/>
      <c r="AAA15" s="247"/>
      <c r="AAB15" s="247"/>
      <c r="AAC15" s="247"/>
      <c r="AAD15" s="247"/>
      <c r="AAE15" s="247"/>
      <c r="AAF15" s="247"/>
      <c r="AAG15" s="247"/>
      <c r="AAH15" s="247"/>
      <c r="AAI15" s="247"/>
      <c r="AAJ15" s="247"/>
      <c r="AAK15" s="247"/>
      <c r="AAL15" s="247"/>
      <c r="AAM15" s="247"/>
      <c r="AAN15" s="247"/>
      <c r="AAO15" s="247"/>
      <c r="AAP15" s="247"/>
      <c r="AAQ15" s="247"/>
      <c r="AAR15" s="247"/>
      <c r="AAS15" s="247"/>
      <c r="AAT15" s="247"/>
      <c r="AAU15" s="247"/>
      <c r="AAV15" s="247"/>
      <c r="AAW15" s="247"/>
      <c r="AAX15" s="247"/>
      <c r="AAY15" s="247"/>
      <c r="AAZ15" s="247"/>
      <c r="ABA15" s="247"/>
      <c r="ABB15" s="247"/>
      <c r="ABC15" s="247"/>
      <c r="ABD15" s="247"/>
      <c r="ABE15" s="247"/>
      <c r="ABF15" s="247"/>
      <c r="ABG15" s="247"/>
      <c r="ABH15" s="247"/>
      <c r="ABI15" s="247"/>
      <c r="ABJ15" s="247"/>
      <c r="ABK15" s="247"/>
      <c r="ABL15" s="247"/>
      <c r="ABM15" s="247"/>
      <c r="ABN15" s="247"/>
      <c r="ABO15" s="247"/>
      <c r="ABP15" s="247"/>
      <c r="ABQ15" s="247"/>
      <c r="ABR15" s="247"/>
      <c r="ABS15" s="247"/>
      <c r="ABT15" s="247"/>
      <c r="ABU15" s="247"/>
      <c r="ABV15" s="247"/>
      <c r="ABW15" s="247"/>
      <c r="ABX15" s="247"/>
      <c r="ABY15" s="247"/>
      <c r="ABZ15" s="247"/>
      <c r="ACA15" s="247"/>
      <c r="ACB15" s="247"/>
      <c r="ACC15" s="247"/>
      <c r="ACD15" s="247"/>
      <c r="ACE15" s="247"/>
      <c r="ACF15" s="247"/>
      <c r="ACG15" s="247"/>
      <c r="ACH15" s="247"/>
      <c r="ACI15" s="247"/>
      <c r="ACJ15" s="247"/>
      <c r="ACK15" s="247"/>
      <c r="ACL15" s="247"/>
      <c r="ACM15" s="247"/>
      <c r="ACN15" s="247"/>
      <c r="ACO15" s="247"/>
      <c r="ACP15" s="247"/>
      <c r="ACQ15" s="247"/>
      <c r="ACR15" s="247"/>
      <c r="ACS15" s="247"/>
      <c r="ACT15" s="247"/>
      <c r="ACU15" s="247"/>
      <c r="ACV15" s="247"/>
      <c r="ACW15" s="247"/>
      <c r="ACX15" s="247"/>
      <c r="ACY15" s="247"/>
      <c r="ACZ15" s="247"/>
      <c r="ADA15" s="247"/>
      <c r="ADB15" s="247"/>
      <c r="ADC15" s="247"/>
      <c r="ADD15" s="247"/>
      <c r="ADE15" s="247"/>
      <c r="ADF15" s="247"/>
      <c r="ADG15" s="247"/>
      <c r="ADH15" s="247"/>
      <c r="ADI15" s="247"/>
      <c r="ADJ15" s="247"/>
      <c r="ADK15" s="247"/>
      <c r="ADL15" s="247"/>
      <c r="ADM15" s="247"/>
      <c r="ADN15" s="247"/>
      <c r="ADO15" s="247"/>
      <c r="ADP15" s="247"/>
      <c r="ADQ15" s="247"/>
      <c r="ADR15" s="247"/>
      <c r="ADS15" s="247"/>
      <c r="ADT15" s="247"/>
      <c r="ADU15" s="247"/>
      <c r="ADV15" s="247"/>
      <c r="ADW15" s="247"/>
      <c r="ADX15" s="247"/>
      <c r="ADY15" s="247"/>
      <c r="ADZ15" s="247"/>
      <c r="AEA15" s="247"/>
      <c r="AEB15" s="247"/>
      <c r="AEC15" s="247"/>
      <c r="AED15" s="247"/>
      <c r="AEE15" s="247"/>
      <c r="AEF15" s="247"/>
      <c r="AEG15" s="247"/>
      <c r="AEH15" s="247"/>
      <c r="AEI15" s="247"/>
      <c r="AEJ15" s="247"/>
      <c r="AEK15" s="247"/>
      <c r="AEL15" s="247"/>
      <c r="AEM15" s="247"/>
      <c r="AEN15" s="247"/>
      <c r="AEO15" s="247"/>
      <c r="AEP15" s="247"/>
      <c r="AEQ15" s="247"/>
      <c r="AER15" s="247"/>
      <c r="AES15" s="247"/>
      <c r="AET15" s="247"/>
      <c r="AEU15" s="247"/>
      <c r="AEV15" s="247"/>
      <c r="AEW15" s="247"/>
      <c r="AEX15" s="247"/>
      <c r="AEY15" s="247"/>
      <c r="AEZ15" s="247"/>
      <c r="AFA15" s="247"/>
      <c r="AFB15" s="247"/>
      <c r="AFC15" s="247"/>
      <c r="AFD15" s="247"/>
      <c r="AFE15" s="247"/>
      <c r="AFF15" s="247"/>
      <c r="AFG15" s="247"/>
      <c r="AFH15" s="247"/>
      <c r="AFI15" s="247"/>
      <c r="AFJ15" s="247"/>
      <c r="AFK15" s="247"/>
      <c r="AFL15" s="247"/>
      <c r="AFM15" s="247"/>
      <c r="AFN15" s="247"/>
      <c r="AFO15" s="247"/>
      <c r="AFP15" s="247"/>
      <c r="AFQ15" s="247"/>
      <c r="AFR15" s="247"/>
      <c r="AFS15" s="247"/>
      <c r="AFT15" s="247"/>
      <c r="AFU15" s="247"/>
      <c r="AFV15" s="247"/>
      <c r="AFW15" s="247"/>
      <c r="AFX15" s="247"/>
      <c r="AFY15" s="247"/>
      <c r="AFZ15" s="247"/>
      <c r="AGA15" s="247"/>
      <c r="AGB15" s="247"/>
      <c r="AGC15" s="247"/>
      <c r="AGD15" s="247"/>
      <c r="AGE15" s="247"/>
      <c r="AGF15" s="247"/>
      <c r="AGG15" s="247"/>
      <c r="AGH15" s="247"/>
      <c r="AGI15" s="247"/>
      <c r="AGJ15" s="247"/>
      <c r="AGK15" s="247"/>
      <c r="AGL15" s="247"/>
      <c r="AGM15" s="247"/>
      <c r="AGN15" s="247"/>
      <c r="AGO15" s="247"/>
      <c r="AGP15" s="247"/>
      <c r="AGQ15" s="247"/>
      <c r="AGR15" s="247"/>
      <c r="AGS15" s="247"/>
      <c r="AGT15" s="247"/>
      <c r="AGU15" s="247"/>
      <c r="AGV15" s="247"/>
      <c r="AGW15" s="247"/>
      <c r="AGX15" s="247"/>
      <c r="AGY15" s="247"/>
      <c r="AGZ15" s="247"/>
      <c r="AHA15" s="247"/>
    </row>
    <row r="16" spans="1:885" ht="30" customHeight="1" x14ac:dyDescent="0.3">
      <c r="A16" s="267"/>
      <c r="B16" s="280"/>
      <c r="C16" s="269"/>
      <c r="D16" s="269"/>
      <c r="E16" s="269"/>
      <c r="F16" s="269"/>
      <c r="G16" s="269"/>
      <c r="H16" s="269"/>
      <c r="I16" s="269"/>
      <c r="J16" s="270"/>
      <c r="K16" s="280"/>
      <c r="L16" s="278"/>
      <c r="M16" s="268"/>
      <c r="N16" s="298"/>
      <c r="O16" s="271"/>
      <c r="P16" s="245"/>
      <c r="Q16" s="245"/>
      <c r="R16" s="245"/>
      <c r="S16" s="245"/>
      <c r="T16" s="245"/>
      <c r="U16" s="245"/>
      <c r="V16" s="245"/>
      <c r="W16" s="245"/>
      <c r="X16" s="245"/>
      <c r="Y16" s="245"/>
      <c r="Z16" s="245"/>
      <c r="AA16" s="245"/>
      <c r="AB16" s="245"/>
      <c r="AC16" s="245"/>
      <c r="AD16" s="245"/>
      <c r="AE16" s="245"/>
      <c r="AF16" s="245"/>
      <c r="AG16" s="245"/>
      <c r="AH16" s="245"/>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5"/>
      <c r="BN16" s="245"/>
      <c r="BO16" s="245"/>
      <c r="BP16" s="245"/>
      <c r="BQ16" s="245"/>
      <c r="BR16" s="245"/>
      <c r="BS16" s="245"/>
      <c r="BT16" s="245"/>
      <c r="BU16" s="245"/>
      <c r="BV16" s="245"/>
      <c r="BW16" s="245"/>
      <c r="BX16" s="245"/>
      <c r="BY16" s="245"/>
      <c r="BZ16" s="245"/>
      <c r="CA16" s="245"/>
      <c r="CB16" s="245"/>
      <c r="CC16" s="245"/>
      <c r="CD16" s="245"/>
      <c r="CE16" s="245"/>
      <c r="CF16" s="245"/>
      <c r="CG16" s="245"/>
      <c r="CH16" s="245"/>
      <c r="CI16" s="245"/>
      <c r="CJ16" s="245"/>
      <c r="CK16" s="245"/>
      <c r="CL16" s="245"/>
      <c r="CM16" s="245"/>
      <c r="CN16" s="245"/>
      <c r="CO16" s="245"/>
      <c r="CP16" s="245"/>
      <c r="CQ16" s="245"/>
      <c r="CR16" s="245"/>
      <c r="CS16" s="245"/>
      <c r="CT16" s="245"/>
      <c r="CU16" s="245"/>
      <c r="CV16" s="245"/>
      <c r="CW16" s="245"/>
      <c r="CX16" s="245"/>
      <c r="CY16" s="245"/>
      <c r="CZ16" s="245"/>
      <c r="DA16" s="245"/>
      <c r="DB16" s="245"/>
      <c r="DC16" s="245"/>
      <c r="DD16" s="245"/>
      <c r="DE16" s="245"/>
      <c r="DF16" s="245"/>
      <c r="DG16" s="245"/>
      <c r="DH16" s="245"/>
      <c r="DI16" s="245"/>
      <c r="DJ16" s="245"/>
      <c r="DK16" s="245"/>
      <c r="DL16" s="245"/>
      <c r="DM16" s="245"/>
      <c r="DN16" s="245"/>
      <c r="DO16" s="245"/>
      <c r="DP16" s="245"/>
      <c r="DQ16" s="245"/>
      <c r="DR16" s="245"/>
      <c r="DS16" s="245"/>
      <c r="DT16" s="245"/>
      <c r="DU16" s="245"/>
      <c r="DV16" s="245"/>
      <c r="DW16" s="245"/>
      <c r="DX16" s="245"/>
      <c r="DY16" s="245"/>
      <c r="DZ16" s="245"/>
      <c r="EA16" s="245"/>
      <c r="EB16" s="245"/>
      <c r="EC16" s="245"/>
      <c r="ED16" s="245"/>
      <c r="EE16" s="245"/>
      <c r="EF16" s="245"/>
      <c r="EG16" s="245"/>
      <c r="EH16" s="245"/>
      <c r="EI16" s="245"/>
      <c r="EJ16" s="245"/>
      <c r="EK16" s="245"/>
      <c r="EL16" s="245"/>
      <c r="EM16" s="245"/>
      <c r="EN16" s="245"/>
      <c r="EO16" s="245"/>
      <c r="EP16" s="245"/>
      <c r="EQ16" s="245"/>
      <c r="ER16" s="245"/>
      <c r="ES16" s="245"/>
      <c r="ET16" s="245"/>
      <c r="EU16" s="245"/>
      <c r="EV16" s="245"/>
      <c r="EW16" s="245"/>
      <c r="EX16" s="245"/>
      <c r="EY16" s="245"/>
      <c r="EZ16" s="245"/>
      <c r="FA16" s="245"/>
      <c r="FB16" s="245"/>
      <c r="FC16" s="245"/>
      <c r="FD16" s="245"/>
      <c r="FE16" s="245"/>
      <c r="FF16" s="245"/>
      <c r="FG16" s="245"/>
      <c r="FH16" s="245"/>
      <c r="FI16" s="245"/>
      <c r="FJ16" s="245"/>
      <c r="FK16" s="245"/>
      <c r="FL16" s="245"/>
      <c r="FM16" s="245"/>
      <c r="FN16" s="245"/>
      <c r="FO16" s="245"/>
      <c r="FP16" s="245"/>
      <c r="FQ16" s="245"/>
      <c r="FR16" s="245"/>
      <c r="FS16" s="245"/>
      <c r="FT16" s="245"/>
      <c r="FU16" s="245"/>
      <c r="FV16" s="245"/>
      <c r="FW16" s="245"/>
      <c r="FX16" s="245"/>
      <c r="FY16" s="245"/>
      <c r="FZ16" s="245"/>
      <c r="GA16" s="245"/>
      <c r="GB16" s="245"/>
      <c r="GC16" s="245"/>
      <c r="GD16" s="245"/>
      <c r="GE16" s="245"/>
      <c r="GF16" s="245"/>
      <c r="GG16" s="245"/>
      <c r="GH16" s="245"/>
      <c r="GI16" s="245"/>
      <c r="GJ16" s="245"/>
      <c r="GK16" s="245"/>
      <c r="GL16" s="245"/>
      <c r="GM16" s="245"/>
      <c r="GN16" s="245"/>
      <c r="GO16" s="245"/>
      <c r="GP16" s="245"/>
      <c r="GQ16" s="245"/>
      <c r="GR16" s="245"/>
      <c r="GS16" s="245"/>
      <c r="GT16" s="245"/>
      <c r="GU16" s="245"/>
      <c r="GV16" s="245"/>
      <c r="GW16" s="245"/>
      <c r="GX16" s="245"/>
      <c r="GY16" s="245"/>
      <c r="GZ16" s="245"/>
      <c r="HA16" s="245"/>
      <c r="HB16" s="245"/>
      <c r="HC16" s="245"/>
      <c r="HD16" s="245"/>
      <c r="HE16" s="245"/>
      <c r="HF16" s="245"/>
      <c r="HG16" s="245"/>
      <c r="HH16" s="245"/>
      <c r="HI16" s="245"/>
      <c r="HJ16" s="245"/>
      <c r="HK16" s="245"/>
      <c r="HL16" s="245"/>
      <c r="HM16" s="245"/>
      <c r="HN16" s="245"/>
      <c r="HO16" s="245"/>
      <c r="HP16" s="245"/>
      <c r="HQ16" s="245"/>
      <c r="HR16" s="245"/>
      <c r="HS16" s="245"/>
      <c r="HT16" s="245"/>
      <c r="HU16" s="245"/>
      <c r="HV16" s="245"/>
      <c r="HW16" s="245"/>
      <c r="HX16" s="245"/>
      <c r="HY16" s="245"/>
      <c r="HZ16" s="245"/>
      <c r="IA16" s="245"/>
      <c r="IB16" s="245"/>
      <c r="IC16" s="245"/>
      <c r="ID16" s="245"/>
      <c r="IE16" s="245"/>
      <c r="IF16" s="245"/>
      <c r="IG16" s="245"/>
      <c r="IH16" s="245"/>
      <c r="II16" s="245"/>
      <c r="IJ16" s="245"/>
      <c r="IK16" s="245"/>
      <c r="IL16" s="245"/>
      <c r="IM16" s="245"/>
      <c r="IN16" s="245"/>
      <c r="IO16" s="245"/>
      <c r="IP16" s="245"/>
      <c r="IQ16" s="245"/>
      <c r="IR16" s="245"/>
      <c r="IS16" s="245"/>
      <c r="IT16" s="245"/>
      <c r="IU16" s="245"/>
      <c r="IV16" s="245"/>
      <c r="IW16" s="245"/>
      <c r="IX16" s="245"/>
      <c r="IY16" s="245"/>
      <c r="IZ16" s="245"/>
      <c r="JA16" s="245"/>
      <c r="JB16" s="245"/>
      <c r="JC16" s="245"/>
      <c r="JD16" s="245"/>
      <c r="JE16" s="245"/>
      <c r="JF16" s="245"/>
      <c r="JG16" s="245"/>
      <c r="JH16" s="245"/>
      <c r="JI16" s="245"/>
      <c r="JJ16" s="245"/>
      <c r="JK16" s="245"/>
      <c r="JL16" s="245"/>
      <c r="JM16" s="245"/>
      <c r="JN16" s="245"/>
      <c r="JO16" s="245"/>
      <c r="JP16" s="245"/>
      <c r="JQ16" s="245"/>
      <c r="JR16" s="245"/>
      <c r="JS16" s="245"/>
      <c r="JT16" s="245"/>
      <c r="JU16" s="245"/>
      <c r="JV16" s="245"/>
      <c r="JW16" s="245"/>
      <c r="JX16" s="245"/>
      <c r="JY16" s="245"/>
      <c r="JZ16" s="245"/>
      <c r="KA16" s="245"/>
      <c r="KB16" s="245"/>
      <c r="KC16" s="245"/>
      <c r="KD16" s="245"/>
      <c r="KE16" s="245"/>
      <c r="KF16" s="245"/>
      <c r="KG16" s="245"/>
      <c r="KH16" s="245"/>
      <c r="KI16" s="245"/>
      <c r="KJ16" s="245"/>
      <c r="KK16" s="245"/>
      <c r="KL16" s="245"/>
      <c r="KM16" s="245"/>
      <c r="KN16" s="245"/>
      <c r="KO16" s="245"/>
      <c r="KP16" s="245"/>
      <c r="KQ16" s="245"/>
      <c r="KR16" s="245"/>
      <c r="KS16" s="245"/>
      <c r="KT16" s="245"/>
      <c r="KU16" s="245"/>
      <c r="KV16" s="245"/>
      <c r="KW16" s="245"/>
      <c r="KX16" s="245"/>
      <c r="KY16" s="245"/>
      <c r="KZ16" s="245"/>
      <c r="LA16" s="245"/>
      <c r="LB16" s="245"/>
      <c r="LC16" s="245"/>
      <c r="LD16" s="245"/>
      <c r="LE16" s="245"/>
      <c r="LF16" s="245"/>
      <c r="LG16" s="245"/>
      <c r="LH16" s="245"/>
      <c r="LI16" s="245"/>
      <c r="LJ16" s="245"/>
      <c r="LK16" s="245"/>
      <c r="LL16" s="245"/>
      <c r="LM16" s="245"/>
      <c r="LN16" s="245"/>
      <c r="LO16" s="245"/>
      <c r="LP16" s="245"/>
      <c r="LQ16" s="245"/>
      <c r="LR16" s="245"/>
      <c r="LS16" s="245"/>
      <c r="LT16" s="245"/>
      <c r="LU16" s="245"/>
      <c r="LV16" s="245"/>
      <c r="LW16" s="245"/>
      <c r="LX16" s="245"/>
      <c r="LY16" s="245"/>
      <c r="LZ16" s="245"/>
      <c r="MA16" s="245"/>
      <c r="MB16" s="245"/>
      <c r="MC16" s="245"/>
      <c r="MD16" s="245"/>
      <c r="ME16" s="245"/>
      <c r="MF16" s="245"/>
      <c r="MG16" s="245"/>
      <c r="MH16" s="245"/>
      <c r="MI16" s="245"/>
      <c r="MJ16" s="245"/>
      <c r="MK16" s="245"/>
      <c r="ML16" s="245"/>
      <c r="MM16" s="245"/>
      <c r="MN16" s="245"/>
      <c r="MO16" s="245"/>
      <c r="MP16" s="245"/>
      <c r="MQ16" s="245"/>
      <c r="MR16" s="245"/>
      <c r="MS16" s="245"/>
      <c r="MT16" s="245"/>
      <c r="MU16" s="245"/>
      <c r="MV16" s="245"/>
      <c r="MW16" s="245"/>
      <c r="MX16" s="245"/>
      <c r="MY16" s="245"/>
      <c r="MZ16" s="245"/>
      <c r="NA16" s="245"/>
      <c r="NB16" s="245"/>
      <c r="NC16" s="245"/>
      <c r="ND16" s="245"/>
      <c r="NE16" s="245"/>
      <c r="NF16" s="245"/>
      <c r="NG16" s="245"/>
      <c r="NH16" s="245"/>
      <c r="NI16" s="245"/>
      <c r="NJ16" s="245"/>
      <c r="NK16" s="245"/>
      <c r="NL16" s="245"/>
      <c r="NM16" s="245"/>
      <c r="NN16" s="245"/>
      <c r="NO16" s="245"/>
      <c r="NP16" s="245"/>
      <c r="NQ16" s="245"/>
      <c r="NR16" s="245"/>
      <c r="NS16" s="245"/>
      <c r="NT16" s="245"/>
      <c r="NU16" s="245"/>
      <c r="NV16" s="245"/>
      <c r="NW16" s="245"/>
      <c r="NX16" s="245"/>
      <c r="NY16" s="245"/>
      <c r="NZ16" s="245"/>
      <c r="OA16" s="245"/>
      <c r="OB16" s="245"/>
      <c r="OC16" s="245"/>
      <c r="OD16" s="245"/>
      <c r="OE16" s="245"/>
      <c r="OF16" s="245"/>
      <c r="OG16" s="245"/>
      <c r="OH16" s="245"/>
      <c r="OI16" s="245"/>
      <c r="OJ16" s="245"/>
      <c r="OK16" s="245"/>
      <c r="OL16" s="245"/>
      <c r="OM16" s="245"/>
      <c r="ON16" s="245"/>
      <c r="OO16" s="245"/>
      <c r="OP16" s="245"/>
      <c r="OQ16" s="245"/>
      <c r="OR16" s="245"/>
      <c r="OS16" s="245"/>
      <c r="OT16" s="245"/>
      <c r="OU16" s="245"/>
      <c r="OV16" s="245"/>
      <c r="OW16" s="245"/>
      <c r="OX16" s="245"/>
      <c r="OY16" s="245"/>
      <c r="OZ16" s="245"/>
      <c r="PA16" s="245"/>
      <c r="PB16" s="245"/>
      <c r="PC16" s="245"/>
      <c r="PD16" s="245"/>
      <c r="PE16" s="245"/>
      <c r="PF16" s="245"/>
      <c r="PG16" s="245"/>
      <c r="PH16" s="245"/>
      <c r="PI16" s="245"/>
      <c r="PJ16" s="245"/>
      <c r="PK16" s="245"/>
      <c r="PL16" s="245"/>
      <c r="PM16" s="245"/>
      <c r="PN16" s="245"/>
      <c r="PO16" s="245"/>
      <c r="PP16" s="245"/>
      <c r="PQ16" s="245"/>
      <c r="PR16" s="245"/>
      <c r="PS16" s="245"/>
      <c r="PT16" s="245"/>
      <c r="PU16" s="245"/>
      <c r="PV16" s="245"/>
      <c r="PW16" s="245"/>
      <c r="PX16" s="245"/>
      <c r="PY16" s="245"/>
      <c r="PZ16" s="245"/>
      <c r="QA16" s="245"/>
      <c r="QB16" s="245"/>
      <c r="QC16" s="245"/>
      <c r="QD16" s="245"/>
      <c r="QE16" s="245"/>
      <c r="QF16" s="245"/>
      <c r="QG16" s="245"/>
      <c r="QH16" s="245"/>
      <c r="QI16" s="245"/>
      <c r="QJ16" s="245"/>
      <c r="QK16" s="245"/>
      <c r="QL16" s="245"/>
      <c r="QM16" s="245"/>
      <c r="QN16" s="245"/>
      <c r="QO16" s="245"/>
      <c r="QP16" s="245"/>
      <c r="QQ16" s="245"/>
      <c r="QR16" s="245"/>
      <c r="QS16" s="245"/>
      <c r="QT16" s="245"/>
      <c r="QU16" s="245"/>
      <c r="QV16" s="245"/>
      <c r="QW16" s="245"/>
      <c r="QX16" s="245"/>
      <c r="QY16" s="245"/>
      <c r="QZ16" s="245"/>
      <c r="RA16" s="245"/>
      <c r="RB16" s="245"/>
      <c r="RC16" s="245"/>
      <c r="RD16" s="245"/>
      <c r="RE16" s="245"/>
      <c r="RF16" s="245"/>
      <c r="RG16" s="245"/>
      <c r="RH16" s="245"/>
      <c r="RI16" s="245"/>
      <c r="RJ16" s="245"/>
      <c r="RK16" s="245"/>
      <c r="RL16" s="245"/>
      <c r="RM16" s="245"/>
      <c r="RN16" s="245"/>
      <c r="RO16" s="245"/>
      <c r="RP16" s="245"/>
      <c r="RQ16" s="245"/>
      <c r="RR16" s="245"/>
      <c r="RS16" s="245"/>
      <c r="RT16" s="245"/>
      <c r="RU16" s="245"/>
      <c r="RV16" s="245"/>
      <c r="RW16" s="245"/>
      <c r="RX16" s="245"/>
      <c r="RY16" s="245"/>
      <c r="RZ16" s="245"/>
      <c r="SA16" s="245"/>
      <c r="SB16" s="245"/>
      <c r="SC16" s="245"/>
      <c r="SD16" s="245"/>
      <c r="SE16" s="245"/>
      <c r="SF16" s="245"/>
      <c r="SG16" s="245"/>
      <c r="SH16" s="245"/>
      <c r="SI16" s="245"/>
      <c r="SJ16" s="245"/>
      <c r="SK16" s="245"/>
      <c r="SL16" s="245"/>
      <c r="SM16" s="245"/>
      <c r="SN16" s="245"/>
      <c r="SO16" s="245"/>
      <c r="SP16" s="245"/>
      <c r="SQ16" s="245"/>
      <c r="SR16" s="245"/>
      <c r="SS16" s="245"/>
      <c r="ST16" s="245"/>
      <c r="SU16" s="245"/>
      <c r="SV16" s="245"/>
      <c r="SW16" s="245"/>
      <c r="SX16" s="245"/>
      <c r="SY16" s="245"/>
      <c r="SZ16" s="245"/>
      <c r="TA16" s="245"/>
      <c r="TB16" s="245"/>
      <c r="TC16" s="245"/>
      <c r="TD16" s="245"/>
      <c r="TE16" s="245"/>
      <c r="TF16" s="245"/>
      <c r="TG16" s="245"/>
      <c r="TH16" s="245"/>
      <c r="TI16" s="245"/>
      <c r="TJ16" s="245"/>
      <c r="TK16" s="245"/>
      <c r="TL16" s="245"/>
      <c r="TM16" s="245"/>
      <c r="TN16" s="245"/>
      <c r="TO16" s="245"/>
      <c r="TP16" s="245"/>
      <c r="TQ16" s="245"/>
      <c r="TR16" s="245"/>
      <c r="TS16" s="245"/>
      <c r="TT16" s="245"/>
      <c r="TU16" s="245"/>
      <c r="TV16" s="245"/>
      <c r="TW16" s="245"/>
      <c r="TX16" s="245"/>
      <c r="TY16" s="245"/>
      <c r="TZ16" s="245"/>
      <c r="UA16" s="245"/>
      <c r="UB16" s="245"/>
      <c r="UC16" s="245"/>
      <c r="UD16" s="245"/>
      <c r="UE16" s="245"/>
      <c r="UF16" s="245"/>
      <c r="UG16" s="245"/>
      <c r="UH16" s="245"/>
      <c r="UI16" s="245"/>
      <c r="UJ16" s="245"/>
      <c r="UK16" s="245"/>
      <c r="UL16" s="245"/>
      <c r="UM16" s="245"/>
      <c r="UN16" s="245"/>
      <c r="UO16" s="245"/>
      <c r="UP16" s="245"/>
      <c r="UQ16" s="245"/>
      <c r="UR16" s="245"/>
      <c r="US16" s="245"/>
      <c r="UT16" s="245"/>
      <c r="UU16" s="245"/>
      <c r="UV16" s="245"/>
      <c r="UW16" s="245"/>
      <c r="UX16" s="245"/>
      <c r="UY16" s="245"/>
      <c r="UZ16" s="245"/>
      <c r="VA16" s="245"/>
      <c r="VB16" s="245"/>
      <c r="VC16" s="245"/>
      <c r="VD16" s="245"/>
      <c r="VE16" s="245"/>
      <c r="VF16" s="245"/>
      <c r="VG16" s="245"/>
      <c r="VH16" s="245"/>
      <c r="VI16" s="245"/>
      <c r="VJ16" s="245"/>
      <c r="VK16" s="245"/>
      <c r="VL16" s="245"/>
      <c r="VM16" s="245"/>
      <c r="VN16" s="245"/>
      <c r="VO16" s="245"/>
      <c r="VP16" s="245"/>
      <c r="VQ16" s="245"/>
      <c r="VR16" s="245"/>
      <c r="VS16" s="245"/>
      <c r="VT16" s="245"/>
      <c r="VU16" s="245"/>
      <c r="VV16" s="245"/>
      <c r="VW16" s="245"/>
      <c r="VX16" s="245"/>
      <c r="VY16" s="245"/>
      <c r="VZ16" s="245"/>
      <c r="WA16" s="245"/>
      <c r="WB16" s="245"/>
      <c r="WC16" s="245"/>
      <c r="WD16" s="245"/>
      <c r="WE16" s="245"/>
      <c r="WF16" s="245"/>
      <c r="WG16" s="245"/>
      <c r="WH16" s="245"/>
      <c r="WI16" s="245"/>
      <c r="WJ16" s="245"/>
      <c r="WK16" s="245"/>
      <c r="WL16" s="245"/>
      <c r="WM16" s="245"/>
      <c r="WN16" s="245"/>
      <c r="WO16" s="245"/>
      <c r="WP16" s="245"/>
      <c r="WQ16" s="245"/>
      <c r="WR16" s="245"/>
      <c r="WS16" s="245"/>
      <c r="WT16" s="245"/>
      <c r="WU16" s="245"/>
      <c r="WV16" s="245"/>
      <c r="WW16" s="245"/>
      <c r="WX16" s="245"/>
      <c r="WY16" s="245"/>
      <c r="WZ16" s="245"/>
      <c r="XA16" s="245"/>
      <c r="XB16" s="245"/>
      <c r="XC16" s="245"/>
      <c r="XD16" s="245"/>
      <c r="XE16" s="245"/>
      <c r="XF16" s="245"/>
      <c r="XG16" s="245"/>
      <c r="XH16" s="245"/>
      <c r="XI16" s="245"/>
      <c r="XJ16" s="245"/>
      <c r="XK16" s="245"/>
      <c r="XL16" s="245"/>
      <c r="XM16" s="245"/>
      <c r="XN16" s="245"/>
      <c r="XO16" s="245"/>
      <c r="XP16" s="245"/>
      <c r="XQ16" s="245"/>
      <c r="XR16" s="245"/>
      <c r="XS16" s="245"/>
      <c r="XT16" s="245"/>
      <c r="XU16" s="245"/>
      <c r="XV16" s="245"/>
      <c r="XW16" s="245"/>
      <c r="XX16" s="245"/>
      <c r="XY16" s="245"/>
      <c r="XZ16" s="245"/>
      <c r="YA16" s="245"/>
      <c r="YB16" s="245"/>
      <c r="YC16" s="245"/>
      <c r="YD16" s="245"/>
      <c r="YE16" s="245"/>
      <c r="YF16" s="245"/>
      <c r="YG16" s="245"/>
      <c r="YH16" s="245"/>
      <c r="YI16" s="245"/>
      <c r="YJ16" s="245"/>
      <c r="YK16" s="245"/>
      <c r="YL16" s="245"/>
      <c r="YM16" s="245"/>
      <c r="YN16" s="245"/>
      <c r="YO16" s="245"/>
      <c r="YP16" s="245"/>
      <c r="YQ16" s="245"/>
      <c r="YR16" s="245"/>
      <c r="YS16" s="245"/>
      <c r="YT16" s="245"/>
      <c r="YU16" s="245"/>
      <c r="YV16" s="245"/>
      <c r="YW16" s="245"/>
      <c r="YX16" s="245"/>
      <c r="YY16" s="245"/>
      <c r="YZ16" s="245"/>
      <c r="ZA16" s="245"/>
      <c r="ZB16" s="245"/>
      <c r="ZC16" s="245"/>
      <c r="ZD16" s="245"/>
      <c r="ZE16" s="245"/>
      <c r="ZF16" s="245"/>
      <c r="ZG16" s="245"/>
      <c r="ZH16" s="245"/>
      <c r="ZI16" s="245"/>
      <c r="ZJ16" s="245"/>
      <c r="ZK16" s="245"/>
      <c r="ZL16" s="245"/>
      <c r="ZM16" s="245"/>
      <c r="ZN16" s="245"/>
      <c r="ZO16" s="245"/>
      <c r="ZP16" s="245"/>
      <c r="ZQ16" s="245"/>
      <c r="ZR16" s="245"/>
      <c r="ZS16" s="245"/>
      <c r="ZT16" s="245"/>
      <c r="ZU16" s="245"/>
      <c r="ZV16" s="245"/>
      <c r="ZW16" s="245"/>
      <c r="ZX16" s="245"/>
      <c r="ZY16" s="245"/>
      <c r="ZZ16" s="245"/>
      <c r="AAA16" s="245"/>
      <c r="AAB16" s="245"/>
      <c r="AAC16" s="245"/>
      <c r="AAD16" s="245"/>
      <c r="AAE16" s="245"/>
      <c r="AAF16" s="245"/>
      <c r="AAG16" s="245"/>
      <c r="AAH16" s="245"/>
      <c r="AAI16" s="245"/>
      <c r="AAJ16" s="245"/>
      <c r="AAK16" s="245"/>
      <c r="AAL16" s="245"/>
      <c r="AAM16" s="245"/>
      <c r="AAN16" s="245"/>
      <c r="AAO16" s="245"/>
      <c r="AAP16" s="245"/>
      <c r="AAQ16" s="245"/>
      <c r="AAR16" s="245"/>
      <c r="AAS16" s="245"/>
      <c r="AAT16" s="245"/>
      <c r="AAU16" s="245"/>
      <c r="AAV16" s="245"/>
      <c r="AAW16" s="245"/>
      <c r="AAX16" s="245"/>
      <c r="AAY16" s="245"/>
      <c r="AAZ16" s="245"/>
      <c r="ABA16" s="245"/>
      <c r="ABB16" s="245"/>
      <c r="ABC16" s="245"/>
      <c r="ABD16" s="245"/>
      <c r="ABE16" s="245"/>
      <c r="ABF16" s="245"/>
      <c r="ABG16" s="245"/>
      <c r="ABH16" s="245"/>
      <c r="ABI16" s="245"/>
      <c r="ABJ16" s="245"/>
      <c r="ABK16" s="245"/>
      <c r="ABL16" s="245"/>
      <c r="ABM16" s="245"/>
      <c r="ABN16" s="245"/>
      <c r="ABO16" s="245"/>
      <c r="ABP16" s="245"/>
      <c r="ABQ16" s="245"/>
      <c r="ABR16" s="245"/>
      <c r="ABS16" s="245"/>
      <c r="ABT16" s="245"/>
      <c r="ABU16" s="245"/>
      <c r="ABV16" s="245"/>
      <c r="ABW16" s="245"/>
      <c r="ABX16" s="245"/>
      <c r="ABY16" s="245"/>
      <c r="ABZ16" s="245"/>
      <c r="ACA16" s="245"/>
      <c r="ACB16" s="245"/>
      <c r="ACC16" s="245"/>
      <c r="ACD16" s="245"/>
      <c r="ACE16" s="245"/>
      <c r="ACF16" s="245"/>
      <c r="ACG16" s="245"/>
      <c r="ACH16" s="245"/>
      <c r="ACI16" s="245"/>
      <c r="ACJ16" s="245"/>
      <c r="ACK16" s="245"/>
      <c r="ACL16" s="245"/>
      <c r="ACM16" s="245"/>
      <c r="ACN16" s="245"/>
      <c r="ACO16" s="245"/>
      <c r="ACP16" s="245"/>
      <c r="ACQ16" s="245"/>
      <c r="ACR16" s="245"/>
      <c r="ACS16" s="245"/>
      <c r="ACT16" s="245"/>
      <c r="ACU16" s="245"/>
      <c r="ACV16" s="245"/>
      <c r="ACW16" s="245"/>
      <c r="ACX16" s="245"/>
      <c r="ACY16" s="245"/>
      <c r="ACZ16" s="245"/>
      <c r="ADA16" s="245"/>
      <c r="ADB16" s="245"/>
      <c r="ADC16" s="245"/>
      <c r="ADD16" s="245"/>
      <c r="ADE16" s="245"/>
      <c r="ADF16" s="245"/>
      <c r="ADG16" s="245"/>
      <c r="ADH16" s="245"/>
      <c r="ADI16" s="245"/>
      <c r="ADJ16" s="245"/>
      <c r="ADK16" s="245"/>
      <c r="ADL16" s="245"/>
      <c r="ADM16" s="245"/>
      <c r="ADN16" s="245"/>
      <c r="ADO16" s="245"/>
      <c r="ADP16" s="245"/>
      <c r="ADQ16" s="245"/>
      <c r="ADR16" s="245"/>
      <c r="ADS16" s="245"/>
      <c r="ADT16" s="245"/>
      <c r="ADU16" s="245"/>
      <c r="ADV16" s="245"/>
      <c r="ADW16" s="245"/>
      <c r="ADX16" s="245"/>
      <c r="ADY16" s="245"/>
      <c r="ADZ16" s="245"/>
      <c r="AEA16" s="245"/>
      <c r="AEB16" s="245"/>
      <c r="AEC16" s="245"/>
      <c r="AED16" s="245"/>
      <c r="AEE16" s="245"/>
      <c r="AEF16" s="245"/>
      <c r="AEG16" s="245"/>
      <c r="AEH16" s="245"/>
      <c r="AEI16" s="245"/>
      <c r="AEJ16" s="245"/>
      <c r="AEK16" s="245"/>
      <c r="AEL16" s="245"/>
      <c r="AEM16" s="245"/>
      <c r="AEN16" s="245"/>
      <c r="AEO16" s="245"/>
      <c r="AEP16" s="245"/>
      <c r="AEQ16" s="245"/>
      <c r="AER16" s="245"/>
      <c r="AES16" s="245"/>
      <c r="AET16" s="245"/>
      <c r="AEU16" s="245"/>
      <c r="AEV16" s="245"/>
      <c r="AEW16" s="245"/>
      <c r="AEX16" s="245"/>
      <c r="AEY16" s="245"/>
      <c r="AEZ16" s="245"/>
      <c r="AFA16" s="245"/>
      <c r="AFB16" s="245"/>
      <c r="AFC16" s="245"/>
      <c r="AFD16" s="245"/>
      <c r="AFE16" s="245"/>
      <c r="AFF16" s="245"/>
      <c r="AFG16" s="245"/>
      <c r="AFH16" s="245"/>
      <c r="AFI16" s="245"/>
      <c r="AFJ16" s="245"/>
      <c r="AFK16" s="245"/>
      <c r="AFL16" s="245"/>
      <c r="AFM16" s="245"/>
      <c r="AFN16" s="245"/>
      <c r="AFO16" s="245"/>
      <c r="AFP16" s="245"/>
      <c r="AFQ16" s="245"/>
      <c r="AFR16" s="245"/>
      <c r="AFS16" s="245"/>
      <c r="AFT16" s="245"/>
      <c r="AFU16" s="245"/>
      <c r="AFV16" s="245"/>
      <c r="AFW16" s="245"/>
      <c r="AFX16" s="245"/>
      <c r="AFY16" s="245"/>
      <c r="AFZ16" s="245"/>
      <c r="AGA16" s="245"/>
      <c r="AGB16" s="245"/>
      <c r="AGC16" s="245"/>
      <c r="AGD16" s="245"/>
      <c r="AGE16" s="245"/>
      <c r="AGF16" s="245"/>
      <c r="AGG16" s="245"/>
      <c r="AGH16" s="245"/>
      <c r="AGI16" s="245"/>
      <c r="AGJ16" s="245"/>
      <c r="AGK16" s="245"/>
      <c r="AGL16" s="245"/>
      <c r="AGM16" s="245"/>
      <c r="AGN16" s="245"/>
      <c r="AGO16" s="245"/>
      <c r="AGP16" s="245"/>
      <c r="AGQ16" s="245"/>
      <c r="AGR16" s="245"/>
      <c r="AGS16" s="245"/>
      <c r="AGT16" s="245"/>
      <c r="AGU16" s="245"/>
      <c r="AGV16" s="245"/>
      <c r="AGW16" s="245"/>
      <c r="AGX16" s="245"/>
      <c r="AGY16" s="245"/>
      <c r="AGZ16" s="245"/>
      <c r="AHA16" s="245"/>
    </row>
    <row r="17" spans="1:15" ht="30" customHeight="1" x14ac:dyDescent="0.3">
      <c r="A17" s="242"/>
      <c r="B17" s="256"/>
      <c r="C17" s="249"/>
      <c r="D17" s="249"/>
      <c r="E17" s="249"/>
      <c r="F17" s="249"/>
      <c r="G17" s="249"/>
      <c r="H17" s="249"/>
      <c r="I17" s="249"/>
      <c r="J17" s="244"/>
      <c r="K17" s="257"/>
      <c r="L17" s="243"/>
      <c r="M17" s="248"/>
      <c r="N17" s="297"/>
      <c r="O17" s="243"/>
    </row>
    <row r="18" spans="1:15" ht="30" customHeight="1" x14ac:dyDescent="0.3">
      <c r="A18" s="239"/>
      <c r="B18" s="288"/>
      <c r="C18" s="289"/>
      <c r="D18" s="289"/>
      <c r="E18" s="289"/>
      <c r="F18" s="289"/>
      <c r="G18" s="289"/>
      <c r="H18" s="289"/>
      <c r="I18" s="289"/>
      <c r="J18" s="290"/>
      <c r="K18" s="289"/>
      <c r="L18" s="291"/>
      <c r="M18" s="334"/>
      <c r="N18" s="333"/>
      <c r="O18" s="292"/>
    </row>
    <row r="19" spans="1:15" s="181" customFormat="1" ht="30" customHeight="1" x14ac:dyDescent="0.3">
      <c r="A19" s="382"/>
      <c r="B19" s="257"/>
      <c r="C19" s="383"/>
      <c r="D19" s="240"/>
      <c r="E19" s="383"/>
      <c r="F19" s="240"/>
      <c r="G19" s="240"/>
      <c r="H19" s="240"/>
      <c r="I19" s="240"/>
      <c r="J19" s="293"/>
      <c r="K19" s="294"/>
      <c r="L19" s="240"/>
      <c r="M19" s="383"/>
      <c r="N19" s="333"/>
      <c r="O19" s="240"/>
    </row>
    <row r="20" spans="1:15" s="181" customFormat="1" ht="30" customHeight="1" x14ac:dyDescent="0.3">
      <c r="A20" s="178"/>
      <c r="B20" s="176"/>
      <c r="C20" s="176"/>
      <c r="D20" s="178"/>
      <c r="E20" s="176"/>
      <c r="F20" s="176"/>
      <c r="G20" s="176"/>
      <c r="H20" s="177"/>
      <c r="I20" s="176"/>
      <c r="J20" s="176"/>
      <c r="K20" s="176"/>
      <c r="L20" s="178"/>
      <c r="M20" s="178"/>
      <c r="N20" s="177"/>
    </row>
    <row r="21" spans="1:15" s="181" customFormat="1" ht="30" customHeight="1" x14ac:dyDescent="0.3">
      <c r="A21" s="178"/>
      <c r="B21" s="176"/>
      <c r="C21" s="176"/>
      <c r="D21" s="178"/>
      <c r="E21" s="176"/>
      <c r="F21" s="176"/>
      <c r="G21" s="176"/>
      <c r="H21" s="177"/>
      <c r="I21" s="176"/>
      <c r="J21" s="176"/>
      <c r="K21" s="176"/>
      <c r="L21" s="178"/>
      <c r="M21" s="178"/>
      <c r="N21" s="177"/>
    </row>
    <row r="22" spans="1:15" s="181" customFormat="1" ht="30" customHeight="1" x14ac:dyDescent="0.3">
      <c r="A22" s="178"/>
      <c r="B22" s="176"/>
      <c r="C22" s="176"/>
      <c r="D22" s="178"/>
      <c r="E22" s="176"/>
      <c r="F22" s="176"/>
      <c r="G22" s="176"/>
      <c r="H22" s="177"/>
      <c r="I22" s="176"/>
      <c r="J22" s="176"/>
      <c r="K22" s="176"/>
      <c r="L22" s="178"/>
      <c r="M22" s="178"/>
      <c r="N22" s="177"/>
    </row>
    <row r="23" spans="1:15" s="181" customFormat="1" ht="30" customHeight="1" x14ac:dyDescent="0.3">
      <c r="A23" s="178"/>
      <c r="B23" s="176"/>
      <c r="C23" s="176"/>
      <c r="D23" s="178"/>
      <c r="E23" s="176"/>
      <c r="F23" s="176"/>
      <c r="G23" s="176"/>
      <c r="H23" s="177"/>
      <c r="I23" s="176"/>
      <c r="J23" s="176"/>
      <c r="K23" s="176"/>
      <c r="L23" s="178"/>
      <c r="M23" s="178"/>
      <c r="N23" s="177"/>
    </row>
    <row r="24" spans="1:15" s="181" customFormat="1" ht="30" customHeight="1" x14ac:dyDescent="0.3">
      <c r="A24" s="178"/>
      <c r="B24" s="176"/>
      <c r="C24" s="176"/>
      <c r="D24" s="178"/>
      <c r="E24" s="176"/>
      <c r="F24" s="176"/>
      <c r="G24" s="176"/>
      <c r="H24" s="177"/>
      <c r="I24" s="176"/>
      <c r="J24" s="176"/>
      <c r="K24" s="176"/>
      <c r="L24" s="178"/>
      <c r="M24" s="178"/>
      <c r="N24" s="177"/>
    </row>
    <row r="25" spans="1:15" s="181" customFormat="1" ht="30" customHeight="1" x14ac:dyDescent="0.3">
      <c r="A25" s="240"/>
      <c r="B25" s="294"/>
      <c r="C25" s="240"/>
      <c r="D25" s="240"/>
      <c r="E25" s="240"/>
      <c r="F25" s="240"/>
      <c r="G25" s="240"/>
      <c r="H25" s="240"/>
      <c r="I25" s="240"/>
      <c r="J25" s="240"/>
      <c r="K25" s="240"/>
      <c r="L25" s="240"/>
      <c r="M25" s="240"/>
      <c r="N25" s="304"/>
      <c r="O25" s="240"/>
    </row>
    <row r="26" spans="1:15" s="181" customFormat="1" ht="30" customHeight="1" x14ac:dyDescent="0.3">
      <c r="A26" s="240"/>
      <c r="B26" s="294"/>
      <c r="C26" s="240"/>
      <c r="D26" s="240"/>
      <c r="E26" s="240"/>
      <c r="F26" s="240"/>
      <c r="G26" s="240"/>
      <c r="H26" s="240"/>
      <c r="I26" s="240"/>
      <c r="J26" s="240"/>
      <c r="K26" s="240"/>
      <c r="L26" s="240"/>
      <c r="M26" s="240"/>
      <c r="N26" s="304"/>
      <c r="O26" s="240"/>
    </row>
    <row r="27" spans="1:15" s="181" customFormat="1" ht="30" customHeight="1" x14ac:dyDescent="0.3">
      <c r="A27" s="240"/>
      <c r="B27" s="294"/>
      <c r="C27" s="240"/>
      <c r="D27" s="240"/>
      <c r="E27" s="240"/>
      <c r="F27" s="240"/>
      <c r="G27" s="240"/>
      <c r="H27" s="240"/>
      <c r="I27" s="240"/>
      <c r="J27" s="240"/>
      <c r="K27" s="240"/>
      <c r="L27" s="240"/>
      <c r="M27" s="240"/>
      <c r="N27" s="304"/>
      <c r="O27" s="240"/>
    </row>
    <row r="28" spans="1:15" s="181" customFormat="1" ht="30" customHeight="1" x14ac:dyDescent="0.3">
      <c r="A28" s="240"/>
      <c r="B28" s="294"/>
      <c r="C28" s="240"/>
      <c r="D28" s="240"/>
      <c r="E28" s="240"/>
      <c r="F28" s="240"/>
      <c r="G28" s="240"/>
      <c r="H28" s="240"/>
      <c r="I28" s="240"/>
      <c r="J28" s="240"/>
      <c r="K28" s="240"/>
      <c r="L28" s="240"/>
      <c r="M28" s="240"/>
      <c r="N28" s="304"/>
      <c r="O28" s="240"/>
    </row>
    <row r="29" spans="1:15" s="181" customFormat="1" ht="30" customHeight="1" x14ac:dyDescent="0.3">
      <c r="A29" s="178"/>
      <c r="B29" s="176"/>
      <c r="C29" s="176"/>
      <c r="D29" s="178"/>
      <c r="E29" s="176"/>
      <c r="F29" s="176"/>
      <c r="G29" s="176"/>
      <c r="H29" s="177"/>
      <c r="I29" s="176"/>
      <c r="J29" s="176"/>
      <c r="K29" s="176"/>
      <c r="L29" s="178"/>
      <c r="M29" s="178"/>
      <c r="N29" s="177"/>
    </row>
    <row r="30" spans="1:15" s="181" customFormat="1" ht="30" customHeight="1" x14ac:dyDescent="0.3">
      <c r="A30" s="178"/>
      <c r="B30" s="176"/>
      <c r="C30" s="176"/>
      <c r="D30" s="178"/>
      <c r="E30" s="176"/>
      <c r="F30" s="176"/>
      <c r="G30" s="176"/>
      <c r="H30" s="177"/>
      <c r="I30" s="176"/>
      <c r="J30" s="176"/>
      <c r="K30" s="176"/>
      <c r="L30" s="178"/>
      <c r="M30" s="178"/>
      <c r="N30" s="177"/>
    </row>
    <row r="31" spans="1:15" s="181" customFormat="1" ht="30" customHeight="1" x14ac:dyDescent="0.3">
      <c r="A31" s="178"/>
      <c r="B31" s="176"/>
      <c r="C31" s="176"/>
      <c r="D31" s="178"/>
      <c r="E31" s="176"/>
      <c r="F31" s="176"/>
      <c r="G31" s="176"/>
      <c r="H31" s="177"/>
      <c r="I31" s="176"/>
      <c r="J31" s="176"/>
      <c r="K31" s="176"/>
      <c r="L31" s="178"/>
      <c r="M31" s="178"/>
      <c r="N31" s="177"/>
    </row>
    <row r="32" spans="1:15" s="181" customFormat="1" ht="30" customHeight="1" x14ac:dyDescent="0.3">
      <c r="A32" s="178"/>
      <c r="B32" s="176"/>
      <c r="C32" s="176"/>
      <c r="D32" s="178"/>
      <c r="E32" s="176"/>
      <c r="F32" s="176"/>
      <c r="G32" s="176"/>
      <c r="H32" s="177"/>
      <c r="I32" s="176"/>
      <c r="J32" s="176"/>
      <c r="K32" s="176"/>
      <c r="L32" s="178"/>
      <c r="M32" s="178"/>
      <c r="N32" s="177"/>
    </row>
    <row r="33" spans="1:14" s="181" customFormat="1" ht="30" customHeight="1" x14ac:dyDescent="0.3">
      <c r="A33" s="178"/>
      <c r="B33" s="176"/>
      <c r="C33" s="176"/>
      <c r="D33" s="178"/>
      <c r="E33" s="176"/>
      <c r="F33" s="176"/>
      <c r="G33" s="176"/>
      <c r="H33" s="177"/>
      <c r="I33" s="176"/>
      <c r="J33" s="176"/>
      <c r="K33" s="176"/>
      <c r="L33" s="178"/>
      <c r="M33" s="178"/>
      <c r="N33" s="177"/>
    </row>
    <row r="34" spans="1:14" s="181" customFormat="1" ht="30" customHeight="1" x14ac:dyDescent="0.3">
      <c r="A34" s="178"/>
      <c r="B34" s="176"/>
      <c r="C34" s="176"/>
      <c r="D34" s="178"/>
      <c r="E34" s="176"/>
      <c r="F34" s="176"/>
      <c r="G34" s="176"/>
      <c r="H34" s="177"/>
      <c r="I34" s="176"/>
      <c r="J34" s="176"/>
      <c r="K34" s="176"/>
      <c r="L34" s="178"/>
      <c r="M34" s="178"/>
      <c r="N34" s="177"/>
    </row>
    <row r="35" spans="1:14" s="181" customFormat="1" ht="30" customHeight="1" x14ac:dyDescent="0.3">
      <c r="A35" s="183"/>
      <c r="D35" s="183"/>
      <c r="H35" s="182"/>
      <c r="L35" s="183"/>
      <c r="M35" s="178"/>
      <c r="N35" s="182"/>
    </row>
    <row r="36" spans="1:14" s="181" customFormat="1" ht="30" customHeight="1" x14ac:dyDescent="0.3">
      <c r="A36" s="183"/>
      <c r="D36" s="183"/>
      <c r="H36" s="182"/>
      <c r="L36" s="183"/>
      <c r="M36" s="178"/>
      <c r="N36" s="182"/>
    </row>
    <row r="37" spans="1:14" s="181" customFormat="1" ht="30" customHeight="1" x14ac:dyDescent="0.3">
      <c r="A37" s="183"/>
      <c r="D37" s="183"/>
      <c r="H37" s="182"/>
      <c r="L37" s="183"/>
      <c r="M37" s="178"/>
      <c r="N37" s="182"/>
    </row>
  </sheetData>
  <dataValidations count="2">
    <dataValidation type="date" allowBlank="1" showInputMessage="1" showErrorMessage="1" sqref="A1:A18 A20:A1048576">
      <formula1>42036</formula1>
      <formula2>42063</formula2>
    </dataValidation>
    <dataValidation type="list" allowBlank="1" showInputMessage="1" showErrorMessage="1" sqref="C1:C1048576">
      <formula1>"IVL,Non-Congressional SHOP,Congressional (SHOP)"</formula1>
    </dataValidation>
  </dataValidations>
  <pageMargins left="0.7" right="0.7" top="0.75" bottom="0.75" header="0.3" footer="0.3"/>
  <pageSetup scale="48"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7"/>
  <sheetViews>
    <sheetView workbookViewId="0">
      <selection activeCell="M9" sqref="M9"/>
    </sheetView>
  </sheetViews>
  <sheetFormatPr defaultColWidth="8.88671875" defaultRowHeight="14.4" x14ac:dyDescent="0.3"/>
  <cols>
    <col min="1" max="1" width="11.33203125" style="189" customWidth="1"/>
    <col min="2" max="2" width="12.88671875" style="2" customWidth="1"/>
    <col min="3" max="3" width="16.5546875" style="2" customWidth="1"/>
    <col min="4" max="4" width="15" style="189" customWidth="1"/>
    <col min="5" max="7" width="17.5546875" style="2" customWidth="1"/>
    <col min="8" max="8" width="10.33203125" style="190" customWidth="1"/>
    <col min="9" max="9" width="13.6640625" style="2" customWidth="1"/>
    <col min="10" max="10" width="30.33203125" style="2" customWidth="1"/>
    <col min="11" max="11" width="17.33203125" style="2" customWidth="1"/>
    <col min="12" max="12" width="20.44140625" style="189" customWidth="1"/>
    <col min="13" max="13" width="28.6640625" style="189" customWidth="1"/>
    <col min="14" max="14" width="10.44140625" style="190" customWidth="1"/>
    <col min="15" max="16384" width="8.88671875" style="2"/>
  </cols>
  <sheetData>
    <row r="1" spans="1:885" s="169" customFormat="1" ht="30" customHeight="1" x14ac:dyDescent="0.35">
      <c r="A1" s="284" t="s">
        <v>70</v>
      </c>
      <c r="B1" s="285"/>
      <c r="C1" s="286"/>
      <c r="D1" s="286"/>
      <c r="E1" s="286"/>
      <c r="F1" s="286"/>
      <c r="G1" s="286"/>
      <c r="H1" s="286"/>
      <c r="I1" s="286"/>
      <c r="J1" s="287"/>
      <c r="K1" s="285"/>
      <c r="L1" s="287"/>
      <c r="M1" s="287"/>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1" t="s">
        <v>71</v>
      </c>
      <c r="B2" s="282" t="s">
        <v>51</v>
      </c>
      <c r="C2" s="282" t="s">
        <v>47</v>
      </c>
      <c r="D2" s="282" t="s">
        <v>41</v>
      </c>
      <c r="E2" s="282" t="s">
        <v>46</v>
      </c>
      <c r="F2" s="282" t="s">
        <v>72</v>
      </c>
      <c r="G2" s="282" t="s">
        <v>73</v>
      </c>
      <c r="H2" s="282" t="s">
        <v>74</v>
      </c>
      <c r="I2" s="282" t="s">
        <v>75</v>
      </c>
      <c r="J2" s="282" t="s">
        <v>42</v>
      </c>
      <c r="K2" s="282" t="s">
        <v>76</v>
      </c>
      <c r="L2" s="282" t="s">
        <v>77</v>
      </c>
      <c r="M2" s="282" t="s">
        <v>55</v>
      </c>
      <c r="N2" s="296"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44.4" customHeight="1" x14ac:dyDescent="0.3">
      <c r="A3" s="242"/>
      <c r="B3" s="256"/>
      <c r="C3" s="249"/>
      <c r="D3" s="249" t="s">
        <v>202</v>
      </c>
      <c r="E3" s="249" t="s">
        <v>82</v>
      </c>
      <c r="F3" s="249"/>
      <c r="G3" s="249"/>
      <c r="H3" s="249"/>
      <c r="I3" s="253"/>
      <c r="J3" s="246"/>
      <c r="K3" s="253"/>
      <c r="L3" s="243"/>
      <c r="M3" s="249"/>
      <c r="N3" s="297"/>
      <c r="O3" s="243"/>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c r="EM3" s="241"/>
      <c r="EN3" s="241"/>
      <c r="EO3" s="241"/>
      <c r="EP3" s="241"/>
      <c r="EQ3" s="241"/>
      <c r="ER3" s="241"/>
      <c r="ES3" s="241"/>
      <c r="ET3" s="241"/>
      <c r="EU3" s="241"/>
      <c r="EV3" s="241"/>
      <c r="EW3" s="241"/>
      <c r="EX3" s="241"/>
      <c r="EY3" s="241"/>
      <c r="EZ3" s="241"/>
      <c r="FA3" s="241"/>
      <c r="FB3" s="241"/>
      <c r="FC3" s="241"/>
      <c r="FD3" s="241"/>
      <c r="FE3" s="241"/>
      <c r="FF3" s="241"/>
      <c r="FG3" s="241"/>
      <c r="FH3" s="241"/>
      <c r="FI3" s="241"/>
      <c r="FJ3" s="241"/>
      <c r="FK3" s="241"/>
      <c r="FL3" s="241"/>
      <c r="FM3" s="241"/>
      <c r="FN3" s="241"/>
      <c r="FO3" s="241"/>
      <c r="FP3" s="241"/>
      <c r="FQ3" s="241"/>
      <c r="FR3" s="241"/>
      <c r="FS3" s="241"/>
      <c r="FT3" s="241"/>
      <c r="FU3" s="241"/>
      <c r="FV3" s="241"/>
      <c r="FW3" s="241"/>
      <c r="FX3" s="241"/>
      <c r="FY3" s="241"/>
      <c r="FZ3" s="241"/>
      <c r="GA3" s="241"/>
      <c r="GB3" s="241"/>
      <c r="GC3" s="241"/>
      <c r="GD3" s="241"/>
      <c r="GE3" s="241"/>
      <c r="GF3" s="241"/>
      <c r="GG3" s="241"/>
      <c r="GH3" s="241"/>
      <c r="GI3" s="241"/>
      <c r="GJ3" s="241"/>
      <c r="GK3" s="241"/>
      <c r="GL3" s="241"/>
      <c r="GM3" s="241"/>
      <c r="GN3" s="241"/>
      <c r="GO3" s="241"/>
      <c r="GP3" s="241"/>
      <c r="GQ3" s="241"/>
      <c r="GR3" s="241"/>
      <c r="GS3" s="241"/>
      <c r="GT3" s="241"/>
      <c r="GU3" s="241"/>
      <c r="GV3" s="241"/>
      <c r="GW3" s="241"/>
      <c r="GX3" s="241"/>
      <c r="GY3" s="241"/>
      <c r="GZ3" s="241"/>
      <c r="HA3" s="241"/>
      <c r="HB3" s="241"/>
      <c r="HC3" s="241"/>
      <c r="HD3" s="241"/>
      <c r="HE3" s="241"/>
      <c r="HF3" s="241"/>
      <c r="HG3" s="241"/>
      <c r="HH3" s="241"/>
      <c r="HI3" s="241"/>
      <c r="HJ3" s="241"/>
      <c r="HK3" s="241"/>
      <c r="HL3" s="241"/>
      <c r="HM3" s="241"/>
      <c r="HN3" s="241"/>
      <c r="HO3" s="241"/>
      <c r="HP3" s="241"/>
      <c r="HQ3" s="241"/>
      <c r="HR3" s="241"/>
      <c r="HS3" s="241"/>
      <c r="HT3" s="241"/>
      <c r="HU3" s="241"/>
      <c r="HV3" s="241"/>
      <c r="HW3" s="241"/>
      <c r="HX3" s="241"/>
      <c r="HY3" s="241"/>
      <c r="HZ3" s="241"/>
      <c r="IA3" s="241"/>
      <c r="IB3" s="241"/>
      <c r="IC3" s="241"/>
      <c r="ID3" s="241"/>
      <c r="IE3" s="241"/>
      <c r="IF3" s="241"/>
      <c r="IG3" s="241"/>
      <c r="IH3" s="241"/>
      <c r="II3" s="241"/>
      <c r="IJ3" s="241"/>
      <c r="IK3" s="241"/>
      <c r="IL3" s="241"/>
      <c r="IM3" s="241"/>
      <c r="IN3" s="241"/>
      <c r="IO3" s="241"/>
      <c r="IP3" s="241"/>
      <c r="IQ3" s="241"/>
      <c r="IR3" s="241"/>
      <c r="IS3" s="241"/>
      <c r="IT3" s="241"/>
      <c r="IU3" s="241"/>
      <c r="IV3" s="241"/>
      <c r="IW3" s="241"/>
      <c r="IX3" s="241"/>
      <c r="IY3" s="241"/>
      <c r="IZ3" s="241"/>
      <c r="JA3" s="241"/>
      <c r="JB3" s="241"/>
      <c r="JC3" s="241"/>
      <c r="JD3" s="241"/>
      <c r="JE3" s="241"/>
      <c r="JF3" s="241"/>
      <c r="JG3" s="241"/>
      <c r="JH3" s="241"/>
      <c r="JI3" s="241"/>
      <c r="JJ3" s="241"/>
      <c r="JK3" s="241"/>
      <c r="JL3" s="241"/>
      <c r="JM3" s="241"/>
      <c r="JN3" s="241"/>
      <c r="JO3" s="241"/>
      <c r="JP3" s="241"/>
      <c r="JQ3" s="241"/>
      <c r="JR3" s="241"/>
      <c r="JS3" s="241"/>
      <c r="JT3" s="241"/>
      <c r="JU3" s="241"/>
      <c r="JV3" s="241"/>
      <c r="JW3" s="241"/>
      <c r="JX3" s="241"/>
      <c r="JY3" s="241"/>
      <c r="JZ3" s="241"/>
      <c r="KA3" s="241"/>
      <c r="KB3" s="241"/>
      <c r="KC3" s="241"/>
      <c r="KD3" s="241"/>
      <c r="KE3" s="241"/>
      <c r="KF3" s="241"/>
      <c r="KG3" s="241"/>
      <c r="KH3" s="241"/>
      <c r="KI3" s="241"/>
      <c r="KJ3" s="241"/>
      <c r="KK3" s="241"/>
      <c r="KL3" s="241"/>
      <c r="KM3" s="241"/>
      <c r="KN3" s="241"/>
      <c r="KO3" s="241"/>
      <c r="KP3" s="241"/>
      <c r="KQ3" s="241"/>
      <c r="KR3" s="241"/>
      <c r="KS3" s="241"/>
      <c r="KT3" s="241"/>
      <c r="KU3" s="241"/>
      <c r="KV3" s="241"/>
      <c r="KW3" s="241"/>
      <c r="KX3" s="241"/>
      <c r="KY3" s="241"/>
      <c r="KZ3" s="241"/>
      <c r="LA3" s="241"/>
      <c r="LB3" s="241"/>
      <c r="LC3" s="241"/>
      <c r="LD3" s="241"/>
      <c r="LE3" s="241"/>
      <c r="LF3" s="241"/>
      <c r="LG3" s="241"/>
      <c r="LH3" s="241"/>
      <c r="LI3" s="241"/>
      <c r="LJ3" s="241"/>
      <c r="LK3" s="241"/>
      <c r="LL3" s="241"/>
      <c r="LM3" s="241"/>
      <c r="LN3" s="241"/>
      <c r="LO3" s="241"/>
      <c r="LP3" s="241"/>
      <c r="LQ3" s="241"/>
      <c r="LR3" s="241"/>
      <c r="LS3" s="241"/>
      <c r="LT3" s="241"/>
      <c r="LU3" s="241"/>
      <c r="LV3" s="241"/>
      <c r="LW3" s="241"/>
      <c r="LX3" s="241"/>
      <c r="LY3" s="241"/>
      <c r="LZ3" s="241"/>
      <c r="MA3" s="241"/>
      <c r="MB3" s="241"/>
      <c r="MC3" s="241"/>
      <c r="MD3" s="241"/>
      <c r="ME3" s="241"/>
      <c r="MF3" s="241"/>
      <c r="MG3" s="241"/>
      <c r="MH3" s="241"/>
      <c r="MI3" s="241"/>
      <c r="MJ3" s="241"/>
      <c r="MK3" s="241"/>
      <c r="ML3" s="241"/>
      <c r="MM3" s="241"/>
      <c r="MN3" s="241"/>
      <c r="MO3" s="241"/>
      <c r="MP3" s="241"/>
      <c r="MQ3" s="241"/>
      <c r="MR3" s="241"/>
      <c r="MS3" s="241"/>
      <c r="MT3" s="241"/>
      <c r="MU3" s="241"/>
      <c r="MV3" s="241"/>
      <c r="MW3" s="241"/>
      <c r="MX3" s="241"/>
      <c r="MY3" s="241"/>
      <c r="MZ3" s="241"/>
      <c r="NA3" s="241"/>
      <c r="NB3" s="241"/>
      <c r="NC3" s="241"/>
      <c r="ND3" s="241"/>
      <c r="NE3" s="241"/>
      <c r="NF3" s="241"/>
      <c r="NG3" s="241"/>
      <c r="NH3" s="241"/>
      <c r="NI3" s="241"/>
      <c r="NJ3" s="241"/>
      <c r="NK3" s="241"/>
      <c r="NL3" s="241"/>
      <c r="NM3" s="241"/>
      <c r="NN3" s="241"/>
      <c r="NO3" s="241"/>
      <c r="NP3" s="241"/>
      <c r="NQ3" s="241"/>
      <c r="NR3" s="241"/>
      <c r="NS3" s="241"/>
      <c r="NT3" s="241"/>
      <c r="NU3" s="241"/>
      <c r="NV3" s="241"/>
      <c r="NW3" s="241"/>
      <c r="NX3" s="241"/>
      <c r="NY3" s="241"/>
      <c r="NZ3" s="241"/>
      <c r="OA3" s="241"/>
      <c r="OB3" s="241"/>
      <c r="OC3" s="241"/>
      <c r="OD3" s="241"/>
      <c r="OE3" s="241"/>
      <c r="OF3" s="241"/>
      <c r="OG3" s="241"/>
      <c r="OH3" s="241"/>
      <c r="OI3" s="241"/>
      <c r="OJ3" s="241"/>
      <c r="OK3" s="241"/>
      <c r="OL3" s="241"/>
      <c r="OM3" s="241"/>
      <c r="ON3" s="241"/>
      <c r="OO3" s="241"/>
      <c r="OP3" s="241"/>
      <c r="OQ3" s="241"/>
      <c r="OR3" s="241"/>
      <c r="OS3" s="241"/>
      <c r="OT3" s="241"/>
      <c r="OU3" s="241"/>
      <c r="OV3" s="241"/>
      <c r="OW3" s="241"/>
      <c r="OX3" s="241"/>
      <c r="OY3" s="241"/>
      <c r="OZ3" s="241"/>
      <c r="PA3" s="241"/>
      <c r="PB3" s="241"/>
      <c r="PC3" s="241"/>
      <c r="PD3" s="241"/>
      <c r="PE3" s="241"/>
      <c r="PF3" s="241"/>
      <c r="PG3" s="241"/>
      <c r="PH3" s="241"/>
      <c r="PI3" s="241"/>
      <c r="PJ3" s="241"/>
      <c r="PK3" s="241"/>
      <c r="PL3" s="241"/>
      <c r="PM3" s="241"/>
      <c r="PN3" s="241"/>
      <c r="PO3" s="241"/>
      <c r="PP3" s="241"/>
      <c r="PQ3" s="241"/>
      <c r="PR3" s="241"/>
      <c r="PS3" s="241"/>
      <c r="PT3" s="241"/>
      <c r="PU3" s="241"/>
      <c r="PV3" s="241"/>
      <c r="PW3" s="241"/>
      <c r="PX3" s="241"/>
      <c r="PY3" s="241"/>
      <c r="PZ3" s="241"/>
      <c r="QA3" s="241"/>
      <c r="QB3" s="241"/>
      <c r="QC3" s="241"/>
      <c r="QD3" s="241"/>
      <c r="QE3" s="241"/>
      <c r="QF3" s="241"/>
      <c r="QG3" s="241"/>
      <c r="QH3" s="241"/>
      <c r="QI3" s="241"/>
      <c r="QJ3" s="241"/>
      <c r="QK3" s="241"/>
      <c r="QL3" s="241"/>
      <c r="QM3" s="241"/>
      <c r="QN3" s="241"/>
      <c r="QO3" s="241"/>
      <c r="QP3" s="241"/>
      <c r="QQ3" s="241"/>
      <c r="QR3" s="241"/>
      <c r="QS3" s="241"/>
      <c r="QT3" s="241"/>
      <c r="QU3" s="241"/>
      <c r="QV3" s="241"/>
      <c r="QW3" s="241"/>
      <c r="QX3" s="241"/>
      <c r="QY3" s="241"/>
      <c r="QZ3" s="241"/>
      <c r="RA3" s="241"/>
      <c r="RB3" s="241"/>
      <c r="RC3" s="241"/>
      <c r="RD3" s="241"/>
      <c r="RE3" s="241"/>
      <c r="RF3" s="241"/>
      <c r="RG3" s="241"/>
      <c r="RH3" s="241"/>
      <c r="RI3" s="241"/>
      <c r="RJ3" s="241"/>
      <c r="RK3" s="241"/>
      <c r="RL3" s="241"/>
      <c r="RM3" s="241"/>
      <c r="RN3" s="241"/>
      <c r="RO3" s="241"/>
      <c r="RP3" s="241"/>
      <c r="RQ3" s="241"/>
      <c r="RR3" s="241"/>
      <c r="RS3" s="241"/>
      <c r="RT3" s="241"/>
      <c r="RU3" s="241"/>
      <c r="RV3" s="241"/>
      <c r="RW3" s="241"/>
      <c r="RX3" s="241"/>
      <c r="RY3" s="241"/>
      <c r="RZ3" s="241"/>
      <c r="SA3" s="241"/>
      <c r="SB3" s="241"/>
      <c r="SC3" s="241"/>
      <c r="SD3" s="241"/>
      <c r="SE3" s="241"/>
      <c r="SF3" s="241"/>
      <c r="SG3" s="241"/>
      <c r="SH3" s="241"/>
      <c r="SI3" s="241"/>
      <c r="SJ3" s="241"/>
      <c r="SK3" s="241"/>
      <c r="SL3" s="241"/>
      <c r="SM3" s="241"/>
      <c r="SN3" s="241"/>
      <c r="SO3" s="241"/>
      <c r="SP3" s="241"/>
      <c r="SQ3" s="241"/>
      <c r="SR3" s="241"/>
      <c r="SS3" s="241"/>
      <c r="ST3" s="241"/>
      <c r="SU3" s="241"/>
      <c r="SV3" s="241"/>
      <c r="SW3" s="241"/>
      <c r="SX3" s="241"/>
      <c r="SY3" s="241"/>
      <c r="SZ3" s="241"/>
      <c r="TA3" s="241"/>
      <c r="TB3" s="241"/>
      <c r="TC3" s="241"/>
      <c r="TD3" s="241"/>
      <c r="TE3" s="241"/>
      <c r="TF3" s="241"/>
      <c r="TG3" s="241"/>
      <c r="TH3" s="241"/>
      <c r="TI3" s="241"/>
      <c r="TJ3" s="241"/>
      <c r="TK3" s="241"/>
      <c r="TL3" s="241"/>
      <c r="TM3" s="241"/>
      <c r="TN3" s="241"/>
      <c r="TO3" s="241"/>
      <c r="TP3" s="241"/>
      <c r="TQ3" s="241"/>
      <c r="TR3" s="241"/>
      <c r="TS3" s="241"/>
      <c r="TT3" s="241"/>
      <c r="TU3" s="241"/>
      <c r="TV3" s="241"/>
      <c r="TW3" s="241"/>
      <c r="TX3" s="241"/>
      <c r="TY3" s="241"/>
      <c r="TZ3" s="241"/>
      <c r="UA3" s="241"/>
      <c r="UB3" s="241"/>
      <c r="UC3" s="241"/>
      <c r="UD3" s="241"/>
      <c r="UE3" s="241"/>
      <c r="UF3" s="241"/>
      <c r="UG3" s="241"/>
      <c r="UH3" s="241"/>
      <c r="UI3" s="241"/>
      <c r="UJ3" s="241"/>
      <c r="UK3" s="241"/>
      <c r="UL3" s="241"/>
      <c r="UM3" s="241"/>
      <c r="UN3" s="241"/>
      <c r="UO3" s="241"/>
      <c r="UP3" s="241"/>
      <c r="UQ3" s="241"/>
      <c r="UR3" s="241"/>
      <c r="US3" s="241"/>
      <c r="UT3" s="241"/>
      <c r="UU3" s="241"/>
      <c r="UV3" s="241"/>
      <c r="UW3" s="241"/>
      <c r="UX3" s="241"/>
      <c r="UY3" s="241"/>
      <c r="UZ3" s="241"/>
      <c r="VA3" s="241"/>
      <c r="VB3" s="241"/>
      <c r="VC3" s="241"/>
      <c r="VD3" s="241"/>
      <c r="VE3" s="241"/>
      <c r="VF3" s="241"/>
      <c r="VG3" s="241"/>
      <c r="VH3" s="241"/>
      <c r="VI3" s="241"/>
      <c r="VJ3" s="241"/>
      <c r="VK3" s="241"/>
      <c r="VL3" s="241"/>
      <c r="VM3" s="241"/>
      <c r="VN3" s="241"/>
      <c r="VO3" s="241"/>
      <c r="VP3" s="241"/>
      <c r="VQ3" s="241"/>
      <c r="VR3" s="241"/>
      <c r="VS3" s="241"/>
      <c r="VT3" s="241"/>
      <c r="VU3" s="241"/>
      <c r="VV3" s="241"/>
      <c r="VW3" s="241"/>
      <c r="VX3" s="241"/>
      <c r="VY3" s="241"/>
      <c r="VZ3" s="241"/>
      <c r="WA3" s="241"/>
      <c r="WB3" s="241"/>
      <c r="WC3" s="241"/>
      <c r="WD3" s="241"/>
      <c r="WE3" s="241"/>
      <c r="WF3" s="241"/>
      <c r="WG3" s="241"/>
      <c r="WH3" s="241"/>
      <c r="WI3" s="241"/>
      <c r="WJ3" s="241"/>
      <c r="WK3" s="241"/>
      <c r="WL3" s="241"/>
      <c r="WM3" s="241"/>
      <c r="WN3" s="241"/>
      <c r="WO3" s="241"/>
      <c r="WP3" s="241"/>
      <c r="WQ3" s="241"/>
      <c r="WR3" s="241"/>
      <c r="WS3" s="241"/>
      <c r="WT3" s="241"/>
      <c r="WU3" s="241"/>
      <c r="WV3" s="241"/>
      <c r="WW3" s="241"/>
      <c r="WX3" s="241"/>
      <c r="WY3" s="241"/>
      <c r="WZ3" s="241"/>
      <c r="XA3" s="241"/>
      <c r="XB3" s="241"/>
      <c r="XC3" s="241"/>
      <c r="XD3" s="241"/>
      <c r="XE3" s="241"/>
      <c r="XF3" s="241"/>
      <c r="XG3" s="241"/>
      <c r="XH3" s="241"/>
      <c r="XI3" s="241"/>
      <c r="XJ3" s="241"/>
      <c r="XK3" s="241"/>
      <c r="XL3" s="241"/>
      <c r="XM3" s="241"/>
      <c r="XN3" s="241"/>
      <c r="XO3" s="241"/>
      <c r="XP3" s="241"/>
      <c r="XQ3" s="241"/>
      <c r="XR3" s="241"/>
      <c r="XS3" s="241"/>
      <c r="XT3" s="241"/>
      <c r="XU3" s="241"/>
      <c r="XV3" s="241"/>
      <c r="XW3" s="241"/>
      <c r="XX3" s="241"/>
      <c r="XY3" s="241"/>
      <c r="XZ3" s="241"/>
      <c r="YA3" s="241"/>
      <c r="YB3" s="241"/>
      <c r="YC3" s="241"/>
      <c r="YD3" s="241"/>
      <c r="YE3" s="241"/>
      <c r="YF3" s="241"/>
      <c r="YG3" s="241"/>
      <c r="YH3" s="241"/>
      <c r="YI3" s="241"/>
      <c r="YJ3" s="241"/>
      <c r="YK3" s="241"/>
      <c r="YL3" s="241"/>
      <c r="YM3" s="241"/>
      <c r="YN3" s="241"/>
      <c r="YO3" s="241"/>
      <c r="YP3" s="241"/>
      <c r="YQ3" s="241"/>
      <c r="YR3" s="241"/>
      <c r="YS3" s="241"/>
      <c r="YT3" s="241"/>
      <c r="YU3" s="241"/>
      <c r="YV3" s="241"/>
      <c r="YW3" s="241"/>
      <c r="YX3" s="241"/>
      <c r="YY3" s="241"/>
      <c r="YZ3" s="241"/>
      <c r="ZA3" s="241"/>
      <c r="ZB3" s="241"/>
      <c r="ZC3" s="241"/>
      <c r="ZD3" s="241"/>
      <c r="ZE3" s="241"/>
      <c r="ZF3" s="241"/>
      <c r="ZG3" s="241"/>
      <c r="ZH3" s="241"/>
      <c r="ZI3" s="241"/>
      <c r="ZJ3" s="241"/>
      <c r="ZK3" s="241"/>
      <c r="ZL3" s="241"/>
      <c r="ZM3" s="241"/>
      <c r="ZN3" s="241"/>
      <c r="ZO3" s="241"/>
      <c r="ZP3" s="241"/>
      <c r="ZQ3" s="241"/>
      <c r="ZR3" s="241"/>
      <c r="ZS3" s="241"/>
      <c r="ZT3" s="241"/>
      <c r="ZU3" s="241"/>
      <c r="ZV3" s="241"/>
      <c r="ZW3" s="241"/>
      <c r="ZX3" s="241"/>
      <c r="ZY3" s="241"/>
      <c r="ZZ3" s="241"/>
      <c r="AAA3" s="241"/>
      <c r="AAB3" s="241"/>
      <c r="AAC3" s="241"/>
      <c r="AAD3" s="241"/>
      <c r="AAE3" s="241"/>
      <c r="AAF3" s="241"/>
      <c r="AAG3" s="241"/>
      <c r="AAH3" s="241"/>
      <c r="AAI3" s="241"/>
      <c r="AAJ3" s="241"/>
      <c r="AAK3" s="241"/>
      <c r="AAL3" s="241"/>
      <c r="AAM3" s="241"/>
      <c r="AAN3" s="241"/>
      <c r="AAO3" s="241"/>
      <c r="AAP3" s="241"/>
      <c r="AAQ3" s="241"/>
      <c r="AAR3" s="241"/>
      <c r="AAS3" s="241"/>
      <c r="AAT3" s="241"/>
      <c r="AAU3" s="241"/>
      <c r="AAV3" s="241"/>
      <c r="AAW3" s="241"/>
      <c r="AAX3" s="241"/>
      <c r="AAY3" s="241"/>
      <c r="AAZ3" s="241"/>
      <c r="ABA3" s="241"/>
      <c r="ABB3" s="241"/>
      <c r="ABC3" s="241"/>
      <c r="ABD3" s="241"/>
      <c r="ABE3" s="241"/>
      <c r="ABF3" s="241"/>
      <c r="ABG3" s="241"/>
      <c r="ABH3" s="241"/>
      <c r="ABI3" s="241"/>
      <c r="ABJ3" s="241"/>
      <c r="ABK3" s="241"/>
      <c r="ABL3" s="241"/>
      <c r="ABM3" s="241"/>
      <c r="ABN3" s="241"/>
      <c r="ABO3" s="241"/>
      <c r="ABP3" s="241"/>
      <c r="ABQ3" s="241"/>
      <c r="ABR3" s="241"/>
      <c r="ABS3" s="241"/>
      <c r="ABT3" s="241"/>
      <c r="ABU3" s="241"/>
      <c r="ABV3" s="241"/>
      <c r="ABW3" s="241"/>
      <c r="ABX3" s="241"/>
      <c r="ABY3" s="241"/>
      <c r="ABZ3" s="241"/>
      <c r="ACA3" s="241"/>
      <c r="ACB3" s="241"/>
      <c r="ACC3" s="241"/>
      <c r="ACD3" s="241"/>
      <c r="ACE3" s="241"/>
      <c r="ACF3" s="241"/>
      <c r="ACG3" s="241"/>
      <c r="ACH3" s="241"/>
      <c r="ACI3" s="241"/>
      <c r="ACJ3" s="241"/>
      <c r="ACK3" s="241"/>
      <c r="ACL3" s="241"/>
      <c r="ACM3" s="241"/>
      <c r="ACN3" s="241"/>
      <c r="ACO3" s="241"/>
      <c r="ACP3" s="241"/>
      <c r="ACQ3" s="241"/>
      <c r="ACR3" s="241"/>
      <c r="ACS3" s="241"/>
      <c r="ACT3" s="241"/>
      <c r="ACU3" s="241"/>
      <c r="ACV3" s="241"/>
      <c r="ACW3" s="241"/>
      <c r="ACX3" s="241"/>
      <c r="ACY3" s="241"/>
      <c r="ACZ3" s="241"/>
      <c r="ADA3" s="241"/>
      <c r="ADB3" s="241"/>
      <c r="ADC3" s="241"/>
      <c r="ADD3" s="241"/>
      <c r="ADE3" s="241"/>
      <c r="ADF3" s="241"/>
      <c r="ADG3" s="241"/>
      <c r="ADH3" s="241"/>
      <c r="ADI3" s="241"/>
      <c r="ADJ3" s="241"/>
      <c r="ADK3" s="241"/>
      <c r="ADL3" s="241"/>
      <c r="ADM3" s="241"/>
      <c r="ADN3" s="241"/>
      <c r="ADO3" s="241"/>
      <c r="ADP3" s="241"/>
      <c r="ADQ3" s="241"/>
      <c r="ADR3" s="241"/>
      <c r="ADS3" s="241"/>
      <c r="ADT3" s="241"/>
      <c r="ADU3" s="241"/>
      <c r="ADV3" s="241"/>
      <c r="ADW3" s="241"/>
      <c r="ADX3" s="241"/>
      <c r="ADY3" s="241"/>
      <c r="ADZ3" s="241"/>
      <c r="AEA3" s="241"/>
      <c r="AEB3" s="241"/>
      <c r="AEC3" s="241"/>
      <c r="AED3" s="241"/>
      <c r="AEE3" s="241"/>
      <c r="AEF3" s="241"/>
      <c r="AEG3" s="241"/>
      <c r="AEH3" s="241"/>
      <c r="AEI3" s="241"/>
      <c r="AEJ3" s="241"/>
      <c r="AEK3" s="241"/>
      <c r="AEL3" s="241"/>
      <c r="AEM3" s="241"/>
      <c r="AEN3" s="241"/>
      <c r="AEO3" s="241"/>
      <c r="AEP3" s="241"/>
      <c r="AEQ3" s="241"/>
      <c r="AER3" s="241"/>
      <c r="AES3" s="241"/>
      <c r="AET3" s="241"/>
      <c r="AEU3" s="241"/>
      <c r="AEV3" s="241"/>
      <c r="AEW3" s="241"/>
      <c r="AEX3" s="241"/>
      <c r="AEY3" s="241"/>
      <c r="AEZ3" s="241"/>
      <c r="AFA3" s="241"/>
      <c r="AFB3" s="241"/>
      <c r="AFC3" s="241"/>
      <c r="AFD3" s="241"/>
      <c r="AFE3" s="241"/>
      <c r="AFF3" s="241"/>
      <c r="AFG3" s="241"/>
      <c r="AFH3" s="241"/>
      <c r="AFI3" s="241"/>
      <c r="AFJ3" s="241"/>
      <c r="AFK3" s="241"/>
      <c r="AFL3" s="241"/>
      <c r="AFM3" s="241"/>
      <c r="AFN3" s="241"/>
      <c r="AFO3" s="241"/>
      <c r="AFP3" s="241"/>
      <c r="AFQ3" s="241"/>
      <c r="AFR3" s="241"/>
      <c r="AFS3" s="241"/>
      <c r="AFT3" s="241"/>
      <c r="AFU3" s="241"/>
      <c r="AFV3" s="241"/>
      <c r="AFW3" s="241"/>
      <c r="AFX3" s="241"/>
      <c r="AFY3" s="241"/>
      <c r="AFZ3" s="241"/>
      <c r="AGA3" s="241"/>
      <c r="AGB3" s="241"/>
      <c r="AGC3" s="241"/>
      <c r="AGD3" s="241"/>
      <c r="AGE3" s="241"/>
      <c r="AGF3" s="241"/>
      <c r="AGG3" s="241"/>
      <c r="AGH3" s="241"/>
      <c r="AGI3" s="241"/>
      <c r="AGJ3" s="241"/>
      <c r="AGK3" s="241"/>
      <c r="AGL3" s="241"/>
      <c r="AGM3" s="241"/>
      <c r="AGN3" s="241"/>
      <c r="AGO3" s="241"/>
      <c r="AGP3" s="241"/>
      <c r="AGQ3" s="241"/>
      <c r="AGR3" s="241"/>
      <c r="AGS3" s="241"/>
      <c r="AGT3" s="241"/>
      <c r="AGU3" s="241"/>
      <c r="AGV3" s="241"/>
      <c r="AGW3" s="241"/>
      <c r="AGX3" s="241"/>
      <c r="AGY3" s="241"/>
      <c r="AGZ3" s="241"/>
      <c r="AHA3" s="241"/>
    </row>
    <row r="4" spans="1:885" ht="30" customHeight="1" x14ac:dyDescent="0.3">
      <c r="A4" s="267"/>
      <c r="B4" s="268"/>
      <c r="C4" s="269"/>
      <c r="D4" s="269"/>
      <c r="E4" s="269"/>
      <c r="F4" s="269"/>
      <c r="G4" s="269"/>
      <c r="H4" s="269"/>
      <c r="I4" s="269"/>
      <c r="J4" s="269"/>
      <c r="K4" s="269"/>
      <c r="L4" s="270"/>
      <c r="M4" s="268"/>
      <c r="N4" s="298"/>
      <c r="O4" s="271"/>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60"/>
      <c r="CN4" s="260"/>
      <c r="CO4" s="260"/>
      <c r="CP4" s="260"/>
      <c r="CQ4" s="260"/>
      <c r="CR4" s="260"/>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c r="DR4" s="260"/>
      <c r="DS4" s="260"/>
      <c r="DT4" s="260"/>
      <c r="DU4" s="260"/>
      <c r="DV4" s="260"/>
      <c r="DW4" s="260"/>
      <c r="DX4" s="260"/>
      <c r="DY4" s="260"/>
      <c r="DZ4" s="260"/>
      <c r="EA4" s="260"/>
      <c r="EB4" s="260"/>
      <c r="EC4" s="260"/>
      <c r="ED4" s="260"/>
      <c r="EE4" s="260"/>
      <c r="EF4" s="260"/>
      <c r="EG4" s="260"/>
      <c r="EH4" s="260"/>
      <c r="EI4" s="260"/>
      <c r="EJ4" s="260"/>
      <c r="EK4" s="260"/>
      <c r="EL4" s="260"/>
      <c r="EM4" s="260"/>
      <c r="EN4" s="260"/>
      <c r="EO4" s="260"/>
      <c r="EP4" s="260"/>
      <c r="EQ4" s="260"/>
      <c r="ER4" s="260"/>
      <c r="ES4" s="260"/>
      <c r="ET4" s="260"/>
      <c r="EU4" s="260"/>
      <c r="EV4" s="260"/>
      <c r="EW4" s="260"/>
      <c r="EX4" s="260"/>
      <c r="EY4" s="260"/>
      <c r="EZ4" s="260"/>
      <c r="FA4" s="260"/>
      <c r="FB4" s="260"/>
      <c r="FC4" s="260"/>
      <c r="FD4" s="260"/>
      <c r="FE4" s="260"/>
      <c r="FF4" s="260"/>
      <c r="FG4" s="260"/>
      <c r="FH4" s="260"/>
      <c r="FI4" s="260"/>
      <c r="FJ4" s="260"/>
      <c r="FK4" s="260"/>
      <c r="FL4" s="260"/>
      <c r="FM4" s="260"/>
      <c r="FN4" s="260"/>
      <c r="FO4" s="260"/>
      <c r="FP4" s="260"/>
      <c r="FQ4" s="260"/>
      <c r="FR4" s="260"/>
      <c r="FS4" s="260"/>
      <c r="FT4" s="260"/>
      <c r="FU4" s="260"/>
      <c r="FV4" s="260"/>
      <c r="FW4" s="260"/>
      <c r="FX4" s="260"/>
      <c r="FY4" s="260"/>
      <c r="FZ4" s="260"/>
      <c r="GA4" s="260"/>
      <c r="GB4" s="260"/>
      <c r="GC4" s="260"/>
      <c r="GD4" s="260"/>
      <c r="GE4" s="260"/>
      <c r="GF4" s="260"/>
      <c r="GG4" s="260"/>
      <c r="GH4" s="260"/>
      <c r="GI4" s="260"/>
      <c r="GJ4" s="260"/>
      <c r="GK4" s="260"/>
      <c r="GL4" s="260"/>
      <c r="GM4" s="260"/>
      <c r="GN4" s="260"/>
      <c r="GO4" s="260"/>
      <c r="GP4" s="260"/>
      <c r="GQ4" s="260"/>
      <c r="GR4" s="260"/>
      <c r="GS4" s="260"/>
      <c r="GT4" s="260"/>
      <c r="GU4" s="260"/>
      <c r="GV4" s="260"/>
      <c r="GW4" s="260"/>
      <c r="GX4" s="260"/>
      <c r="GY4" s="260"/>
      <c r="GZ4" s="260"/>
      <c r="HA4" s="260"/>
      <c r="HB4" s="260"/>
      <c r="HC4" s="260"/>
      <c r="HD4" s="260"/>
      <c r="HE4" s="260"/>
      <c r="HF4" s="260"/>
      <c r="HG4" s="260"/>
      <c r="HH4" s="260"/>
      <c r="HI4" s="260"/>
      <c r="HJ4" s="260"/>
      <c r="HK4" s="260"/>
      <c r="HL4" s="260"/>
      <c r="HM4" s="260"/>
      <c r="HN4" s="260"/>
      <c r="HO4" s="260"/>
      <c r="HP4" s="260"/>
      <c r="HQ4" s="260"/>
      <c r="HR4" s="260"/>
      <c r="HS4" s="260"/>
      <c r="HT4" s="260"/>
      <c r="HU4" s="260"/>
      <c r="HV4" s="260"/>
      <c r="HW4" s="260"/>
      <c r="HX4" s="260"/>
      <c r="HY4" s="260"/>
      <c r="HZ4" s="260"/>
      <c r="IA4" s="260"/>
      <c r="IB4" s="260"/>
      <c r="IC4" s="260"/>
      <c r="ID4" s="260"/>
      <c r="IE4" s="260"/>
      <c r="IF4" s="260"/>
      <c r="IG4" s="260"/>
      <c r="IH4" s="260"/>
      <c r="II4" s="260"/>
      <c r="IJ4" s="260"/>
      <c r="IK4" s="260"/>
      <c r="IL4" s="260"/>
      <c r="IM4" s="260"/>
      <c r="IN4" s="260"/>
      <c r="IO4" s="260"/>
      <c r="IP4" s="260"/>
      <c r="IQ4" s="260"/>
      <c r="IR4" s="260"/>
      <c r="IS4" s="260"/>
      <c r="IT4" s="260"/>
      <c r="IU4" s="260"/>
      <c r="IV4" s="260"/>
      <c r="IW4" s="260"/>
      <c r="IX4" s="260"/>
      <c r="IY4" s="260"/>
      <c r="IZ4" s="260"/>
      <c r="JA4" s="260"/>
      <c r="JB4" s="260"/>
      <c r="JC4" s="260"/>
      <c r="JD4" s="260"/>
      <c r="JE4" s="260"/>
      <c r="JF4" s="260"/>
      <c r="JG4" s="260"/>
      <c r="JH4" s="260"/>
      <c r="JI4" s="260"/>
      <c r="JJ4" s="260"/>
      <c r="JK4" s="260"/>
      <c r="JL4" s="260"/>
      <c r="JM4" s="260"/>
      <c r="JN4" s="260"/>
      <c r="JO4" s="260"/>
      <c r="JP4" s="260"/>
      <c r="JQ4" s="260"/>
      <c r="JR4" s="260"/>
      <c r="JS4" s="260"/>
      <c r="JT4" s="260"/>
      <c r="JU4" s="260"/>
      <c r="JV4" s="260"/>
      <c r="JW4" s="260"/>
      <c r="JX4" s="260"/>
      <c r="JY4" s="260"/>
      <c r="JZ4" s="260"/>
      <c r="KA4" s="260"/>
      <c r="KB4" s="260"/>
      <c r="KC4" s="260"/>
      <c r="KD4" s="260"/>
      <c r="KE4" s="260"/>
      <c r="KF4" s="260"/>
      <c r="KG4" s="260"/>
      <c r="KH4" s="260"/>
      <c r="KI4" s="260"/>
      <c r="KJ4" s="260"/>
      <c r="KK4" s="260"/>
      <c r="KL4" s="260"/>
      <c r="KM4" s="260"/>
      <c r="KN4" s="260"/>
      <c r="KO4" s="260"/>
      <c r="KP4" s="260"/>
      <c r="KQ4" s="260"/>
      <c r="KR4" s="260"/>
      <c r="KS4" s="260"/>
      <c r="KT4" s="260"/>
      <c r="KU4" s="260"/>
      <c r="KV4" s="260"/>
      <c r="KW4" s="260"/>
      <c r="KX4" s="260"/>
      <c r="KY4" s="260"/>
      <c r="KZ4" s="260"/>
      <c r="LA4" s="260"/>
      <c r="LB4" s="260"/>
      <c r="LC4" s="260"/>
      <c r="LD4" s="260"/>
      <c r="LE4" s="260"/>
      <c r="LF4" s="260"/>
      <c r="LG4" s="260"/>
      <c r="LH4" s="260"/>
      <c r="LI4" s="260"/>
      <c r="LJ4" s="260"/>
      <c r="LK4" s="260"/>
      <c r="LL4" s="260"/>
      <c r="LM4" s="260"/>
      <c r="LN4" s="260"/>
      <c r="LO4" s="260"/>
      <c r="LP4" s="260"/>
      <c r="LQ4" s="260"/>
      <c r="LR4" s="260"/>
      <c r="LS4" s="260"/>
      <c r="LT4" s="260"/>
      <c r="LU4" s="260"/>
      <c r="LV4" s="260"/>
      <c r="LW4" s="260"/>
      <c r="LX4" s="260"/>
      <c r="LY4" s="260"/>
      <c r="LZ4" s="260"/>
      <c r="MA4" s="260"/>
      <c r="MB4" s="260"/>
      <c r="MC4" s="260"/>
      <c r="MD4" s="260"/>
      <c r="ME4" s="260"/>
      <c r="MF4" s="260"/>
      <c r="MG4" s="260"/>
      <c r="MH4" s="260"/>
      <c r="MI4" s="260"/>
      <c r="MJ4" s="260"/>
      <c r="MK4" s="260"/>
      <c r="ML4" s="260"/>
      <c r="MM4" s="260"/>
      <c r="MN4" s="260"/>
      <c r="MO4" s="260"/>
      <c r="MP4" s="260"/>
      <c r="MQ4" s="260"/>
      <c r="MR4" s="260"/>
      <c r="MS4" s="260"/>
      <c r="MT4" s="260"/>
      <c r="MU4" s="260"/>
      <c r="MV4" s="260"/>
      <c r="MW4" s="260"/>
      <c r="MX4" s="260"/>
      <c r="MY4" s="260"/>
      <c r="MZ4" s="260"/>
      <c r="NA4" s="260"/>
      <c r="NB4" s="260"/>
      <c r="NC4" s="260"/>
      <c r="ND4" s="260"/>
      <c r="NE4" s="260"/>
      <c r="NF4" s="260"/>
      <c r="NG4" s="260"/>
      <c r="NH4" s="260"/>
      <c r="NI4" s="260"/>
      <c r="NJ4" s="260"/>
      <c r="NK4" s="260"/>
      <c r="NL4" s="260"/>
      <c r="NM4" s="260"/>
      <c r="NN4" s="260"/>
      <c r="NO4" s="260"/>
      <c r="NP4" s="260"/>
      <c r="NQ4" s="260"/>
      <c r="NR4" s="260"/>
      <c r="NS4" s="260"/>
      <c r="NT4" s="260"/>
      <c r="NU4" s="260"/>
      <c r="NV4" s="260"/>
      <c r="NW4" s="260"/>
      <c r="NX4" s="260"/>
      <c r="NY4" s="260"/>
      <c r="NZ4" s="260"/>
      <c r="OA4" s="260"/>
      <c r="OB4" s="260"/>
      <c r="OC4" s="260"/>
      <c r="OD4" s="260"/>
      <c r="OE4" s="260"/>
      <c r="OF4" s="260"/>
      <c r="OG4" s="260"/>
      <c r="OH4" s="260"/>
      <c r="OI4" s="260"/>
      <c r="OJ4" s="260"/>
      <c r="OK4" s="260"/>
      <c r="OL4" s="260"/>
      <c r="OM4" s="260"/>
      <c r="ON4" s="260"/>
      <c r="OO4" s="260"/>
      <c r="OP4" s="260"/>
      <c r="OQ4" s="260"/>
      <c r="OR4" s="260"/>
      <c r="OS4" s="260"/>
      <c r="OT4" s="260"/>
      <c r="OU4" s="260"/>
      <c r="OV4" s="260"/>
      <c r="OW4" s="260"/>
      <c r="OX4" s="260"/>
      <c r="OY4" s="260"/>
      <c r="OZ4" s="260"/>
      <c r="PA4" s="260"/>
      <c r="PB4" s="260"/>
      <c r="PC4" s="260"/>
      <c r="PD4" s="260"/>
      <c r="PE4" s="260"/>
      <c r="PF4" s="260"/>
      <c r="PG4" s="260"/>
      <c r="PH4" s="260"/>
      <c r="PI4" s="260"/>
      <c r="PJ4" s="260"/>
      <c r="PK4" s="260"/>
      <c r="PL4" s="260"/>
      <c r="PM4" s="260"/>
      <c r="PN4" s="260"/>
      <c r="PO4" s="260"/>
      <c r="PP4" s="260"/>
      <c r="PQ4" s="260"/>
      <c r="PR4" s="260"/>
      <c r="PS4" s="260"/>
      <c r="PT4" s="260"/>
      <c r="PU4" s="260"/>
      <c r="PV4" s="260"/>
      <c r="PW4" s="260"/>
      <c r="PX4" s="260"/>
      <c r="PY4" s="260"/>
      <c r="PZ4" s="260"/>
      <c r="QA4" s="260"/>
      <c r="QB4" s="260"/>
      <c r="QC4" s="260"/>
      <c r="QD4" s="260"/>
      <c r="QE4" s="260"/>
      <c r="QF4" s="260"/>
      <c r="QG4" s="260"/>
      <c r="QH4" s="260"/>
      <c r="QI4" s="260"/>
      <c r="QJ4" s="260"/>
      <c r="QK4" s="260"/>
      <c r="QL4" s="260"/>
      <c r="QM4" s="260"/>
      <c r="QN4" s="260"/>
      <c r="QO4" s="260"/>
      <c r="QP4" s="260"/>
      <c r="QQ4" s="260"/>
      <c r="QR4" s="260"/>
      <c r="QS4" s="260"/>
      <c r="QT4" s="260"/>
      <c r="QU4" s="260"/>
      <c r="QV4" s="260"/>
      <c r="QW4" s="260"/>
      <c r="QX4" s="260"/>
      <c r="QY4" s="260"/>
      <c r="QZ4" s="260"/>
      <c r="RA4" s="260"/>
      <c r="RB4" s="260"/>
      <c r="RC4" s="260"/>
      <c r="RD4" s="260"/>
      <c r="RE4" s="260"/>
      <c r="RF4" s="260"/>
      <c r="RG4" s="260"/>
      <c r="RH4" s="260"/>
      <c r="RI4" s="260"/>
      <c r="RJ4" s="260"/>
      <c r="RK4" s="260"/>
      <c r="RL4" s="260"/>
      <c r="RM4" s="260"/>
      <c r="RN4" s="260"/>
      <c r="RO4" s="260"/>
      <c r="RP4" s="260"/>
      <c r="RQ4" s="260"/>
      <c r="RR4" s="260"/>
      <c r="RS4" s="260"/>
      <c r="RT4" s="260"/>
      <c r="RU4" s="260"/>
      <c r="RV4" s="260"/>
      <c r="RW4" s="260"/>
      <c r="RX4" s="260"/>
      <c r="RY4" s="260"/>
      <c r="RZ4" s="260"/>
      <c r="SA4" s="260"/>
      <c r="SB4" s="260"/>
      <c r="SC4" s="260"/>
      <c r="SD4" s="260"/>
      <c r="SE4" s="260"/>
      <c r="SF4" s="260"/>
      <c r="SG4" s="260"/>
      <c r="SH4" s="260"/>
      <c r="SI4" s="260"/>
      <c r="SJ4" s="260"/>
      <c r="SK4" s="260"/>
      <c r="SL4" s="260"/>
      <c r="SM4" s="260"/>
      <c r="SN4" s="260"/>
      <c r="SO4" s="260"/>
      <c r="SP4" s="260"/>
      <c r="SQ4" s="260"/>
      <c r="SR4" s="260"/>
      <c r="SS4" s="260"/>
      <c r="ST4" s="260"/>
      <c r="SU4" s="260"/>
      <c r="SV4" s="260"/>
      <c r="SW4" s="260"/>
      <c r="SX4" s="260"/>
      <c r="SY4" s="260"/>
      <c r="SZ4" s="260"/>
      <c r="TA4" s="260"/>
      <c r="TB4" s="260"/>
      <c r="TC4" s="260"/>
      <c r="TD4" s="260"/>
      <c r="TE4" s="260"/>
      <c r="TF4" s="260"/>
      <c r="TG4" s="260"/>
      <c r="TH4" s="260"/>
      <c r="TI4" s="260"/>
      <c r="TJ4" s="260"/>
      <c r="TK4" s="260"/>
      <c r="TL4" s="260"/>
      <c r="TM4" s="260"/>
      <c r="TN4" s="260"/>
      <c r="TO4" s="260"/>
      <c r="TP4" s="260"/>
      <c r="TQ4" s="260"/>
      <c r="TR4" s="260"/>
      <c r="TS4" s="260"/>
      <c r="TT4" s="260"/>
      <c r="TU4" s="260"/>
      <c r="TV4" s="260"/>
      <c r="TW4" s="260"/>
      <c r="TX4" s="260"/>
      <c r="TY4" s="260"/>
      <c r="TZ4" s="260"/>
      <c r="UA4" s="260"/>
      <c r="UB4" s="260"/>
      <c r="UC4" s="260"/>
      <c r="UD4" s="260"/>
      <c r="UE4" s="260"/>
      <c r="UF4" s="260"/>
      <c r="UG4" s="260"/>
      <c r="UH4" s="260"/>
      <c r="UI4" s="260"/>
      <c r="UJ4" s="260"/>
      <c r="UK4" s="260"/>
      <c r="UL4" s="260"/>
      <c r="UM4" s="260"/>
      <c r="UN4" s="260"/>
      <c r="UO4" s="260"/>
      <c r="UP4" s="260"/>
      <c r="UQ4" s="260"/>
      <c r="UR4" s="260"/>
      <c r="US4" s="260"/>
      <c r="UT4" s="260"/>
      <c r="UU4" s="260"/>
      <c r="UV4" s="260"/>
      <c r="UW4" s="260"/>
      <c r="UX4" s="260"/>
      <c r="UY4" s="260"/>
      <c r="UZ4" s="260"/>
      <c r="VA4" s="260"/>
      <c r="VB4" s="260"/>
      <c r="VC4" s="260"/>
      <c r="VD4" s="260"/>
      <c r="VE4" s="260"/>
      <c r="VF4" s="260"/>
      <c r="VG4" s="260"/>
      <c r="VH4" s="260"/>
      <c r="VI4" s="260"/>
      <c r="VJ4" s="260"/>
      <c r="VK4" s="260"/>
      <c r="VL4" s="260"/>
      <c r="VM4" s="260"/>
      <c r="VN4" s="260"/>
      <c r="VO4" s="260"/>
      <c r="VP4" s="260"/>
      <c r="VQ4" s="260"/>
      <c r="VR4" s="260"/>
      <c r="VS4" s="260"/>
      <c r="VT4" s="260"/>
      <c r="VU4" s="260"/>
      <c r="VV4" s="260"/>
      <c r="VW4" s="260"/>
      <c r="VX4" s="260"/>
      <c r="VY4" s="260"/>
      <c r="VZ4" s="260"/>
      <c r="WA4" s="260"/>
      <c r="WB4" s="260"/>
      <c r="WC4" s="260"/>
      <c r="WD4" s="260"/>
      <c r="WE4" s="260"/>
      <c r="WF4" s="260"/>
      <c r="WG4" s="260"/>
      <c r="WH4" s="260"/>
      <c r="WI4" s="260"/>
      <c r="WJ4" s="260"/>
      <c r="WK4" s="260"/>
      <c r="WL4" s="260"/>
      <c r="WM4" s="260"/>
      <c r="WN4" s="260"/>
      <c r="WO4" s="260"/>
      <c r="WP4" s="260"/>
      <c r="WQ4" s="260"/>
      <c r="WR4" s="260"/>
      <c r="WS4" s="260"/>
      <c r="WT4" s="260"/>
      <c r="WU4" s="260"/>
      <c r="WV4" s="260"/>
      <c r="WW4" s="260"/>
      <c r="WX4" s="260"/>
      <c r="WY4" s="260"/>
      <c r="WZ4" s="260"/>
      <c r="XA4" s="260"/>
      <c r="XB4" s="260"/>
      <c r="XC4" s="260"/>
      <c r="XD4" s="260"/>
      <c r="XE4" s="260"/>
      <c r="XF4" s="260"/>
      <c r="XG4" s="260"/>
      <c r="XH4" s="260"/>
      <c r="XI4" s="260"/>
      <c r="XJ4" s="260"/>
      <c r="XK4" s="260"/>
      <c r="XL4" s="260"/>
      <c r="XM4" s="260"/>
      <c r="XN4" s="260"/>
      <c r="XO4" s="260"/>
      <c r="XP4" s="260"/>
      <c r="XQ4" s="260"/>
      <c r="XR4" s="260"/>
      <c r="XS4" s="260"/>
      <c r="XT4" s="260"/>
      <c r="XU4" s="260"/>
      <c r="XV4" s="260"/>
      <c r="XW4" s="260"/>
      <c r="XX4" s="260"/>
      <c r="XY4" s="260"/>
      <c r="XZ4" s="260"/>
      <c r="YA4" s="260"/>
      <c r="YB4" s="260"/>
      <c r="YC4" s="260"/>
      <c r="YD4" s="260"/>
      <c r="YE4" s="260"/>
      <c r="YF4" s="260"/>
      <c r="YG4" s="260"/>
      <c r="YH4" s="260"/>
      <c r="YI4" s="260"/>
      <c r="YJ4" s="260"/>
      <c r="YK4" s="260"/>
      <c r="YL4" s="260"/>
      <c r="YM4" s="260"/>
      <c r="YN4" s="260"/>
      <c r="YO4" s="260"/>
      <c r="YP4" s="260"/>
      <c r="YQ4" s="260"/>
      <c r="YR4" s="260"/>
      <c r="YS4" s="260"/>
      <c r="YT4" s="260"/>
      <c r="YU4" s="260"/>
      <c r="YV4" s="260"/>
      <c r="YW4" s="260"/>
      <c r="YX4" s="260"/>
      <c r="YY4" s="260"/>
      <c r="YZ4" s="260"/>
      <c r="ZA4" s="260"/>
      <c r="ZB4" s="260"/>
      <c r="ZC4" s="260"/>
      <c r="ZD4" s="260"/>
      <c r="ZE4" s="260"/>
      <c r="ZF4" s="260"/>
      <c r="ZG4" s="260"/>
      <c r="ZH4" s="260"/>
      <c r="ZI4" s="260"/>
      <c r="ZJ4" s="260"/>
      <c r="ZK4" s="260"/>
      <c r="ZL4" s="260"/>
      <c r="ZM4" s="260"/>
      <c r="ZN4" s="260"/>
      <c r="ZO4" s="260"/>
      <c r="ZP4" s="260"/>
      <c r="ZQ4" s="260"/>
      <c r="ZR4" s="260"/>
      <c r="ZS4" s="260"/>
      <c r="ZT4" s="260"/>
      <c r="ZU4" s="260"/>
      <c r="ZV4" s="260"/>
      <c r="ZW4" s="260"/>
      <c r="ZX4" s="260"/>
      <c r="ZY4" s="260"/>
      <c r="ZZ4" s="260"/>
      <c r="AAA4" s="260"/>
      <c r="AAB4" s="260"/>
      <c r="AAC4" s="260"/>
      <c r="AAD4" s="260"/>
      <c r="AAE4" s="260"/>
      <c r="AAF4" s="260"/>
      <c r="AAG4" s="260"/>
      <c r="AAH4" s="260"/>
      <c r="AAI4" s="260"/>
      <c r="AAJ4" s="260"/>
      <c r="AAK4" s="260"/>
      <c r="AAL4" s="260"/>
      <c r="AAM4" s="260"/>
      <c r="AAN4" s="260"/>
      <c r="AAO4" s="260"/>
      <c r="AAP4" s="260"/>
      <c r="AAQ4" s="260"/>
      <c r="AAR4" s="260"/>
      <c r="AAS4" s="260"/>
      <c r="AAT4" s="260"/>
      <c r="AAU4" s="260"/>
      <c r="AAV4" s="260"/>
      <c r="AAW4" s="260"/>
      <c r="AAX4" s="260"/>
      <c r="AAY4" s="260"/>
      <c r="AAZ4" s="260"/>
      <c r="ABA4" s="260"/>
      <c r="ABB4" s="260"/>
      <c r="ABC4" s="260"/>
      <c r="ABD4" s="260"/>
      <c r="ABE4" s="260"/>
      <c r="ABF4" s="260"/>
      <c r="ABG4" s="260"/>
      <c r="ABH4" s="260"/>
      <c r="ABI4" s="260"/>
      <c r="ABJ4" s="260"/>
      <c r="ABK4" s="260"/>
      <c r="ABL4" s="260"/>
      <c r="ABM4" s="260"/>
      <c r="ABN4" s="260"/>
      <c r="ABO4" s="260"/>
      <c r="ABP4" s="260"/>
      <c r="ABQ4" s="260"/>
      <c r="ABR4" s="260"/>
      <c r="ABS4" s="260"/>
      <c r="ABT4" s="260"/>
      <c r="ABU4" s="260"/>
      <c r="ABV4" s="260"/>
      <c r="ABW4" s="260"/>
      <c r="ABX4" s="260"/>
      <c r="ABY4" s="260"/>
      <c r="ABZ4" s="260"/>
      <c r="ACA4" s="260"/>
      <c r="ACB4" s="260"/>
      <c r="ACC4" s="260"/>
      <c r="ACD4" s="260"/>
      <c r="ACE4" s="260"/>
      <c r="ACF4" s="260"/>
      <c r="ACG4" s="260"/>
      <c r="ACH4" s="260"/>
      <c r="ACI4" s="260"/>
      <c r="ACJ4" s="260"/>
      <c r="ACK4" s="260"/>
      <c r="ACL4" s="260"/>
      <c r="ACM4" s="260"/>
      <c r="ACN4" s="260"/>
      <c r="ACO4" s="260"/>
      <c r="ACP4" s="260"/>
      <c r="ACQ4" s="260"/>
      <c r="ACR4" s="260"/>
      <c r="ACS4" s="260"/>
      <c r="ACT4" s="260"/>
      <c r="ACU4" s="260"/>
      <c r="ACV4" s="260"/>
      <c r="ACW4" s="260"/>
      <c r="ACX4" s="260"/>
      <c r="ACY4" s="260"/>
      <c r="ACZ4" s="260"/>
      <c r="ADA4" s="260"/>
      <c r="ADB4" s="260"/>
      <c r="ADC4" s="260"/>
      <c r="ADD4" s="260"/>
      <c r="ADE4" s="260"/>
      <c r="ADF4" s="260"/>
      <c r="ADG4" s="260"/>
      <c r="ADH4" s="260"/>
      <c r="ADI4" s="260"/>
      <c r="ADJ4" s="260"/>
      <c r="ADK4" s="260"/>
      <c r="ADL4" s="260"/>
      <c r="ADM4" s="260"/>
      <c r="ADN4" s="260"/>
      <c r="ADO4" s="260"/>
      <c r="ADP4" s="260"/>
      <c r="ADQ4" s="260"/>
      <c r="ADR4" s="260"/>
      <c r="ADS4" s="260"/>
      <c r="ADT4" s="260"/>
      <c r="ADU4" s="260"/>
      <c r="ADV4" s="260"/>
      <c r="ADW4" s="260"/>
      <c r="ADX4" s="260"/>
      <c r="ADY4" s="260"/>
      <c r="ADZ4" s="260"/>
      <c r="AEA4" s="260"/>
      <c r="AEB4" s="260"/>
      <c r="AEC4" s="260"/>
      <c r="AED4" s="260"/>
      <c r="AEE4" s="260"/>
      <c r="AEF4" s="260"/>
      <c r="AEG4" s="260"/>
      <c r="AEH4" s="260"/>
      <c r="AEI4" s="260"/>
      <c r="AEJ4" s="260"/>
      <c r="AEK4" s="260"/>
      <c r="AEL4" s="260"/>
      <c r="AEM4" s="260"/>
      <c r="AEN4" s="260"/>
      <c r="AEO4" s="260"/>
      <c r="AEP4" s="260"/>
      <c r="AEQ4" s="260"/>
      <c r="AER4" s="260"/>
      <c r="AES4" s="260"/>
      <c r="AET4" s="260"/>
      <c r="AEU4" s="260"/>
      <c r="AEV4" s="260"/>
      <c r="AEW4" s="260"/>
      <c r="AEX4" s="260"/>
      <c r="AEY4" s="260"/>
      <c r="AEZ4" s="260"/>
      <c r="AFA4" s="260"/>
      <c r="AFB4" s="260"/>
      <c r="AFC4" s="260"/>
      <c r="AFD4" s="260"/>
      <c r="AFE4" s="260"/>
      <c r="AFF4" s="260"/>
      <c r="AFG4" s="260"/>
      <c r="AFH4" s="260"/>
      <c r="AFI4" s="260"/>
      <c r="AFJ4" s="260"/>
      <c r="AFK4" s="260"/>
      <c r="AFL4" s="260"/>
      <c r="AFM4" s="260"/>
      <c r="AFN4" s="260"/>
      <c r="AFO4" s="260"/>
      <c r="AFP4" s="260"/>
      <c r="AFQ4" s="260"/>
      <c r="AFR4" s="260"/>
      <c r="AFS4" s="260"/>
      <c r="AFT4" s="260"/>
      <c r="AFU4" s="260"/>
      <c r="AFV4" s="260"/>
      <c r="AFW4" s="260"/>
      <c r="AFX4" s="260"/>
      <c r="AFY4" s="260"/>
      <c r="AFZ4" s="260"/>
      <c r="AGA4" s="260"/>
      <c r="AGB4" s="260"/>
      <c r="AGC4" s="260"/>
      <c r="AGD4" s="260"/>
      <c r="AGE4" s="260"/>
      <c r="AGF4" s="260"/>
      <c r="AGG4" s="260"/>
      <c r="AGH4" s="260"/>
      <c r="AGI4" s="260"/>
      <c r="AGJ4" s="260"/>
      <c r="AGK4" s="260"/>
      <c r="AGL4" s="260"/>
      <c r="AGM4" s="260"/>
      <c r="AGN4" s="260"/>
      <c r="AGO4" s="260"/>
      <c r="AGP4" s="260"/>
      <c r="AGQ4" s="260"/>
      <c r="AGR4" s="260"/>
      <c r="AGS4" s="260"/>
      <c r="AGT4" s="260"/>
      <c r="AGU4" s="260"/>
      <c r="AGV4" s="260"/>
      <c r="AGW4" s="260"/>
      <c r="AGX4" s="260"/>
      <c r="AGY4" s="260"/>
      <c r="AGZ4" s="260"/>
      <c r="AHA4" s="260"/>
    </row>
    <row r="5" spans="1:885" ht="65.400000000000006" customHeight="1" x14ac:dyDescent="0.3">
      <c r="A5" s="252"/>
      <c r="B5" s="255"/>
      <c r="C5" s="254"/>
      <c r="D5" s="254"/>
      <c r="E5" s="254"/>
      <c r="F5" s="254"/>
      <c r="G5" s="254"/>
      <c r="H5" s="254"/>
      <c r="I5" s="254"/>
      <c r="J5" s="263"/>
      <c r="K5" s="264"/>
      <c r="L5" s="259"/>
      <c r="M5" s="254"/>
      <c r="N5" s="299"/>
      <c r="O5" s="243"/>
      <c r="P5" s="258"/>
      <c r="Q5" s="258"/>
      <c r="R5" s="258"/>
      <c r="S5" s="258"/>
      <c r="T5" s="258"/>
      <c r="U5" s="258"/>
      <c r="V5" s="258"/>
      <c r="W5" s="258"/>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c r="AZ5" s="258"/>
      <c r="BA5" s="258"/>
      <c r="BB5" s="258"/>
      <c r="BC5" s="258"/>
      <c r="BD5" s="258"/>
      <c r="BE5" s="258"/>
      <c r="BF5" s="258"/>
      <c r="BG5" s="258"/>
      <c r="BH5" s="258"/>
      <c r="BI5" s="258"/>
      <c r="BJ5" s="258"/>
      <c r="BK5" s="258"/>
      <c r="BL5" s="258"/>
      <c r="BM5" s="258"/>
      <c r="BN5" s="258"/>
      <c r="BO5" s="258"/>
      <c r="BP5" s="258"/>
      <c r="BQ5" s="258"/>
      <c r="BR5" s="258"/>
      <c r="BS5" s="258"/>
      <c r="BT5" s="258"/>
      <c r="BU5" s="258"/>
      <c r="BV5" s="258"/>
      <c r="BW5" s="258"/>
      <c r="BX5" s="258"/>
      <c r="BY5" s="258"/>
      <c r="BZ5" s="258"/>
      <c r="CA5" s="258"/>
      <c r="CB5" s="258"/>
      <c r="CC5" s="258"/>
      <c r="CD5" s="258"/>
      <c r="CE5" s="258"/>
      <c r="CF5" s="258"/>
      <c r="CG5" s="258"/>
      <c r="CH5" s="258"/>
      <c r="CI5" s="258"/>
      <c r="CJ5" s="258"/>
      <c r="CK5" s="258"/>
      <c r="CL5" s="258"/>
      <c r="CM5" s="258"/>
      <c r="CN5" s="258"/>
      <c r="CO5" s="258"/>
      <c r="CP5" s="258"/>
      <c r="CQ5" s="258"/>
      <c r="CR5" s="258"/>
      <c r="CS5" s="258"/>
      <c r="CT5" s="258"/>
      <c r="CU5" s="258"/>
      <c r="CV5" s="258"/>
      <c r="CW5" s="258"/>
      <c r="CX5" s="258"/>
      <c r="CY5" s="258"/>
      <c r="CZ5" s="258"/>
      <c r="DA5" s="258"/>
      <c r="DB5" s="258"/>
      <c r="DC5" s="258"/>
      <c r="DD5" s="258"/>
      <c r="DE5" s="258"/>
      <c r="DF5" s="258"/>
      <c r="DG5" s="258"/>
      <c r="DH5" s="258"/>
      <c r="DI5" s="258"/>
      <c r="DJ5" s="258"/>
      <c r="DK5" s="258"/>
      <c r="DL5" s="258"/>
      <c r="DM5" s="258"/>
      <c r="DN5" s="258"/>
      <c r="DO5" s="258"/>
      <c r="DP5" s="258"/>
      <c r="DQ5" s="258"/>
      <c r="DR5" s="258"/>
      <c r="DS5" s="258"/>
      <c r="DT5" s="258"/>
      <c r="DU5" s="258"/>
      <c r="DV5" s="258"/>
      <c r="DW5" s="258"/>
      <c r="DX5" s="258"/>
      <c r="DY5" s="258"/>
      <c r="DZ5" s="258"/>
      <c r="EA5" s="258"/>
      <c r="EB5" s="258"/>
      <c r="EC5" s="258"/>
      <c r="ED5" s="258"/>
      <c r="EE5" s="258"/>
      <c r="EF5" s="258"/>
      <c r="EG5" s="258"/>
      <c r="EH5" s="258"/>
      <c r="EI5" s="258"/>
      <c r="EJ5" s="258"/>
      <c r="EK5" s="258"/>
      <c r="EL5" s="258"/>
      <c r="EM5" s="258"/>
      <c r="EN5" s="258"/>
      <c r="EO5" s="258"/>
      <c r="EP5" s="258"/>
      <c r="EQ5" s="258"/>
      <c r="ER5" s="258"/>
      <c r="ES5" s="258"/>
      <c r="ET5" s="258"/>
      <c r="EU5" s="258"/>
      <c r="EV5" s="258"/>
      <c r="EW5" s="258"/>
      <c r="EX5" s="258"/>
      <c r="EY5" s="258"/>
      <c r="EZ5" s="258"/>
      <c r="FA5" s="258"/>
      <c r="FB5" s="258"/>
      <c r="FC5" s="258"/>
      <c r="FD5" s="258"/>
      <c r="FE5" s="258"/>
      <c r="FF5" s="258"/>
      <c r="FG5" s="258"/>
      <c r="FH5" s="258"/>
      <c r="FI5" s="258"/>
      <c r="FJ5" s="258"/>
      <c r="FK5" s="258"/>
      <c r="FL5" s="258"/>
      <c r="FM5" s="258"/>
      <c r="FN5" s="258"/>
      <c r="FO5" s="258"/>
      <c r="FP5" s="258"/>
      <c r="FQ5" s="258"/>
      <c r="FR5" s="258"/>
      <c r="FS5" s="258"/>
      <c r="FT5" s="258"/>
      <c r="FU5" s="258"/>
      <c r="FV5" s="258"/>
      <c r="FW5" s="258"/>
      <c r="FX5" s="258"/>
      <c r="FY5" s="258"/>
      <c r="FZ5" s="258"/>
      <c r="GA5" s="258"/>
      <c r="GB5" s="258"/>
      <c r="GC5" s="258"/>
      <c r="GD5" s="258"/>
      <c r="GE5" s="258"/>
      <c r="GF5" s="258"/>
      <c r="GG5" s="258"/>
      <c r="GH5" s="258"/>
      <c r="GI5" s="258"/>
      <c r="GJ5" s="258"/>
      <c r="GK5" s="258"/>
      <c r="GL5" s="258"/>
      <c r="GM5" s="258"/>
      <c r="GN5" s="258"/>
      <c r="GO5" s="258"/>
      <c r="GP5" s="258"/>
      <c r="GQ5" s="258"/>
      <c r="GR5" s="258"/>
      <c r="GS5" s="258"/>
      <c r="GT5" s="258"/>
      <c r="GU5" s="258"/>
      <c r="GV5" s="258"/>
      <c r="GW5" s="258"/>
      <c r="GX5" s="258"/>
      <c r="GY5" s="258"/>
      <c r="GZ5" s="258"/>
      <c r="HA5" s="258"/>
      <c r="HB5" s="258"/>
      <c r="HC5" s="258"/>
      <c r="HD5" s="258"/>
      <c r="HE5" s="258"/>
      <c r="HF5" s="258"/>
      <c r="HG5" s="258"/>
      <c r="HH5" s="258"/>
      <c r="HI5" s="258"/>
      <c r="HJ5" s="258"/>
      <c r="HK5" s="258"/>
      <c r="HL5" s="258"/>
      <c r="HM5" s="258"/>
      <c r="HN5" s="258"/>
      <c r="HO5" s="258"/>
      <c r="HP5" s="258"/>
      <c r="HQ5" s="258"/>
      <c r="HR5" s="258"/>
      <c r="HS5" s="258"/>
      <c r="HT5" s="258"/>
      <c r="HU5" s="258"/>
      <c r="HV5" s="258"/>
      <c r="HW5" s="258"/>
      <c r="HX5" s="258"/>
      <c r="HY5" s="258"/>
      <c r="HZ5" s="258"/>
      <c r="IA5" s="258"/>
      <c r="IB5" s="258"/>
      <c r="IC5" s="258"/>
      <c r="ID5" s="258"/>
      <c r="IE5" s="258"/>
      <c r="IF5" s="258"/>
      <c r="IG5" s="258"/>
      <c r="IH5" s="258"/>
      <c r="II5" s="258"/>
      <c r="IJ5" s="258"/>
      <c r="IK5" s="258"/>
      <c r="IL5" s="258"/>
      <c r="IM5" s="258"/>
      <c r="IN5" s="258"/>
      <c r="IO5" s="258"/>
      <c r="IP5" s="258"/>
      <c r="IQ5" s="258"/>
      <c r="IR5" s="258"/>
      <c r="IS5" s="258"/>
      <c r="IT5" s="258"/>
      <c r="IU5" s="258"/>
      <c r="IV5" s="258"/>
      <c r="IW5" s="258"/>
      <c r="IX5" s="258"/>
      <c r="IY5" s="258"/>
      <c r="IZ5" s="258"/>
      <c r="JA5" s="258"/>
      <c r="JB5" s="258"/>
      <c r="JC5" s="258"/>
      <c r="JD5" s="258"/>
      <c r="JE5" s="258"/>
      <c r="JF5" s="258"/>
      <c r="JG5" s="258"/>
      <c r="JH5" s="258"/>
      <c r="JI5" s="258"/>
      <c r="JJ5" s="258"/>
      <c r="JK5" s="258"/>
      <c r="JL5" s="258"/>
      <c r="JM5" s="258"/>
      <c r="JN5" s="258"/>
      <c r="JO5" s="258"/>
      <c r="JP5" s="258"/>
      <c r="JQ5" s="258"/>
      <c r="JR5" s="258"/>
      <c r="JS5" s="258"/>
      <c r="JT5" s="258"/>
      <c r="JU5" s="258"/>
      <c r="JV5" s="258"/>
      <c r="JW5" s="258"/>
      <c r="JX5" s="258"/>
      <c r="JY5" s="258"/>
      <c r="JZ5" s="258"/>
      <c r="KA5" s="258"/>
      <c r="KB5" s="258"/>
      <c r="KC5" s="258"/>
      <c r="KD5" s="258"/>
      <c r="KE5" s="258"/>
      <c r="KF5" s="258"/>
      <c r="KG5" s="258"/>
      <c r="KH5" s="258"/>
      <c r="KI5" s="258"/>
      <c r="KJ5" s="258"/>
      <c r="KK5" s="258"/>
      <c r="KL5" s="258"/>
      <c r="KM5" s="258"/>
      <c r="KN5" s="258"/>
      <c r="KO5" s="258"/>
      <c r="KP5" s="258"/>
      <c r="KQ5" s="258"/>
      <c r="KR5" s="258"/>
      <c r="KS5" s="258"/>
      <c r="KT5" s="258"/>
      <c r="KU5" s="258"/>
      <c r="KV5" s="258"/>
      <c r="KW5" s="258"/>
      <c r="KX5" s="258"/>
      <c r="KY5" s="258"/>
      <c r="KZ5" s="258"/>
      <c r="LA5" s="258"/>
      <c r="LB5" s="258"/>
      <c r="LC5" s="258"/>
      <c r="LD5" s="258"/>
      <c r="LE5" s="258"/>
      <c r="LF5" s="258"/>
      <c r="LG5" s="258"/>
      <c r="LH5" s="258"/>
      <c r="LI5" s="258"/>
      <c r="LJ5" s="258"/>
      <c r="LK5" s="258"/>
      <c r="LL5" s="258"/>
      <c r="LM5" s="258"/>
      <c r="LN5" s="258"/>
      <c r="LO5" s="258"/>
      <c r="LP5" s="258"/>
      <c r="LQ5" s="258"/>
      <c r="LR5" s="258"/>
      <c r="LS5" s="258"/>
      <c r="LT5" s="258"/>
      <c r="LU5" s="258"/>
      <c r="LV5" s="258"/>
      <c r="LW5" s="258"/>
      <c r="LX5" s="258"/>
      <c r="LY5" s="258"/>
      <c r="LZ5" s="258"/>
      <c r="MA5" s="258"/>
      <c r="MB5" s="258"/>
      <c r="MC5" s="258"/>
      <c r="MD5" s="258"/>
      <c r="ME5" s="258"/>
      <c r="MF5" s="258"/>
      <c r="MG5" s="258"/>
      <c r="MH5" s="258"/>
      <c r="MI5" s="258"/>
      <c r="MJ5" s="258"/>
      <c r="MK5" s="258"/>
      <c r="ML5" s="258"/>
      <c r="MM5" s="258"/>
      <c r="MN5" s="258"/>
      <c r="MO5" s="258"/>
      <c r="MP5" s="258"/>
      <c r="MQ5" s="258"/>
      <c r="MR5" s="258"/>
      <c r="MS5" s="258"/>
      <c r="MT5" s="258"/>
      <c r="MU5" s="258"/>
      <c r="MV5" s="258"/>
      <c r="MW5" s="258"/>
      <c r="MX5" s="258"/>
      <c r="MY5" s="258"/>
      <c r="MZ5" s="258"/>
      <c r="NA5" s="258"/>
      <c r="NB5" s="258"/>
      <c r="NC5" s="258"/>
      <c r="ND5" s="258"/>
      <c r="NE5" s="258"/>
      <c r="NF5" s="258"/>
      <c r="NG5" s="258"/>
      <c r="NH5" s="258"/>
      <c r="NI5" s="258"/>
      <c r="NJ5" s="258"/>
      <c r="NK5" s="258"/>
      <c r="NL5" s="258"/>
      <c r="NM5" s="258"/>
      <c r="NN5" s="258"/>
      <c r="NO5" s="258"/>
      <c r="NP5" s="258"/>
      <c r="NQ5" s="258"/>
      <c r="NR5" s="258"/>
      <c r="NS5" s="258"/>
      <c r="NT5" s="258"/>
      <c r="NU5" s="258"/>
      <c r="NV5" s="258"/>
      <c r="NW5" s="258"/>
      <c r="NX5" s="258"/>
      <c r="NY5" s="258"/>
      <c r="NZ5" s="258"/>
      <c r="OA5" s="258"/>
      <c r="OB5" s="258"/>
      <c r="OC5" s="258"/>
      <c r="OD5" s="258"/>
      <c r="OE5" s="258"/>
      <c r="OF5" s="258"/>
      <c r="OG5" s="258"/>
      <c r="OH5" s="258"/>
      <c r="OI5" s="258"/>
      <c r="OJ5" s="258"/>
      <c r="OK5" s="258"/>
      <c r="OL5" s="258"/>
      <c r="OM5" s="258"/>
      <c r="ON5" s="258"/>
      <c r="OO5" s="258"/>
      <c r="OP5" s="258"/>
      <c r="OQ5" s="258"/>
      <c r="OR5" s="258"/>
      <c r="OS5" s="258"/>
      <c r="OT5" s="258"/>
      <c r="OU5" s="258"/>
      <c r="OV5" s="258"/>
      <c r="OW5" s="258"/>
      <c r="OX5" s="258"/>
      <c r="OY5" s="258"/>
      <c r="OZ5" s="258"/>
      <c r="PA5" s="258"/>
      <c r="PB5" s="258"/>
      <c r="PC5" s="258"/>
      <c r="PD5" s="258"/>
      <c r="PE5" s="258"/>
      <c r="PF5" s="258"/>
      <c r="PG5" s="258"/>
      <c r="PH5" s="258"/>
      <c r="PI5" s="258"/>
      <c r="PJ5" s="258"/>
      <c r="PK5" s="258"/>
      <c r="PL5" s="258"/>
      <c r="PM5" s="258"/>
      <c r="PN5" s="258"/>
      <c r="PO5" s="258"/>
      <c r="PP5" s="258"/>
      <c r="PQ5" s="258"/>
      <c r="PR5" s="258"/>
      <c r="PS5" s="258"/>
      <c r="PT5" s="258"/>
      <c r="PU5" s="258"/>
      <c r="PV5" s="258"/>
      <c r="PW5" s="258"/>
      <c r="PX5" s="258"/>
      <c r="PY5" s="258"/>
      <c r="PZ5" s="258"/>
      <c r="QA5" s="258"/>
      <c r="QB5" s="258"/>
      <c r="QC5" s="258"/>
      <c r="QD5" s="258"/>
      <c r="QE5" s="258"/>
      <c r="QF5" s="258"/>
      <c r="QG5" s="258"/>
      <c r="QH5" s="258"/>
      <c r="QI5" s="258"/>
      <c r="QJ5" s="258"/>
      <c r="QK5" s="258"/>
      <c r="QL5" s="258"/>
      <c r="QM5" s="258"/>
      <c r="QN5" s="258"/>
      <c r="QO5" s="258"/>
      <c r="QP5" s="258"/>
      <c r="QQ5" s="258"/>
      <c r="QR5" s="258"/>
      <c r="QS5" s="258"/>
      <c r="QT5" s="258"/>
      <c r="QU5" s="258"/>
      <c r="QV5" s="258"/>
      <c r="QW5" s="258"/>
      <c r="QX5" s="258"/>
      <c r="QY5" s="258"/>
      <c r="QZ5" s="258"/>
      <c r="RA5" s="258"/>
      <c r="RB5" s="258"/>
      <c r="RC5" s="258"/>
      <c r="RD5" s="258"/>
      <c r="RE5" s="258"/>
      <c r="RF5" s="258"/>
      <c r="RG5" s="258"/>
      <c r="RH5" s="258"/>
      <c r="RI5" s="258"/>
      <c r="RJ5" s="258"/>
      <c r="RK5" s="258"/>
      <c r="RL5" s="258"/>
      <c r="RM5" s="258"/>
      <c r="RN5" s="258"/>
      <c r="RO5" s="258"/>
      <c r="RP5" s="258"/>
      <c r="RQ5" s="258"/>
      <c r="RR5" s="258"/>
      <c r="RS5" s="258"/>
      <c r="RT5" s="258"/>
      <c r="RU5" s="258"/>
      <c r="RV5" s="258"/>
      <c r="RW5" s="258"/>
      <c r="RX5" s="258"/>
      <c r="RY5" s="258"/>
      <c r="RZ5" s="258"/>
      <c r="SA5" s="258"/>
      <c r="SB5" s="258"/>
      <c r="SC5" s="258"/>
      <c r="SD5" s="258"/>
      <c r="SE5" s="258"/>
      <c r="SF5" s="258"/>
      <c r="SG5" s="258"/>
      <c r="SH5" s="258"/>
      <c r="SI5" s="258"/>
      <c r="SJ5" s="258"/>
      <c r="SK5" s="258"/>
      <c r="SL5" s="258"/>
      <c r="SM5" s="258"/>
      <c r="SN5" s="258"/>
      <c r="SO5" s="258"/>
      <c r="SP5" s="258"/>
      <c r="SQ5" s="258"/>
      <c r="SR5" s="258"/>
      <c r="SS5" s="258"/>
      <c r="ST5" s="258"/>
      <c r="SU5" s="258"/>
      <c r="SV5" s="258"/>
      <c r="SW5" s="258"/>
      <c r="SX5" s="258"/>
      <c r="SY5" s="258"/>
      <c r="SZ5" s="258"/>
      <c r="TA5" s="258"/>
      <c r="TB5" s="258"/>
      <c r="TC5" s="258"/>
      <c r="TD5" s="258"/>
      <c r="TE5" s="258"/>
      <c r="TF5" s="258"/>
      <c r="TG5" s="258"/>
      <c r="TH5" s="258"/>
      <c r="TI5" s="258"/>
      <c r="TJ5" s="258"/>
      <c r="TK5" s="258"/>
      <c r="TL5" s="258"/>
      <c r="TM5" s="258"/>
      <c r="TN5" s="258"/>
      <c r="TO5" s="258"/>
      <c r="TP5" s="258"/>
      <c r="TQ5" s="258"/>
      <c r="TR5" s="258"/>
      <c r="TS5" s="258"/>
      <c r="TT5" s="258"/>
      <c r="TU5" s="258"/>
      <c r="TV5" s="258"/>
      <c r="TW5" s="258"/>
      <c r="TX5" s="258"/>
      <c r="TY5" s="258"/>
      <c r="TZ5" s="258"/>
      <c r="UA5" s="258"/>
      <c r="UB5" s="258"/>
      <c r="UC5" s="258"/>
      <c r="UD5" s="258"/>
      <c r="UE5" s="258"/>
      <c r="UF5" s="258"/>
      <c r="UG5" s="258"/>
      <c r="UH5" s="258"/>
      <c r="UI5" s="258"/>
      <c r="UJ5" s="258"/>
      <c r="UK5" s="258"/>
      <c r="UL5" s="258"/>
      <c r="UM5" s="258"/>
      <c r="UN5" s="258"/>
      <c r="UO5" s="258"/>
      <c r="UP5" s="258"/>
      <c r="UQ5" s="258"/>
      <c r="UR5" s="258"/>
      <c r="US5" s="258"/>
      <c r="UT5" s="258"/>
      <c r="UU5" s="258"/>
      <c r="UV5" s="258"/>
      <c r="UW5" s="258"/>
      <c r="UX5" s="258"/>
      <c r="UY5" s="258"/>
      <c r="UZ5" s="258"/>
      <c r="VA5" s="258"/>
      <c r="VB5" s="258"/>
      <c r="VC5" s="258"/>
      <c r="VD5" s="258"/>
      <c r="VE5" s="258"/>
      <c r="VF5" s="258"/>
      <c r="VG5" s="258"/>
      <c r="VH5" s="258"/>
      <c r="VI5" s="258"/>
      <c r="VJ5" s="258"/>
      <c r="VK5" s="258"/>
      <c r="VL5" s="258"/>
      <c r="VM5" s="258"/>
      <c r="VN5" s="258"/>
      <c r="VO5" s="258"/>
      <c r="VP5" s="258"/>
      <c r="VQ5" s="258"/>
      <c r="VR5" s="258"/>
      <c r="VS5" s="258"/>
      <c r="VT5" s="258"/>
      <c r="VU5" s="258"/>
      <c r="VV5" s="258"/>
      <c r="VW5" s="258"/>
      <c r="VX5" s="258"/>
      <c r="VY5" s="258"/>
      <c r="VZ5" s="258"/>
      <c r="WA5" s="258"/>
      <c r="WB5" s="258"/>
      <c r="WC5" s="258"/>
      <c r="WD5" s="258"/>
      <c r="WE5" s="258"/>
      <c r="WF5" s="258"/>
      <c r="WG5" s="258"/>
      <c r="WH5" s="258"/>
      <c r="WI5" s="258"/>
      <c r="WJ5" s="258"/>
      <c r="WK5" s="258"/>
      <c r="WL5" s="258"/>
      <c r="WM5" s="258"/>
      <c r="WN5" s="258"/>
      <c r="WO5" s="258"/>
      <c r="WP5" s="258"/>
      <c r="WQ5" s="258"/>
      <c r="WR5" s="258"/>
      <c r="WS5" s="258"/>
      <c r="WT5" s="258"/>
      <c r="WU5" s="258"/>
      <c r="WV5" s="258"/>
      <c r="WW5" s="258"/>
      <c r="WX5" s="258"/>
      <c r="WY5" s="258"/>
      <c r="WZ5" s="258"/>
      <c r="XA5" s="258"/>
      <c r="XB5" s="258"/>
      <c r="XC5" s="258"/>
      <c r="XD5" s="258"/>
      <c r="XE5" s="258"/>
      <c r="XF5" s="258"/>
      <c r="XG5" s="258"/>
      <c r="XH5" s="258"/>
      <c r="XI5" s="258"/>
      <c r="XJ5" s="258"/>
      <c r="XK5" s="258"/>
      <c r="XL5" s="258"/>
      <c r="XM5" s="258"/>
      <c r="XN5" s="258"/>
      <c r="XO5" s="258"/>
      <c r="XP5" s="258"/>
      <c r="XQ5" s="258"/>
      <c r="XR5" s="258"/>
      <c r="XS5" s="258"/>
      <c r="XT5" s="258"/>
      <c r="XU5" s="258"/>
      <c r="XV5" s="258"/>
      <c r="XW5" s="258"/>
      <c r="XX5" s="258"/>
      <c r="XY5" s="258"/>
      <c r="XZ5" s="258"/>
      <c r="YA5" s="258"/>
      <c r="YB5" s="258"/>
      <c r="YC5" s="258"/>
      <c r="YD5" s="258"/>
      <c r="YE5" s="258"/>
      <c r="YF5" s="258"/>
      <c r="YG5" s="258"/>
      <c r="YH5" s="258"/>
      <c r="YI5" s="258"/>
      <c r="YJ5" s="258"/>
      <c r="YK5" s="258"/>
      <c r="YL5" s="258"/>
      <c r="YM5" s="258"/>
      <c r="YN5" s="258"/>
      <c r="YO5" s="258"/>
      <c r="YP5" s="258"/>
      <c r="YQ5" s="258"/>
      <c r="YR5" s="258"/>
      <c r="YS5" s="258"/>
      <c r="YT5" s="258"/>
      <c r="YU5" s="258"/>
      <c r="YV5" s="258"/>
      <c r="YW5" s="258"/>
      <c r="YX5" s="258"/>
      <c r="YY5" s="258"/>
      <c r="YZ5" s="258"/>
      <c r="ZA5" s="258"/>
      <c r="ZB5" s="258"/>
      <c r="ZC5" s="258"/>
      <c r="ZD5" s="258"/>
      <c r="ZE5" s="258"/>
      <c r="ZF5" s="258"/>
      <c r="ZG5" s="258"/>
      <c r="ZH5" s="258"/>
      <c r="ZI5" s="258"/>
      <c r="ZJ5" s="258"/>
      <c r="ZK5" s="258"/>
      <c r="ZL5" s="258"/>
      <c r="ZM5" s="258"/>
      <c r="ZN5" s="258"/>
      <c r="ZO5" s="258"/>
      <c r="ZP5" s="258"/>
      <c r="ZQ5" s="258"/>
      <c r="ZR5" s="258"/>
      <c r="ZS5" s="258"/>
      <c r="ZT5" s="258"/>
      <c r="ZU5" s="258"/>
      <c r="ZV5" s="258"/>
      <c r="ZW5" s="258"/>
      <c r="ZX5" s="258"/>
      <c r="ZY5" s="258"/>
      <c r="ZZ5" s="258"/>
      <c r="AAA5" s="258"/>
      <c r="AAB5" s="258"/>
      <c r="AAC5" s="258"/>
      <c r="AAD5" s="258"/>
      <c r="AAE5" s="258"/>
      <c r="AAF5" s="258"/>
      <c r="AAG5" s="258"/>
      <c r="AAH5" s="258"/>
      <c r="AAI5" s="258"/>
      <c r="AAJ5" s="258"/>
      <c r="AAK5" s="258"/>
      <c r="AAL5" s="258"/>
      <c r="AAM5" s="258"/>
      <c r="AAN5" s="258"/>
      <c r="AAO5" s="258"/>
      <c r="AAP5" s="258"/>
      <c r="AAQ5" s="258"/>
      <c r="AAR5" s="258"/>
      <c r="AAS5" s="258"/>
      <c r="AAT5" s="258"/>
      <c r="AAU5" s="258"/>
      <c r="AAV5" s="258"/>
      <c r="AAW5" s="258"/>
      <c r="AAX5" s="258"/>
      <c r="AAY5" s="258"/>
      <c r="AAZ5" s="258"/>
      <c r="ABA5" s="258"/>
      <c r="ABB5" s="258"/>
      <c r="ABC5" s="258"/>
      <c r="ABD5" s="258"/>
      <c r="ABE5" s="258"/>
      <c r="ABF5" s="258"/>
      <c r="ABG5" s="258"/>
      <c r="ABH5" s="258"/>
      <c r="ABI5" s="258"/>
      <c r="ABJ5" s="258"/>
      <c r="ABK5" s="258"/>
      <c r="ABL5" s="258"/>
      <c r="ABM5" s="258"/>
      <c r="ABN5" s="258"/>
      <c r="ABO5" s="258"/>
      <c r="ABP5" s="258"/>
      <c r="ABQ5" s="258"/>
      <c r="ABR5" s="258"/>
      <c r="ABS5" s="258"/>
      <c r="ABT5" s="258"/>
      <c r="ABU5" s="258"/>
      <c r="ABV5" s="258"/>
      <c r="ABW5" s="258"/>
      <c r="ABX5" s="258"/>
      <c r="ABY5" s="258"/>
      <c r="ABZ5" s="258"/>
      <c r="ACA5" s="258"/>
      <c r="ACB5" s="258"/>
      <c r="ACC5" s="258"/>
      <c r="ACD5" s="258"/>
      <c r="ACE5" s="258"/>
      <c r="ACF5" s="258"/>
      <c r="ACG5" s="258"/>
      <c r="ACH5" s="258"/>
      <c r="ACI5" s="258"/>
      <c r="ACJ5" s="258"/>
      <c r="ACK5" s="258"/>
      <c r="ACL5" s="258"/>
      <c r="ACM5" s="258"/>
      <c r="ACN5" s="258"/>
      <c r="ACO5" s="258"/>
      <c r="ACP5" s="258"/>
      <c r="ACQ5" s="258"/>
      <c r="ACR5" s="258"/>
      <c r="ACS5" s="258"/>
      <c r="ACT5" s="258"/>
      <c r="ACU5" s="258"/>
      <c r="ACV5" s="258"/>
      <c r="ACW5" s="258"/>
      <c r="ACX5" s="258"/>
      <c r="ACY5" s="258"/>
      <c r="ACZ5" s="258"/>
      <c r="ADA5" s="258"/>
      <c r="ADB5" s="258"/>
      <c r="ADC5" s="258"/>
      <c r="ADD5" s="258"/>
      <c r="ADE5" s="258"/>
      <c r="ADF5" s="258"/>
      <c r="ADG5" s="258"/>
      <c r="ADH5" s="258"/>
      <c r="ADI5" s="258"/>
      <c r="ADJ5" s="258"/>
      <c r="ADK5" s="258"/>
      <c r="ADL5" s="258"/>
      <c r="ADM5" s="258"/>
      <c r="ADN5" s="258"/>
      <c r="ADO5" s="258"/>
      <c r="ADP5" s="258"/>
      <c r="ADQ5" s="258"/>
      <c r="ADR5" s="258"/>
      <c r="ADS5" s="258"/>
      <c r="ADT5" s="258"/>
      <c r="ADU5" s="258"/>
      <c r="ADV5" s="258"/>
      <c r="ADW5" s="258"/>
      <c r="ADX5" s="258"/>
      <c r="ADY5" s="258"/>
      <c r="ADZ5" s="258"/>
      <c r="AEA5" s="258"/>
      <c r="AEB5" s="258"/>
      <c r="AEC5" s="258"/>
      <c r="AED5" s="258"/>
      <c r="AEE5" s="258"/>
      <c r="AEF5" s="258"/>
      <c r="AEG5" s="258"/>
      <c r="AEH5" s="258"/>
      <c r="AEI5" s="258"/>
      <c r="AEJ5" s="258"/>
      <c r="AEK5" s="258"/>
      <c r="AEL5" s="258"/>
      <c r="AEM5" s="258"/>
      <c r="AEN5" s="258"/>
      <c r="AEO5" s="258"/>
      <c r="AEP5" s="258"/>
      <c r="AEQ5" s="258"/>
      <c r="AER5" s="258"/>
      <c r="AES5" s="258"/>
      <c r="AET5" s="258"/>
      <c r="AEU5" s="258"/>
      <c r="AEV5" s="258"/>
      <c r="AEW5" s="258"/>
      <c r="AEX5" s="258"/>
      <c r="AEY5" s="258"/>
      <c r="AEZ5" s="258"/>
      <c r="AFA5" s="258"/>
      <c r="AFB5" s="258"/>
      <c r="AFC5" s="258"/>
      <c r="AFD5" s="258"/>
      <c r="AFE5" s="258"/>
      <c r="AFF5" s="258"/>
      <c r="AFG5" s="258"/>
      <c r="AFH5" s="258"/>
      <c r="AFI5" s="258"/>
      <c r="AFJ5" s="258"/>
      <c r="AFK5" s="258"/>
      <c r="AFL5" s="258"/>
      <c r="AFM5" s="258"/>
      <c r="AFN5" s="258"/>
      <c r="AFO5" s="258"/>
      <c r="AFP5" s="258"/>
      <c r="AFQ5" s="258"/>
      <c r="AFR5" s="258"/>
      <c r="AFS5" s="258"/>
      <c r="AFT5" s="258"/>
      <c r="AFU5" s="258"/>
      <c r="AFV5" s="258"/>
      <c r="AFW5" s="258"/>
      <c r="AFX5" s="258"/>
      <c r="AFY5" s="258"/>
      <c r="AFZ5" s="258"/>
      <c r="AGA5" s="258"/>
      <c r="AGB5" s="258"/>
      <c r="AGC5" s="258"/>
      <c r="AGD5" s="258"/>
      <c r="AGE5" s="258"/>
      <c r="AGF5" s="258"/>
      <c r="AGG5" s="258"/>
      <c r="AGH5" s="258"/>
      <c r="AGI5" s="258"/>
      <c r="AGJ5" s="258"/>
      <c r="AGK5" s="258"/>
      <c r="AGL5" s="258"/>
      <c r="AGM5" s="258"/>
      <c r="AGN5" s="258"/>
      <c r="AGO5" s="258"/>
      <c r="AGP5" s="258"/>
      <c r="AGQ5" s="258"/>
      <c r="AGR5" s="258"/>
      <c r="AGS5" s="258"/>
      <c r="AGT5" s="258"/>
      <c r="AGU5" s="258"/>
      <c r="AGV5" s="258"/>
      <c r="AGW5" s="258"/>
      <c r="AGX5" s="258"/>
      <c r="AGY5" s="258"/>
      <c r="AGZ5" s="258"/>
      <c r="AHA5" s="258"/>
    </row>
    <row r="6" spans="1:885" x14ac:dyDescent="0.3">
      <c r="A6" s="267"/>
      <c r="B6" s="268"/>
      <c r="C6" s="269"/>
      <c r="D6" s="272"/>
      <c r="E6" s="269"/>
      <c r="F6" s="273"/>
      <c r="G6" s="269"/>
      <c r="H6" s="269"/>
      <c r="I6" s="269"/>
      <c r="J6" s="274"/>
      <c r="K6" s="273"/>
      <c r="L6" s="274"/>
      <c r="M6" s="268"/>
      <c r="N6" s="298"/>
      <c r="O6" s="271"/>
      <c r="P6" s="247"/>
      <c r="Q6" s="247"/>
      <c r="R6" s="247"/>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c r="BY6" s="247"/>
      <c r="BZ6" s="247"/>
      <c r="CA6" s="247"/>
      <c r="CB6" s="247"/>
      <c r="CC6" s="247"/>
      <c r="CD6" s="247"/>
      <c r="CE6" s="247"/>
      <c r="CF6" s="247"/>
      <c r="CG6" s="247"/>
      <c r="CH6" s="247"/>
      <c r="CI6" s="247"/>
      <c r="CJ6" s="247"/>
      <c r="CK6" s="247"/>
      <c r="CL6" s="247"/>
      <c r="CM6" s="247"/>
      <c r="CN6" s="247"/>
      <c r="CO6" s="247"/>
      <c r="CP6" s="247"/>
      <c r="CQ6" s="247"/>
      <c r="CR6" s="247"/>
      <c r="CS6" s="247"/>
      <c r="CT6" s="247"/>
      <c r="CU6" s="247"/>
      <c r="CV6" s="247"/>
      <c r="CW6" s="247"/>
      <c r="CX6" s="247"/>
      <c r="CY6" s="247"/>
      <c r="CZ6" s="247"/>
      <c r="DA6" s="247"/>
      <c r="DB6" s="247"/>
      <c r="DC6" s="247"/>
      <c r="DD6" s="247"/>
      <c r="DE6" s="247"/>
      <c r="DF6" s="247"/>
      <c r="DG6" s="247"/>
      <c r="DH6" s="247"/>
      <c r="DI6" s="247"/>
      <c r="DJ6" s="247"/>
      <c r="DK6" s="247"/>
      <c r="DL6" s="247"/>
      <c r="DM6" s="247"/>
      <c r="DN6" s="247"/>
      <c r="DO6" s="247"/>
      <c r="DP6" s="247"/>
      <c r="DQ6" s="247"/>
      <c r="DR6" s="247"/>
      <c r="DS6" s="247"/>
      <c r="DT6" s="247"/>
      <c r="DU6" s="247"/>
      <c r="DV6" s="247"/>
      <c r="DW6" s="247"/>
      <c r="DX6" s="247"/>
      <c r="DY6" s="247"/>
      <c r="DZ6" s="247"/>
      <c r="EA6" s="247"/>
      <c r="EB6" s="247"/>
      <c r="EC6" s="247"/>
      <c r="ED6" s="247"/>
      <c r="EE6" s="247"/>
      <c r="EF6" s="247"/>
      <c r="EG6" s="247"/>
      <c r="EH6" s="247"/>
      <c r="EI6" s="247"/>
      <c r="EJ6" s="247"/>
      <c r="EK6" s="247"/>
      <c r="EL6" s="247"/>
      <c r="EM6" s="247"/>
      <c r="EN6" s="247"/>
      <c r="EO6" s="247"/>
      <c r="EP6" s="247"/>
      <c r="EQ6" s="247"/>
      <c r="ER6" s="247"/>
      <c r="ES6" s="247"/>
      <c r="ET6" s="247"/>
      <c r="EU6" s="247"/>
      <c r="EV6" s="247"/>
      <c r="EW6" s="247"/>
      <c r="EX6" s="247"/>
      <c r="EY6" s="247"/>
      <c r="EZ6" s="247"/>
      <c r="FA6" s="247"/>
      <c r="FB6" s="247"/>
      <c r="FC6" s="247"/>
      <c r="FD6" s="247"/>
      <c r="FE6" s="247"/>
      <c r="FF6" s="247"/>
      <c r="FG6" s="247"/>
      <c r="FH6" s="247"/>
      <c r="FI6" s="247"/>
      <c r="FJ6" s="247"/>
      <c r="FK6" s="247"/>
      <c r="FL6" s="247"/>
      <c r="FM6" s="247"/>
      <c r="FN6" s="247"/>
      <c r="FO6" s="247"/>
      <c r="FP6" s="247"/>
      <c r="FQ6" s="247"/>
      <c r="FR6" s="247"/>
      <c r="FS6" s="247"/>
      <c r="FT6" s="247"/>
      <c r="FU6" s="247"/>
      <c r="FV6" s="247"/>
      <c r="FW6" s="247"/>
      <c r="FX6" s="247"/>
      <c r="FY6" s="247"/>
      <c r="FZ6" s="247"/>
      <c r="GA6" s="247"/>
      <c r="GB6" s="247"/>
      <c r="GC6" s="247"/>
      <c r="GD6" s="247"/>
      <c r="GE6" s="247"/>
      <c r="GF6" s="247"/>
      <c r="GG6" s="247"/>
      <c r="GH6" s="247"/>
      <c r="GI6" s="247"/>
      <c r="GJ6" s="247"/>
      <c r="GK6" s="247"/>
      <c r="GL6" s="247"/>
      <c r="GM6" s="247"/>
      <c r="GN6" s="247"/>
      <c r="GO6" s="247"/>
      <c r="GP6" s="247"/>
      <c r="GQ6" s="247"/>
      <c r="GR6" s="247"/>
      <c r="GS6" s="247"/>
      <c r="GT6" s="247"/>
      <c r="GU6" s="247"/>
      <c r="GV6" s="247"/>
      <c r="GW6" s="247"/>
      <c r="GX6" s="247"/>
      <c r="GY6" s="247"/>
      <c r="GZ6" s="247"/>
      <c r="HA6" s="247"/>
      <c r="HB6" s="247"/>
      <c r="HC6" s="247"/>
      <c r="HD6" s="247"/>
      <c r="HE6" s="247"/>
      <c r="HF6" s="247"/>
      <c r="HG6" s="247"/>
      <c r="HH6" s="247"/>
      <c r="HI6" s="247"/>
      <c r="HJ6" s="247"/>
      <c r="HK6" s="247"/>
      <c r="HL6" s="247"/>
      <c r="HM6" s="247"/>
      <c r="HN6" s="247"/>
      <c r="HO6" s="247"/>
      <c r="HP6" s="247"/>
      <c r="HQ6" s="247"/>
      <c r="HR6" s="247"/>
      <c r="HS6" s="247"/>
      <c r="HT6" s="247"/>
      <c r="HU6" s="247"/>
      <c r="HV6" s="247"/>
      <c r="HW6" s="247"/>
      <c r="HX6" s="247"/>
      <c r="HY6" s="247"/>
      <c r="HZ6" s="247"/>
      <c r="IA6" s="247"/>
      <c r="IB6" s="247"/>
      <c r="IC6" s="247"/>
      <c r="ID6" s="247"/>
      <c r="IE6" s="247"/>
      <c r="IF6" s="247"/>
      <c r="IG6" s="247"/>
      <c r="IH6" s="247"/>
      <c r="II6" s="247"/>
      <c r="IJ6" s="247"/>
      <c r="IK6" s="247"/>
      <c r="IL6" s="247"/>
      <c r="IM6" s="247"/>
      <c r="IN6" s="247"/>
      <c r="IO6" s="247"/>
      <c r="IP6" s="247"/>
      <c r="IQ6" s="247"/>
      <c r="IR6" s="247"/>
      <c r="IS6" s="247"/>
      <c r="IT6" s="247"/>
      <c r="IU6" s="247"/>
      <c r="IV6" s="247"/>
      <c r="IW6" s="247"/>
      <c r="IX6" s="247"/>
      <c r="IY6" s="247"/>
      <c r="IZ6" s="247"/>
      <c r="JA6" s="247"/>
      <c r="JB6" s="247"/>
      <c r="JC6" s="247"/>
      <c r="JD6" s="247"/>
      <c r="JE6" s="247"/>
      <c r="JF6" s="247"/>
      <c r="JG6" s="247"/>
      <c r="JH6" s="247"/>
      <c r="JI6" s="247"/>
      <c r="JJ6" s="247"/>
      <c r="JK6" s="247"/>
      <c r="JL6" s="247"/>
      <c r="JM6" s="247"/>
      <c r="JN6" s="247"/>
      <c r="JO6" s="247"/>
      <c r="JP6" s="247"/>
      <c r="JQ6" s="247"/>
      <c r="JR6" s="247"/>
      <c r="JS6" s="247"/>
      <c r="JT6" s="247"/>
      <c r="JU6" s="247"/>
      <c r="JV6" s="247"/>
      <c r="JW6" s="247"/>
      <c r="JX6" s="247"/>
      <c r="JY6" s="247"/>
      <c r="JZ6" s="247"/>
      <c r="KA6" s="247"/>
      <c r="KB6" s="247"/>
      <c r="KC6" s="247"/>
      <c r="KD6" s="247"/>
      <c r="KE6" s="247"/>
      <c r="KF6" s="247"/>
      <c r="KG6" s="247"/>
      <c r="KH6" s="247"/>
      <c r="KI6" s="247"/>
      <c r="KJ6" s="247"/>
      <c r="KK6" s="247"/>
      <c r="KL6" s="247"/>
      <c r="KM6" s="247"/>
      <c r="KN6" s="247"/>
      <c r="KO6" s="247"/>
      <c r="KP6" s="247"/>
      <c r="KQ6" s="247"/>
      <c r="KR6" s="247"/>
      <c r="KS6" s="247"/>
      <c r="KT6" s="247"/>
      <c r="KU6" s="247"/>
      <c r="KV6" s="247"/>
      <c r="KW6" s="247"/>
      <c r="KX6" s="247"/>
      <c r="KY6" s="247"/>
      <c r="KZ6" s="247"/>
      <c r="LA6" s="247"/>
      <c r="LB6" s="247"/>
      <c r="LC6" s="247"/>
      <c r="LD6" s="247"/>
      <c r="LE6" s="247"/>
      <c r="LF6" s="247"/>
      <c r="LG6" s="247"/>
      <c r="LH6" s="247"/>
      <c r="LI6" s="247"/>
      <c r="LJ6" s="247"/>
      <c r="LK6" s="247"/>
      <c r="LL6" s="247"/>
      <c r="LM6" s="247"/>
      <c r="LN6" s="247"/>
      <c r="LO6" s="247"/>
      <c r="LP6" s="247"/>
      <c r="LQ6" s="247"/>
      <c r="LR6" s="247"/>
      <c r="LS6" s="247"/>
      <c r="LT6" s="247"/>
      <c r="LU6" s="247"/>
      <c r="LV6" s="247"/>
      <c r="LW6" s="247"/>
      <c r="LX6" s="247"/>
      <c r="LY6" s="247"/>
      <c r="LZ6" s="247"/>
      <c r="MA6" s="247"/>
      <c r="MB6" s="247"/>
      <c r="MC6" s="247"/>
      <c r="MD6" s="247"/>
      <c r="ME6" s="247"/>
      <c r="MF6" s="247"/>
      <c r="MG6" s="247"/>
      <c r="MH6" s="247"/>
      <c r="MI6" s="247"/>
      <c r="MJ6" s="247"/>
      <c r="MK6" s="247"/>
      <c r="ML6" s="247"/>
      <c r="MM6" s="247"/>
      <c r="MN6" s="247"/>
      <c r="MO6" s="247"/>
      <c r="MP6" s="247"/>
      <c r="MQ6" s="247"/>
      <c r="MR6" s="247"/>
      <c r="MS6" s="247"/>
      <c r="MT6" s="247"/>
      <c r="MU6" s="247"/>
      <c r="MV6" s="247"/>
      <c r="MW6" s="247"/>
      <c r="MX6" s="247"/>
      <c r="MY6" s="247"/>
      <c r="MZ6" s="247"/>
      <c r="NA6" s="247"/>
      <c r="NB6" s="247"/>
      <c r="NC6" s="247"/>
      <c r="ND6" s="247"/>
      <c r="NE6" s="247"/>
      <c r="NF6" s="247"/>
      <c r="NG6" s="247"/>
      <c r="NH6" s="247"/>
      <c r="NI6" s="247"/>
      <c r="NJ6" s="247"/>
      <c r="NK6" s="247"/>
      <c r="NL6" s="247"/>
      <c r="NM6" s="247"/>
      <c r="NN6" s="247"/>
      <c r="NO6" s="247"/>
      <c r="NP6" s="247"/>
      <c r="NQ6" s="247"/>
      <c r="NR6" s="247"/>
      <c r="NS6" s="247"/>
      <c r="NT6" s="247"/>
      <c r="NU6" s="247"/>
      <c r="NV6" s="247"/>
      <c r="NW6" s="247"/>
      <c r="NX6" s="247"/>
      <c r="NY6" s="247"/>
      <c r="NZ6" s="247"/>
      <c r="OA6" s="247"/>
      <c r="OB6" s="247"/>
      <c r="OC6" s="247"/>
      <c r="OD6" s="247"/>
      <c r="OE6" s="247"/>
      <c r="OF6" s="247"/>
      <c r="OG6" s="247"/>
      <c r="OH6" s="247"/>
      <c r="OI6" s="247"/>
      <c r="OJ6" s="247"/>
      <c r="OK6" s="247"/>
      <c r="OL6" s="247"/>
      <c r="OM6" s="247"/>
      <c r="ON6" s="247"/>
      <c r="OO6" s="247"/>
      <c r="OP6" s="247"/>
      <c r="OQ6" s="247"/>
      <c r="OR6" s="247"/>
      <c r="OS6" s="247"/>
      <c r="OT6" s="247"/>
      <c r="OU6" s="247"/>
      <c r="OV6" s="247"/>
      <c r="OW6" s="247"/>
      <c r="OX6" s="247"/>
      <c r="OY6" s="247"/>
      <c r="OZ6" s="247"/>
      <c r="PA6" s="247"/>
      <c r="PB6" s="247"/>
      <c r="PC6" s="247"/>
      <c r="PD6" s="247"/>
      <c r="PE6" s="247"/>
      <c r="PF6" s="247"/>
      <c r="PG6" s="247"/>
      <c r="PH6" s="247"/>
      <c r="PI6" s="247"/>
      <c r="PJ6" s="247"/>
      <c r="PK6" s="247"/>
      <c r="PL6" s="247"/>
      <c r="PM6" s="247"/>
      <c r="PN6" s="247"/>
      <c r="PO6" s="247"/>
      <c r="PP6" s="247"/>
      <c r="PQ6" s="247"/>
      <c r="PR6" s="247"/>
      <c r="PS6" s="247"/>
      <c r="PT6" s="247"/>
      <c r="PU6" s="247"/>
      <c r="PV6" s="247"/>
      <c r="PW6" s="247"/>
      <c r="PX6" s="247"/>
      <c r="PY6" s="247"/>
      <c r="PZ6" s="247"/>
      <c r="QA6" s="247"/>
      <c r="QB6" s="247"/>
      <c r="QC6" s="247"/>
      <c r="QD6" s="247"/>
      <c r="QE6" s="247"/>
      <c r="QF6" s="247"/>
      <c r="QG6" s="247"/>
      <c r="QH6" s="247"/>
      <c r="QI6" s="247"/>
      <c r="QJ6" s="247"/>
      <c r="QK6" s="247"/>
      <c r="QL6" s="247"/>
      <c r="QM6" s="247"/>
      <c r="QN6" s="247"/>
      <c r="QO6" s="247"/>
      <c r="QP6" s="247"/>
      <c r="QQ6" s="247"/>
      <c r="QR6" s="247"/>
      <c r="QS6" s="247"/>
      <c r="QT6" s="247"/>
      <c r="QU6" s="247"/>
      <c r="QV6" s="247"/>
      <c r="QW6" s="247"/>
      <c r="QX6" s="247"/>
      <c r="QY6" s="247"/>
      <c r="QZ6" s="247"/>
      <c r="RA6" s="247"/>
      <c r="RB6" s="247"/>
      <c r="RC6" s="247"/>
      <c r="RD6" s="247"/>
      <c r="RE6" s="247"/>
      <c r="RF6" s="247"/>
      <c r="RG6" s="247"/>
      <c r="RH6" s="247"/>
      <c r="RI6" s="247"/>
      <c r="RJ6" s="247"/>
      <c r="RK6" s="247"/>
      <c r="RL6" s="247"/>
      <c r="RM6" s="247"/>
      <c r="RN6" s="247"/>
      <c r="RO6" s="247"/>
      <c r="RP6" s="247"/>
      <c r="RQ6" s="247"/>
      <c r="RR6" s="247"/>
      <c r="RS6" s="247"/>
      <c r="RT6" s="247"/>
      <c r="RU6" s="247"/>
      <c r="RV6" s="247"/>
      <c r="RW6" s="247"/>
      <c r="RX6" s="247"/>
      <c r="RY6" s="247"/>
      <c r="RZ6" s="247"/>
      <c r="SA6" s="247"/>
      <c r="SB6" s="247"/>
      <c r="SC6" s="247"/>
      <c r="SD6" s="247"/>
      <c r="SE6" s="247"/>
      <c r="SF6" s="247"/>
      <c r="SG6" s="247"/>
      <c r="SH6" s="247"/>
      <c r="SI6" s="247"/>
      <c r="SJ6" s="247"/>
      <c r="SK6" s="247"/>
      <c r="SL6" s="247"/>
      <c r="SM6" s="247"/>
      <c r="SN6" s="247"/>
      <c r="SO6" s="247"/>
      <c r="SP6" s="247"/>
      <c r="SQ6" s="247"/>
      <c r="SR6" s="247"/>
      <c r="SS6" s="247"/>
      <c r="ST6" s="247"/>
      <c r="SU6" s="247"/>
      <c r="SV6" s="247"/>
      <c r="SW6" s="247"/>
      <c r="SX6" s="247"/>
      <c r="SY6" s="247"/>
      <c r="SZ6" s="247"/>
      <c r="TA6" s="247"/>
      <c r="TB6" s="247"/>
      <c r="TC6" s="247"/>
      <c r="TD6" s="247"/>
      <c r="TE6" s="247"/>
      <c r="TF6" s="247"/>
      <c r="TG6" s="247"/>
      <c r="TH6" s="247"/>
      <c r="TI6" s="247"/>
      <c r="TJ6" s="247"/>
      <c r="TK6" s="247"/>
      <c r="TL6" s="247"/>
      <c r="TM6" s="247"/>
      <c r="TN6" s="247"/>
      <c r="TO6" s="247"/>
      <c r="TP6" s="247"/>
      <c r="TQ6" s="247"/>
      <c r="TR6" s="247"/>
      <c r="TS6" s="247"/>
      <c r="TT6" s="247"/>
      <c r="TU6" s="247"/>
      <c r="TV6" s="247"/>
      <c r="TW6" s="247"/>
      <c r="TX6" s="247"/>
      <c r="TY6" s="247"/>
      <c r="TZ6" s="247"/>
      <c r="UA6" s="247"/>
      <c r="UB6" s="247"/>
      <c r="UC6" s="247"/>
      <c r="UD6" s="247"/>
      <c r="UE6" s="247"/>
      <c r="UF6" s="247"/>
      <c r="UG6" s="247"/>
      <c r="UH6" s="247"/>
      <c r="UI6" s="247"/>
      <c r="UJ6" s="247"/>
      <c r="UK6" s="247"/>
      <c r="UL6" s="247"/>
      <c r="UM6" s="247"/>
      <c r="UN6" s="247"/>
      <c r="UO6" s="247"/>
      <c r="UP6" s="247"/>
      <c r="UQ6" s="247"/>
      <c r="UR6" s="247"/>
      <c r="US6" s="247"/>
      <c r="UT6" s="247"/>
      <c r="UU6" s="247"/>
      <c r="UV6" s="247"/>
      <c r="UW6" s="247"/>
      <c r="UX6" s="247"/>
      <c r="UY6" s="247"/>
      <c r="UZ6" s="247"/>
      <c r="VA6" s="247"/>
      <c r="VB6" s="247"/>
      <c r="VC6" s="247"/>
      <c r="VD6" s="247"/>
      <c r="VE6" s="247"/>
      <c r="VF6" s="247"/>
      <c r="VG6" s="247"/>
      <c r="VH6" s="247"/>
      <c r="VI6" s="247"/>
      <c r="VJ6" s="247"/>
      <c r="VK6" s="247"/>
      <c r="VL6" s="247"/>
      <c r="VM6" s="247"/>
      <c r="VN6" s="247"/>
      <c r="VO6" s="247"/>
      <c r="VP6" s="247"/>
      <c r="VQ6" s="247"/>
      <c r="VR6" s="247"/>
      <c r="VS6" s="247"/>
      <c r="VT6" s="247"/>
      <c r="VU6" s="247"/>
      <c r="VV6" s="247"/>
      <c r="VW6" s="247"/>
      <c r="VX6" s="247"/>
      <c r="VY6" s="247"/>
      <c r="VZ6" s="247"/>
      <c r="WA6" s="247"/>
      <c r="WB6" s="247"/>
      <c r="WC6" s="247"/>
      <c r="WD6" s="247"/>
      <c r="WE6" s="247"/>
      <c r="WF6" s="247"/>
      <c r="WG6" s="247"/>
      <c r="WH6" s="247"/>
      <c r="WI6" s="247"/>
      <c r="WJ6" s="247"/>
      <c r="WK6" s="247"/>
      <c r="WL6" s="247"/>
      <c r="WM6" s="247"/>
      <c r="WN6" s="247"/>
      <c r="WO6" s="247"/>
      <c r="WP6" s="247"/>
      <c r="WQ6" s="247"/>
      <c r="WR6" s="247"/>
      <c r="WS6" s="247"/>
      <c r="WT6" s="247"/>
      <c r="WU6" s="247"/>
      <c r="WV6" s="247"/>
      <c r="WW6" s="247"/>
      <c r="WX6" s="247"/>
      <c r="WY6" s="247"/>
      <c r="WZ6" s="247"/>
      <c r="XA6" s="247"/>
      <c r="XB6" s="247"/>
      <c r="XC6" s="247"/>
      <c r="XD6" s="247"/>
      <c r="XE6" s="247"/>
      <c r="XF6" s="247"/>
      <c r="XG6" s="247"/>
      <c r="XH6" s="247"/>
      <c r="XI6" s="247"/>
      <c r="XJ6" s="247"/>
      <c r="XK6" s="247"/>
      <c r="XL6" s="247"/>
      <c r="XM6" s="247"/>
      <c r="XN6" s="247"/>
      <c r="XO6" s="247"/>
      <c r="XP6" s="247"/>
      <c r="XQ6" s="247"/>
      <c r="XR6" s="247"/>
      <c r="XS6" s="247"/>
      <c r="XT6" s="247"/>
      <c r="XU6" s="247"/>
      <c r="XV6" s="247"/>
      <c r="XW6" s="247"/>
      <c r="XX6" s="247"/>
      <c r="XY6" s="247"/>
      <c r="XZ6" s="247"/>
      <c r="YA6" s="247"/>
      <c r="YB6" s="247"/>
      <c r="YC6" s="247"/>
      <c r="YD6" s="247"/>
      <c r="YE6" s="247"/>
      <c r="YF6" s="247"/>
      <c r="YG6" s="247"/>
      <c r="YH6" s="247"/>
      <c r="YI6" s="247"/>
      <c r="YJ6" s="247"/>
      <c r="YK6" s="247"/>
      <c r="YL6" s="247"/>
      <c r="YM6" s="247"/>
      <c r="YN6" s="247"/>
      <c r="YO6" s="247"/>
      <c r="YP6" s="247"/>
      <c r="YQ6" s="247"/>
      <c r="YR6" s="247"/>
      <c r="YS6" s="247"/>
      <c r="YT6" s="247"/>
      <c r="YU6" s="247"/>
      <c r="YV6" s="247"/>
      <c r="YW6" s="247"/>
      <c r="YX6" s="247"/>
      <c r="YY6" s="247"/>
      <c r="YZ6" s="247"/>
      <c r="ZA6" s="247"/>
      <c r="ZB6" s="247"/>
      <c r="ZC6" s="247"/>
      <c r="ZD6" s="247"/>
      <c r="ZE6" s="247"/>
      <c r="ZF6" s="247"/>
      <c r="ZG6" s="247"/>
      <c r="ZH6" s="247"/>
      <c r="ZI6" s="247"/>
      <c r="ZJ6" s="247"/>
      <c r="ZK6" s="247"/>
      <c r="ZL6" s="247"/>
      <c r="ZM6" s="247"/>
      <c r="ZN6" s="247"/>
      <c r="ZO6" s="247"/>
      <c r="ZP6" s="247"/>
      <c r="ZQ6" s="247"/>
      <c r="ZR6" s="247"/>
      <c r="ZS6" s="247"/>
      <c r="ZT6" s="247"/>
      <c r="ZU6" s="247"/>
      <c r="ZV6" s="247"/>
      <c r="ZW6" s="247"/>
      <c r="ZX6" s="247"/>
      <c r="ZY6" s="247"/>
      <c r="ZZ6" s="247"/>
      <c r="AAA6" s="247"/>
      <c r="AAB6" s="247"/>
      <c r="AAC6" s="247"/>
      <c r="AAD6" s="247"/>
      <c r="AAE6" s="247"/>
      <c r="AAF6" s="247"/>
      <c r="AAG6" s="247"/>
      <c r="AAH6" s="247"/>
      <c r="AAI6" s="247"/>
      <c r="AAJ6" s="247"/>
      <c r="AAK6" s="247"/>
      <c r="AAL6" s="247"/>
      <c r="AAM6" s="247"/>
      <c r="AAN6" s="247"/>
      <c r="AAO6" s="247"/>
      <c r="AAP6" s="247"/>
      <c r="AAQ6" s="247"/>
      <c r="AAR6" s="247"/>
      <c r="AAS6" s="247"/>
      <c r="AAT6" s="247"/>
      <c r="AAU6" s="247"/>
      <c r="AAV6" s="247"/>
      <c r="AAW6" s="247"/>
      <c r="AAX6" s="247"/>
      <c r="AAY6" s="247"/>
      <c r="AAZ6" s="247"/>
      <c r="ABA6" s="247"/>
      <c r="ABB6" s="247"/>
      <c r="ABC6" s="247"/>
      <c r="ABD6" s="247"/>
      <c r="ABE6" s="247"/>
      <c r="ABF6" s="247"/>
      <c r="ABG6" s="247"/>
      <c r="ABH6" s="247"/>
      <c r="ABI6" s="247"/>
      <c r="ABJ6" s="247"/>
      <c r="ABK6" s="247"/>
      <c r="ABL6" s="247"/>
      <c r="ABM6" s="247"/>
      <c r="ABN6" s="247"/>
      <c r="ABO6" s="247"/>
      <c r="ABP6" s="247"/>
      <c r="ABQ6" s="247"/>
      <c r="ABR6" s="247"/>
      <c r="ABS6" s="247"/>
      <c r="ABT6" s="247"/>
      <c r="ABU6" s="247"/>
      <c r="ABV6" s="247"/>
      <c r="ABW6" s="247"/>
      <c r="ABX6" s="247"/>
      <c r="ABY6" s="247"/>
      <c r="ABZ6" s="247"/>
      <c r="ACA6" s="247"/>
      <c r="ACB6" s="247"/>
      <c r="ACC6" s="247"/>
      <c r="ACD6" s="247"/>
      <c r="ACE6" s="247"/>
      <c r="ACF6" s="247"/>
      <c r="ACG6" s="247"/>
      <c r="ACH6" s="247"/>
      <c r="ACI6" s="247"/>
      <c r="ACJ6" s="247"/>
      <c r="ACK6" s="247"/>
      <c r="ACL6" s="247"/>
      <c r="ACM6" s="247"/>
      <c r="ACN6" s="247"/>
      <c r="ACO6" s="247"/>
      <c r="ACP6" s="247"/>
      <c r="ACQ6" s="247"/>
      <c r="ACR6" s="247"/>
      <c r="ACS6" s="247"/>
      <c r="ACT6" s="247"/>
      <c r="ACU6" s="247"/>
      <c r="ACV6" s="247"/>
      <c r="ACW6" s="247"/>
      <c r="ACX6" s="247"/>
      <c r="ACY6" s="247"/>
      <c r="ACZ6" s="247"/>
      <c r="ADA6" s="247"/>
      <c r="ADB6" s="247"/>
      <c r="ADC6" s="247"/>
      <c r="ADD6" s="247"/>
      <c r="ADE6" s="247"/>
      <c r="ADF6" s="247"/>
      <c r="ADG6" s="247"/>
      <c r="ADH6" s="247"/>
      <c r="ADI6" s="247"/>
      <c r="ADJ6" s="247"/>
      <c r="ADK6" s="247"/>
      <c r="ADL6" s="247"/>
      <c r="ADM6" s="247"/>
      <c r="ADN6" s="247"/>
      <c r="ADO6" s="247"/>
      <c r="ADP6" s="247"/>
      <c r="ADQ6" s="247"/>
      <c r="ADR6" s="247"/>
      <c r="ADS6" s="247"/>
      <c r="ADT6" s="247"/>
      <c r="ADU6" s="247"/>
      <c r="ADV6" s="247"/>
      <c r="ADW6" s="247"/>
      <c r="ADX6" s="247"/>
      <c r="ADY6" s="247"/>
      <c r="ADZ6" s="247"/>
      <c r="AEA6" s="247"/>
      <c r="AEB6" s="247"/>
      <c r="AEC6" s="247"/>
      <c r="AED6" s="247"/>
      <c r="AEE6" s="247"/>
      <c r="AEF6" s="247"/>
      <c r="AEG6" s="247"/>
      <c r="AEH6" s="247"/>
      <c r="AEI6" s="247"/>
      <c r="AEJ6" s="247"/>
      <c r="AEK6" s="247"/>
      <c r="AEL6" s="247"/>
      <c r="AEM6" s="247"/>
      <c r="AEN6" s="247"/>
      <c r="AEO6" s="247"/>
      <c r="AEP6" s="247"/>
      <c r="AEQ6" s="247"/>
      <c r="AER6" s="247"/>
      <c r="AES6" s="247"/>
      <c r="AET6" s="247"/>
      <c r="AEU6" s="247"/>
      <c r="AEV6" s="247"/>
      <c r="AEW6" s="247"/>
      <c r="AEX6" s="247"/>
      <c r="AEY6" s="247"/>
      <c r="AEZ6" s="247"/>
      <c r="AFA6" s="247"/>
      <c r="AFB6" s="247"/>
      <c r="AFC6" s="247"/>
      <c r="AFD6" s="247"/>
      <c r="AFE6" s="247"/>
      <c r="AFF6" s="247"/>
      <c r="AFG6" s="247"/>
      <c r="AFH6" s="247"/>
      <c r="AFI6" s="247"/>
      <c r="AFJ6" s="247"/>
      <c r="AFK6" s="247"/>
      <c r="AFL6" s="247"/>
      <c r="AFM6" s="247"/>
      <c r="AFN6" s="247"/>
      <c r="AFO6" s="247"/>
      <c r="AFP6" s="247"/>
      <c r="AFQ6" s="247"/>
      <c r="AFR6" s="247"/>
      <c r="AFS6" s="247"/>
      <c r="AFT6" s="247"/>
      <c r="AFU6" s="247"/>
      <c r="AFV6" s="247"/>
      <c r="AFW6" s="247"/>
      <c r="AFX6" s="247"/>
      <c r="AFY6" s="247"/>
      <c r="AFZ6" s="247"/>
      <c r="AGA6" s="247"/>
      <c r="AGB6" s="247"/>
      <c r="AGC6" s="247"/>
      <c r="AGD6" s="247"/>
      <c r="AGE6" s="247"/>
      <c r="AGF6" s="247"/>
      <c r="AGG6" s="247"/>
      <c r="AGH6" s="247"/>
      <c r="AGI6" s="247"/>
      <c r="AGJ6" s="247"/>
      <c r="AGK6" s="247"/>
      <c r="AGL6" s="247"/>
      <c r="AGM6" s="247"/>
      <c r="AGN6" s="247"/>
      <c r="AGO6" s="247"/>
      <c r="AGP6" s="247"/>
      <c r="AGQ6" s="247"/>
      <c r="AGR6" s="247"/>
      <c r="AGS6" s="247"/>
      <c r="AGT6" s="247"/>
      <c r="AGU6" s="247"/>
      <c r="AGV6" s="247"/>
      <c r="AGW6" s="247"/>
      <c r="AGX6" s="247"/>
      <c r="AGY6" s="247"/>
      <c r="AGZ6" s="247"/>
      <c r="AHA6" s="247"/>
    </row>
    <row r="7" spans="1:885" ht="30" customHeight="1" x14ac:dyDescent="0.3">
      <c r="A7" s="242"/>
      <c r="B7" s="253"/>
      <c r="C7" s="253"/>
      <c r="D7" s="254"/>
      <c r="E7" s="249"/>
      <c r="F7" s="249"/>
      <c r="G7" s="249"/>
      <c r="H7" s="249"/>
      <c r="I7" s="249"/>
      <c r="J7" s="244"/>
      <c r="K7" s="253"/>
      <c r="L7" s="246"/>
      <c r="M7" s="249"/>
      <c r="N7" s="300"/>
      <c r="O7" s="243"/>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67"/>
      <c r="B8" s="269"/>
      <c r="C8" s="269"/>
      <c r="D8" s="272"/>
      <c r="E8" s="269"/>
      <c r="F8" s="269"/>
      <c r="G8" s="269"/>
      <c r="H8" s="269"/>
      <c r="I8" s="269"/>
      <c r="J8" s="275"/>
      <c r="K8" s="276"/>
      <c r="L8" s="270"/>
      <c r="M8" s="269"/>
      <c r="N8" s="301"/>
      <c r="O8" s="271"/>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30" customHeight="1" x14ac:dyDescent="0.3">
      <c r="A9" s="242"/>
      <c r="B9" s="256"/>
      <c r="C9" s="253"/>
      <c r="D9" s="254"/>
      <c r="E9" s="249"/>
      <c r="F9" s="249"/>
      <c r="G9" s="249"/>
      <c r="H9" s="249"/>
      <c r="I9" s="249"/>
      <c r="J9" s="246"/>
      <c r="K9" s="253"/>
      <c r="L9" s="243"/>
      <c r="M9" s="248"/>
      <c r="N9" s="297"/>
      <c r="O9" s="243"/>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72.599999999999994" customHeight="1" x14ac:dyDescent="0.3">
      <c r="A10" s="277"/>
      <c r="B10" s="269"/>
      <c r="C10" s="273"/>
      <c r="D10" s="273"/>
      <c r="E10" s="269"/>
      <c r="F10" s="273"/>
      <c r="G10" s="273"/>
      <c r="H10" s="273"/>
      <c r="I10" s="273"/>
      <c r="J10" s="278"/>
      <c r="K10" s="273"/>
      <c r="L10" s="278"/>
      <c r="M10" s="278"/>
      <c r="N10" s="318"/>
      <c r="O10" s="279"/>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30" customHeight="1" x14ac:dyDescent="0.35">
      <c r="A11" s="242"/>
      <c r="B11" s="265"/>
      <c r="C11" s="249"/>
      <c r="D11" s="249"/>
      <c r="E11" s="249"/>
      <c r="F11" s="249"/>
      <c r="G11" s="249"/>
      <c r="H11" s="249"/>
      <c r="I11" s="249"/>
      <c r="J11" s="250"/>
      <c r="K11" s="262"/>
      <c r="L11" s="243"/>
      <c r="M11" s="244"/>
      <c r="N11" s="302"/>
      <c r="O11" s="243"/>
      <c r="P11" s="245"/>
      <c r="Q11" s="245"/>
      <c r="R11" s="245"/>
      <c r="S11" s="245"/>
      <c r="T11" s="245"/>
      <c r="U11" s="245"/>
      <c r="V11" s="245"/>
      <c r="W11" s="245"/>
      <c r="X11" s="245"/>
      <c r="Y11" s="245"/>
      <c r="Z11" s="245"/>
      <c r="AA11" s="245"/>
      <c r="AB11" s="245"/>
      <c r="AC11" s="245"/>
      <c r="AD11" s="245"/>
      <c r="AE11" s="245"/>
      <c r="AF11" s="245"/>
      <c r="AG11" s="245"/>
      <c r="AH11" s="245"/>
      <c r="AI11" s="266"/>
      <c r="AJ11" s="245"/>
      <c r="AK11" s="245"/>
      <c r="AL11" s="245"/>
      <c r="AM11" s="245"/>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5"/>
      <c r="BN11" s="245"/>
      <c r="BO11" s="245"/>
      <c r="BP11" s="245"/>
      <c r="BQ11" s="245"/>
      <c r="BR11" s="245"/>
      <c r="BS11" s="245"/>
      <c r="BT11" s="245"/>
      <c r="BU11" s="245"/>
      <c r="BV11" s="245"/>
      <c r="BW11" s="245"/>
      <c r="BX11" s="245"/>
      <c r="BY11" s="245"/>
      <c r="BZ11" s="245"/>
      <c r="CA11" s="245"/>
      <c r="CB11" s="245"/>
      <c r="CC11" s="245"/>
      <c r="CD11" s="245"/>
      <c r="CE11" s="245"/>
      <c r="CF11" s="245"/>
      <c r="CG11" s="245"/>
      <c r="CH11" s="245"/>
      <c r="CI11" s="245"/>
      <c r="CJ11" s="245"/>
      <c r="CK11" s="245"/>
      <c r="CL11" s="245"/>
      <c r="CM11" s="245"/>
      <c r="CN11" s="245"/>
      <c r="CO11" s="245"/>
      <c r="CP11" s="245"/>
      <c r="CQ11" s="245"/>
      <c r="CR11" s="245"/>
      <c r="CS11" s="245"/>
      <c r="CT11" s="245"/>
      <c r="CU11" s="245"/>
      <c r="CV11" s="245"/>
      <c r="CW11" s="245"/>
      <c r="CX11" s="245"/>
      <c r="CY11" s="245"/>
      <c r="CZ11" s="245"/>
      <c r="DA11" s="245"/>
      <c r="DB11" s="245"/>
      <c r="DC11" s="245"/>
      <c r="DD11" s="245"/>
      <c r="DE11" s="245"/>
      <c r="DF11" s="245"/>
      <c r="DG11" s="245"/>
      <c r="DH11" s="245"/>
      <c r="DI11" s="245"/>
      <c r="DJ11" s="245"/>
      <c r="DK11" s="245"/>
      <c r="DL11" s="245"/>
      <c r="DM11" s="245"/>
      <c r="DN11" s="245"/>
      <c r="DO11" s="245"/>
      <c r="DP11" s="245"/>
      <c r="DQ11" s="245"/>
      <c r="DR11" s="245"/>
      <c r="DS11" s="245"/>
      <c r="DT11" s="245"/>
      <c r="DU11" s="245"/>
      <c r="DV11" s="245"/>
      <c r="DW11" s="245"/>
      <c r="DX11" s="245"/>
      <c r="DY11" s="245"/>
      <c r="DZ11" s="245"/>
      <c r="EA11" s="245"/>
      <c r="EB11" s="245"/>
      <c r="EC11" s="245"/>
      <c r="ED11" s="245"/>
      <c r="EE11" s="245"/>
      <c r="EF11" s="245"/>
      <c r="EG11" s="245"/>
      <c r="EH11" s="245"/>
      <c r="EI11" s="245"/>
      <c r="EJ11" s="245"/>
      <c r="EK11" s="245"/>
      <c r="EL11" s="245"/>
      <c r="EM11" s="245"/>
      <c r="EN11" s="245"/>
      <c r="EO11" s="245"/>
      <c r="EP11" s="245"/>
      <c r="EQ11" s="245"/>
      <c r="ER11" s="245"/>
      <c r="ES11" s="245"/>
      <c r="ET11" s="245"/>
      <c r="EU11" s="245"/>
      <c r="EV11" s="245"/>
      <c r="EW11" s="245"/>
      <c r="EX11" s="245"/>
      <c r="EY11" s="245"/>
      <c r="EZ11" s="245"/>
      <c r="FA11" s="245"/>
      <c r="FB11" s="245"/>
      <c r="FC11" s="245"/>
      <c r="FD11" s="245"/>
      <c r="FE11" s="245"/>
      <c r="FF11" s="245"/>
      <c r="FG11" s="245"/>
      <c r="FH11" s="245"/>
      <c r="FI11" s="245"/>
      <c r="FJ11" s="245"/>
      <c r="FK11" s="245"/>
      <c r="FL11" s="245"/>
      <c r="FM11" s="245"/>
      <c r="FN11" s="245"/>
      <c r="FO11" s="245"/>
      <c r="FP11" s="245"/>
      <c r="FQ11" s="245"/>
      <c r="FR11" s="245"/>
      <c r="FS11" s="245"/>
      <c r="FT11" s="245"/>
      <c r="FU11" s="245"/>
      <c r="FV11" s="245"/>
      <c r="FW11" s="245"/>
      <c r="FX11" s="245"/>
      <c r="FY11" s="245"/>
      <c r="FZ11" s="245"/>
      <c r="GA11" s="245"/>
      <c r="GB11" s="245"/>
      <c r="GC11" s="245"/>
      <c r="GD11" s="245"/>
      <c r="GE11" s="245"/>
      <c r="GF11" s="245"/>
      <c r="GG11" s="245"/>
      <c r="GH11" s="245"/>
      <c r="GI11" s="245"/>
      <c r="GJ11" s="245"/>
      <c r="GK11" s="245"/>
      <c r="GL11" s="245"/>
      <c r="GM11" s="245"/>
      <c r="GN11" s="245"/>
      <c r="GO11" s="245"/>
      <c r="GP11" s="245"/>
      <c r="GQ11" s="245"/>
      <c r="GR11" s="245"/>
      <c r="GS11" s="245"/>
      <c r="GT11" s="245"/>
      <c r="GU11" s="245"/>
      <c r="GV11" s="245"/>
      <c r="GW11" s="245"/>
      <c r="GX11" s="245"/>
      <c r="GY11" s="245"/>
      <c r="GZ11" s="245"/>
      <c r="HA11" s="245"/>
      <c r="HB11" s="245"/>
      <c r="HC11" s="245"/>
      <c r="HD11" s="245"/>
      <c r="HE11" s="245"/>
      <c r="HF11" s="245"/>
      <c r="HG11" s="245"/>
      <c r="HH11" s="245"/>
      <c r="HI11" s="245"/>
      <c r="HJ11" s="245"/>
      <c r="HK11" s="245"/>
      <c r="HL11" s="245"/>
      <c r="HM11" s="245"/>
      <c r="HN11" s="245"/>
      <c r="HO11" s="245"/>
      <c r="HP11" s="245"/>
      <c r="HQ11" s="245"/>
      <c r="HR11" s="245"/>
      <c r="HS11" s="245"/>
      <c r="HT11" s="245"/>
      <c r="HU11" s="245"/>
      <c r="HV11" s="245"/>
      <c r="HW11" s="245"/>
      <c r="HX11" s="245"/>
      <c r="HY11" s="245"/>
      <c r="HZ11" s="245"/>
      <c r="IA11" s="245"/>
      <c r="IB11" s="245"/>
      <c r="IC11" s="245"/>
      <c r="ID11" s="245"/>
      <c r="IE11" s="245"/>
      <c r="IF11" s="245"/>
      <c r="IG11" s="245"/>
      <c r="IH11" s="245"/>
      <c r="II11" s="245"/>
      <c r="IJ11" s="245"/>
      <c r="IK11" s="245"/>
      <c r="IL11" s="245"/>
      <c r="IM11" s="245"/>
      <c r="IN11" s="245"/>
      <c r="IO11" s="245"/>
      <c r="IP11" s="245"/>
      <c r="IQ11" s="245"/>
      <c r="IR11" s="245"/>
      <c r="IS11" s="245"/>
      <c r="IT11" s="245"/>
      <c r="IU11" s="245"/>
      <c r="IV11" s="245"/>
      <c r="IW11" s="245"/>
      <c r="IX11" s="245"/>
      <c r="IY11" s="245"/>
      <c r="IZ11" s="245"/>
      <c r="JA11" s="245"/>
      <c r="JB11" s="245"/>
      <c r="JC11" s="245"/>
      <c r="JD11" s="245"/>
      <c r="JE11" s="245"/>
      <c r="JF11" s="245"/>
      <c r="JG11" s="245"/>
      <c r="JH11" s="245"/>
      <c r="JI11" s="245"/>
      <c r="JJ11" s="245"/>
      <c r="JK11" s="245"/>
      <c r="JL11" s="245"/>
      <c r="JM11" s="245"/>
      <c r="JN11" s="245"/>
      <c r="JO11" s="245"/>
      <c r="JP11" s="245"/>
      <c r="JQ11" s="245"/>
      <c r="JR11" s="245"/>
      <c r="JS11" s="245"/>
      <c r="JT11" s="245"/>
      <c r="JU11" s="245"/>
      <c r="JV11" s="245"/>
      <c r="JW11" s="245"/>
      <c r="JX11" s="245"/>
      <c r="JY11" s="245"/>
      <c r="JZ11" s="245"/>
      <c r="KA11" s="245"/>
      <c r="KB11" s="245"/>
      <c r="KC11" s="245"/>
      <c r="KD11" s="245"/>
      <c r="KE11" s="245"/>
      <c r="KF11" s="245"/>
      <c r="KG11" s="245"/>
      <c r="KH11" s="245"/>
      <c r="KI11" s="245"/>
      <c r="KJ11" s="245"/>
      <c r="KK11" s="245"/>
      <c r="KL11" s="245"/>
      <c r="KM11" s="245"/>
      <c r="KN11" s="245"/>
      <c r="KO11" s="245"/>
      <c r="KP11" s="245"/>
      <c r="KQ11" s="245"/>
      <c r="KR11" s="245"/>
      <c r="KS11" s="245"/>
      <c r="KT11" s="245"/>
      <c r="KU11" s="245"/>
      <c r="KV11" s="245"/>
      <c r="KW11" s="245"/>
      <c r="KX11" s="245"/>
      <c r="KY11" s="245"/>
      <c r="KZ11" s="245"/>
      <c r="LA11" s="245"/>
      <c r="LB11" s="245"/>
      <c r="LC11" s="245"/>
      <c r="LD11" s="245"/>
      <c r="LE11" s="245"/>
      <c r="LF11" s="245"/>
      <c r="LG11" s="245"/>
      <c r="LH11" s="245"/>
      <c r="LI11" s="245"/>
      <c r="LJ11" s="245"/>
      <c r="LK11" s="245"/>
      <c r="LL11" s="245"/>
      <c r="LM11" s="245"/>
      <c r="LN11" s="245"/>
      <c r="LO11" s="245"/>
      <c r="LP11" s="245"/>
      <c r="LQ11" s="245"/>
      <c r="LR11" s="245"/>
      <c r="LS11" s="245"/>
      <c r="LT11" s="245"/>
      <c r="LU11" s="245"/>
      <c r="LV11" s="245"/>
      <c r="LW11" s="245"/>
      <c r="LX11" s="245"/>
      <c r="LY11" s="245"/>
      <c r="LZ11" s="245"/>
      <c r="MA11" s="245"/>
      <c r="MB11" s="245"/>
      <c r="MC11" s="245"/>
      <c r="MD11" s="245"/>
      <c r="ME11" s="245"/>
      <c r="MF11" s="245"/>
      <c r="MG11" s="245"/>
      <c r="MH11" s="245"/>
      <c r="MI11" s="245"/>
      <c r="MJ11" s="245"/>
      <c r="MK11" s="245"/>
      <c r="ML11" s="245"/>
      <c r="MM11" s="245"/>
      <c r="MN11" s="245"/>
      <c r="MO11" s="245"/>
      <c r="MP11" s="245"/>
      <c r="MQ11" s="245"/>
      <c r="MR11" s="245"/>
      <c r="MS11" s="245"/>
      <c r="MT11" s="245"/>
      <c r="MU11" s="245"/>
      <c r="MV11" s="245"/>
      <c r="MW11" s="245"/>
      <c r="MX11" s="245"/>
      <c r="MY11" s="245"/>
      <c r="MZ11" s="245"/>
      <c r="NA11" s="245"/>
      <c r="NB11" s="245"/>
      <c r="NC11" s="245"/>
      <c r="ND11" s="245"/>
      <c r="NE11" s="245"/>
      <c r="NF11" s="245"/>
      <c r="NG11" s="245"/>
      <c r="NH11" s="245"/>
      <c r="NI11" s="245"/>
      <c r="NJ11" s="245"/>
      <c r="NK11" s="245"/>
      <c r="NL11" s="245"/>
      <c r="NM11" s="245"/>
      <c r="NN11" s="245"/>
      <c r="NO11" s="245"/>
      <c r="NP11" s="245"/>
      <c r="NQ11" s="245"/>
      <c r="NR11" s="245"/>
      <c r="NS11" s="245"/>
      <c r="NT11" s="245"/>
      <c r="NU11" s="245"/>
      <c r="NV11" s="245"/>
      <c r="NW11" s="245"/>
      <c r="NX11" s="245"/>
      <c r="NY11" s="245"/>
      <c r="NZ11" s="245"/>
      <c r="OA11" s="245"/>
      <c r="OB11" s="245"/>
      <c r="OC11" s="245"/>
      <c r="OD11" s="245"/>
      <c r="OE11" s="245"/>
      <c r="OF11" s="245"/>
      <c r="OG11" s="245"/>
      <c r="OH11" s="245"/>
      <c r="OI11" s="245"/>
      <c r="OJ11" s="245"/>
      <c r="OK11" s="245"/>
      <c r="OL11" s="245"/>
      <c r="OM11" s="245"/>
      <c r="ON11" s="245"/>
      <c r="OO11" s="245"/>
      <c r="OP11" s="245"/>
      <c r="OQ11" s="245"/>
      <c r="OR11" s="245"/>
      <c r="OS11" s="245"/>
      <c r="OT11" s="245"/>
      <c r="OU11" s="245"/>
      <c r="OV11" s="245"/>
      <c r="OW11" s="245"/>
      <c r="OX11" s="245"/>
      <c r="OY11" s="245"/>
      <c r="OZ11" s="245"/>
      <c r="PA11" s="245"/>
      <c r="PB11" s="245"/>
      <c r="PC11" s="245"/>
      <c r="PD11" s="245"/>
      <c r="PE11" s="245"/>
      <c r="PF11" s="245"/>
      <c r="PG11" s="245"/>
      <c r="PH11" s="245"/>
      <c r="PI11" s="245"/>
      <c r="PJ11" s="245"/>
      <c r="PK11" s="245"/>
      <c r="PL11" s="245"/>
      <c r="PM11" s="245"/>
      <c r="PN11" s="245"/>
      <c r="PO11" s="245"/>
      <c r="PP11" s="245"/>
      <c r="PQ11" s="245"/>
      <c r="PR11" s="245"/>
      <c r="PS11" s="245"/>
      <c r="PT11" s="245"/>
      <c r="PU11" s="245"/>
      <c r="PV11" s="245"/>
      <c r="PW11" s="245"/>
      <c r="PX11" s="245"/>
      <c r="PY11" s="245"/>
      <c r="PZ11" s="245"/>
      <c r="QA11" s="245"/>
      <c r="QB11" s="245"/>
      <c r="QC11" s="245"/>
      <c r="QD11" s="245"/>
      <c r="QE11" s="245"/>
      <c r="QF11" s="245"/>
      <c r="QG11" s="245"/>
      <c r="QH11" s="245"/>
      <c r="QI11" s="245"/>
      <c r="QJ11" s="245"/>
      <c r="QK11" s="245"/>
      <c r="QL11" s="245"/>
      <c r="QM11" s="245"/>
      <c r="QN11" s="245"/>
      <c r="QO11" s="245"/>
      <c r="QP11" s="245"/>
      <c r="QQ11" s="245"/>
      <c r="QR11" s="245"/>
      <c r="QS11" s="245"/>
      <c r="QT11" s="245"/>
      <c r="QU11" s="245"/>
      <c r="QV11" s="245"/>
      <c r="QW11" s="245"/>
      <c r="QX11" s="245"/>
      <c r="QY11" s="245"/>
      <c r="QZ11" s="245"/>
      <c r="RA11" s="245"/>
      <c r="RB11" s="245"/>
      <c r="RC11" s="245"/>
      <c r="RD11" s="245"/>
      <c r="RE11" s="245"/>
      <c r="RF11" s="245"/>
      <c r="RG11" s="245"/>
      <c r="RH11" s="245"/>
      <c r="RI11" s="245"/>
      <c r="RJ11" s="245"/>
      <c r="RK11" s="245"/>
      <c r="RL11" s="245"/>
      <c r="RM11" s="245"/>
      <c r="RN11" s="245"/>
      <c r="RO11" s="245"/>
      <c r="RP11" s="245"/>
      <c r="RQ11" s="245"/>
      <c r="RR11" s="245"/>
      <c r="RS11" s="245"/>
      <c r="RT11" s="245"/>
      <c r="RU11" s="245"/>
      <c r="RV11" s="245"/>
      <c r="RW11" s="245"/>
      <c r="RX11" s="245"/>
      <c r="RY11" s="245"/>
      <c r="RZ11" s="245"/>
      <c r="SA11" s="245"/>
      <c r="SB11" s="245"/>
      <c r="SC11" s="245"/>
      <c r="SD11" s="245"/>
      <c r="SE11" s="245"/>
      <c r="SF11" s="245"/>
      <c r="SG11" s="245"/>
      <c r="SH11" s="245"/>
      <c r="SI11" s="245"/>
      <c r="SJ11" s="245"/>
      <c r="SK11" s="245"/>
      <c r="SL11" s="245"/>
      <c r="SM11" s="245"/>
      <c r="SN11" s="245"/>
      <c r="SO11" s="245"/>
      <c r="SP11" s="245"/>
      <c r="SQ11" s="245"/>
      <c r="SR11" s="245"/>
      <c r="SS11" s="245"/>
      <c r="ST11" s="245"/>
      <c r="SU11" s="245"/>
      <c r="SV11" s="245"/>
      <c r="SW11" s="245"/>
      <c r="SX11" s="245"/>
      <c r="SY11" s="245"/>
      <c r="SZ11" s="245"/>
      <c r="TA11" s="245"/>
      <c r="TB11" s="245"/>
      <c r="TC11" s="245"/>
      <c r="TD11" s="245"/>
      <c r="TE11" s="245"/>
      <c r="TF11" s="245"/>
      <c r="TG11" s="245"/>
      <c r="TH11" s="245"/>
      <c r="TI11" s="245"/>
      <c r="TJ11" s="245"/>
      <c r="TK11" s="245"/>
      <c r="TL11" s="245"/>
      <c r="TM11" s="245"/>
      <c r="TN11" s="245"/>
      <c r="TO11" s="245"/>
      <c r="TP11" s="245"/>
      <c r="TQ11" s="245"/>
      <c r="TR11" s="245"/>
      <c r="TS11" s="245"/>
      <c r="TT11" s="245"/>
      <c r="TU11" s="245"/>
      <c r="TV11" s="245"/>
      <c r="TW11" s="245"/>
      <c r="TX11" s="245"/>
      <c r="TY11" s="245"/>
      <c r="TZ11" s="245"/>
      <c r="UA11" s="245"/>
      <c r="UB11" s="245"/>
      <c r="UC11" s="245"/>
      <c r="UD11" s="245"/>
      <c r="UE11" s="245"/>
      <c r="UF11" s="245"/>
      <c r="UG11" s="245"/>
      <c r="UH11" s="245"/>
      <c r="UI11" s="245"/>
      <c r="UJ11" s="245"/>
      <c r="UK11" s="245"/>
      <c r="UL11" s="245"/>
      <c r="UM11" s="245"/>
      <c r="UN11" s="245"/>
      <c r="UO11" s="245"/>
      <c r="UP11" s="245"/>
      <c r="UQ11" s="245"/>
      <c r="UR11" s="245"/>
      <c r="US11" s="245"/>
      <c r="UT11" s="245"/>
      <c r="UU11" s="245"/>
      <c r="UV11" s="245"/>
      <c r="UW11" s="245"/>
      <c r="UX11" s="245"/>
      <c r="UY11" s="245"/>
      <c r="UZ11" s="245"/>
      <c r="VA11" s="245"/>
      <c r="VB11" s="245"/>
      <c r="VC11" s="245"/>
      <c r="VD11" s="245"/>
      <c r="VE11" s="245"/>
      <c r="VF11" s="245"/>
      <c r="VG11" s="245"/>
      <c r="VH11" s="245"/>
      <c r="VI11" s="245"/>
      <c r="VJ11" s="245"/>
      <c r="VK11" s="245"/>
      <c r="VL11" s="245"/>
      <c r="VM11" s="245"/>
      <c r="VN11" s="245"/>
      <c r="VO11" s="245"/>
      <c r="VP11" s="245"/>
      <c r="VQ11" s="245"/>
      <c r="VR11" s="245"/>
      <c r="VS11" s="245"/>
      <c r="VT11" s="245"/>
      <c r="VU11" s="245"/>
      <c r="VV11" s="245"/>
      <c r="VW11" s="245"/>
      <c r="VX11" s="245"/>
      <c r="VY11" s="245"/>
      <c r="VZ11" s="245"/>
      <c r="WA11" s="245"/>
      <c r="WB11" s="245"/>
      <c r="WC11" s="245"/>
      <c r="WD11" s="245"/>
      <c r="WE11" s="245"/>
      <c r="WF11" s="245"/>
      <c r="WG11" s="245"/>
      <c r="WH11" s="245"/>
      <c r="WI11" s="245"/>
      <c r="WJ11" s="245"/>
      <c r="WK11" s="245"/>
      <c r="WL11" s="245"/>
      <c r="WM11" s="245"/>
      <c r="WN11" s="245"/>
      <c r="WO11" s="245"/>
      <c r="WP11" s="245"/>
      <c r="WQ11" s="245"/>
      <c r="WR11" s="245"/>
      <c r="WS11" s="245"/>
      <c r="WT11" s="245"/>
      <c r="WU11" s="245"/>
      <c r="WV11" s="245"/>
      <c r="WW11" s="245"/>
      <c r="WX11" s="245"/>
      <c r="WY11" s="245"/>
      <c r="WZ11" s="245"/>
      <c r="XA11" s="245"/>
      <c r="XB11" s="245"/>
      <c r="XC11" s="245"/>
      <c r="XD11" s="245"/>
      <c r="XE11" s="245"/>
      <c r="XF11" s="245"/>
      <c r="XG11" s="245"/>
      <c r="XH11" s="245"/>
      <c r="XI11" s="245"/>
      <c r="XJ11" s="245"/>
      <c r="XK11" s="245"/>
      <c r="XL11" s="245"/>
      <c r="XM11" s="245"/>
      <c r="XN11" s="245"/>
      <c r="XO11" s="245"/>
      <c r="XP11" s="245"/>
      <c r="XQ11" s="245"/>
      <c r="XR11" s="245"/>
      <c r="XS11" s="245"/>
      <c r="XT11" s="245"/>
      <c r="XU11" s="245"/>
      <c r="XV11" s="245"/>
      <c r="XW11" s="245"/>
      <c r="XX11" s="245"/>
      <c r="XY11" s="245"/>
      <c r="XZ11" s="245"/>
      <c r="YA11" s="245"/>
      <c r="YB11" s="245"/>
      <c r="YC11" s="245"/>
      <c r="YD11" s="245"/>
      <c r="YE11" s="245"/>
      <c r="YF11" s="245"/>
      <c r="YG11" s="245"/>
      <c r="YH11" s="245"/>
      <c r="YI11" s="245"/>
      <c r="YJ11" s="245"/>
      <c r="YK11" s="245"/>
      <c r="YL11" s="245"/>
      <c r="YM11" s="245"/>
      <c r="YN11" s="245"/>
      <c r="YO11" s="245"/>
      <c r="YP11" s="245"/>
      <c r="YQ11" s="245"/>
      <c r="YR11" s="245"/>
      <c r="YS11" s="245"/>
      <c r="YT11" s="245"/>
      <c r="YU11" s="245"/>
      <c r="YV11" s="245"/>
      <c r="YW11" s="245"/>
      <c r="YX11" s="245"/>
      <c r="YY11" s="245"/>
      <c r="YZ11" s="245"/>
      <c r="ZA11" s="245"/>
      <c r="ZB11" s="245"/>
      <c r="ZC11" s="245"/>
      <c r="ZD11" s="245"/>
      <c r="ZE11" s="245"/>
      <c r="ZF11" s="245"/>
      <c r="ZG11" s="245"/>
      <c r="ZH11" s="245"/>
      <c r="ZI11" s="245"/>
      <c r="ZJ11" s="245"/>
      <c r="ZK11" s="245"/>
      <c r="ZL11" s="245"/>
      <c r="ZM11" s="245"/>
      <c r="ZN11" s="245"/>
      <c r="ZO11" s="245"/>
      <c r="ZP11" s="245"/>
      <c r="ZQ11" s="245"/>
      <c r="ZR11" s="245"/>
      <c r="ZS11" s="245"/>
      <c r="ZT11" s="245"/>
      <c r="ZU11" s="245"/>
      <c r="ZV11" s="245"/>
      <c r="ZW11" s="245"/>
      <c r="ZX11" s="245"/>
      <c r="ZY11" s="245"/>
      <c r="ZZ11" s="245"/>
      <c r="AAA11" s="245"/>
      <c r="AAB11" s="245"/>
      <c r="AAC11" s="245"/>
      <c r="AAD11" s="245"/>
      <c r="AAE11" s="245"/>
      <c r="AAF11" s="245"/>
      <c r="AAG11" s="245"/>
      <c r="AAH11" s="245"/>
      <c r="AAI11" s="245"/>
      <c r="AAJ11" s="245"/>
      <c r="AAK11" s="245"/>
      <c r="AAL11" s="245"/>
      <c r="AAM11" s="245"/>
      <c r="AAN11" s="245"/>
      <c r="AAO11" s="245"/>
      <c r="AAP11" s="245"/>
      <c r="AAQ11" s="245"/>
      <c r="AAR11" s="245"/>
      <c r="AAS11" s="245"/>
      <c r="AAT11" s="245"/>
      <c r="AAU11" s="245"/>
      <c r="AAV11" s="245"/>
      <c r="AAW11" s="245"/>
      <c r="AAX11" s="245"/>
      <c r="AAY11" s="245"/>
      <c r="AAZ11" s="245"/>
      <c r="ABA11" s="245"/>
      <c r="ABB11" s="245"/>
      <c r="ABC11" s="245"/>
      <c r="ABD11" s="245"/>
      <c r="ABE11" s="245"/>
      <c r="ABF11" s="245"/>
      <c r="ABG11" s="245"/>
      <c r="ABH11" s="245"/>
      <c r="ABI11" s="245"/>
      <c r="ABJ11" s="245"/>
      <c r="ABK11" s="245"/>
      <c r="ABL11" s="245"/>
      <c r="ABM11" s="245"/>
      <c r="ABN11" s="245"/>
      <c r="ABO11" s="245"/>
      <c r="ABP11" s="245"/>
      <c r="ABQ11" s="245"/>
      <c r="ABR11" s="245"/>
      <c r="ABS11" s="245"/>
      <c r="ABT11" s="245"/>
      <c r="ABU11" s="245"/>
      <c r="ABV11" s="245"/>
      <c r="ABW11" s="245"/>
      <c r="ABX11" s="245"/>
      <c r="ABY11" s="245"/>
      <c r="ABZ11" s="245"/>
      <c r="ACA11" s="245"/>
      <c r="ACB11" s="245"/>
      <c r="ACC11" s="245"/>
      <c r="ACD11" s="245"/>
      <c r="ACE11" s="245"/>
      <c r="ACF11" s="245"/>
      <c r="ACG11" s="245"/>
      <c r="ACH11" s="245"/>
      <c r="ACI11" s="245"/>
      <c r="ACJ11" s="245"/>
      <c r="ACK11" s="245"/>
      <c r="ACL11" s="245"/>
      <c r="ACM11" s="245"/>
      <c r="ACN11" s="245"/>
      <c r="ACO11" s="245"/>
      <c r="ACP11" s="245"/>
      <c r="ACQ11" s="245"/>
      <c r="ACR11" s="245"/>
      <c r="ACS11" s="245"/>
      <c r="ACT11" s="245"/>
      <c r="ACU11" s="245"/>
      <c r="ACV11" s="245"/>
      <c r="ACW11" s="245"/>
      <c r="ACX11" s="245"/>
      <c r="ACY11" s="245"/>
      <c r="ACZ11" s="245"/>
      <c r="ADA11" s="245"/>
      <c r="ADB11" s="245"/>
      <c r="ADC11" s="245"/>
      <c r="ADD11" s="245"/>
      <c r="ADE11" s="245"/>
      <c r="ADF11" s="245"/>
      <c r="ADG11" s="245"/>
      <c r="ADH11" s="245"/>
      <c r="ADI11" s="245"/>
      <c r="ADJ11" s="245"/>
      <c r="ADK11" s="245"/>
      <c r="ADL11" s="245"/>
      <c r="ADM11" s="245"/>
      <c r="ADN11" s="245"/>
      <c r="ADO11" s="245"/>
      <c r="ADP11" s="245"/>
      <c r="ADQ11" s="245"/>
      <c r="ADR11" s="245"/>
      <c r="ADS11" s="245"/>
      <c r="ADT11" s="245"/>
      <c r="ADU11" s="245"/>
      <c r="ADV11" s="245"/>
      <c r="ADW11" s="245"/>
      <c r="ADX11" s="245"/>
      <c r="ADY11" s="245"/>
      <c r="ADZ11" s="245"/>
      <c r="AEA11" s="245"/>
      <c r="AEB11" s="245"/>
      <c r="AEC11" s="245"/>
      <c r="AED11" s="245"/>
      <c r="AEE11" s="245"/>
      <c r="AEF11" s="245"/>
      <c r="AEG11" s="245"/>
      <c r="AEH11" s="245"/>
      <c r="AEI11" s="245"/>
      <c r="AEJ11" s="245"/>
      <c r="AEK11" s="245"/>
      <c r="AEL11" s="245"/>
      <c r="AEM11" s="245"/>
      <c r="AEN11" s="245"/>
      <c r="AEO11" s="245"/>
      <c r="AEP11" s="245"/>
      <c r="AEQ11" s="245"/>
      <c r="AER11" s="245"/>
      <c r="AES11" s="245"/>
      <c r="AET11" s="245"/>
      <c r="AEU11" s="245"/>
      <c r="AEV11" s="245"/>
      <c r="AEW11" s="245"/>
      <c r="AEX11" s="245"/>
      <c r="AEY11" s="245"/>
      <c r="AEZ11" s="245"/>
      <c r="AFA11" s="245"/>
      <c r="AFB11" s="245"/>
      <c r="AFC11" s="245"/>
      <c r="AFD11" s="245"/>
      <c r="AFE11" s="245"/>
      <c r="AFF11" s="245"/>
      <c r="AFG11" s="245"/>
      <c r="AFH11" s="245"/>
      <c r="AFI11" s="245"/>
      <c r="AFJ11" s="245"/>
      <c r="AFK11" s="245"/>
      <c r="AFL11" s="245"/>
      <c r="AFM11" s="245"/>
      <c r="AFN11" s="245"/>
      <c r="AFO11" s="245"/>
      <c r="AFP11" s="245"/>
      <c r="AFQ11" s="245"/>
      <c r="AFR11" s="245"/>
      <c r="AFS11" s="245"/>
      <c r="AFT11" s="245"/>
      <c r="AFU11" s="245"/>
      <c r="AFV11" s="245"/>
      <c r="AFW11" s="245"/>
      <c r="AFX11" s="245"/>
      <c r="AFY11" s="245"/>
      <c r="AFZ11" s="245"/>
      <c r="AGA11" s="245"/>
      <c r="AGB11" s="245"/>
      <c r="AGC11" s="245"/>
      <c r="AGD11" s="245"/>
      <c r="AGE11" s="245"/>
      <c r="AGF11" s="245"/>
      <c r="AGG11" s="245"/>
      <c r="AGH11" s="245"/>
      <c r="AGI11" s="245"/>
      <c r="AGJ11" s="245"/>
      <c r="AGK11" s="245"/>
      <c r="AGL11" s="245"/>
      <c r="AGM11" s="245"/>
      <c r="AGN11" s="245"/>
      <c r="AGO11" s="245"/>
      <c r="AGP11" s="245"/>
      <c r="AGQ11" s="245"/>
      <c r="AGR11" s="245"/>
      <c r="AGS11" s="245"/>
      <c r="AGT11" s="245"/>
      <c r="AGU11" s="245"/>
      <c r="AGV11" s="245"/>
      <c r="AGW11" s="245"/>
      <c r="AGX11" s="245"/>
      <c r="AGY11" s="245"/>
      <c r="AGZ11" s="245"/>
      <c r="AHA11" s="245"/>
    </row>
    <row r="12" spans="1:885" ht="62.4" customHeight="1" x14ac:dyDescent="0.3">
      <c r="A12" s="277"/>
      <c r="B12" s="268"/>
      <c r="C12" s="269"/>
      <c r="D12" s="269"/>
      <c r="E12" s="269"/>
      <c r="F12" s="269"/>
      <c r="G12" s="269"/>
      <c r="H12" s="269"/>
      <c r="I12" s="269"/>
      <c r="J12" s="274"/>
      <c r="K12" s="273"/>
      <c r="L12" s="269"/>
      <c r="M12" s="274"/>
      <c r="N12" s="298"/>
      <c r="O12" s="27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251"/>
      <c r="BA12" s="251"/>
      <c r="BB12" s="251"/>
      <c r="BC12" s="251"/>
      <c r="BD12" s="251"/>
      <c r="BE12" s="251"/>
      <c r="BF12" s="251"/>
      <c r="BG12" s="251"/>
      <c r="BH12" s="251"/>
      <c r="BI12" s="251"/>
      <c r="BJ12" s="251"/>
      <c r="BK12" s="251"/>
      <c r="BL12" s="251"/>
      <c r="BM12" s="251"/>
      <c r="BN12" s="251"/>
      <c r="BO12" s="251"/>
      <c r="BP12" s="251"/>
      <c r="BQ12" s="251"/>
      <c r="BR12" s="251"/>
      <c r="BS12" s="251"/>
      <c r="BT12" s="251"/>
      <c r="BU12" s="251"/>
      <c r="BV12" s="251"/>
      <c r="BW12" s="251"/>
      <c r="BX12" s="251"/>
      <c r="BY12" s="251"/>
      <c r="BZ12" s="251"/>
      <c r="CA12" s="251"/>
      <c r="CB12" s="251"/>
      <c r="CC12" s="251"/>
      <c r="CD12" s="251"/>
      <c r="CE12" s="251"/>
      <c r="CF12" s="251"/>
      <c r="CG12" s="251"/>
      <c r="CH12" s="251"/>
      <c r="CI12" s="251"/>
      <c r="CJ12" s="251"/>
      <c r="CK12" s="251"/>
      <c r="CL12" s="251"/>
      <c r="CM12" s="251"/>
      <c r="CN12" s="251"/>
      <c r="CO12" s="251"/>
      <c r="CP12" s="251"/>
      <c r="CQ12" s="251"/>
      <c r="CR12" s="251"/>
      <c r="CS12" s="251"/>
      <c r="CT12" s="251"/>
      <c r="CU12" s="251"/>
      <c r="CV12" s="251"/>
      <c r="CW12" s="251"/>
      <c r="CX12" s="251"/>
      <c r="CY12" s="251"/>
      <c r="CZ12" s="251"/>
      <c r="DA12" s="251"/>
      <c r="DB12" s="251"/>
      <c r="DC12" s="251"/>
      <c r="DD12" s="251"/>
      <c r="DE12" s="251"/>
      <c r="DF12" s="251"/>
      <c r="DG12" s="251"/>
      <c r="DH12" s="251"/>
      <c r="DI12" s="251"/>
      <c r="DJ12" s="251"/>
      <c r="DK12" s="251"/>
      <c r="DL12" s="251"/>
      <c r="DM12" s="251"/>
      <c r="DN12" s="251"/>
      <c r="DO12" s="251"/>
      <c r="DP12" s="251"/>
      <c r="DQ12" s="251"/>
      <c r="DR12" s="251"/>
      <c r="DS12" s="251"/>
      <c r="DT12" s="251"/>
      <c r="DU12" s="251"/>
      <c r="DV12" s="251"/>
      <c r="DW12" s="251"/>
      <c r="DX12" s="251"/>
      <c r="DY12" s="251"/>
      <c r="DZ12" s="251"/>
      <c r="EA12" s="251"/>
      <c r="EB12" s="251"/>
      <c r="EC12" s="251"/>
      <c r="ED12" s="251"/>
      <c r="EE12" s="251"/>
      <c r="EF12" s="251"/>
      <c r="EG12" s="251"/>
      <c r="EH12" s="251"/>
      <c r="EI12" s="251"/>
      <c r="EJ12" s="251"/>
      <c r="EK12" s="251"/>
      <c r="EL12" s="251"/>
      <c r="EM12" s="251"/>
      <c r="EN12" s="251"/>
      <c r="EO12" s="251"/>
      <c r="EP12" s="251"/>
      <c r="EQ12" s="251"/>
      <c r="ER12" s="251"/>
      <c r="ES12" s="251"/>
      <c r="ET12" s="251"/>
      <c r="EU12" s="251"/>
      <c r="EV12" s="251"/>
      <c r="EW12" s="251"/>
      <c r="EX12" s="251"/>
      <c r="EY12" s="251"/>
      <c r="EZ12" s="251"/>
      <c r="FA12" s="251"/>
      <c r="FB12" s="251"/>
      <c r="FC12" s="251"/>
      <c r="FD12" s="251"/>
      <c r="FE12" s="251"/>
      <c r="FF12" s="251"/>
      <c r="FG12" s="251"/>
      <c r="FH12" s="251"/>
      <c r="FI12" s="251"/>
      <c r="FJ12" s="251"/>
      <c r="FK12" s="251"/>
      <c r="FL12" s="251"/>
      <c r="FM12" s="251"/>
      <c r="FN12" s="251"/>
      <c r="FO12" s="251"/>
      <c r="FP12" s="251"/>
      <c r="FQ12" s="251"/>
      <c r="FR12" s="251"/>
      <c r="FS12" s="251"/>
      <c r="FT12" s="251"/>
      <c r="FU12" s="251"/>
      <c r="FV12" s="251"/>
      <c r="FW12" s="251"/>
      <c r="FX12" s="251"/>
      <c r="FY12" s="251"/>
      <c r="FZ12" s="251"/>
      <c r="GA12" s="251"/>
      <c r="GB12" s="251"/>
      <c r="GC12" s="251"/>
      <c r="GD12" s="251"/>
      <c r="GE12" s="251"/>
      <c r="GF12" s="251"/>
      <c r="GG12" s="251"/>
      <c r="GH12" s="251"/>
      <c r="GI12" s="251"/>
      <c r="GJ12" s="251"/>
      <c r="GK12" s="251"/>
      <c r="GL12" s="251"/>
      <c r="GM12" s="251"/>
      <c r="GN12" s="251"/>
      <c r="GO12" s="251"/>
      <c r="GP12" s="251"/>
      <c r="GQ12" s="251"/>
      <c r="GR12" s="251"/>
      <c r="GS12" s="251"/>
      <c r="GT12" s="251"/>
      <c r="GU12" s="251"/>
      <c r="GV12" s="251"/>
      <c r="GW12" s="251"/>
      <c r="GX12" s="251"/>
      <c r="GY12" s="251"/>
      <c r="GZ12" s="251"/>
      <c r="HA12" s="251"/>
      <c r="HB12" s="251"/>
      <c r="HC12" s="251"/>
      <c r="HD12" s="251"/>
      <c r="HE12" s="251"/>
      <c r="HF12" s="251"/>
      <c r="HG12" s="251"/>
      <c r="HH12" s="251"/>
      <c r="HI12" s="251"/>
      <c r="HJ12" s="251"/>
      <c r="HK12" s="251"/>
      <c r="HL12" s="251"/>
      <c r="HM12" s="251"/>
      <c r="HN12" s="251"/>
      <c r="HO12" s="251"/>
      <c r="HP12" s="251"/>
      <c r="HQ12" s="251"/>
      <c r="HR12" s="251"/>
      <c r="HS12" s="251"/>
      <c r="HT12" s="251"/>
      <c r="HU12" s="251"/>
      <c r="HV12" s="251"/>
      <c r="HW12" s="251"/>
      <c r="HX12" s="251"/>
      <c r="HY12" s="251"/>
      <c r="HZ12" s="251"/>
      <c r="IA12" s="251"/>
      <c r="IB12" s="251"/>
      <c r="IC12" s="251"/>
      <c r="ID12" s="251"/>
      <c r="IE12" s="251"/>
      <c r="IF12" s="251"/>
      <c r="IG12" s="251"/>
      <c r="IH12" s="251"/>
      <c r="II12" s="251"/>
      <c r="IJ12" s="251"/>
      <c r="IK12" s="251"/>
      <c r="IL12" s="251"/>
      <c r="IM12" s="251"/>
      <c r="IN12" s="251"/>
      <c r="IO12" s="251"/>
      <c r="IP12" s="251"/>
      <c r="IQ12" s="251"/>
      <c r="IR12" s="251"/>
      <c r="IS12" s="251"/>
      <c r="IT12" s="251"/>
      <c r="IU12" s="251"/>
      <c r="IV12" s="251"/>
      <c r="IW12" s="251"/>
      <c r="IX12" s="251"/>
      <c r="IY12" s="251"/>
      <c r="IZ12" s="251"/>
      <c r="JA12" s="251"/>
      <c r="JB12" s="251"/>
      <c r="JC12" s="251"/>
      <c r="JD12" s="251"/>
      <c r="JE12" s="251"/>
      <c r="JF12" s="251"/>
      <c r="JG12" s="251"/>
      <c r="JH12" s="251"/>
      <c r="JI12" s="251"/>
      <c r="JJ12" s="251"/>
      <c r="JK12" s="251"/>
      <c r="JL12" s="251"/>
      <c r="JM12" s="251"/>
      <c r="JN12" s="251"/>
      <c r="JO12" s="251"/>
      <c r="JP12" s="251"/>
      <c r="JQ12" s="251"/>
      <c r="JR12" s="251"/>
      <c r="JS12" s="251"/>
      <c r="JT12" s="251"/>
      <c r="JU12" s="251"/>
      <c r="JV12" s="251"/>
      <c r="JW12" s="251"/>
      <c r="JX12" s="251"/>
      <c r="JY12" s="251"/>
      <c r="JZ12" s="251"/>
      <c r="KA12" s="251"/>
      <c r="KB12" s="251"/>
      <c r="KC12" s="251"/>
      <c r="KD12" s="251"/>
      <c r="KE12" s="251"/>
      <c r="KF12" s="251"/>
      <c r="KG12" s="251"/>
      <c r="KH12" s="251"/>
      <c r="KI12" s="251"/>
      <c r="KJ12" s="251"/>
      <c r="KK12" s="251"/>
      <c r="KL12" s="251"/>
      <c r="KM12" s="251"/>
      <c r="KN12" s="251"/>
      <c r="KO12" s="251"/>
      <c r="KP12" s="251"/>
      <c r="KQ12" s="251"/>
      <c r="KR12" s="251"/>
      <c r="KS12" s="251"/>
      <c r="KT12" s="251"/>
      <c r="KU12" s="251"/>
      <c r="KV12" s="251"/>
      <c r="KW12" s="251"/>
      <c r="KX12" s="251"/>
      <c r="KY12" s="251"/>
      <c r="KZ12" s="251"/>
      <c r="LA12" s="251"/>
      <c r="LB12" s="251"/>
      <c r="LC12" s="251"/>
      <c r="LD12" s="251"/>
      <c r="LE12" s="251"/>
      <c r="LF12" s="251"/>
      <c r="LG12" s="251"/>
      <c r="LH12" s="251"/>
      <c r="LI12" s="251"/>
      <c r="LJ12" s="251"/>
      <c r="LK12" s="251"/>
      <c r="LL12" s="251"/>
      <c r="LM12" s="251"/>
      <c r="LN12" s="251"/>
      <c r="LO12" s="251"/>
      <c r="LP12" s="251"/>
      <c r="LQ12" s="251"/>
      <c r="LR12" s="251"/>
      <c r="LS12" s="251"/>
      <c r="LT12" s="251"/>
      <c r="LU12" s="251"/>
      <c r="LV12" s="251"/>
      <c r="LW12" s="251"/>
      <c r="LX12" s="251"/>
      <c r="LY12" s="251"/>
      <c r="LZ12" s="251"/>
      <c r="MA12" s="251"/>
      <c r="MB12" s="251"/>
      <c r="MC12" s="251"/>
      <c r="MD12" s="251"/>
      <c r="ME12" s="251"/>
      <c r="MF12" s="251"/>
      <c r="MG12" s="251"/>
      <c r="MH12" s="251"/>
      <c r="MI12" s="251"/>
      <c r="MJ12" s="251"/>
      <c r="MK12" s="251"/>
      <c r="ML12" s="251"/>
      <c r="MM12" s="251"/>
      <c r="MN12" s="251"/>
      <c r="MO12" s="251"/>
      <c r="MP12" s="251"/>
      <c r="MQ12" s="251"/>
      <c r="MR12" s="251"/>
      <c r="MS12" s="251"/>
      <c r="MT12" s="251"/>
      <c r="MU12" s="251"/>
      <c r="MV12" s="251"/>
      <c r="MW12" s="251"/>
      <c r="MX12" s="251"/>
      <c r="MY12" s="251"/>
      <c r="MZ12" s="251"/>
      <c r="NA12" s="251"/>
      <c r="NB12" s="251"/>
      <c r="NC12" s="251"/>
      <c r="ND12" s="251"/>
      <c r="NE12" s="251"/>
      <c r="NF12" s="251"/>
      <c r="NG12" s="251"/>
      <c r="NH12" s="251"/>
      <c r="NI12" s="251"/>
      <c r="NJ12" s="251"/>
      <c r="NK12" s="251"/>
      <c r="NL12" s="251"/>
      <c r="NM12" s="251"/>
      <c r="NN12" s="251"/>
      <c r="NO12" s="251"/>
      <c r="NP12" s="251"/>
      <c r="NQ12" s="251"/>
      <c r="NR12" s="251"/>
      <c r="NS12" s="251"/>
      <c r="NT12" s="251"/>
      <c r="NU12" s="251"/>
      <c r="NV12" s="251"/>
      <c r="NW12" s="251"/>
      <c r="NX12" s="251"/>
      <c r="NY12" s="251"/>
      <c r="NZ12" s="251"/>
      <c r="OA12" s="251"/>
      <c r="OB12" s="251"/>
      <c r="OC12" s="251"/>
      <c r="OD12" s="251"/>
      <c r="OE12" s="251"/>
      <c r="OF12" s="251"/>
      <c r="OG12" s="251"/>
      <c r="OH12" s="251"/>
      <c r="OI12" s="251"/>
      <c r="OJ12" s="251"/>
      <c r="OK12" s="251"/>
      <c r="OL12" s="251"/>
      <c r="OM12" s="251"/>
      <c r="ON12" s="251"/>
      <c r="OO12" s="251"/>
      <c r="OP12" s="251"/>
      <c r="OQ12" s="251"/>
      <c r="OR12" s="251"/>
      <c r="OS12" s="251"/>
      <c r="OT12" s="251"/>
      <c r="OU12" s="251"/>
      <c r="OV12" s="251"/>
      <c r="OW12" s="251"/>
      <c r="OX12" s="251"/>
      <c r="OY12" s="251"/>
      <c r="OZ12" s="251"/>
      <c r="PA12" s="251"/>
      <c r="PB12" s="251"/>
      <c r="PC12" s="251"/>
      <c r="PD12" s="251"/>
      <c r="PE12" s="251"/>
      <c r="PF12" s="251"/>
      <c r="PG12" s="251"/>
      <c r="PH12" s="251"/>
      <c r="PI12" s="251"/>
      <c r="PJ12" s="251"/>
      <c r="PK12" s="251"/>
      <c r="PL12" s="251"/>
      <c r="PM12" s="251"/>
      <c r="PN12" s="251"/>
      <c r="PO12" s="251"/>
      <c r="PP12" s="251"/>
      <c r="PQ12" s="251"/>
      <c r="PR12" s="251"/>
      <c r="PS12" s="251"/>
      <c r="PT12" s="251"/>
      <c r="PU12" s="251"/>
      <c r="PV12" s="251"/>
      <c r="PW12" s="251"/>
      <c r="PX12" s="251"/>
      <c r="PY12" s="251"/>
      <c r="PZ12" s="251"/>
      <c r="QA12" s="251"/>
      <c r="QB12" s="251"/>
      <c r="QC12" s="251"/>
      <c r="QD12" s="251"/>
      <c r="QE12" s="251"/>
      <c r="QF12" s="251"/>
      <c r="QG12" s="251"/>
      <c r="QH12" s="251"/>
      <c r="QI12" s="251"/>
      <c r="QJ12" s="251"/>
      <c r="QK12" s="251"/>
      <c r="QL12" s="251"/>
      <c r="QM12" s="251"/>
      <c r="QN12" s="251"/>
      <c r="QO12" s="251"/>
      <c r="QP12" s="251"/>
      <c r="QQ12" s="251"/>
      <c r="QR12" s="251"/>
      <c r="QS12" s="251"/>
      <c r="QT12" s="251"/>
      <c r="QU12" s="251"/>
      <c r="QV12" s="251"/>
      <c r="QW12" s="251"/>
      <c r="QX12" s="251"/>
      <c r="QY12" s="251"/>
      <c r="QZ12" s="251"/>
      <c r="RA12" s="251"/>
      <c r="RB12" s="251"/>
      <c r="RC12" s="251"/>
      <c r="RD12" s="251"/>
      <c r="RE12" s="251"/>
      <c r="RF12" s="251"/>
      <c r="RG12" s="251"/>
      <c r="RH12" s="251"/>
      <c r="RI12" s="251"/>
      <c r="RJ12" s="251"/>
      <c r="RK12" s="251"/>
      <c r="RL12" s="251"/>
      <c r="RM12" s="251"/>
      <c r="RN12" s="251"/>
      <c r="RO12" s="251"/>
      <c r="RP12" s="251"/>
      <c r="RQ12" s="251"/>
      <c r="RR12" s="251"/>
      <c r="RS12" s="251"/>
      <c r="RT12" s="251"/>
      <c r="RU12" s="251"/>
      <c r="RV12" s="251"/>
      <c r="RW12" s="251"/>
      <c r="RX12" s="251"/>
      <c r="RY12" s="251"/>
      <c r="RZ12" s="251"/>
      <c r="SA12" s="251"/>
      <c r="SB12" s="251"/>
      <c r="SC12" s="251"/>
      <c r="SD12" s="251"/>
      <c r="SE12" s="251"/>
      <c r="SF12" s="251"/>
      <c r="SG12" s="251"/>
      <c r="SH12" s="251"/>
      <c r="SI12" s="251"/>
      <c r="SJ12" s="251"/>
      <c r="SK12" s="251"/>
      <c r="SL12" s="251"/>
      <c r="SM12" s="251"/>
      <c r="SN12" s="251"/>
      <c r="SO12" s="251"/>
      <c r="SP12" s="251"/>
      <c r="SQ12" s="251"/>
      <c r="SR12" s="251"/>
      <c r="SS12" s="251"/>
      <c r="ST12" s="251"/>
      <c r="SU12" s="251"/>
      <c r="SV12" s="251"/>
      <c r="SW12" s="251"/>
      <c r="SX12" s="251"/>
      <c r="SY12" s="251"/>
      <c r="SZ12" s="251"/>
      <c r="TA12" s="251"/>
      <c r="TB12" s="251"/>
      <c r="TC12" s="251"/>
      <c r="TD12" s="251"/>
      <c r="TE12" s="251"/>
      <c r="TF12" s="251"/>
      <c r="TG12" s="251"/>
      <c r="TH12" s="251"/>
      <c r="TI12" s="251"/>
      <c r="TJ12" s="251"/>
      <c r="TK12" s="251"/>
      <c r="TL12" s="251"/>
      <c r="TM12" s="251"/>
      <c r="TN12" s="251"/>
      <c r="TO12" s="251"/>
      <c r="TP12" s="251"/>
      <c r="TQ12" s="251"/>
      <c r="TR12" s="251"/>
      <c r="TS12" s="251"/>
      <c r="TT12" s="251"/>
      <c r="TU12" s="251"/>
      <c r="TV12" s="251"/>
      <c r="TW12" s="251"/>
      <c r="TX12" s="251"/>
      <c r="TY12" s="251"/>
      <c r="TZ12" s="251"/>
      <c r="UA12" s="251"/>
      <c r="UB12" s="251"/>
      <c r="UC12" s="251"/>
      <c r="UD12" s="251"/>
      <c r="UE12" s="251"/>
      <c r="UF12" s="251"/>
      <c r="UG12" s="251"/>
      <c r="UH12" s="251"/>
      <c r="UI12" s="251"/>
      <c r="UJ12" s="251"/>
      <c r="UK12" s="251"/>
      <c r="UL12" s="251"/>
      <c r="UM12" s="251"/>
      <c r="UN12" s="251"/>
      <c r="UO12" s="251"/>
      <c r="UP12" s="251"/>
      <c r="UQ12" s="251"/>
      <c r="UR12" s="251"/>
      <c r="US12" s="251"/>
      <c r="UT12" s="251"/>
      <c r="UU12" s="251"/>
      <c r="UV12" s="251"/>
      <c r="UW12" s="251"/>
      <c r="UX12" s="251"/>
      <c r="UY12" s="251"/>
      <c r="UZ12" s="251"/>
      <c r="VA12" s="251"/>
      <c r="VB12" s="251"/>
      <c r="VC12" s="251"/>
      <c r="VD12" s="251"/>
      <c r="VE12" s="251"/>
      <c r="VF12" s="251"/>
      <c r="VG12" s="251"/>
      <c r="VH12" s="251"/>
      <c r="VI12" s="251"/>
      <c r="VJ12" s="251"/>
      <c r="VK12" s="251"/>
      <c r="VL12" s="251"/>
      <c r="VM12" s="251"/>
      <c r="VN12" s="251"/>
      <c r="VO12" s="251"/>
      <c r="VP12" s="251"/>
      <c r="VQ12" s="251"/>
      <c r="VR12" s="251"/>
      <c r="VS12" s="251"/>
      <c r="VT12" s="251"/>
      <c r="VU12" s="251"/>
      <c r="VV12" s="251"/>
      <c r="VW12" s="251"/>
      <c r="VX12" s="251"/>
      <c r="VY12" s="251"/>
      <c r="VZ12" s="251"/>
      <c r="WA12" s="251"/>
      <c r="WB12" s="251"/>
      <c r="WC12" s="251"/>
      <c r="WD12" s="251"/>
      <c r="WE12" s="251"/>
      <c r="WF12" s="251"/>
      <c r="WG12" s="251"/>
      <c r="WH12" s="251"/>
      <c r="WI12" s="251"/>
      <c r="WJ12" s="251"/>
      <c r="WK12" s="251"/>
      <c r="WL12" s="251"/>
      <c r="WM12" s="251"/>
      <c r="WN12" s="251"/>
      <c r="WO12" s="251"/>
      <c r="WP12" s="251"/>
      <c r="WQ12" s="251"/>
      <c r="WR12" s="251"/>
      <c r="WS12" s="251"/>
      <c r="WT12" s="251"/>
      <c r="WU12" s="251"/>
      <c r="WV12" s="251"/>
      <c r="WW12" s="251"/>
      <c r="WX12" s="251"/>
      <c r="WY12" s="251"/>
      <c r="WZ12" s="251"/>
      <c r="XA12" s="251"/>
      <c r="XB12" s="251"/>
      <c r="XC12" s="251"/>
      <c r="XD12" s="251"/>
      <c r="XE12" s="251"/>
      <c r="XF12" s="251"/>
      <c r="XG12" s="251"/>
      <c r="XH12" s="251"/>
      <c r="XI12" s="251"/>
      <c r="XJ12" s="251"/>
      <c r="XK12" s="251"/>
      <c r="XL12" s="251"/>
      <c r="XM12" s="251"/>
      <c r="XN12" s="251"/>
      <c r="XO12" s="251"/>
      <c r="XP12" s="251"/>
      <c r="XQ12" s="251"/>
      <c r="XR12" s="251"/>
      <c r="XS12" s="251"/>
      <c r="XT12" s="251"/>
      <c r="XU12" s="251"/>
      <c r="XV12" s="251"/>
      <c r="XW12" s="251"/>
      <c r="XX12" s="251"/>
      <c r="XY12" s="251"/>
      <c r="XZ12" s="251"/>
      <c r="YA12" s="251"/>
      <c r="YB12" s="251"/>
      <c r="YC12" s="251"/>
      <c r="YD12" s="251"/>
      <c r="YE12" s="251"/>
      <c r="YF12" s="251"/>
      <c r="YG12" s="251"/>
      <c r="YH12" s="251"/>
      <c r="YI12" s="251"/>
      <c r="YJ12" s="251"/>
      <c r="YK12" s="251"/>
      <c r="YL12" s="251"/>
      <c r="YM12" s="251"/>
      <c r="YN12" s="251"/>
      <c r="YO12" s="251"/>
      <c r="YP12" s="251"/>
      <c r="YQ12" s="251"/>
      <c r="YR12" s="251"/>
      <c r="YS12" s="251"/>
      <c r="YT12" s="251"/>
      <c r="YU12" s="251"/>
      <c r="YV12" s="251"/>
      <c r="YW12" s="251"/>
      <c r="YX12" s="251"/>
      <c r="YY12" s="251"/>
      <c r="YZ12" s="251"/>
      <c r="ZA12" s="251"/>
      <c r="ZB12" s="251"/>
      <c r="ZC12" s="251"/>
      <c r="ZD12" s="251"/>
      <c r="ZE12" s="251"/>
      <c r="ZF12" s="251"/>
      <c r="ZG12" s="251"/>
      <c r="ZH12" s="251"/>
      <c r="ZI12" s="251"/>
      <c r="ZJ12" s="251"/>
      <c r="ZK12" s="251"/>
      <c r="ZL12" s="251"/>
      <c r="ZM12" s="251"/>
      <c r="ZN12" s="251"/>
      <c r="ZO12" s="251"/>
      <c r="ZP12" s="251"/>
      <c r="ZQ12" s="251"/>
      <c r="ZR12" s="251"/>
      <c r="ZS12" s="251"/>
      <c r="ZT12" s="251"/>
      <c r="ZU12" s="251"/>
      <c r="ZV12" s="251"/>
      <c r="ZW12" s="251"/>
      <c r="ZX12" s="251"/>
      <c r="ZY12" s="251"/>
      <c r="ZZ12" s="251"/>
      <c r="AAA12" s="251"/>
      <c r="AAB12" s="251"/>
      <c r="AAC12" s="251"/>
      <c r="AAD12" s="251"/>
      <c r="AAE12" s="251"/>
      <c r="AAF12" s="251"/>
      <c r="AAG12" s="251"/>
      <c r="AAH12" s="251"/>
      <c r="AAI12" s="251"/>
      <c r="AAJ12" s="251"/>
      <c r="AAK12" s="251"/>
      <c r="AAL12" s="251"/>
      <c r="AAM12" s="251"/>
      <c r="AAN12" s="251"/>
      <c r="AAO12" s="251"/>
      <c r="AAP12" s="251"/>
      <c r="AAQ12" s="251"/>
      <c r="AAR12" s="251"/>
      <c r="AAS12" s="251"/>
      <c r="AAT12" s="251"/>
      <c r="AAU12" s="251"/>
      <c r="AAV12" s="251"/>
      <c r="AAW12" s="251"/>
      <c r="AAX12" s="251"/>
      <c r="AAY12" s="251"/>
      <c r="AAZ12" s="251"/>
      <c r="ABA12" s="251"/>
      <c r="ABB12" s="251"/>
      <c r="ABC12" s="251"/>
      <c r="ABD12" s="251"/>
      <c r="ABE12" s="251"/>
      <c r="ABF12" s="251"/>
      <c r="ABG12" s="251"/>
      <c r="ABH12" s="251"/>
      <c r="ABI12" s="251"/>
      <c r="ABJ12" s="251"/>
      <c r="ABK12" s="251"/>
      <c r="ABL12" s="251"/>
      <c r="ABM12" s="251"/>
      <c r="ABN12" s="251"/>
      <c r="ABO12" s="251"/>
      <c r="ABP12" s="251"/>
      <c r="ABQ12" s="251"/>
      <c r="ABR12" s="251"/>
      <c r="ABS12" s="251"/>
      <c r="ABT12" s="251"/>
      <c r="ABU12" s="251"/>
      <c r="ABV12" s="251"/>
      <c r="ABW12" s="251"/>
      <c r="ABX12" s="251"/>
      <c r="ABY12" s="251"/>
      <c r="ABZ12" s="251"/>
      <c r="ACA12" s="251"/>
      <c r="ACB12" s="251"/>
      <c r="ACC12" s="251"/>
      <c r="ACD12" s="251"/>
      <c r="ACE12" s="251"/>
      <c r="ACF12" s="251"/>
      <c r="ACG12" s="251"/>
      <c r="ACH12" s="251"/>
      <c r="ACI12" s="251"/>
      <c r="ACJ12" s="251"/>
      <c r="ACK12" s="251"/>
      <c r="ACL12" s="251"/>
      <c r="ACM12" s="251"/>
      <c r="ACN12" s="251"/>
      <c r="ACO12" s="251"/>
      <c r="ACP12" s="251"/>
      <c r="ACQ12" s="251"/>
      <c r="ACR12" s="251"/>
      <c r="ACS12" s="251"/>
      <c r="ACT12" s="251"/>
      <c r="ACU12" s="251"/>
      <c r="ACV12" s="251"/>
      <c r="ACW12" s="251"/>
      <c r="ACX12" s="251"/>
      <c r="ACY12" s="251"/>
      <c r="ACZ12" s="251"/>
      <c r="ADA12" s="251"/>
      <c r="ADB12" s="251"/>
      <c r="ADC12" s="251"/>
      <c r="ADD12" s="251"/>
      <c r="ADE12" s="251"/>
      <c r="ADF12" s="251"/>
      <c r="ADG12" s="251"/>
      <c r="ADH12" s="251"/>
      <c r="ADI12" s="251"/>
      <c r="ADJ12" s="251"/>
      <c r="ADK12" s="251"/>
      <c r="ADL12" s="251"/>
      <c r="ADM12" s="251"/>
      <c r="ADN12" s="251"/>
      <c r="ADO12" s="251"/>
      <c r="ADP12" s="251"/>
      <c r="ADQ12" s="251"/>
      <c r="ADR12" s="251"/>
      <c r="ADS12" s="251"/>
      <c r="ADT12" s="251"/>
      <c r="ADU12" s="251"/>
      <c r="ADV12" s="251"/>
      <c r="ADW12" s="251"/>
      <c r="ADX12" s="251"/>
      <c r="ADY12" s="251"/>
      <c r="ADZ12" s="251"/>
      <c r="AEA12" s="251"/>
      <c r="AEB12" s="251"/>
      <c r="AEC12" s="251"/>
      <c r="AED12" s="251"/>
      <c r="AEE12" s="251"/>
      <c r="AEF12" s="251"/>
      <c r="AEG12" s="251"/>
      <c r="AEH12" s="251"/>
      <c r="AEI12" s="251"/>
      <c r="AEJ12" s="251"/>
      <c r="AEK12" s="251"/>
      <c r="AEL12" s="251"/>
      <c r="AEM12" s="251"/>
      <c r="AEN12" s="251"/>
      <c r="AEO12" s="251"/>
      <c r="AEP12" s="251"/>
      <c r="AEQ12" s="251"/>
      <c r="AER12" s="251"/>
      <c r="AES12" s="251"/>
      <c r="AET12" s="251"/>
      <c r="AEU12" s="251"/>
      <c r="AEV12" s="251"/>
      <c r="AEW12" s="251"/>
      <c r="AEX12" s="251"/>
      <c r="AEY12" s="251"/>
      <c r="AEZ12" s="251"/>
      <c r="AFA12" s="251"/>
      <c r="AFB12" s="251"/>
      <c r="AFC12" s="251"/>
      <c r="AFD12" s="251"/>
      <c r="AFE12" s="251"/>
      <c r="AFF12" s="251"/>
      <c r="AFG12" s="251"/>
      <c r="AFH12" s="251"/>
      <c r="AFI12" s="251"/>
      <c r="AFJ12" s="251"/>
      <c r="AFK12" s="251"/>
      <c r="AFL12" s="251"/>
      <c r="AFM12" s="251"/>
      <c r="AFN12" s="251"/>
      <c r="AFO12" s="251"/>
      <c r="AFP12" s="251"/>
      <c r="AFQ12" s="251"/>
      <c r="AFR12" s="251"/>
      <c r="AFS12" s="251"/>
      <c r="AFT12" s="251"/>
      <c r="AFU12" s="251"/>
      <c r="AFV12" s="251"/>
      <c r="AFW12" s="251"/>
      <c r="AFX12" s="251"/>
      <c r="AFY12" s="251"/>
      <c r="AFZ12" s="251"/>
      <c r="AGA12" s="251"/>
      <c r="AGB12" s="251"/>
      <c r="AGC12" s="251"/>
      <c r="AGD12" s="251"/>
      <c r="AGE12" s="251"/>
      <c r="AGF12" s="251"/>
      <c r="AGG12" s="251"/>
      <c r="AGH12" s="251"/>
      <c r="AGI12" s="251"/>
      <c r="AGJ12" s="251"/>
      <c r="AGK12" s="251"/>
      <c r="AGL12" s="251"/>
      <c r="AGM12" s="251"/>
      <c r="AGN12" s="251"/>
      <c r="AGO12" s="251"/>
      <c r="AGP12" s="251"/>
      <c r="AGQ12" s="251"/>
      <c r="AGR12" s="251"/>
      <c r="AGS12" s="251"/>
      <c r="AGT12" s="251"/>
      <c r="AGU12" s="251"/>
      <c r="AGV12" s="251"/>
      <c r="AGW12" s="251"/>
      <c r="AGX12" s="251"/>
      <c r="AGY12" s="251"/>
      <c r="AGZ12" s="251"/>
      <c r="AHA12" s="251"/>
    </row>
    <row r="13" spans="1:885" ht="30" customHeight="1" x14ac:dyDescent="0.3">
      <c r="A13" s="242"/>
      <c r="B13" s="256"/>
      <c r="C13" s="249"/>
      <c r="D13" s="249"/>
      <c r="E13" s="249"/>
      <c r="F13" s="249"/>
      <c r="G13" s="249"/>
      <c r="H13" s="249"/>
      <c r="I13" s="249"/>
      <c r="J13" s="244"/>
      <c r="K13" s="257"/>
      <c r="L13" s="243"/>
      <c r="M13" s="248"/>
      <c r="N13" s="297"/>
      <c r="O13" s="243"/>
      <c r="P13" s="245"/>
      <c r="Q13" s="245"/>
      <c r="R13" s="245"/>
      <c r="S13" s="245"/>
      <c r="T13" s="245"/>
      <c r="U13" s="245"/>
      <c r="V13" s="245"/>
      <c r="W13" s="245"/>
      <c r="X13" s="245"/>
      <c r="Y13" s="245"/>
      <c r="Z13" s="245"/>
      <c r="AA13" s="245"/>
      <c r="AB13" s="245"/>
      <c r="AC13" s="245"/>
      <c r="AD13" s="245"/>
      <c r="AE13" s="245"/>
      <c r="AF13" s="245"/>
      <c r="AG13" s="245"/>
      <c r="AH13" s="245"/>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5"/>
      <c r="BN13" s="245"/>
      <c r="BO13" s="245"/>
      <c r="BP13" s="245"/>
      <c r="BQ13" s="245"/>
      <c r="BR13" s="245"/>
      <c r="BS13" s="245"/>
      <c r="BT13" s="245"/>
      <c r="BU13" s="245"/>
      <c r="BV13" s="245"/>
      <c r="BW13" s="245"/>
      <c r="BX13" s="245"/>
      <c r="BY13" s="245"/>
      <c r="BZ13" s="245"/>
      <c r="CA13" s="245"/>
      <c r="CB13" s="245"/>
      <c r="CC13" s="245"/>
      <c r="CD13" s="245"/>
      <c r="CE13" s="245"/>
      <c r="CF13" s="245"/>
      <c r="CG13" s="245"/>
      <c r="CH13" s="245"/>
      <c r="CI13" s="245"/>
      <c r="CJ13" s="245"/>
      <c r="CK13" s="245"/>
      <c r="CL13" s="245"/>
      <c r="CM13" s="245"/>
      <c r="CN13" s="245"/>
      <c r="CO13" s="245"/>
      <c r="CP13" s="245"/>
      <c r="CQ13" s="245"/>
      <c r="CR13" s="245"/>
      <c r="CS13" s="245"/>
      <c r="CT13" s="245"/>
      <c r="CU13" s="245"/>
      <c r="CV13" s="245"/>
      <c r="CW13" s="245"/>
      <c r="CX13" s="245"/>
      <c r="CY13" s="245"/>
      <c r="CZ13" s="245"/>
      <c r="DA13" s="245"/>
      <c r="DB13" s="245"/>
      <c r="DC13" s="245"/>
      <c r="DD13" s="245"/>
      <c r="DE13" s="245"/>
      <c r="DF13" s="245"/>
      <c r="DG13" s="245"/>
      <c r="DH13" s="245"/>
      <c r="DI13" s="245"/>
      <c r="DJ13" s="245"/>
      <c r="DK13" s="245"/>
      <c r="DL13" s="245"/>
      <c r="DM13" s="245"/>
      <c r="DN13" s="245"/>
      <c r="DO13" s="245"/>
      <c r="DP13" s="245"/>
      <c r="DQ13" s="245"/>
      <c r="DR13" s="245"/>
      <c r="DS13" s="245"/>
      <c r="DT13" s="245"/>
      <c r="DU13" s="245"/>
      <c r="DV13" s="245"/>
      <c r="DW13" s="245"/>
      <c r="DX13" s="245"/>
      <c r="DY13" s="245"/>
      <c r="DZ13" s="245"/>
      <c r="EA13" s="245"/>
      <c r="EB13" s="245"/>
      <c r="EC13" s="245"/>
      <c r="ED13" s="245"/>
      <c r="EE13" s="245"/>
      <c r="EF13" s="245"/>
      <c r="EG13" s="245"/>
      <c r="EH13" s="245"/>
      <c r="EI13" s="245"/>
      <c r="EJ13" s="245"/>
      <c r="EK13" s="245"/>
      <c r="EL13" s="245"/>
      <c r="EM13" s="245"/>
      <c r="EN13" s="245"/>
      <c r="EO13" s="245"/>
      <c r="EP13" s="245"/>
      <c r="EQ13" s="245"/>
      <c r="ER13" s="245"/>
      <c r="ES13" s="245"/>
      <c r="ET13" s="245"/>
      <c r="EU13" s="245"/>
      <c r="EV13" s="245"/>
      <c r="EW13" s="245"/>
      <c r="EX13" s="245"/>
      <c r="EY13" s="245"/>
      <c r="EZ13" s="245"/>
      <c r="FA13" s="245"/>
      <c r="FB13" s="245"/>
      <c r="FC13" s="245"/>
      <c r="FD13" s="245"/>
      <c r="FE13" s="245"/>
      <c r="FF13" s="245"/>
      <c r="FG13" s="245"/>
      <c r="FH13" s="245"/>
      <c r="FI13" s="245"/>
      <c r="FJ13" s="245"/>
      <c r="FK13" s="245"/>
      <c r="FL13" s="245"/>
      <c r="FM13" s="245"/>
      <c r="FN13" s="245"/>
      <c r="FO13" s="245"/>
      <c r="FP13" s="245"/>
      <c r="FQ13" s="245"/>
      <c r="FR13" s="245"/>
      <c r="FS13" s="245"/>
      <c r="FT13" s="245"/>
      <c r="FU13" s="245"/>
      <c r="FV13" s="245"/>
      <c r="FW13" s="245"/>
      <c r="FX13" s="245"/>
      <c r="FY13" s="245"/>
      <c r="FZ13" s="245"/>
      <c r="GA13" s="245"/>
      <c r="GB13" s="245"/>
      <c r="GC13" s="245"/>
      <c r="GD13" s="245"/>
      <c r="GE13" s="245"/>
      <c r="GF13" s="245"/>
      <c r="GG13" s="245"/>
      <c r="GH13" s="245"/>
      <c r="GI13" s="245"/>
      <c r="GJ13" s="245"/>
      <c r="GK13" s="245"/>
      <c r="GL13" s="245"/>
      <c r="GM13" s="245"/>
      <c r="GN13" s="245"/>
      <c r="GO13" s="245"/>
      <c r="GP13" s="245"/>
      <c r="GQ13" s="245"/>
      <c r="GR13" s="245"/>
      <c r="GS13" s="245"/>
      <c r="GT13" s="245"/>
      <c r="GU13" s="245"/>
      <c r="GV13" s="245"/>
      <c r="GW13" s="245"/>
      <c r="GX13" s="245"/>
      <c r="GY13" s="245"/>
      <c r="GZ13" s="245"/>
      <c r="HA13" s="245"/>
      <c r="HB13" s="245"/>
      <c r="HC13" s="245"/>
      <c r="HD13" s="245"/>
      <c r="HE13" s="245"/>
      <c r="HF13" s="245"/>
      <c r="HG13" s="245"/>
      <c r="HH13" s="245"/>
      <c r="HI13" s="245"/>
      <c r="HJ13" s="245"/>
      <c r="HK13" s="245"/>
      <c r="HL13" s="245"/>
      <c r="HM13" s="245"/>
      <c r="HN13" s="245"/>
      <c r="HO13" s="245"/>
      <c r="HP13" s="245"/>
      <c r="HQ13" s="245"/>
      <c r="HR13" s="245"/>
      <c r="HS13" s="245"/>
      <c r="HT13" s="245"/>
      <c r="HU13" s="245"/>
      <c r="HV13" s="245"/>
      <c r="HW13" s="245"/>
      <c r="HX13" s="245"/>
      <c r="HY13" s="245"/>
      <c r="HZ13" s="245"/>
      <c r="IA13" s="245"/>
      <c r="IB13" s="245"/>
      <c r="IC13" s="245"/>
      <c r="ID13" s="245"/>
      <c r="IE13" s="245"/>
      <c r="IF13" s="245"/>
      <c r="IG13" s="245"/>
      <c r="IH13" s="245"/>
      <c r="II13" s="245"/>
      <c r="IJ13" s="245"/>
      <c r="IK13" s="245"/>
      <c r="IL13" s="245"/>
      <c r="IM13" s="245"/>
      <c r="IN13" s="245"/>
      <c r="IO13" s="245"/>
      <c r="IP13" s="245"/>
      <c r="IQ13" s="245"/>
      <c r="IR13" s="245"/>
      <c r="IS13" s="245"/>
      <c r="IT13" s="245"/>
      <c r="IU13" s="245"/>
      <c r="IV13" s="245"/>
      <c r="IW13" s="245"/>
      <c r="IX13" s="245"/>
      <c r="IY13" s="245"/>
      <c r="IZ13" s="245"/>
      <c r="JA13" s="245"/>
      <c r="JB13" s="245"/>
      <c r="JC13" s="245"/>
      <c r="JD13" s="245"/>
      <c r="JE13" s="245"/>
      <c r="JF13" s="245"/>
      <c r="JG13" s="245"/>
      <c r="JH13" s="245"/>
      <c r="JI13" s="245"/>
      <c r="JJ13" s="245"/>
      <c r="JK13" s="245"/>
      <c r="JL13" s="245"/>
      <c r="JM13" s="245"/>
      <c r="JN13" s="245"/>
      <c r="JO13" s="245"/>
      <c r="JP13" s="245"/>
      <c r="JQ13" s="245"/>
      <c r="JR13" s="245"/>
      <c r="JS13" s="245"/>
      <c r="JT13" s="245"/>
      <c r="JU13" s="245"/>
      <c r="JV13" s="245"/>
      <c r="JW13" s="245"/>
      <c r="JX13" s="245"/>
      <c r="JY13" s="245"/>
      <c r="JZ13" s="245"/>
      <c r="KA13" s="245"/>
      <c r="KB13" s="245"/>
      <c r="KC13" s="245"/>
      <c r="KD13" s="245"/>
      <c r="KE13" s="245"/>
      <c r="KF13" s="245"/>
      <c r="KG13" s="245"/>
      <c r="KH13" s="245"/>
      <c r="KI13" s="245"/>
      <c r="KJ13" s="245"/>
      <c r="KK13" s="245"/>
      <c r="KL13" s="245"/>
      <c r="KM13" s="245"/>
      <c r="KN13" s="245"/>
      <c r="KO13" s="245"/>
      <c r="KP13" s="245"/>
      <c r="KQ13" s="245"/>
      <c r="KR13" s="245"/>
      <c r="KS13" s="245"/>
      <c r="KT13" s="245"/>
      <c r="KU13" s="245"/>
      <c r="KV13" s="245"/>
      <c r="KW13" s="245"/>
      <c r="KX13" s="245"/>
      <c r="KY13" s="245"/>
      <c r="KZ13" s="245"/>
      <c r="LA13" s="245"/>
      <c r="LB13" s="245"/>
      <c r="LC13" s="245"/>
      <c r="LD13" s="245"/>
      <c r="LE13" s="245"/>
      <c r="LF13" s="245"/>
      <c r="LG13" s="245"/>
      <c r="LH13" s="245"/>
      <c r="LI13" s="245"/>
      <c r="LJ13" s="245"/>
      <c r="LK13" s="245"/>
      <c r="LL13" s="245"/>
      <c r="LM13" s="245"/>
      <c r="LN13" s="245"/>
      <c r="LO13" s="245"/>
      <c r="LP13" s="245"/>
      <c r="LQ13" s="245"/>
      <c r="LR13" s="245"/>
      <c r="LS13" s="245"/>
      <c r="LT13" s="245"/>
      <c r="LU13" s="245"/>
      <c r="LV13" s="245"/>
      <c r="LW13" s="245"/>
      <c r="LX13" s="245"/>
      <c r="LY13" s="245"/>
      <c r="LZ13" s="245"/>
      <c r="MA13" s="245"/>
      <c r="MB13" s="245"/>
      <c r="MC13" s="245"/>
      <c r="MD13" s="245"/>
      <c r="ME13" s="245"/>
      <c r="MF13" s="245"/>
      <c r="MG13" s="245"/>
      <c r="MH13" s="245"/>
      <c r="MI13" s="245"/>
      <c r="MJ13" s="245"/>
      <c r="MK13" s="245"/>
      <c r="ML13" s="245"/>
      <c r="MM13" s="245"/>
      <c r="MN13" s="245"/>
      <c r="MO13" s="245"/>
      <c r="MP13" s="245"/>
      <c r="MQ13" s="245"/>
      <c r="MR13" s="245"/>
      <c r="MS13" s="245"/>
      <c r="MT13" s="245"/>
      <c r="MU13" s="245"/>
      <c r="MV13" s="245"/>
      <c r="MW13" s="245"/>
      <c r="MX13" s="245"/>
      <c r="MY13" s="245"/>
      <c r="MZ13" s="245"/>
      <c r="NA13" s="245"/>
      <c r="NB13" s="245"/>
      <c r="NC13" s="245"/>
      <c r="ND13" s="245"/>
      <c r="NE13" s="245"/>
      <c r="NF13" s="245"/>
      <c r="NG13" s="245"/>
      <c r="NH13" s="245"/>
      <c r="NI13" s="245"/>
      <c r="NJ13" s="245"/>
      <c r="NK13" s="245"/>
      <c r="NL13" s="245"/>
      <c r="NM13" s="245"/>
      <c r="NN13" s="245"/>
      <c r="NO13" s="245"/>
      <c r="NP13" s="245"/>
      <c r="NQ13" s="245"/>
      <c r="NR13" s="245"/>
      <c r="NS13" s="245"/>
      <c r="NT13" s="245"/>
      <c r="NU13" s="245"/>
      <c r="NV13" s="245"/>
      <c r="NW13" s="245"/>
      <c r="NX13" s="245"/>
      <c r="NY13" s="245"/>
      <c r="NZ13" s="245"/>
      <c r="OA13" s="245"/>
      <c r="OB13" s="245"/>
      <c r="OC13" s="245"/>
      <c r="OD13" s="245"/>
      <c r="OE13" s="245"/>
      <c r="OF13" s="245"/>
      <c r="OG13" s="245"/>
      <c r="OH13" s="245"/>
      <c r="OI13" s="245"/>
      <c r="OJ13" s="245"/>
      <c r="OK13" s="245"/>
      <c r="OL13" s="245"/>
      <c r="OM13" s="245"/>
      <c r="ON13" s="245"/>
      <c r="OO13" s="245"/>
      <c r="OP13" s="245"/>
      <c r="OQ13" s="245"/>
      <c r="OR13" s="245"/>
      <c r="OS13" s="245"/>
      <c r="OT13" s="245"/>
      <c r="OU13" s="245"/>
      <c r="OV13" s="245"/>
      <c r="OW13" s="245"/>
      <c r="OX13" s="245"/>
      <c r="OY13" s="245"/>
      <c r="OZ13" s="245"/>
      <c r="PA13" s="245"/>
      <c r="PB13" s="245"/>
      <c r="PC13" s="245"/>
      <c r="PD13" s="245"/>
      <c r="PE13" s="245"/>
      <c r="PF13" s="245"/>
      <c r="PG13" s="245"/>
      <c r="PH13" s="245"/>
      <c r="PI13" s="245"/>
      <c r="PJ13" s="245"/>
      <c r="PK13" s="245"/>
      <c r="PL13" s="245"/>
      <c r="PM13" s="245"/>
      <c r="PN13" s="245"/>
      <c r="PO13" s="245"/>
      <c r="PP13" s="245"/>
      <c r="PQ13" s="245"/>
      <c r="PR13" s="245"/>
      <c r="PS13" s="245"/>
      <c r="PT13" s="245"/>
      <c r="PU13" s="245"/>
      <c r="PV13" s="245"/>
      <c r="PW13" s="245"/>
      <c r="PX13" s="245"/>
      <c r="PY13" s="245"/>
      <c r="PZ13" s="245"/>
      <c r="QA13" s="245"/>
      <c r="QB13" s="245"/>
      <c r="QC13" s="245"/>
      <c r="QD13" s="245"/>
      <c r="QE13" s="245"/>
      <c r="QF13" s="245"/>
      <c r="QG13" s="245"/>
      <c r="QH13" s="245"/>
      <c r="QI13" s="245"/>
      <c r="QJ13" s="245"/>
      <c r="QK13" s="245"/>
      <c r="QL13" s="245"/>
      <c r="QM13" s="245"/>
      <c r="QN13" s="245"/>
      <c r="QO13" s="245"/>
      <c r="QP13" s="245"/>
      <c r="QQ13" s="245"/>
      <c r="QR13" s="245"/>
      <c r="QS13" s="245"/>
      <c r="QT13" s="245"/>
      <c r="QU13" s="245"/>
      <c r="QV13" s="245"/>
      <c r="QW13" s="245"/>
      <c r="QX13" s="245"/>
      <c r="QY13" s="245"/>
      <c r="QZ13" s="245"/>
      <c r="RA13" s="245"/>
      <c r="RB13" s="245"/>
      <c r="RC13" s="245"/>
      <c r="RD13" s="245"/>
      <c r="RE13" s="245"/>
      <c r="RF13" s="245"/>
      <c r="RG13" s="245"/>
      <c r="RH13" s="245"/>
      <c r="RI13" s="245"/>
      <c r="RJ13" s="245"/>
      <c r="RK13" s="245"/>
      <c r="RL13" s="245"/>
      <c r="RM13" s="245"/>
      <c r="RN13" s="245"/>
      <c r="RO13" s="245"/>
      <c r="RP13" s="245"/>
      <c r="RQ13" s="245"/>
      <c r="RR13" s="245"/>
      <c r="RS13" s="245"/>
      <c r="RT13" s="245"/>
      <c r="RU13" s="245"/>
      <c r="RV13" s="245"/>
      <c r="RW13" s="245"/>
      <c r="RX13" s="245"/>
      <c r="RY13" s="245"/>
      <c r="RZ13" s="245"/>
      <c r="SA13" s="245"/>
      <c r="SB13" s="245"/>
      <c r="SC13" s="245"/>
      <c r="SD13" s="245"/>
      <c r="SE13" s="245"/>
      <c r="SF13" s="245"/>
      <c r="SG13" s="245"/>
      <c r="SH13" s="245"/>
      <c r="SI13" s="245"/>
      <c r="SJ13" s="245"/>
      <c r="SK13" s="245"/>
      <c r="SL13" s="245"/>
      <c r="SM13" s="245"/>
      <c r="SN13" s="245"/>
      <c r="SO13" s="245"/>
      <c r="SP13" s="245"/>
      <c r="SQ13" s="245"/>
      <c r="SR13" s="245"/>
      <c r="SS13" s="245"/>
      <c r="ST13" s="245"/>
      <c r="SU13" s="245"/>
      <c r="SV13" s="245"/>
      <c r="SW13" s="245"/>
      <c r="SX13" s="245"/>
      <c r="SY13" s="245"/>
      <c r="SZ13" s="245"/>
      <c r="TA13" s="245"/>
      <c r="TB13" s="245"/>
      <c r="TC13" s="245"/>
      <c r="TD13" s="245"/>
      <c r="TE13" s="245"/>
      <c r="TF13" s="245"/>
      <c r="TG13" s="245"/>
      <c r="TH13" s="245"/>
      <c r="TI13" s="245"/>
      <c r="TJ13" s="245"/>
      <c r="TK13" s="245"/>
      <c r="TL13" s="245"/>
      <c r="TM13" s="245"/>
      <c r="TN13" s="245"/>
      <c r="TO13" s="245"/>
      <c r="TP13" s="245"/>
      <c r="TQ13" s="245"/>
      <c r="TR13" s="245"/>
      <c r="TS13" s="245"/>
      <c r="TT13" s="245"/>
      <c r="TU13" s="245"/>
      <c r="TV13" s="245"/>
      <c r="TW13" s="245"/>
      <c r="TX13" s="245"/>
      <c r="TY13" s="245"/>
      <c r="TZ13" s="245"/>
      <c r="UA13" s="245"/>
      <c r="UB13" s="245"/>
      <c r="UC13" s="245"/>
      <c r="UD13" s="245"/>
      <c r="UE13" s="245"/>
      <c r="UF13" s="245"/>
      <c r="UG13" s="245"/>
      <c r="UH13" s="245"/>
      <c r="UI13" s="245"/>
      <c r="UJ13" s="245"/>
      <c r="UK13" s="245"/>
      <c r="UL13" s="245"/>
      <c r="UM13" s="245"/>
      <c r="UN13" s="245"/>
      <c r="UO13" s="245"/>
      <c r="UP13" s="245"/>
      <c r="UQ13" s="245"/>
      <c r="UR13" s="245"/>
      <c r="US13" s="245"/>
      <c r="UT13" s="245"/>
      <c r="UU13" s="245"/>
      <c r="UV13" s="245"/>
      <c r="UW13" s="245"/>
      <c r="UX13" s="245"/>
      <c r="UY13" s="245"/>
      <c r="UZ13" s="245"/>
      <c r="VA13" s="245"/>
      <c r="VB13" s="245"/>
      <c r="VC13" s="245"/>
      <c r="VD13" s="245"/>
      <c r="VE13" s="245"/>
      <c r="VF13" s="245"/>
      <c r="VG13" s="245"/>
      <c r="VH13" s="245"/>
      <c r="VI13" s="245"/>
      <c r="VJ13" s="245"/>
      <c r="VK13" s="245"/>
      <c r="VL13" s="245"/>
      <c r="VM13" s="245"/>
      <c r="VN13" s="245"/>
      <c r="VO13" s="245"/>
      <c r="VP13" s="245"/>
      <c r="VQ13" s="245"/>
      <c r="VR13" s="245"/>
      <c r="VS13" s="245"/>
      <c r="VT13" s="245"/>
      <c r="VU13" s="245"/>
      <c r="VV13" s="245"/>
      <c r="VW13" s="245"/>
      <c r="VX13" s="245"/>
      <c r="VY13" s="245"/>
      <c r="VZ13" s="245"/>
      <c r="WA13" s="245"/>
      <c r="WB13" s="245"/>
      <c r="WC13" s="245"/>
      <c r="WD13" s="245"/>
      <c r="WE13" s="245"/>
      <c r="WF13" s="245"/>
      <c r="WG13" s="245"/>
      <c r="WH13" s="245"/>
      <c r="WI13" s="245"/>
      <c r="WJ13" s="245"/>
      <c r="WK13" s="245"/>
      <c r="WL13" s="245"/>
      <c r="WM13" s="245"/>
      <c r="WN13" s="245"/>
      <c r="WO13" s="245"/>
      <c r="WP13" s="245"/>
      <c r="WQ13" s="245"/>
      <c r="WR13" s="245"/>
      <c r="WS13" s="245"/>
      <c r="WT13" s="245"/>
      <c r="WU13" s="245"/>
      <c r="WV13" s="245"/>
      <c r="WW13" s="245"/>
      <c r="WX13" s="245"/>
      <c r="WY13" s="245"/>
      <c r="WZ13" s="245"/>
      <c r="XA13" s="245"/>
      <c r="XB13" s="245"/>
      <c r="XC13" s="245"/>
      <c r="XD13" s="245"/>
      <c r="XE13" s="245"/>
      <c r="XF13" s="245"/>
      <c r="XG13" s="245"/>
      <c r="XH13" s="245"/>
      <c r="XI13" s="245"/>
      <c r="XJ13" s="245"/>
      <c r="XK13" s="245"/>
      <c r="XL13" s="245"/>
      <c r="XM13" s="245"/>
      <c r="XN13" s="245"/>
      <c r="XO13" s="245"/>
      <c r="XP13" s="245"/>
      <c r="XQ13" s="245"/>
      <c r="XR13" s="245"/>
      <c r="XS13" s="245"/>
      <c r="XT13" s="245"/>
      <c r="XU13" s="245"/>
      <c r="XV13" s="245"/>
      <c r="XW13" s="245"/>
      <c r="XX13" s="245"/>
      <c r="XY13" s="245"/>
      <c r="XZ13" s="245"/>
      <c r="YA13" s="245"/>
      <c r="YB13" s="245"/>
      <c r="YC13" s="245"/>
      <c r="YD13" s="245"/>
      <c r="YE13" s="245"/>
      <c r="YF13" s="245"/>
      <c r="YG13" s="245"/>
      <c r="YH13" s="245"/>
      <c r="YI13" s="245"/>
      <c r="YJ13" s="245"/>
      <c r="YK13" s="245"/>
      <c r="YL13" s="245"/>
      <c r="YM13" s="245"/>
      <c r="YN13" s="245"/>
      <c r="YO13" s="245"/>
      <c r="YP13" s="245"/>
      <c r="YQ13" s="245"/>
      <c r="YR13" s="245"/>
      <c r="YS13" s="245"/>
      <c r="YT13" s="245"/>
      <c r="YU13" s="245"/>
      <c r="YV13" s="245"/>
      <c r="YW13" s="245"/>
      <c r="YX13" s="245"/>
      <c r="YY13" s="245"/>
      <c r="YZ13" s="245"/>
      <c r="ZA13" s="245"/>
      <c r="ZB13" s="245"/>
      <c r="ZC13" s="245"/>
      <c r="ZD13" s="245"/>
      <c r="ZE13" s="245"/>
      <c r="ZF13" s="245"/>
      <c r="ZG13" s="245"/>
      <c r="ZH13" s="245"/>
      <c r="ZI13" s="245"/>
      <c r="ZJ13" s="245"/>
      <c r="ZK13" s="245"/>
      <c r="ZL13" s="245"/>
      <c r="ZM13" s="245"/>
      <c r="ZN13" s="245"/>
      <c r="ZO13" s="245"/>
      <c r="ZP13" s="245"/>
      <c r="ZQ13" s="245"/>
      <c r="ZR13" s="245"/>
      <c r="ZS13" s="245"/>
      <c r="ZT13" s="245"/>
      <c r="ZU13" s="245"/>
      <c r="ZV13" s="245"/>
      <c r="ZW13" s="245"/>
      <c r="ZX13" s="245"/>
      <c r="ZY13" s="245"/>
      <c r="ZZ13" s="245"/>
      <c r="AAA13" s="245"/>
      <c r="AAB13" s="245"/>
      <c r="AAC13" s="245"/>
      <c r="AAD13" s="245"/>
      <c r="AAE13" s="245"/>
      <c r="AAF13" s="245"/>
      <c r="AAG13" s="245"/>
      <c r="AAH13" s="245"/>
      <c r="AAI13" s="245"/>
      <c r="AAJ13" s="245"/>
      <c r="AAK13" s="245"/>
      <c r="AAL13" s="245"/>
      <c r="AAM13" s="245"/>
      <c r="AAN13" s="245"/>
      <c r="AAO13" s="245"/>
      <c r="AAP13" s="245"/>
      <c r="AAQ13" s="245"/>
      <c r="AAR13" s="245"/>
      <c r="AAS13" s="245"/>
      <c r="AAT13" s="245"/>
      <c r="AAU13" s="245"/>
      <c r="AAV13" s="245"/>
      <c r="AAW13" s="245"/>
      <c r="AAX13" s="245"/>
      <c r="AAY13" s="245"/>
      <c r="AAZ13" s="245"/>
      <c r="ABA13" s="245"/>
      <c r="ABB13" s="245"/>
      <c r="ABC13" s="245"/>
      <c r="ABD13" s="245"/>
      <c r="ABE13" s="245"/>
      <c r="ABF13" s="245"/>
      <c r="ABG13" s="245"/>
      <c r="ABH13" s="245"/>
      <c r="ABI13" s="245"/>
      <c r="ABJ13" s="245"/>
      <c r="ABK13" s="245"/>
      <c r="ABL13" s="245"/>
      <c r="ABM13" s="245"/>
      <c r="ABN13" s="245"/>
      <c r="ABO13" s="245"/>
      <c r="ABP13" s="245"/>
      <c r="ABQ13" s="245"/>
      <c r="ABR13" s="245"/>
      <c r="ABS13" s="245"/>
      <c r="ABT13" s="245"/>
      <c r="ABU13" s="245"/>
      <c r="ABV13" s="245"/>
      <c r="ABW13" s="245"/>
      <c r="ABX13" s="245"/>
      <c r="ABY13" s="245"/>
      <c r="ABZ13" s="245"/>
      <c r="ACA13" s="245"/>
      <c r="ACB13" s="245"/>
      <c r="ACC13" s="245"/>
      <c r="ACD13" s="245"/>
      <c r="ACE13" s="245"/>
      <c r="ACF13" s="245"/>
      <c r="ACG13" s="245"/>
      <c r="ACH13" s="245"/>
      <c r="ACI13" s="245"/>
      <c r="ACJ13" s="245"/>
      <c r="ACK13" s="245"/>
      <c r="ACL13" s="245"/>
      <c r="ACM13" s="245"/>
      <c r="ACN13" s="245"/>
      <c r="ACO13" s="245"/>
      <c r="ACP13" s="245"/>
      <c r="ACQ13" s="245"/>
      <c r="ACR13" s="245"/>
      <c r="ACS13" s="245"/>
      <c r="ACT13" s="245"/>
      <c r="ACU13" s="245"/>
      <c r="ACV13" s="245"/>
      <c r="ACW13" s="245"/>
      <c r="ACX13" s="245"/>
      <c r="ACY13" s="245"/>
      <c r="ACZ13" s="245"/>
      <c r="ADA13" s="245"/>
      <c r="ADB13" s="245"/>
      <c r="ADC13" s="245"/>
      <c r="ADD13" s="245"/>
      <c r="ADE13" s="245"/>
      <c r="ADF13" s="245"/>
      <c r="ADG13" s="245"/>
      <c r="ADH13" s="245"/>
      <c r="ADI13" s="245"/>
      <c r="ADJ13" s="245"/>
      <c r="ADK13" s="245"/>
      <c r="ADL13" s="245"/>
      <c r="ADM13" s="245"/>
      <c r="ADN13" s="245"/>
      <c r="ADO13" s="245"/>
      <c r="ADP13" s="245"/>
      <c r="ADQ13" s="245"/>
      <c r="ADR13" s="245"/>
      <c r="ADS13" s="245"/>
      <c r="ADT13" s="245"/>
      <c r="ADU13" s="245"/>
      <c r="ADV13" s="245"/>
      <c r="ADW13" s="245"/>
      <c r="ADX13" s="245"/>
      <c r="ADY13" s="245"/>
      <c r="ADZ13" s="245"/>
      <c r="AEA13" s="245"/>
      <c r="AEB13" s="245"/>
      <c r="AEC13" s="245"/>
      <c r="AED13" s="245"/>
      <c r="AEE13" s="245"/>
      <c r="AEF13" s="245"/>
      <c r="AEG13" s="245"/>
      <c r="AEH13" s="245"/>
      <c r="AEI13" s="245"/>
      <c r="AEJ13" s="245"/>
      <c r="AEK13" s="245"/>
      <c r="AEL13" s="245"/>
      <c r="AEM13" s="245"/>
      <c r="AEN13" s="245"/>
      <c r="AEO13" s="245"/>
      <c r="AEP13" s="245"/>
      <c r="AEQ13" s="245"/>
      <c r="AER13" s="245"/>
      <c r="AES13" s="245"/>
      <c r="AET13" s="245"/>
      <c r="AEU13" s="245"/>
      <c r="AEV13" s="245"/>
      <c r="AEW13" s="245"/>
      <c r="AEX13" s="245"/>
      <c r="AEY13" s="245"/>
      <c r="AEZ13" s="245"/>
      <c r="AFA13" s="245"/>
      <c r="AFB13" s="245"/>
      <c r="AFC13" s="245"/>
      <c r="AFD13" s="245"/>
      <c r="AFE13" s="245"/>
      <c r="AFF13" s="245"/>
      <c r="AFG13" s="245"/>
      <c r="AFH13" s="245"/>
      <c r="AFI13" s="245"/>
      <c r="AFJ13" s="245"/>
      <c r="AFK13" s="245"/>
      <c r="AFL13" s="245"/>
      <c r="AFM13" s="245"/>
      <c r="AFN13" s="245"/>
      <c r="AFO13" s="245"/>
      <c r="AFP13" s="245"/>
      <c r="AFQ13" s="245"/>
      <c r="AFR13" s="245"/>
      <c r="AFS13" s="245"/>
      <c r="AFT13" s="245"/>
      <c r="AFU13" s="245"/>
      <c r="AFV13" s="245"/>
      <c r="AFW13" s="245"/>
      <c r="AFX13" s="245"/>
      <c r="AFY13" s="245"/>
      <c r="AFZ13" s="245"/>
      <c r="AGA13" s="245"/>
      <c r="AGB13" s="245"/>
      <c r="AGC13" s="245"/>
      <c r="AGD13" s="245"/>
      <c r="AGE13" s="245"/>
      <c r="AGF13" s="245"/>
      <c r="AGG13" s="245"/>
      <c r="AGH13" s="245"/>
      <c r="AGI13" s="245"/>
      <c r="AGJ13" s="245"/>
      <c r="AGK13" s="245"/>
      <c r="AGL13" s="245"/>
      <c r="AGM13" s="245"/>
      <c r="AGN13" s="245"/>
      <c r="AGO13" s="245"/>
      <c r="AGP13" s="245"/>
      <c r="AGQ13" s="245"/>
      <c r="AGR13" s="245"/>
      <c r="AGS13" s="245"/>
      <c r="AGT13" s="245"/>
      <c r="AGU13" s="245"/>
      <c r="AGV13" s="245"/>
      <c r="AGW13" s="245"/>
      <c r="AGX13" s="245"/>
      <c r="AGY13" s="245"/>
      <c r="AGZ13" s="245"/>
      <c r="AHA13" s="245"/>
    </row>
    <row r="14" spans="1:885" ht="168.6" customHeight="1" x14ac:dyDescent="0.3">
      <c r="A14" s="267"/>
      <c r="B14" s="268"/>
      <c r="C14" s="269"/>
      <c r="D14" s="269"/>
      <c r="E14" s="269"/>
      <c r="F14" s="269"/>
      <c r="G14" s="269"/>
      <c r="H14" s="269"/>
      <c r="I14" s="273"/>
      <c r="J14" s="274"/>
      <c r="K14" s="273"/>
      <c r="L14" s="271"/>
      <c r="M14" s="271"/>
      <c r="N14" s="303"/>
      <c r="O14" s="271"/>
      <c r="P14" s="258"/>
      <c r="Q14" s="258"/>
      <c r="R14" s="258"/>
      <c r="S14" s="258"/>
      <c r="T14" s="258"/>
      <c r="U14" s="258"/>
      <c r="V14" s="258"/>
      <c r="W14" s="258"/>
      <c r="X14" s="258"/>
      <c r="Y14" s="258"/>
      <c r="Z14" s="258"/>
      <c r="AA14" s="258"/>
      <c r="AB14" s="258"/>
      <c r="AC14" s="258"/>
      <c r="AD14" s="258"/>
      <c r="AE14" s="258"/>
      <c r="AF14" s="258"/>
      <c r="AG14" s="258"/>
      <c r="AH14" s="258"/>
      <c r="AI14" s="258"/>
      <c r="AJ14" s="258"/>
      <c r="AK14" s="258"/>
      <c r="AL14" s="258"/>
      <c r="AM14" s="258"/>
      <c r="AN14" s="258"/>
      <c r="AO14" s="258"/>
      <c r="AP14" s="258"/>
      <c r="AQ14" s="258"/>
      <c r="AR14" s="258"/>
      <c r="AS14" s="258"/>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1"/>
      <c r="BP14" s="241"/>
      <c r="BQ14" s="241"/>
      <c r="BR14" s="241"/>
      <c r="BS14" s="241"/>
      <c r="BT14" s="241"/>
      <c r="BU14" s="241"/>
      <c r="BV14" s="241"/>
      <c r="BW14" s="241"/>
      <c r="BX14" s="241"/>
      <c r="BY14" s="241"/>
      <c r="BZ14" s="241"/>
      <c r="CA14" s="241"/>
      <c r="CB14" s="241"/>
      <c r="CC14" s="241"/>
      <c r="CD14" s="241"/>
      <c r="CE14" s="241"/>
      <c r="CF14" s="241"/>
      <c r="CG14" s="241"/>
      <c r="CH14" s="241"/>
      <c r="CI14" s="241"/>
      <c r="CJ14" s="241"/>
      <c r="CK14" s="241"/>
      <c r="CL14" s="241"/>
      <c r="CM14" s="241"/>
      <c r="CN14" s="241"/>
      <c r="CO14" s="241"/>
      <c r="CP14" s="241"/>
      <c r="CQ14" s="241"/>
      <c r="CR14" s="241"/>
      <c r="CS14" s="241"/>
      <c r="CT14" s="241"/>
      <c r="CU14" s="241"/>
      <c r="CV14" s="241"/>
      <c r="CW14" s="241"/>
      <c r="CX14" s="241"/>
      <c r="CY14" s="241"/>
      <c r="CZ14" s="241"/>
      <c r="DA14" s="241"/>
      <c r="DB14" s="241"/>
      <c r="DC14" s="241"/>
      <c r="DD14" s="241"/>
      <c r="DE14" s="241"/>
      <c r="DF14" s="241"/>
      <c r="DG14" s="241"/>
      <c r="DH14" s="241"/>
      <c r="DI14" s="241"/>
      <c r="DJ14" s="241"/>
      <c r="DK14" s="241"/>
      <c r="DL14" s="241"/>
      <c r="DM14" s="241"/>
      <c r="DN14" s="241"/>
      <c r="DO14" s="241"/>
      <c r="DP14" s="241"/>
      <c r="DQ14" s="241"/>
      <c r="DR14" s="241"/>
      <c r="DS14" s="241"/>
      <c r="DT14" s="241"/>
      <c r="DU14" s="241"/>
      <c r="DV14" s="241"/>
      <c r="DW14" s="241"/>
      <c r="DX14" s="241"/>
      <c r="DY14" s="241"/>
      <c r="DZ14" s="241"/>
      <c r="EA14" s="241"/>
      <c r="EB14" s="241"/>
      <c r="EC14" s="241"/>
      <c r="ED14" s="241"/>
      <c r="EE14" s="241"/>
      <c r="EF14" s="241"/>
      <c r="EG14" s="241"/>
      <c r="EH14" s="241"/>
      <c r="EI14" s="241"/>
      <c r="EJ14" s="241"/>
      <c r="EK14" s="241"/>
      <c r="EL14" s="241"/>
      <c r="EM14" s="241"/>
      <c r="EN14" s="241"/>
      <c r="EO14" s="241"/>
      <c r="EP14" s="241"/>
      <c r="EQ14" s="241"/>
      <c r="ER14" s="241"/>
      <c r="ES14" s="241"/>
      <c r="ET14" s="241"/>
      <c r="EU14" s="241"/>
      <c r="EV14" s="241"/>
      <c r="EW14" s="241"/>
      <c r="EX14" s="241"/>
      <c r="EY14" s="241"/>
      <c r="EZ14" s="241"/>
      <c r="FA14" s="241"/>
      <c r="FB14" s="241"/>
      <c r="FC14" s="241"/>
      <c r="FD14" s="241"/>
      <c r="FE14" s="241"/>
      <c r="FF14" s="241"/>
      <c r="FG14" s="241"/>
      <c r="FH14" s="241"/>
      <c r="FI14" s="241"/>
      <c r="FJ14" s="241"/>
      <c r="FK14" s="241"/>
      <c r="FL14" s="241"/>
      <c r="FM14" s="241"/>
      <c r="FN14" s="241"/>
      <c r="FO14" s="241"/>
      <c r="FP14" s="241"/>
      <c r="FQ14" s="241"/>
      <c r="FR14" s="241"/>
      <c r="FS14" s="241"/>
      <c r="FT14" s="241"/>
      <c r="FU14" s="241"/>
      <c r="FV14" s="241"/>
      <c r="FW14" s="241"/>
      <c r="FX14" s="241"/>
      <c r="FY14" s="241"/>
      <c r="FZ14" s="241"/>
      <c r="GA14" s="241"/>
      <c r="GB14" s="241"/>
      <c r="GC14" s="241"/>
      <c r="GD14" s="241"/>
      <c r="GE14" s="241"/>
      <c r="GF14" s="241"/>
      <c r="GG14" s="241"/>
      <c r="GH14" s="241"/>
      <c r="GI14" s="241"/>
      <c r="GJ14" s="241"/>
      <c r="GK14" s="241"/>
      <c r="GL14" s="241"/>
      <c r="GM14" s="241"/>
      <c r="GN14" s="241"/>
      <c r="GO14" s="241"/>
      <c r="GP14" s="241"/>
      <c r="GQ14" s="241"/>
      <c r="GR14" s="241"/>
      <c r="GS14" s="241"/>
      <c r="GT14" s="241"/>
      <c r="GU14" s="241"/>
      <c r="GV14" s="241"/>
      <c r="GW14" s="241"/>
      <c r="GX14" s="241"/>
      <c r="GY14" s="241"/>
      <c r="GZ14" s="241"/>
      <c r="HA14" s="241"/>
      <c r="HB14" s="241"/>
      <c r="HC14" s="241"/>
      <c r="HD14" s="241"/>
      <c r="HE14" s="241"/>
      <c r="HF14" s="241"/>
      <c r="HG14" s="241"/>
      <c r="HH14" s="241"/>
      <c r="HI14" s="241"/>
      <c r="HJ14" s="241"/>
      <c r="HK14" s="241"/>
      <c r="HL14" s="241"/>
      <c r="HM14" s="241"/>
      <c r="HN14" s="241"/>
      <c r="HO14" s="241"/>
      <c r="HP14" s="241"/>
      <c r="HQ14" s="241"/>
      <c r="HR14" s="241"/>
      <c r="HS14" s="241"/>
      <c r="HT14" s="241"/>
      <c r="HU14" s="241"/>
      <c r="HV14" s="241"/>
      <c r="HW14" s="241"/>
      <c r="HX14" s="241"/>
      <c r="HY14" s="241"/>
      <c r="HZ14" s="241"/>
      <c r="IA14" s="241"/>
      <c r="IB14" s="241"/>
      <c r="IC14" s="241"/>
      <c r="ID14" s="241"/>
      <c r="IE14" s="241"/>
      <c r="IF14" s="241"/>
      <c r="IG14" s="241"/>
      <c r="IH14" s="241"/>
      <c r="II14" s="241"/>
      <c r="IJ14" s="241"/>
      <c r="IK14" s="241"/>
      <c r="IL14" s="241"/>
      <c r="IM14" s="241"/>
      <c r="IN14" s="241"/>
      <c r="IO14" s="241"/>
      <c r="IP14" s="241"/>
      <c r="IQ14" s="241"/>
      <c r="IR14" s="241"/>
      <c r="IS14" s="241"/>
      <c r="IT14" s="241"/>
      <c r="IU14" s="241"/>
      <c r="IV14" s="241"/>
      <c r="IW14" s="241"/>
      <c r="IX14" s="241"/>
      <c r="IY14" s="241"/>
      <c r="IZ14" s="241"/>
      <c r="JA14" s="241"/>
      <c r="JB14" s="241"/>
      <c r="JC14" s="241"/>
      <c r="JD14" s="241"/>
      <c r="JE14" s="241"/>
      <c r="JF14" s="241"/>
      <c r="JG14" s="241"/>
      <c r="JH14" s="241"/>
      <c r="JI14" s="241"/>
      <c r="JJ14" s="241"/>
      <c r="JK14" s="241"/>
      <c r="JL14" s="241"/>
      <c r="JM14" s="241"/>
      <c r="JN14" s="241"/>
      <c r="JO14" s="241"/>
      <c r="JP14" s="241"/>
      <c r="JQ14" s="241"/>
      <c r="JR14" s="241"/>
      <c r="JS14" s="241"/>
      <c r="JT14" s="241"/>
      <c r="JU14" s="241"/>
      <c r="JV14" s="241"/>
      <c r="JW14" s="241"/>
      <c r="JX14" s="241"/>
      <c r="JY14" s="241"/>
      <c r="JZ14" s="241"/>
      <c r="KA14" s="241"/>
      <c r="KB14" s="241"/>
      <c r="KC14" s="241"/>
      <c r="KD14" s="241"/>
      <c r="KE14" s="241"/>
      <c r="KF14" s="241"/>
      <c r="KG14" s="241"/>
      <c r="KH14" s="241"/>
      <c r="KI14" s="241"/>
      <c r="KJ14" s="241"/>
      <c r="KK14" s="241"/>
      <c r="KL14" s="241"/>
      <c r="KM14" s="241"/>
      <c r="KN14" s="241"/>
      <c r="KO14" s="241"/>
      <c r="KP14" s="241"/>
      <c r="KQ14" s="241"/>
      <c r="KR14" s="241"/>
      <c r="KS14" s="241"/>
      <c r="KT14" s="241"/>
      <c r="KU14" s="241"/>
      <c r="KV14" s="241"/>
      <c r="KW14" s="241"/>
      <c r="KX14" s="241"/>
      <c r="KY14" s="241"/>
      <c r="KZ14" s="241"/>
      <c r="LA14" s="241"/>
      <c r="LB14" s="241"/>
      <c r="LC14" s="241"/>
      <c r="LD14" s="241"/>
      <c r="LE14" s="241"/>
      <c r="LF14" s="241"/>
      <c r="LG14" s="241"/>
      <c r="LH14" s="241"/>
      <c r="LI14" s="241"/>
      <c r="LJ14" s="241"/>
      <c r="LK14" s="241"/>
      <c r="LL14" s="241"/>
      <c r="LM14" s="241"/>
      <c r="LN14" s="241"/>
      <c r="LO14" s="241"/>
      <c r="LP14" s="241"/>
      <c r="LQ14" s="241"/>
      <c r="LR14" s="241"/>
      <c r="LS14" s="241"/>
      <c r="LT14" s="241"/>
      <c r="LU14" s="241"/>
      <c r="LV14" s="241"/>
      <c r="LW14" s="241"/>
      <c r="LX14" s="241"/>
      <c r="LY14" s="241"/>
      <c r="LZ14" s="241"/>
      <c r="MA14" s="241"/>
      <c r="MB14" s="241"/>
      <c r="MC14" s="241"/>
      <c r="MD14" s="241"/>
      <c r="ME14" s="241"/>
      <c r="MF14" s="241"/>
      <c r="MG14" s="241"/>
      <c r="MH14" s="241"/>
      <c r="MI14" s="241"/>
      <c r="MJ14" s="241"/>
      <c r="MK14" s="241"/>
      <c r="ML14" s="241"/>
      <c r="MM14" s="241"/>
      <c r="MN14" s="241"/>
      <c r="MO14" s="241"/>
      <c r="MP14" s="241"/>
      <c r="MQ14" s="241"/>
      <c r="MR14" s="241"/>
      <c r="MS14" s="241"/>
      <c r="MT14" s="241"/>
      <c r="MU14" s="241"/>
      <c r="MV14" s="241"/>
      <c r="MW14" s="241"/>
      <c r="MX14" s="241"/>
      <c r="MY14" s="241"/>
      <c r="MZ14" s="241"/>
      <c r="NA14" s="241"/>
      <c r="NB14" s="241"/>
      <c r="NC14" s="241"/>
      <c r="ND14" s="241"/>
      <c r="NE14" s="241"/>
      <c r="NF14" s="241"/>
      <c r="NG14" s="241"/>
      <c r="NH14" s="241"/>
      <c r="NI14" s="241"/>
      <c r="NJ14" s="241"/>
      <c r="NK14" s="241"/>
      <c r="NL14" s="241"/>
      <c r="NM14" s="241"/>
      <c r="NN14" s="241"/>
      <c r="NO14" s="241"/>
      <c r="NP14" s="241"/>
      <c r="NQ14" s="241"/>
      <c r="NR14" s="241"/>
      <c r="NS14" s="241"/>
      <c r="NT14" s="241"/>
      <c r="NU14" s="241"/>
      <c r="NV14" s="241"/>
      <c r="NW14" s="241"/>
      <c r="NX14" s="241"/>
      <c r="NY14" s="241"/>
      <c r="NZ14" s="241"/>
      <c r="OA14" s="241"/>
      <c r="OB14" s="241"/>
      <c r="OC14" s="241"/>
      <c r="OD14" s="241"/>
      <c r="OE14" s="241"/>
      <c r="OF14" s="241"/>
      <c r="OG14" s="241"/>
      <c r="OH14" s="241"/>
      <c r="OI14" s="241"/>
      <c r="OJ14" s="241"/>
      <c r="OK14" s="241"/>
      <c r="OL14" s="241"/>
      <c r="OM14" s="241"/>
      <c r="ON14" s="241"/>
      <c r="OO14" s="241"/>
      <c r="OP14" s="241"/>
      <c r="OQ14" s="241"/>
      <c r="OR14" s="241"/>
      <c r="OS14" s="241"/>
      <c r="OT14" s="241"/>
      <c r="OU14" s="241"/>
      <c r="OV14" s="241"/>
      <c r="OW14" s="241"/>
      <c r="OX14" s="241"/>
      <c r="OY14" s="241"/>
      <c r="OZ14" s="241"/>
      <c r="PA14" s="241"/>
      <c r="PB14" s="241"/>
      <c r="PC14" s="241"/>
      <c r="PD14" s="241"/>
      <c r="PE14" s="241"/>
      <c r="PF14" s="241"/>
      <c r="PG14" s="241"/>
      <c r="PH14" s="241"/>
      <c r="PI14" s="241"/>
      <c r="PJ14" s="241"/>
      <c r="PK14" s="241"/>
      <c r="PL14" s="241"/>
      <c r="PM14" s="241"/>
      <c r="PN14" s="241"/>
      <c r="PO14" s="241"/>
      <c r="PP14" s="241"/>
      <c r="PQ14" s="241"/>
      <c r="PR14" s="241"/>
      <c r="PS14" s="241"/>
      <c r="PT14" s="241"/>
      <c r="PU14" s="241"/>
      <c r="PV14" s="241"/>
      <c r="PW14" s="241"/>
      <c r="PX14" s="241"/>
      <c r="PY14" s="241"/>
      <c r="PZ14" s="241"/>
      <c r="QA14" s="241"/>
      <c r="QB14" s="241"/>
      <c r="QC14" s="241"/>
      <c r="QD14" s="241"/>
      <c r="QE14" s="241"/>
      <c r="QF14" s="241"/>
      <c r="QG14" s="241"/>
      <c r="QH14" s="241"/>
      <c r="QI14" s="241"/>
      <c r="QJ14" s="241"/>
      <c r="QK14" s="241"/>
      <c r="QL14" s="241"/>
      <c r="QM14" s="241"/>
      <c r="QN14" s="241"/>
      <c r="QO14" s="241"/>
      <c r="QP14" s="241"/>
      <c r="QQ14" s="241"/>
      <c r="QR14" s="241"/>
      <c r="QS14" s="241"/>
      <c r="QT14" s="241"/>
      <c r="QU14" s="241"/>
      <c r="QV14" s="241"/>
      <c r="QW14" s="241"/>
      <c r="QX14" s="241"/>
      <c r="QY14" s="241"/>
      <c r="QZ14" s="241"/>
      <c r="RA14" s="241"/>
      <c r="RB14" s="241"/>
      <c r="RC14" s="241"/>
      <c r="RD14" s="241"/>
      <c r="RE14" s="241"/>
      <c r="RF14" s="241"/>
      <c r="RG14" s="241"/>
      <c r="RH14" s="241"/>
      <c r="RI14" s="241"/>
      <c r="RJ14" s="241"/>
      <c r="RK14" s="241"/>
      <c r="RL14" s="241"/>
      <c r="RM14" s="241"/>
      <c r="RN14" s="241"/>
      <c r="RO14" s="241"/>
      <c r="RP14" s="241"/>
      <c r="RQ14" s="241"/>
      <c r="RR14" s="241"/>
      <c r="RS14" s="241"/>
      <c r="RT14" s="241"/>
      <c r="RU14" s="241"/>
      <c r="RV14" s="241"/>
      <c r="RW14" s="241"/>
      <c r="RX14" s="241"/>
      <c r="RY14" s="241"/>
      <c r="RZ14" s="241"/>
      <c r="SA14" s="241"/>
      <c r="SB14" s="241"/>
      <c r="SC14" s="241"/>
      <c r="SD14" s="241"/>
      <c r="SE14" s="241"/>
      <c r="SF14" s="241"/>
      <c r="SG14" s="241"/>
      <c r="SH14" s="241"/>
      <c r="SI14" s="241"/>
      <c r="SJ14" s="241"/>
      <c r="SK14" s="241"/>
      <c r="SL14" s="241"/>
      <c r="SM14" s="241"/>
      <c r="SN14" s="241"/>
      <c r="SO14" s="241"/>
      <c r="SP14" s="241"/>
      <c r="SQ14" s="241"/>
      <c r="SR14" s="241"/>
      <c r="SS14" s="241"/>
      <c r="ST14" s="241"/>
      <c r="SU14" s="241"/>
      <c r="SV14" s="241"/>
      <c r="SW14" s="241"/>
      <c r="SX14" s="241"/>
      <c r="SY14" s="241"/>
      <c r="SZ14" s="241"/>
      <c r="TA14" s="241"/>
      <c r="TB14" s="241"/>
      <c r="TC14" s="241"/>
      <c r="TD14" s="241"/>
      <c r="TE14" s="241"/>
      <c r="TF14" s="241"/>
      <c r="TG14" s="241"/>
      <c r="TH14" s="241"/>
      <c r="TI14" s="241"/>
      <c r="TJ14" s="241"/>
      <c r="TK14" s="241"/>
      <c r="TL14" s="241"/>
      <c r="TM14" s="241"/>
      <c r="TN14" s="241"/>
      <c r="TO14" s="241"/>
      <c r="TP14" s="241"/>
      <c r="TQ14" s="241"/>
      <c r="TR14" s="241"/>
      <c r="TS14" s="241"/>
      <c r="TT14" s="241"/>
      <c r="TU14" s="241"/>
      <c r="TV14" s="241"/>
      <c r="TW14" s="241"/>
      <c r="TX14" s="241"/>
      <c r="TY14" s="241"/>
      <c r="TZ14" s="241"/>
      <c r="UA14" s="241"/>
      <c r="UB14" s="241"/>
      <c r="UC14" s="241"/>
      <c r="UD14" s="241"/>
      <c r="UE14" s="241"/>
      <c r="UF14" s="241"/>
      <c r="UG14" s="241"/>
      <c r="UH14" s="241"/>
      <c r="UI14" s="241"/>
      <c r="UJ14" s="241"/>
      <c r="UK14" s="241"/>
      <c r="UL14" s="241"/>
      <c r="UM14" s="241"/>
      <c r="UN14" s="241"/>
      <c r="UO14" s="241"/>
      <c r="UP14" s="241"/>
      <c r="UQ14" s="241"/>
      <c r="UR14" s="241"/>
      <c r="US14" s="241"/>
      <c r="UT14" s="241"/>
      <c r="UU14" s="241"/>
      <c r="UV14" s="241"/>
      <c r="UW14" s="241"/>
      <c r="UX14" s="241"/>
      <c r="UY14" s="241"/>
      <c r="UZ14" s="241"/>
      <c r="VA14" s="241"/>
      <c r="VB14" s="241"/>
      <c r="VC14" s="241"/>
      <c r="VD14" s="241"/>
      <c r="VE14" s="241"/>
      <c r="VF14" s="241"/>
      <c r="VG14" s="241"/>
      <c r="VH14" s="241"/>
      <c r="VI14" s="241"/>
      <c r="VJ14" s="241"/>
      <c r="VK14" s="241"/>
      <c r="VL14" s="241"/>
      <c r="VM14" s="241"/>
      <c r="VN14" s="241"/>
      <c r="VO14" s="241"/>
      <c r="VP14" s="241"/>
      <c r="VQ14" s="241"/>
      <c r="VR14" s="241"/>
      <c r="VS14" s="241"/>
      <c r="VT14" s="241"/>
      <c r="VU14" s="241"/>
      <c r="VV14" s="241"/>
      <c r="VW14" s="241"/>
      <c r="VX14" s="241"/>
      <c r="VY14" s="241"/>
      <c r="VZ14" s="241"/>
      <c r="WA14" s="241"/>
      <c r="WB14" s="241"/>
      <c r="WC14" s="241"/>
      <c r="WD14" s="241"/>
      <c r="WE14" s="241"/>
      <c r="WF14" s="241"/>
      <c r="WG14" s="241"/>
      <c r="WH14" s="241"/>
      <c r="WI14" s="241"/>
      <c r="WJ14" s="241"/>
      <c r="WK14" s="241"/>
      <c r="WL14" s="241"/>
      <c r="WM14" s="241"/>
      <c r="WN14" s="241"/>
      <c r="WO14" s="241"/>
      <c r="WP14" s="241"/>
      <c r="WQ14" s="241"/>
      <c r="WR14" s="241"/>
      <c r="WS14" s="241"/>
      <c r="WT14" s="241"/>
      <c r="WU14" s="241"/>
      <c r="WV14" s="241"/>
      <c r="WW14" s="241"/>
      <c r="WX14" s="241"/>
      <c r="WY14" s="241"/>
      <c r="WZ14" s="241"/>
      <c r="XA14" s="241"/>
      <c r="XB14" s="241"/>
      <c r="XC14" s="241"/>
      <c r="XD14" s="241"/>
      <c r="XE14" s="241"/>
      <c r="XF14" s="241"/>
      <c r="XG14" s="241"/>
      <c r="XH14" s="241"/>
      <c r="XI14" s="241"/>
      <c r="XJ14" s="241"/>
      <c r="XK14" s="241"/>
      <c r="XL14" s="241"/>
      <c r="XM14" s="241"/>
      <c r="XN14" s="241"/>
      <c r="XO14" s="241"/>
      <c r="XP14" s="241"/>
      <c r="XQ14" s="241"/>
      <c r="XR14" s="241"/>
      <c r="XS14" s="241"/>
      <c r="XT14" s="241"/>
      <c r="XU14" s="241"/>
      <c r="XV14" s="241"/>
      <c r="XW14" s="241"/>
      <c r="XX14" s="241"/>
      <c r="XY14" s="241"/>
      <c r="XZ14" s="241"/>
      <c r="YA14" s="241"/>
      <c r="YB14" s="241"/>
      <c r="YC14" s="241"/>
      <c r="YD14" s="241"/>
      <c r="YE14" s="241"/>
      <c r="YF14" s="241"/>
      <c r="YG14" s="241"/>
      <c r="YH14" s="241"/>
      <c r="YI14" s="241"/>
      <c r="YJ14" s="241"/>
      <c r="YK14" s="241"/>
      <c r="YL14" s="241"/>
      <c r="YM14" s="241"/>
      <c r="YN14" s="241"/>
      <c r="YO14" s="241"/>
      <c r="YP14" s="241"/>
      <c r="YQ14" s="241"/>
      <c r="YR14" s="241"/>
      <c r="YS14" s="241"/>
      <c r="YT14" s="241"/>
      <c r="YU14" s="241"/>
      <c r="YV14" s="241"/>
      <c r="YW14" s="241"/>
      <c r="YX14" s="241"/>
      <c r="YY14" s="241"/>
      <c r="YZ14" s="241"/>
      <c r="ZA14" s="241"/>
      <c r="ZB14" s="241"/>
      <c r="ZC14" s="241"/>
      <c r="ZD14" s="241"/>
      <c r="ZE14" s="241"/>
      <c r="ZF14" s="241"/>
      <c r="ZG14" s="241"/>
      <c r="ZH14" s="241"/>
      <c r="ZI14" s="241"/>
      <c r="ZJ14" s="241"/>
      <c r="ZK14" s="241"/>
      <c r="ZL14" s="241"/>
      <c r="ZM14" s="241"/>
      <c r="ZN14" s="241"/>
      <c r="ZO14" s="241"/>
      <c r="ZP14" s="241"/>
      <c r="ZQ14" s="241"/>
      <c r="ZR14" s="241"/>
      <c r="ZS14" s="241"/>
      <c r="ZT14" s="241"/>
      <c r="ZU14" s="241"/>
      <c r="ZV14" s="241"/>
      <c r="ZW14" s="241"/>
      <c r="ZX14" s="241"/>
      <c r="ZY14" s="241"/>
      <c r="ZZ14" s="241"/>
      <c r="AAA14" s="241"/>
      <c r="AAB14" s="241"/>
      <c r="AAC14" s="241"/>
      <c r="AAD14" s="241"/>
      <c r="AAE14" s="241"/>
      <c r="AAF14" s="241"/>
      <c r="AAG14" s="241"/>
      <c r="AAH14" s="241"/>
      <c r="AAI14" s="241"/>
      <c r="AAJ14" s="241"/>
      <c r="AAK14" s="241"/>
      <c r="AAL14" s="241"/>
      <c r="AAM14" s="241"/>
      <c r="AAN14" s="241"/>
      <c r="AAO14" s="241"/>
      <c r="AAP14" s="241"/>
      <c r="AAQ14" s="241"/>
      <c r="AAR14" s="241"/>
      <c r="AAS14" s="241"/>
      <c r="AAT14" s="241"/>
      <c r="AAU14" s="241"/>
      <c r="AAV14" s="241"/>
      <c r="AAW14" s="241"/>
      <c r="AAX14" s="241"/>
      <c r="AAY14" s="241"/>
      <c r="AAZ14" s="241"/>
      <c r="ABA14" s="241"/>
      <c r="ABB14" s="241"/>
      <c r="ABC14" s="241"/>
      <c r="ABD14" s="241"/>
      <c r="ABE14" s="241"/>
      <c r="ABF14" s="241"/>
      <c r="ABG14" s="241"/>
      <c r="ABH14" s="241"/>
      <c r="ABI14" s="241"/>
      <c r="ABJ14" s="241"/>
      <c r="ABK14" s="241"/>
      <c r="ABL14" s="241"/>
      <c r="ABM14" s="241"/>
      <c r="ABN14" s="241"/>
      <c r="ABO14" s="241"/>
      <c r="ABP14" s="241"/>
      <c r="ABQ14" s="241"/>
      <c r="ABR14" s="241"/>
      <c r="ABS14" s="241"/>
      <c r="ABT14" s="241"/>
      <c r="ABU14" s="241"/>
      <c r="ABV14" s="241"/>
      <c r="ABW14" s="241"/>
      <c r="ABX14" s="241"/>
      <c r="ABY14" s="241"/>
      <c r="ABZ14" s="241"/>
      <c r="ACA14" s="241"/>
      <c r="ACB14" s="241"/>
      <c r="ACC14" s="241"/>
      <c r="ACD14" s="241"/>
      <c r="ACE14" s="241"/>
      <c r="ACF14" s="241"/>
      <c r="ACG14" s="241"/>
      <c r="ACH14" s="241"/>
      <c r="ACI14" s="241"/>
      <c r="ACJ14" s="241"/>
      <c r="ACK14" s="241"/>
      <c r="ACL14" s="241"/>
      <c r="ACM14" s="241"/>
      <c r="ACN14" s="241"/>
      <c r="ACO14" s="241"/>
      <c r="ACP14" s="241"/>
      <c r="ACQ14" s="241"/>
      <c r="ACR14" s="241"/>
      <c r="ACS14" s="241"/>
      <c r="ACT14" s="241"/>
      <c r="ACU14" s="241"/>
      <c r="ACV14" s="241"/>
      <c r="ACW14" s="241"/>
      <c r="ACX14" s="241"/>
      <c r="ACY14" s="241"/>
      <c r="ACZ14" s="241"/>
      <c r="ADA14" s="241"/>
      <c r="ADB14" s="241"/>
      <c r="ADC14" s="241"/>
      <c r="ADD14" s="241"/>
      <c r="ADE14" s="241"/>
      <c r="ADF14" s="241"/>
      <c r="ADG14" s="241"/>
      <c r="ADH14" s="241"/>
      <c r="ADI14" s="241"/>
      <c r="ADJ14" s="241"/>
      <c r="ADK14" s="241"/>
      <c r="ADL14" s="241"/>
      <c r="ADM14" s="241"/>
      <c r="ADN14" s="241"/>
      <c r="ADO14" s="241"/>
      <c r="ADP14" s="241"/>
      <c r="ADQ14" s="241"/>
      <c r="ADR14" s="241"/>
      <c r="ADS14" s="241"/>
      <c r="ADT14" s="241"/>
      <c r="ADU14" s="241"/>
      <c r="ADV14" s="241"/>
      <c r="ADW14" s="241"/>
      <c r="ADX14" s="241"/>
      <c r="ADY14" s="241"/>
      <c r="ADZ14" s="241"/>
      <c r="AEA14" s="241"/>
      <c r="AEB14" s="241"/>
      <c r="AEC14" s="241"/>
      <c r="AED14" s="241"/>
      <c r="AEE14" s="241"/>
      <c r="AEF14" s="241"/>
      <c r="AEG14" s="241"/>
      <c r="AEH14" s="241"/>
      <c r="AEI14" s="241"/>
      <c r="AEJ14" s="241"/>
      <c r="AEK14" s="241"/>
      <c r="AEL14" s="241"/>
      <c r="AEM14" s="241"/>
      <c r="AEN14" s="241"/>
      <c r="AEO14" s="241"/>
      <c r="AEP14" s="241"/>
      <c r="AEQ14" s="241"/>
      <c r="AER14" s="241"/>
      <c r="AES14" s="241"/>
      <c r="AET14" s="241"/>
      <c r="AEU14" s="241"/>
      <c r="AEV14" s="241"/>
      <c r="AEW14" s="241"/>
      <c r="AEX14" s="241"/>
      <c r="AEY14" s="241"/>
      <c r="AEZ14" s="241"/>
      <c r="AFA14" s="241"/>
      <c r="AFB14" s="241"/>
      <c r="AFC14" s="241"/>
      <c r="AFD14" s="241"/>
      <c r="AFE14" s="241"/>
      <c r="AFF14" s="241"/>
      <c r="AFG14" s="241"/>
      <c r="AFH14" s="241"/>
      <c r="AFI14" s="241"/>
      <c r="AFJ14" s="241"/>
      <c r="AFK14" s="241"/>
      <c r="AFL14" s="241"/>
      <c r="AFM14" s="241"/>
      <c r="AFN14" s="241"/>
      <c r="AFO14" s="241"/>
      <c r="AFP14" s="241"/>
      <c r="AFQ14" s="241"/>
      <c r="AFR14" s="241"/>
      <c r="AFS14" s="241"/>
      <c r="AFT14" s="241"/>
      <c r="AFU14" s="241"/>
      <c r="AFV14" s="241"/>
      <c r="AFW14" s="241"/>
      <c r="AFX14" s="241"/>
      <c r="AFY14" s="241"/>
      <c r="AFZ14" s="241"/>
      <c r="AGA14" s="241"/>
      <c r="AGB14" s="241"/>
      <c r="AGC14" s="241"/>
      <c r="AGD14" s="241"/>
      <c r="AGE14" s="241"/>
      <c r="AGF14" s="241"/>
      <c r="AGG14" s="241"/>
      <c r="AGH14" s="241"/>
      <c r="AGI14" s="241"/>
      <c r="AGJ14" s="241"/>
      <c r="AGK14" s="241"/>
      <c r="AGL14" s="241"/>
      <c r="AGM14" s="241"/>
      <c r="AGN14" s="241"/>
      <c r="AGO14" s="241"/>
      <c r="AGP14" s="241"/>
      <c r="AGQ14" s="241"/>
      <c r="AGR14" s="241"/>
      <c r="AGS14" s="241"/>
      <c r="AGT14" s="241"/>
      <c r="AGU14" s="241"/>
      <c r="AGV14" s="241"/>
      <c r="AGW14" s="241"/>
      <c r="AGX14" s="241"/>
      <c r="AGY14" s="241"/>
      <c r="AGZ14" s="241"/>
      <c r="AHA14" s="241"/>
    </row>
    <row r="15" spans="1:885" ht="71.400000000000006" customHeight="1" x14ac:dyDescent="0.3">
      <c r="A15" s="242"/>
      <c r="B15" s="256"/>
      <c r="C15" s="249"/>
      <c r="D15" s="249"/>
      <c r="E15" s="249"/>
      <c r="F15" s="253"/>
      <c r="G15" s="249"/>
      <c r="H15" s="249"/>
      <c r="I15" s="249"/>
      <c r="J15" s="246"/>
      <c r="K15" s="257"/>
      <c r="L15" s="261"/>
      <c r="M15" s="256"/>
      <c r="N15" s="302"/>
      <c r="O15" s="243"/>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7"/>
      <c r="CA15" s="247"/>
      <c r="CB15" s="247"/>
      <c r="CC15" s="247"/>
      <c r="CD15" s="247"/>
      <c r="CE15" s="247"/>
      <c r="CF15" s="247"/>
      <c r="CG15" s="247"/>
      <c r="CH15" s="247"/>
      <c r="CI15" s="247"/>
      <c r="CJ15" s="247"/>
      <c r="CK15" s="247"/>
      <c r="CL15" s="247"/>
      <c r="CM15" s="247"/>
      <c r="CN15" s="247"/>
      <c r="CO15" s="247"/>
      <c r="CP15" s="247"/>
      <c r="CQ15" s="247"/>
      <c r="CR15" s="247"/>
      <c r="CS15" s="247"/>
      <c r="CT15" s="247"/>
      <c r="CU15" s="247"/>
      <c r="CV15" s="247"/>
      <c r="CW15" s="247"/>
      <c r="CX15" s="247"/>
      <c r="CY15" s="247"/>
      <c r="CZ15" s="247"/>
      <c r="DA15" s="247"/>
      <c r="DB15" s="247"/>
      <c r="DC15" s="247"/>
      <c r="DD15" s="247"/>
      <c r="DE15" s="247"/>
      <c r="DF15" s="247"/>
      <c r="DG15" s="247"/>
      <c r="DH15" s="247"/>
      <c r="DI15" s="247"/>
      <c r="DJ15" s="247"/>
      <c r="DK15" s="247"/>
      <c r="DL15" s="247"/>
      <c r="DM15" s="247"/>
      <c r="DN15" s="247"/>
      <c r="DO15" s="247"/>
      <c r="DP15" s="247"/>
      <c r="DQ15" s="247"/>
      <c r="DR15" s="247"/>
      <c r="DS15" s="247"/>
      <c r="DT15" s="247"/>
      <c r="DU15" s="247"/>
      <c r="DV15" s="247"/>
      <c r="DW15" s="247"/>
      <c r="DX15" s="247"/>
      <c r="DY15" s="247"/>
      <c r="DZ15" s="247"/>
      <c r="EA15" s="247"/>
      <c r="EB15" s="247"/>
      <c r="EC15" s="247"/>
      <c r="ED15" s="247"/>
      <c r="EE15" s="247"/>
      <c r="EF15" s="247"/>
      <c r="EG15" s="247"/>
      <c r="EH15" s="247"/>
      <c r="EI15" s="247"/>
      <c r="EJ15" s="247"/>
      <c r="EK15" s="247"/>
      <c r="EL15" s="247"/>
      <c r="EM15" s="247"/>
      <c r="EN15" s="247"/>
      <c r="EO15" s="247"/>
      <c r="EP15" s="247"/>
      <c r="EQ15" s="247"/>
      <c r="ER15" s="247"/>
      <c r="ES15" s="247"/>
      <c r="ET15" s="247"/>
      <c r="EU15" s="247"/>
      <c r="EV15" s="247"/>
      <c r="EW15" s="247"/>
      <c r="EX15" s="247"/>
      <c r="EY15" s="247"/>
      <c r="EZ15" s="247"/>
      <c r="FA15" s="247"/>
      <c r="FB15" s="247"/>
      <c r="FC15" s="247"/>
      <c r="FD15" s="247"/>
      <c r="FE15" s="247"/>
      <c r="FF15" s="247"/>
      <c r="FG15" s="247"/>
      <c r="FH15" s="247"/>
      <c r="FI15" s="247"/>
      <c r="FJ15" s="247"/>
      <c r="FK15" s="247"/>
      <c r="FL15" s="247"/>
      <c r="FM15" s="247"/>
      <c r="FN15" s="247"/>
      <c r="FO15" s="247"/>
      <c r="FP15" s="247"/>
      <c r="FQ15" s="247"/>
      <c r="FR15" s="247"/>
      <c r="FS15" s="247"/>
      <c r="FT15" s="247"/>
      <c r="FU15" s="247"/>
      <c r="FV15" s="247"/>
      <c r="FW15" s="247"/>
      <c r="FX15" s="247"/>
      <c r="FY15" s="247"/>
      <c r="FZ15" s="247"/>
      <c r="GA15" s="247"/>
      <c r="GB15" s="247"/>
      <c r="GC15" s="247"/>
      <c r="GD15" s="247"/>
      <c r="GE15" s="247"/>
      <c r="GF15" s="247"/>
      <c r="GG15" s="247"/>
      <c r="GH15" s="247"/>
      <c r="GI15" s="247"/>
      <c r="GJ15" s="247"/>
      <c r="GK15" s="247"/>
      <c r="GL15" s="247"/>
      <c r="GM15" s="247"/>
      <c r="GN15" s="247"/>
      <c r="GO15" s="247"/>
      <c r="GP15" s="247"/>
      <c r="GQ15" s="247"/>
      <c r="GR15" s="247"/>
      <c r="GS15" s="247"/>
      <c r="GT15" s="247"/>
      <c r="GU15" s="247"/>
      <c r="GV15" s="247"/>
      <c r="GW15" s="247"/>
      <c r="GX15" s="247"/>
      <c r="GY15" s="247"/>
      <c r="GZ15" s="247"/>
      <c r="HA15" s="247"/>
      <c r="HB15" s="247"/>
      <c r="HC15" s="247"/>
      <c r="HD15" s="247"/>
      <c r="HE15" s="247"/>
      <c r="HF15" s="247"/>
      <c r="HG15" s="247"/>
      <c r="HH15" s="247"/>
      <c r="HI15" s="247"/>
      <c r="HJ15" s="247"/>
      <c r="HK15" s="247"/>
      <c r="HL15" s="247"/>
      <c r="HM15" s="247"/>
      <c r="HN15" s="247"/>
      <c r="HO15" s="247"/>
      <c r="HP15" s="247"/>
      <c r="HQ15" s="247"/>
      <c r="HR15" s="247"/>
      <c r="HS15" s="247"/>
      <c r="HT15" s="247"/>
      <c r="HU15" s="247"/>
      <c r="HV15" s="247"/>
      <c r="HW15" s="247"/>
      <c r="HX15" s="247"/>
      <c r="HY15" s="247"/>
      <c r="HZ15" s="247"/>
      <c r="IA15" s="247"/>
      <c r="IB15" s="247"/>
      <c r="IC15" s="247"/>
      <c r="ID15" s="247"/>
      <c r="IE15" s="247"/>
      <c r="IF15" s="247"/>
      <c r="IG15" s="247"/>
      <c r="IH15" s="247"/>
      <c r="II15" s="247"/>
      <c r="IJ15" s="247"/>
      <c r="IK15" s="247"/>
      <c r="IL15" s="247"/>
      <c r="IM15" s="247"/>
      <c r="IN15" s="247"/>
      <c r="IO15" s="247"/>
      <c r="IP15" s="247"/>
      <c r="IQ15" s="247"/>
      <c r="IR15" s="247"/>
      <c r="IS15" s="247"/>
      <c r="IT15" s="247"/>
      <c r="IU15" s="247"/>
      <c r="IV15" s="247"/>
      <c r="IW15" s="247"/>
      <c r="IX15" s="247"/>
      <c r="IY15" s="247"/>
      <c r="IZ15" s="247"/>
      <c r="JA15" s="247"/>
      <c r="JB15" s="247"/>
      <c r="JC15" s="247"/>
      <c r="JD15" s="247"/>
      <c r="JE15" s="247"/>
      <c r="JF15" s="247"/>
      <c r="JG15" s="247"/>
      <c r="JH15" s="247"/>
      <c r="JI15" s="247"/>
      <c r="JJ15" s="247"/>
      <c r="JK15" s="247"/>
      <c r="JL15" s="247"/>
      <c r="JM15" s="247"/>
      <c r="JN15" s="247"/>
      <c r="JO15" s="247"/>
      <c r="JP15" s="247"/>
      <c r="JQ15" s="247"/>
      <c r="JR15" s="247"/>
      <c r="JS15" s="247"/>
      <c r="JT15" s="247"/>
      <c r="JU15" s="247"/>
      <c r="JV15" s="247"/>
      <c r="JW15" s="247"/>
      <c r="JX15" s="247"/>
      <c r="JY15" s="247"/>
      <c r="JZ15" s="247"/>
      <c r="KA15" s="247"/>
      <c r="KB15" s="247"/>
      <c r="KC15" s="247"/>
      <c r="KD15" s="247"/>
      <c r="KE15" s="247"/>
      <c r="KF15" s="247"/>
      <c r="KG15" s="247"/>
      <c r="KH15" s="247"/>
      <c r="KI15" s="247"/>
      <c r="KJ15" s="247"/>
      <c r="KK15" s="247"/>
      <c r="KL15" s="247"/>
      <c r="KM15" s="247"/>
      <c r="KN15" s="247"/>
      <c r="KO15" s="247"/>
      <c r="KP15" s="247"/>
      <c r="KQ15" s="247"/>
      <c r="KR15" s="247"/>
      <c r="KS15" s="247"/>
      <c r="KT15" s="247"/>
      <c r="KU15" s="247"/>
      <c r="KV15" s="247"/>
      <c r="KW15" s="247"/>
      <c r="KX15" s="247"/>
      <c r="KY15" s="247"/>
      <c r="KZ15" s="247"/>
      <c r="LA15" s="247"/>
      <c r="LB15" s="247"/>
      <c r="LC15" s="247"/>
      <c r="LD15" s="247"/>
      <c r="LE15" s="247"/>
      <c r="LF15" s="247"/>
      <c r="LG15" s="247"/>
      <c r="LH15" s="247"/>
      <c r="LI15" s="247"/>
      <c r="LJ15" s="247"/>
      <c r="LK15" s="247"/>
      <c r="LL15" s="247"/>
      <c r="LM15" s="247"/>
      <c r="LN15" s="247"/>
      <c r="LO15" s="247"/>
      <c r="LP15" s="247"/>
      <c r="LQ15" s="247"/>
      <c r="LR15" s="247"/>
      <c r="LS15" s="247"/>
      <c r="LT15" s="247"/>
      <c r="LU15" s="247"/>
      <c r="LV15" s="247"/>
      <c r="LW15" s="247"/>
      <c r="LX15" s="247"/>
      <c r="LY15" s="247"/>
      <c r="LZ15" s="247"/>
      <c r="MA15" s="247"/>
      <c r="MB15" s="247"/>
      <c r="MC15" s="247"/>
      <c r="MD15" s="247"/>
      <c r="ME15" s="247"/>
      <c r="MF15" s="247"/>
      <c r="MG15" s="247"/>
      <c r="MH15" s="247"/>
      <c r="MI15" s="247"/>
      <c r="MJ15" s="247"/>
      <c r="MK15" s="247"/>
      <c r="ML15" s="247"/>
      <c r="MM15" s="247"/>
      <c r="MN15" s="247"/>
      <c r="MO15" s="247"/>
      <c r="MP15" s="247"/>
      <c r="MQ15" s="247"/>
      <c r="MR15" s="247"/>
      <c r="MS15" s="247"/>
      <c r="MT15" s="247"/>
      <c r="MU15" s="247"/>
      <c r="MV15" s="247"/>
      <c r="MW15" s="247"/>
      <c r="MX15" s="247"/>
      <c r="MY15" s="247"/>
      <c r="MZ15" s="247"/>
      <c r="NA15" s="247"/>
      <c r="NB15" s="247"/>
      <c r="NC15" s="247"/>
      <c r="ND15" s="247"/>
      <c r="NE15" s="247"/>
      <c r="NF15" s="247"/>
      <c r="NG15" s="247"/>
      <c r="NH15" s="247"/>
      <c r="NI15" s="247"/>
      <c r="NJ15" s="247"/>
      <c r="NK15" s="247"/>
      <c r="NL15" s="247"/>
      <c r="NM15" s="247"/>
      <c r="NN15" s="247"/>
      <c r="NO15" s="247"/>
      <c r="NP15" s="247"/>
      <c r="NQ15" s="247"/>
      <c r="NR15" s="247"/>
      <c r="NS15" s="247"/>
      <c r="NT15" s="247"/>
      <c r="NU15" s="247"/>
      <c r="NV15" s="247"/>
      <c r="NW15" s="247"/>
      <c r="NX15" s="247"/>
      <c r="NY15" s="247"/>
      <c r="NZ15" s="247"/>
      <c r="OA15" s="247"/>
      <c r="OB15" s="247"/>
      <c r="OC15" s="247"/>
      <c r="OD15" s="247"/>
      <c r="OE15" s="247"/>
      <c r="OF15" s="247"/>
      <c r="OG15" s="247"/>
      <c r="OH15" s="247"/>
      <c r="OI15" s="247"/>
      <c r="OJ15" s="247"/>
      <c r="OK15" s="247"/>
      <c r="OL15" s="247"/>
      <c r="OM15" s="247"/>
      <c r="ON15" s="247"/>
      <c r="OO15" s="247"/>
      <c r="OP15" s="247"/>
      <c r="OQ15" s="247"/>
      <c r="OR15" s="247"/>
      <c r="OS15" s="247"/>
      <c r="OT15" s="247"/>
      <c r="OU15" s="247"/>
      <c r="OV15" s="247"/>
      <c r="OW15" s="247"/>
      <c r="OX15" s="247"/>
      <c r="OY15" s="247"/>
      <c r="OZ15" s="247"/>
      <c r="PA15" s="247"/>
      <c r="PB15" s="247"/>
      <c r="PC15" s="247"/>
      <c r="PD15" s="247"/>
      <c r="PE15" s="247"/>
      <c r="PF15" s="247"/>
      <c r="PG15" s="247"/>
      <c r="PH15" s="247"/>
      <c r="PI15" s="247"/>
      <c r="PJ15" s="247"/>
      <c r="PK15" s="247"/>
      <c r="PL15" s="247"/>
      <c r="PM15" s="247"/>
      <c r="PN15" s="247"/>
      <c r="PO15" s="247"/>
      <c r="PP15" s="247"/>
      <c r="PQ15" s="247"/>
      <c r="PR15" s="247"/>
      <c r="PS15" s="247"/>
      <c r="PT15" s="247"/>
      <c r="PU15" s="247"/>
      <c r="PV15" s="247"/>
      <c r="PW15" s="247"/>
      <c r="PX15" s="247"/>
      <c r="PY15" s="247"/>
      <c r="PZ15" s="247"/>
      <c r="QA15" s="247"/>
      <c r="QB15" s="247"/>
      <c r="QC15" s="247"/>
      <c r="QD15" s="247"/>
      <c r="QE15" s="247"/>
      <c r="QF15" s="247"/>
      <c r="QG15" s="247"/>
      <c r="QH15" s="247"/>
      <c r="QI15" s="247"/>
      <c r="QJ15" s="247"/>
      <c r="QK15" s="247"/>
      <c r="QL15" s="247"/>
      <c r="QM15" s="247"/>
      <c r="QN15" s="247"/>
      <c r="QO15" s="247"/>
      <c r="QP15" s="247"/>
      <c r="QQ15" s="247"/>
      <c r="QR15" s="247"/>
      <c r="QS15" s="247"/>
      <c r="QT15" s="247"/>
      <c r="QU15" s="247"/>
      <c r="QV15" s="247"/>
      <c r="QW15" s="247"/>
      <c r="QX15" s="247"/>
      <c r="QY15" s="247"/>
      <c r="QZ15" s="247"/>
      <c r="RA15" s="247"/>
      <c r="RB15" s="247"/>
      <c r="RC15" s="247"/>
      <c r="RD15" s="247"/>
      <c r="RE15" s="247"/>
      <c r="RF15" s="247"/>
      <c r="RG15" s="247"/>
      <c r="RH15" s="247"/>
      <c r="RI15" s="247"/>
      <c r="RJ15" s="247"/>
      <c r="RK15" s="247"/>
      <c r="RL15" s="247"/>
      <c r="RM15" s="247"/>
      <c r="RN15" s="247"/>
      <c r="RO15" s="247"/>
      <c r="RP15" s="247"/>
      <c r="RQ15" s="247"/>
      <c r="RR15" s="247"/>
      <c r="RS15" s="247"/>
      <c r="RT15" s="247"/>
      <c r="RU15" s="247"/>
      <c r="RV15" s="247"/>
      <c r="RW15" s="247"/>
      <c r="RX15" s="247"/>
      <c r="RY15" s="247"/>
      <c r="RZ15" s="247"/>
      <c r="SA15" s="247"/>
      <c r="SB15" s="247"/>
      <c r="SC15" s="247"/>
      <c r="SD15" s="247"/>
      <c r="SE15" s="247"/>
      <c r="SF15" s="247"/>
      <c r="SG15" s="247"/>
      <c r="SH15" s="247"/>
      <c r="SI15" s="247"/>
      <c r="SJ15" s="247"/>
      <c r="SK15" s="247"/>
      <c r="SL15" s="247"/>
      <c r="SM15" s="247"/>
      <c r="SN15" s="247"/>
      <c r="SO15" s="247"/>
      <c r="SP15" s="247"/>
      <c r="SQ15" s="247"/>
      <c r="SR15" s="247"/>
      <c r="SS15" s="247"/>
      <c r="ST15" s="247"/>
      <c r="SU15" s="247"/>
      <c r="SV15" s="247"/>
      <c r="SW15" s="247"/>
      <c r="SX15" s="247"/>
      <c r="SY15" s="247"/>
      <c r="SZ15" s="247"/>
      <c r="TA15" s="247"/>
      <c r="TB15" s="247"/>
      <c r="TC15" s="247"/>
      <c r="TD15" s="247"/>
      <c r="TE15" s="247"/>
      <c r="TF15" s="247"/>
      <c r="TG15" s="247"/>
      <c r="TH15" s="247"/>
      <c r="TI15" s="247"/>
      <c r="TJ15" s="247"/>
      <c r="TK15" s="247"/>
      <c r="TL15" s="247"/>
      <c r="TM15" s="247"/>
      <c r="TN15" s="247"/>
      <c r="TO15" s="247"/>
      <c r="TP15" s="247"/>
      <c r="TQ15" s="247"/>
      <c r="TR15" s="247"/>
      <c r="TS15" s="247"/>
      <c r="TT15" s="247"/>
      <c r="TU15" s="247"/>
      <c r="TV15" s="247"/>
      <c r="TW15" s="247"/>
      <c r="TX15" s="247"/>
      <c r="TY15" s="247"/>
      <c r="TZ15" s="247"/>
      <c r="UA15" s="247"/>
      <c r="UB15" s="247"/>
      <c r="UC15" s="247"/>
      <c r="UD15" s="247"/>
      <c r="UE15" s="247"/>
      <c r="UF15" s="247"/>
      <c r="UG15" s="247"/>
      <c r="UH15" s="247"/>
      <c r="UI15" s="247"/>
      <c r="UJ15" s="247"/>
      <c r="UK15" s="247"/>
      <c r="UL15" s="247"/>
      <c r="UM15" s="247"/>
      <c r="UN15" s="247"/>
      <c r="UO15" s="247"/>
      <c r="UP15" s="247"/>
      <c r="UQ15" s="247"/>
      <c r="UR15" s="247"/>
      <c r="US15" s="247"/>
      <c r="UT15" s="247"/>
      <c r="UU15" s="247"/>
      <c r="UV15" s="247"/>
      <c r="UW15" s="247"/>
      <c r="UX15" s="247"/>
      <c r="UY15" s="247"/>
      <c r="UZ15" s="247"/>
      <c r="VA15" s="247"/>
      <c r="VB15" s="247"/>
      <c r="VC15" s="247"/>
      <c r="VD15" s="247"/>
      <c r="VE15" s="247"/>
      <c r="VF15" s="247"/>
      <c r="VG15" s="247"/>
      <c r="VH15" s="247"/>
      <c r="VI15" s="247"/>
      <c r="VJ15" s="247"/>
      <c r="VK15" s="247"/>
      <c r="VL15" s="247"/>
      <c r="VM15" s="247"/>
      <c r="VN15" s="247"/>
      <c r="VO15" s="247"/>
      <c r="VP15" s="247"/>
      <c r="VQ15" s="247"/>
      <c r="VR15" s="247"/>
      <c r="VS15" s="247"/>
      <c r="VT15" s="247"/>
      <c r="VU15" s="247"/>
      <c r="VV15" s="247"/>
      <c r="VW15" s="247"/>
      <c r="VX15" s="247"/>
      <c r="VY15" s="247"/>
      <c r="VZ15" s="247"/>
      <c r="WA15" s="247"/>
      <c r="WB15" s="247"/>
      <c r="WC15" s="247"/>
      <c r="WD15" s="247"/>
      <c r="WE15" s="247"/>
      <c r="WF15" s="247"/>
      <c r="WG15" s="247"/>
      <c r="WH15" s="247"/>
      <c r="WI15" s="247"/>
      <c r="WJ15" s="247"/>
      <c r="WK15" s="247"/>
      <c r="WL15" s="247"/>
      <c r="WM15" s="247"/>
      <c r="WN15" s="247"/>
      <c r="WO15" s="247"/>
      <c r="WP15" s="247"/>
      <c r="WQ15" s="247"/>
      <c r="WR15" s="247"/>
      <c r="WS15" s="247"/>
      <c r="WT15" s="247"/>
      <c r="WU15" s="247"/>
      <c r="WV15" s="247"/>
      <c r="WW15" s="247"/>
      <c r="WX15" s="247"/>
      <c r="WY15" s="247"/>
      <c r="WZ15" s="247"/>
      <c r="XA15" s="247"/>
      <c r="XB15" s="247"/>
      <c r="XC15" s="247"/>
      <c r="XD15" s="247"/>
      <c r="XE15" s="247"/>
      <c r="XF15" s="247"/>
      <c r="XG15" s="247"/>
      <c r="XH15" s="247"/>
      <c r="XI15" s="247"/>
      <c r="XJ15" s="247"/>
      <c r="XK15" s="247"/>
      <c r="XL15" s="247"/>
      <c r="XM15" s="247"/>
      <c r="XN15" s="247"/>
      <c r="XO15" s="247"/>
      <c r="XP15" s="247"/>
      <c r="XQ15" s="247"/>
      <c r="XR15" s="247"/>
      <c r="XS15" s="247"/>
      <c r="XT15" s="247"/>
      <c r="XU15" s="247"/>
      <c r="XV15" s="247"/>
      <c r="XW15" s="247"/>
      <c r="XX15" s="247"/>
      <c r="XY15" s="247"/>
      <c r="XZ15" s="247"/>
      <c r="YA15" s="247"/>
      <c r="YB15" s="247"/>
      <c r="YC15" s="247"/>
      <c r="YD15" s="247"/>
      <c r="YE15" s="247"/>
      <c r="YF15" s="247"/>
      <c r="YG15" s="247"/>
      <c r="YH15" s="247"/>
      <c r="YI15" s="247"/>
      <c r="YJ15" s="247"/>
      <c r="YK15" s="247"/>
      <c r="YL15" s="247"/>
      <c r="YM15" s="247"/>
      <c r="YN15" s="247"/>
      <c r="YO15" s="247"/>
      <c r="YP15" s="247"/>
      <c r="YQ15" s="247"/>
      <c r="YR15" s="247"/>
      <c r="YS15" s="247"/>
      <c r="YT15" s="247"/>
      <c r="YU15" s="247"/>
      <c r="YV15" s="247"/>
      <c r="YW15" s="247"/>
      <c r="YX15" s="247"/>
      <c r="YY15" s="247"/>
      <c r="YZ15" s="247"/>
      <c r="ZA15" s="247"/>
      <c r="ZB15" s="247"/>
      <c r="ZC15" s="247"/>
      <c r="ZD15" s="247"/>
      <c r="ZE15" s="247"/>
      <c r="ZF15" s="247"/>
      <c r="ZG15" s="247"/>
      <c r="ZH15" s="247"/>
      <c r="ZI15" s="247"/>
      <c r="ZJ15" s="247"/>
      <c r="ZK15" s="247"/>
      <c r="ZL15" s="247"/>
      <c r="ZM15" s="247"/>
      <c r="ZN15" s="247"/>
      <c r="ZO15" s="247"/>
      <c r="ZP15" s="247"/>
      <c r="ZQ15" s="247"/>
      <c r="ZR15" s="247"/>
      <c r="ZS15" s="247"/>
      <c r="ZT15" s="247"/>
      <c r="ZU15" s="247"/>
      <c r="ZV15" s="247"/>
      <c r="ZW15" s="247"/>
      <c r="ZX15" s="247"/>
      <c r="ZY15" s="247"/>
      <c r="ZZ15" s="247"/>
      <c r="AAA15" s="247"/>
      <c r="AAB15" s="247"/>
      <c r="AAC15" s="247"/>
      <c r="AAD15" s="247"/>
      <c r="AAE15" s="247"/>
      <c r="AAF15" s="247"/>
      <c r="AAG15" s="247"/>
      <c r="AAH15" s="247"/>
      <c r="AAI15" s="247"/>
      <c r="AAJ15" s="247"/>
      <c r="AAK15" s="247"/>
      <c r="AAL15" s="247"/>
      <c r="AAM15" s="247"/>
      <c r="AAN15" s="247"/>
      <c r="AAO15" s="247"/>
      <c r="AAP15" s="247"/>
      <c r="AAQ15" s="247"/>
      <c r="AAR15" s="247"/>
      <c r="AAS15" s="247"/>
      <c r="AAT15" s="247"/>
      <c r="AAU15" s="247"/>
      <c r="AAV15" s="247"/>
      <c r="AAW15" s="247"/>
      <c r="AAX15" s="247"/>
      <c r="AAY15" s="247"/>
      <c r="AAZ15" s="247"/>
      <c r="ABA15" s="247"/>
      <c r="ABB15" s="247"/>
      <c r="ABC15" s="247"/>
      <c r="ABD15" s="247"/>
      <c r="ABE15" s="247"/>
      <c r="ABF15" s="247"/>
      <c r="ABG15" s="247"/>
      <c r="ABH15" s="247"/>
      <c r="ABI15" s="247"/>
      <c r="ABJ15" s="247"/>
      <c r="ABK15" s="247"/>
      <c r="ABL15" s="247"/>
      <c r="ABM15" s="247"/>
      <c r="ABN15" s="247"/>
      <c r="ABO15" s="247"/>
      <c r="ABP15" s="247"/>
      <c r="ABQ15" s="247"/>
      <c r="ABR15" s="247"/>
      <c r="ABS15" s="247"/>
      <c r="ABT15" s="247"/>
      <c r="ABU15" s="247"/>
      <c r="ABV15" s="247"/>
      <c r="ABW15" s="247"/>
      <c r="ABX15" s="247"/>
      <c r="ABY15" s="247"/>
      <c r="ABZ15" s="247"/>
      <c r="ACA15" s="247"/>
      <c r="ACB15" s="247"/>
      <c r="ACC15" s="247"/>
      <c r="ACD15" s="247"/>
      <c r="ACE15" s="247"/>
      <c r="ACF15" s="247"/>
      <c r="ACG15" s="247"/>
      <c r="ACH15" s="247"/>
      <c r="ACI15" s="247"/>
      <c r="ACJ15" s="247"/>
      <c r="ACK15" s="247"/>
      <c r="ACL15" s="247"/>
      <c r="ACM15" s="247"/>
      <c r="ACN15" s="247"/>
      <c r="ACO15" s="247"/>
      <c r="ACP15" s="247"/>
      <c r="ACQ15" s="247"/>
      <c r="ACR15" s="247"/>
      <c r="ACS15" s="247"/>
      <c r="ACT15" s="247"/>
      <c r="ACU15" s="247"/>
      <c r="ACV15" s="247"/>
      <c r="ACW15" s="247"/>
      <c r="ACX15" s="247"/>
      <c r="ACY15" s="247"/>
      <c r="ACZ15" s="247"/>
      <c r="ADA15" s="247"/>
      <c r="ADB15" s="247"/>
      <c r="ADC15" s="247"/>
      <c r="ADD15" s="247"/>
      <c r="ADE15" s="247"/>
      <c r="ADF15" s="247"/>
      <c r="ADG15" s="247"/>
      <c r="ADH15" s="247"/>
      <c r="ADI15" s="247"/>
      <c r="ADJ15" s="247"/>
      <c r="ADK15" s="247"/>
      <c r="ADL15" s="247"/>
      <c r="ADM15" s="247"/>
      <c r="ADN15" s="247"/>
      <c r="ADO15" s="247"/>
      <c r="ADP15" s="247"/>
      <c r="ADQ15" s="247"/>
      <c r="ADR15" s="247"/>
      <c r="ADS15" s="247"/>
      <c r="ADT15" s="247"/>
      <c r="ADU15" s="247"/>
      <c r="ADV15" s="247"/>
      <c r="ADW15" s="247"/>
      <c r="ADX15" s="247"/>
      <c r="ADY15" s="247"/>
      <c r="ADZ15" s="247"/>
      <c r="AEA15" s="247"/>
      <c r="AEB15" s="247"/>
      <c r="AEC15" s="247"/>
      <c r="AED15" s="247"/>
      <c r="AEE15" s="247"/>
      <c r="AEF15" s="247"/>
      <c r="AEG15" s="247"/>
      <c r="AEH15" s="247"/>
      <c r="AEI15" s="247"/>
      <c r="AEJ15" s="247"/>
      <c r="AEK15" s="247"/>
      <c r="AEL15" s="247"/>
      <c r="AEM15" s="247"/>
      <c r="AEN15" s="247"/>
      <c r="AEO15" s="247"/>
      <c r="AEP15" s="247"/>
      <c r="AEQ15" s="247"/>
      <c r="AER15" s="247"/>
      <c r="AES15" s="247"/>
      <c r="AET15" s="247"/>
      <c r="AEU15" s="247"/>
      <c r="AEV15" s="247"/>
      <c r="AEW15" s="247"/>
      <c r="AEX15" s="247"/>
      <c r="AEY15" s="247"/>
      <c r="AEZ15" s="247"/>
      <c r="AFA15" s="247"/>
      <c r="AFB15" s="247"/>
      <c r="AFC15" s="247"/>
      <c r="AFD15" s="247"/>
      <c r="AFE15" s="247"/>
      <c r="AFF15" s="247"/>
      <c r="AFG15" s="247"/>
      <c r="AFH15" s="247"/>
      <c r="AFI15" s="247"/>
      <c r="AFJ15" s="247"/>
      <c r="AFK15" s="247"/>
      <c r="AFL15" s="247"/>
      <c r="AFM15" s="247"/>
      <c r="AFN15" s="247"/>
      <c r="AFO15" s="247"/>
      <c r="AFP15" s="247"/>
      <c r="AFQ15" s="247"/>
      <c r="AFR15" s="247"/>
      <c r="AFS15" s="247"/>
      <c r="AFT15" s="247"/>
      <c r="AFU15" s="247"/>
      <c r="AFV15" s="247"/>
      <c r="AFW15" s="247"/>
      <c r="AFX15" s="247"/>
      <c r="AFY15" s="247"/>
      <c r="AFZ15" s="247"/>
      <c r="AGA15" s="247"/>
      <c r="AGB15" s="247"/>
      <c r="AGC15" s="247"/>
      <c r="AGD15" s="247"/>
      <c r="AGE15" s="247"/>
      <c r="AGF15" s="247"/>
      <c r="AGG15" s="247"/>
      <c r="AGH15" s="247"/>
      <c r="AGI15" s="247"/>
      <c r="AGJ15" s="247"/>
      <c r="AGK15" s="247"/>
      <c r="AGL15" s="247"/>
      <c r="AGM15" s="247"/>
      <c r="AGN15" s="247"/>
      <c r="AGO15" s="247"/>
      <c r="AGP15" s="247"/>
      <c r="AGQ15" s="247"/>
      <c r="AGR15" s="247"/>
      <c r="AGS15" s="247"/>
      <c r="AGT15" s="247"/>
      <c r="AGU15" s="247"/>
      <c r="AGV15" s="247"/>
      <c r="AGW15" s="247"/>
      <c r="AGX15" s="247"/>
      <c r="AGY15" s="247"/>
      <c r="AGZ15" s="247"/>
      <c r="AHA15" s="247"/>
    </row>
    <row r="16" spans="1:885" ht="30" customHeight="1" x14ac:dyDescent="0.3">
      <c r="A16" s="267"/>
      <c r="B16" s="280"/>
      <c r="C16" s="269"/>
      <c r="D16" s="269"/>
      <c r="E16" s="269"/>
      <c r="F16" s="269"/>
      <c r="G16" s="269"/>
      <c r="H16" s="269"/>
      <c r="I16" s="269"/>
      <c r="J16" s="270"/>
      <c r="K16" s="280"/>
      <c r="L16" s="278"/>
      <c r="M16" s="268"/>
      <c r="N16" s="298"/>
      <c r="O16" s="271"/>
      <c r="P16" s="245"/>
      <c r="Q16" s="245"/>
      <c r="R16" s="245"/>
      <c r="S16" s="245"/>
      <c r="T16" s="245"/>
      <c r="U16" s="245"/>
      <c r="V16" s="245"/>
      <c r="W16" s="245"/>
      <c r="X16" s="245"/>
      <c r="Y16" s="245"/>
      <c r="Z16" s="245"/>
      <c r="AA16" s="245"/>
      <c r="AB16" s="245"/>
      <c r="AC16" s="245"/>
      <c r="AD16" s="245"/>
      <c r="AE16" s="245"/>
      <c r="AF16" s="245"/>
      <c r="AG16" s="245"/>
      <c r="AH16" s="245"/>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5"/>
      <c r="BN16" s="245"/>
      <c r="BO16" s="245"/>
      <c r="BP16" s="245"/>
      <c r="BQ16" s="245"/>
      <c r="BR16" s="245"/>
      <c r="BS16" s="245"/>
      <c r="BT16" s="245"/>
      <c r="BU16" s="245"/>
      <c r="BV16" s="245"/>
      <c r="BW16" s="245"/>
      <c r="BX16" s="245"/>
      <c r="BY16" s="245"/>
      <c r="BZ16" s="245"/>
      <c r="CA16" s="245"/>
      <c r="CB16" s="245"/>
      <c r="CC16" s="245"/>
      <c r="CD16" s="245"/>
      <c r="CE16" s="245"/>
      <c r="CF16" s="245"/>
      <c r="CG16" s="245"/>
      <c r="CH16" s="245"/>
      <c r="CI16" s="245"/>
      <c r="CJ16" s="245"/>
      <c r="CK16" s="245"/>
      <c r="CL16" s="245"/>
      <c r="CM16" s="245"/>
      <c r="CN16" s="245"/>
      <c r="CO16" s="245"/>
      <c r="CP16" s="245"/>
      <c r="CQ16" s="245"/>
      <c r="CR16" s="245"/>
      <c r="CS16" s="245"/>
      <c r="CT16" s="245"/>
      <c r="CU16" s="245"/>
      <c r="CV16" s="245"/>
      <c r="CW16" s="245"/>
      <c r="CX16" s="245"/>
      <c r="CY16" s="245"/>
      <c r="CZ16" s="245"/>
      <c r="DA16" s="245"/>
      <c r="DB16" s="245"/>
      <c r="DC16" s="245"/>
      <c r="DD16" s="245"/>
      <c r="DE16" s="245"/>
      <c r="DF16" s="245"/>
      <c r="DG16" s="245"/>
      <c r="DH16" s="245"/>
      <c r="DI16" s="245"/>
      <c r="DJ16" s="245"/>
      <c r="DK16" s="245"/>
      <c r="DL16" s="245"/>
      <c r="DM16" s="245"/>
      <c r="DN16" s="245"/>
      <c r="DO16" s="245"/>
      <c r="DP16" s="245"/>
      <c r="DQ16" s="245"/>
      <c r="DR16" s="245"/>
      <c r="DS16" s="245"/>
      <c r="DT16" s="245"/>
      <c r="DU16" s="245"/>
      <c r="DV16" s="245"/>
      <c r="DW16" s="245"/>
      <c r="DX16" s="245"/>
      <c r="DY16" s="245"/>
      <c r="DZ16" s="245"/>
      <c r="EA16" s="245"/>
      <c r="EB16" s="245"/>
      <c r="EC16" s="245"/>
      <c r="ED16" s="245"/>
      <c r="EE16" s="245"/>
      <c r="EF16" s="245"/>
      <c r="EG16" s="245"/>
      <c r="EH16" s="245"/>
      <c r="EI16" s="245"/>
      <c r="EJ16" s="245"/>
      <c r="EK16" s="245"/>
      <c r="EL16" s="245"/>
      <c r="EM16" s="245"/>
      <c r="EN16" s="245"/>
      <c r="EO16" s="245"/>
      <c r="EP16" s="245"/>
      <c r="EQ16" s="245"/>
      <c r="ER16" s="245"/>
      <c r="ES16" s="245"/>
      <c r="ET16" s="245"/>
      <c r="EU16" s="245"/>
      <c r="EV16" s="245"/>
      <c r="EW16" s="245"/>
      <c r="EX16" s="245"/>
      <c r="EY16" s="245"/>
      <c r="EZ16" s="245"/>
      <c r="FA16" s="245"/>
      <c r="FB16" s="245"/>
      <c r="FC16" s="245"/>
      <c r="FD16" s="245"/>
      <c r="FE16" s="245"/>
      <c r="FF16" s="245"/>
      <c r="FG16" s="245"/>
      <c r="FH16" s="245"/>
      <c r="FI16" s="245"/>
      <c r="FJ16" s="245"/>
      <c r="FK16" s="245"/>
      <c r="FL16" s="245"/>
      <c r="FM16" s="245"/>
      <c r="FN16" s="245"/>
      <c r="FO16" s="245"/>
      <c r="FP16" s="245"/>
      <c r="FQ16" s="245"/>
      <c r="FR16" s="245"/>
      <c r="FS16" s="245"/>
      <c r="FT16" s="245"/>
      <c r="FU16" s="245"/>
      <c r="FV16" s="245"/>
      <c r="FW16" s="245"/>
      <c r="FX16" s="245"/>
      <c r="FY16" s="245"/>
      <c r="FZ16" s="245"/>
      <c r="GA16" s="245"/>
      <c r="GB16" s="245"/>
      <c r="GC16" s="245"/>
      <c r="GD16" s="245"/>
      <c r="GE16" s="245"/>
      <c r="GF16" s="245"/>
      <c r="GG16" s="245"/>
      <c r="GH16" s="245"/>
      <c r="GI16" s="245"/>
      <c r="GJ16" s="245"/>
      <c r="GK16" s="245"/>
      <c r="GL16" s="245"/>
      <c r="GM16" s="245"/>
      <c r="GN16" s="245"/>
      <c r="GO16" s="245"/>
      <c r="GP16" s="245"/>
      <c r="GQ16" s="245"/>
      <c r="GR16" s="245"/>
      <c r="GS16" s="245"/>
      <c r="GT16" s="245"/>
      <c r="GU16" s="245"/>
      <c r="GV16" s="245"/>
      <c r="GW16" s="245"/>
      <c r="GX16" s="245"/>
      <c r="GY16" s="245"/>
      <c r="GZ16" s="245"/>
      <c r="HA16" s="245"/>
      <c r="HB16" s="245"/>
      <c r="HC16" s="245"/>
      <c r="HD16" s="245"/>
      <c r="HE16" s="245"/>
      <c r="HF16" s="245"/>
      <c r="HG16" s="245"/>
      <c r="HH16" s="245"/>
      <c r="HI16" s="245"/>
      <c r="HJ16" s="245"/>
      <c r="HK16" s="245"/>
      <c r="HL16" s="245"/>
      <c r="HM16" s="245"/>
      <c r="HN16" s="245"/>
      <c r="HO16" s="245"/>
      <c r="HP16" s="245"/>
      <c r="HQ16" s="245"/>
      <c r="HR16" s="245"/>
      <c r="HS16" s="245"/>
      <c r="HT16" s="245"/>
      <c r="HU16" s="245"/>
      <c r="HV16" s="245"/>
      <c r="HW16" s="245"/>
      <c r="HX16" s="245"/>
      <c r="HY16" s="245"/>
      <c r="HZ16" s="245"/>
      <c r="IA16" s="245"/>
      <c r="IB16" s="245"/>
      <c r="IC16" s="245"/>
      <c r="ID16" s="245"/>
      <c r="IE16" s="245"/>
      <c r="IF16" s="245"/>
      <c r="IG16" s="245"/>
      <c r="IH16" s="245"/>
      <c r="II16" s="245"/>
      <c r="IJ16" s="245"/>
      <c r="IK16" s="245"/>
      <c r="IL16" s="245"/>
      <c r="IM16" s="245"/>
      <c r="IN16" s="245"/>
      <c r="IO16" s="245"/>
      <c r="IP16" s="245"/>
      <c r="IQ16" s="245"/>
      <c r="IR16" s="245"/>
      <c r="IS16" s="245"/>
      <c r="IT16" s="245"/>
      <c r="IU16" s="245"/>
      <c r="IV16" s="245"/>
      <c r="IW16" s="245"/>
      <c r="IX16" s="245"/>
      <c r="IY16" s="245"/>
      <c r="IZ16" s="245"/>
      <c r="JA16" s="245"/>
      <c r="JB16" s="245"/>
      <c r="JC16" s="245"/>
      <c r="JD16" s="245"/>
      <c r="JE16" s="245"/>
      <c r="JF16" s="245"/>
      <c r="JG16" s="245"/>
      <c r="JH16" s="245"/>
      <c r="JI16" s="245"/>
      <c r="JJ16" s="245"/>
      <c r="JK16" s="245"/>
      <c r="JL16" s="245"/>
      <c r="JM16" s="245"/>
      <c r="JN16" s="245"/>
      <c r="JO16" s="245"/>
      <c r="JP16" s="245"/>
      <c r="JQ16" s="245"/>
      <c r="JR16" s="245"/>
      <c r="JS16" s="245"/>
      <c r="JT16" s="245"/>
      <c r="JU16" s="245"/>
      <c r="JV16" s="245"/>
      <c r="JW16" s="245"/>
      <c r="JX16" s="245"/>
      <c r="JY16" s="245"/>
      <c r="JZ16" s="245"/>
      <c r="KA16" s="245"/>
      <c r="KB16" s="245"/>
      <c r="KC16" s="245"/>
      <c r="KD16" s="245"/>
      <c r="KE16" s="245"/>
      <c r="KF16" s="245"/>
      <c r="KG16" s="245"/>
      <c r="KH16" s="245"/>
      <c r="KI16" s="245"/>
      <c r="KJ16" s="245"/>
      <c r="KK16" s="245"/>
      <c r="KL16" s="245"/>
      <c r="KM16" s="245"/>
      <c r="KN16" s="245"/>
      <c r="KO16" s="245"/>
      <c r="KP16" s="245"/>
      <c r="KQ16" s="245"/>
      <c r="KR16" s="245"/>
      <c r="KS16" s="245"/>
      <c r="KT16" s="245"/>
      <c r="KU16" s="245"/>
      <c r="KV16" s="245"/>
      <c r="KW16" s="245"/>
      <c r="KX16" s="245"/>
      <c r="KY16" s="245"/>
      <c r="KZ16" s="245"/>
      <c r="LA16" s="245"/>
      <c r="LB16" s="245"/>
      <c r="LC16" s="245"/>
      <c r="LD16" s="245"/>
      <c r="LE16" s="245"/>
      <c r="LF16" s="245"/>
      <c r="LG16" s="245"/>
      <c r="LH16" s="245"/>
      <c r="LI16" s="245"/>
      <c r="LJ16" s="245"/>
      <c r="LK16" s="245"/>
      <c r="LL16" s="245"/>
      <c r="LM16" s="245"/>
      <c r="LN16" s="245"/>
      <c r="LO16" s="245"/>
      <c r="LP16" s="245"/>
      <c r="LQ16" s="245"/>
      <c r="LR16" s="245"/>
      <c r="LS16" s="245"/>
      <c r="LT16" s="245"/>
      <c r="LU16" s="245"/>
      <c r="LV16" s="245"/>
      <c r="LW16" s="245"/>
      <c r="LX16" s="245"/>
      <c r="LY16" s="245"/>
      <c r="LZ16" s="245"/>
      <c r="MA16" s="245"/>
      <c r="MB16" s="245"/>
      <c r="MC16" s="245"/>
      <c r="MD16" s="245"/>
      <c r="ME16" s="245"/>
      <c r="MF16" s="245"/>
      <c r="MG16" s="245"/>
      <c r="MH16" s="245"/>
      <c r="MI16" s="245"/>
      <c r="MJ16" s="245"/>
      <c r="MK16" s="245"/>
      <c r="ML16" s="245"/>
      <c r="MM16" s="245"/>
      <c r="MN16" s="245"/>
      <c r="MO16" s="245"/>
      <c r="MP16" s="245"/>
      <c r="MQ16" s="245"/>
      <c r="MR16" s="245"/>
      <c r="MS16" s="245"/>
      <c r="MT16" s="245"/>
      <c r="MU16" s="245"/>
      <c r="MV16" s="245"/>
      <c r="MW16" s="245"/>
      <c r="MX16" s="245"/>
      <c r="MY16" s="245"/>
      <c r="MZ16" s="245"/>
      <c r="NA16" s="245"/>
      <c r="NB16" s="245"/>
      <c r="NC16" s="245"/>
      <c r="ND16" s="245"/>
      <c r="NE16" s="245"/>
      <c r="NF16" s="245"/>
      <c r="NG16" s="245"/>
      <c r="NH16" s="245"/>
      <c r="NI16" s="245"/>
      <c r="NJ16" s="245"/>
      <c r="NK16" s="245"/>
      <c r="NL16" s="245"/>
      <c r="NM16" s="245"/>
      <c r="NN16" s="245"/>
      <c r="NO16" s="245"/>
      <c r="NP16" s="245"/>
      <c r="NQ16" s="245"/>
      <c r="NR16" s="245"/>
      <c r="NS16" s="245"/>
      <c r="NT16" s="245"/>
      <c r="NU16" s="245"/>
      <c r="NV16" s="245"/>
      <c r="NW16" s="245"/>
      <c r="NX16" s="245"/>
      <c r="NY16" s="245"/>
      <c r="NZ16" s="245"/>
      <c r="OA16" s="245"/>
      <c r="OB16" s="245"/>
      <c r="OC16" s="245"/>
      <c r="OD16" s="245"/>
      <c r="OE16" s="245"/>
      <c r="OF16" s="245"/>
      <c r="OG16" s="245"/>
      <c r="OH16" s="245"/>
      <c r="OI16" s="245"/>
      <c r="OJ16" s="245"/>
      <c r="OK16" s="245"/>
      <c r="OL16" s="245"/>
      <c r="OM16" s="245"/>
      <c r="ON16" s="245"/>
      <c r="OO16" s="245"/>
      <c r="OP16" s="245"/>
      <c r="OQ16" s="245"/>
      <c r="OR16" s="245"/>
      <c r="OS16" s="245"/>
      <c r="OT16" s="245"/>
      <c r="OU16" s="245"/>
      <c r="OV16" s="245"/>
      <c r="OW16" s="245"/>
      <c r="OX16" s="245"/>
      <c r="OY16" s="245"/>
      <c r="OZ16" s="245"/>
      <c r="PA16" s="245"/>
      <c r="PB16" s="245"/>
      <c r="PC16" s="245"/>
      <c r="PD16" s="245"/>
      <c r="PE16" s="245"/>
      <c r="PF16" s="245"/>
      <c r="PG16" s="245"/>
      <c r="PH16" s="245"/>
      <c r="PI16" s="245"/>
      <c r="PJ16" s="245"/>
      <c r="PK16" s="245"/>
      <c r="PL16" s="245"/>
      <c r="PM16" s="245"/>
      <c r="PN16" s="245"/>
      <c r="PO16" s="245"/>
      <c r="PP16" s="245"/>
      <c r="PQ16" s="245"/>
      <c r="PR16" s="245"/>
      <c r="PS16" s="245"/>
      <c r="PT16" s="245"/>
      <c r="PU16" s="245"/>
      <c r="PV16" s="245"/>
      <c r="PW16" s="245"/>
      <c r="PX16" s="245"/>
      <c r="PY16" s="245"/>
      <c r="PZ16" s="245"/>
      <c r="QA16" s="245"/>
      <c r="QB16" s="245"/>
      <c r="QC16" s="245"/>
      <c r="QD16" s="245"/>
      <c r="QE16" s="245"/>
      <c r="QF16" s="245"/>
      <c r="QG16" s="245"/>
      <c r="QH16" s="245"/>
      <c r="QI16" s="245"/>
      <c r="QJ16" s="245"/>
      <c r="QK16" s="245"/>
      <c r="QL16" s="245"/>
      <c r="QM16" s="245"/>
      <c r="QN16" s="245"/>
      <c r="QO16" s="245"/>
      <c r="QP16" s="245"/>
      <c r="QQ16" s="245"/>
      <c r="QR16" s="245"/>
      <c r="QS16" s="245"/>
      <c r="QT16" s="245"/>
      <c r="QU16" s="245"/>
      <c r="QV16" s="245"/>
      <c r="QW16" s="245"/>
      <c r="QX16" s="245"/>
      <c r="QY16" s="245"/>
      <c r="QZ16" s="245"/>
      <c r="RA16" s="245"/>
      <c r="RB16" s="245"/>
      <c r="RC16" s="245"/>
      <c r="RD16" s="245"/>
      <c r="RE16" s="245"/>
      <c r="RF16" s="245"/>
      <c r="RG16" s="245"/>
      <c r="RH16" s="245"/>
      <c r="RI16" s="245"/>
      <c r="RJ16" s="245"/>
      <c r="RK16" s="245"/>
      <c r="RL16" s="245"/>
      <c r="RM16" s="245"/>
      <c r="RN16" s="245"/>
      <c r="RO16" s="245"/>
      <c r="RP16" s="245"/>
      <c r="RQ16" s="245"/>
      <c r="RR16" s="245"/>
      <c r="RS16" s="245"/>
      <c r="RT16" s="245"/>
      <c r="RU16" s="245"/>
      <c r="RV16" s="245"/>
      <c r="RW16" s="245"/>
      <c r="RX16" s="245"/>
      <c r="RY16" s="245"/>
      <c r="RZ16" s="245"/>
      <c r="SA16" s="245"/>
      <c r="SB16" s="245"/>
      <c r="SC16" s="245"/>
      <c r="SD16" s="245"/>
      <c r="SE16" s="245"/>
      <c r="SF16" s="245"/>
      <c r="SG16" s="245"/>
      <c r="SH16" s="245"/>
      <c r="SI16" s="245"/>
      <c r="SJ16" s="245"/>
      <c r="SK16" s="245"/>
      <c r="SL16" s="245"/>
      <c r="SM16" s="245"/>
      <c r="SN16" s="245"/>
      <c r="SO16" s="245"/>
      <c r="SP16" s="245"/>
      <c r="SQ16" s="245"/>
      <c r="SR16" s="245"/>
      <c r="SS16" s="245"/>
      <c r="ST16" s="245"/>
      <c r="SU16" s="245"/>
      <c r="SV16" s="245"/>
      <c r="SW16" s="245"/>
      <c r="SX16" s="245"/>
      <c r="SY16" s="245"/>
      <c r="SZ16" s="245"/>
      <c r="TA16" s="245"/>
      <c r="TB16" s="245"/>
      <c r="TC16" s="245"/>
      <c r="TD16" s="245"/>
      <c r="TE16" s="245"/>
      <c r="TF16" s="245"/>
      <c r="TG16" s="245"/>
      <c r="TH16" s="245"/>
      <c r="TI16" s="245"/>
      <c r="TJ16" s="245"/>
      <c r="TK16" s="245"/>
      <c r="TL16" s="245"/>
      <c r="TM16" s="245"/>
      <c r="TN16" s="245"/>
      <c r="TO16" s="245"/>
      <c r="TP16" s="245"/>
      <c r="TQ16" s="245"/>
      <c r="TR16" s="245"/>
      <c r="TS16" s="245"/>
      <c r="TT16" s="245"/>
      <c r="TU16" s="245"/>
      <c r="TV16" s="245"/>
      <c r="TW16" s="245"/>
      <c r="TX16" s="245"/>
      <c r="TY16" s="245"/>
      <c r="TZ16" s="245"/>
      <c r="UA16" s="245"/>
      <c r="UB16" s="245"/>
      <c r="UC16" s="245"/>
      <c r="UD16" s="245"/>
      <c r="UE16" s="245"/>
      <c r="UF16" s="245"/>
      <c r="UG16" s="245"/>
      <c r="UH16" s="245"/>
      <c r="UI16" s="245"/>
      <c r="UJ16" s="245"/>
      <c r="UK16" s="245"/>
      <c r="UL16" s="245"/>
      <c r="UM16" s="245"/>
      <c r="UN16" s="245"/>
      <c r="UO16" s="245"/>
      <c r="UP16" s="245"/>
      <c r="UQ16" s="245"/>
      <c r="UR16" s="245"/>
      <c r="US16" s="245"/>
      <c r="UT16" s="245"/>
      <c r="UU16" s="245"/>
      <c r="UV16" s="245"/>
      <c r="UW16" s="245"/>
      <c r="UX16" s="245"/>
      <c r="UY16" s="245"/>
      <c r="UZ16" s="245"/>
      <c r="VA16" s="245"/>
      <c r="VB16" s="245"/>
      <c r="VC16" s="245"/>
      <c r="VD16" s="245"/>
      <c r="VE16" s="245"/>
      <c r="VF16" s="245"/>
      <c r="VG16" s="245"/>
      <c r="VH16" s="245"/>
      <c r="VI16" s="245"/>
      <c r="VJ16" s="245"/>
      <c r="VK16" s="245"/>
      <c r="VL16" s="245"/>
      <c r="VM16" s="245"/>
      <c r="VN16" s="245"/>
      <c r="VO16" s="245"/>
      <c r="VP16" s="245"/>
      <c r="VQ16" s="245"/>
      <c r="VR16" s="245"/>
      <c r="VS16" s="245"/>
      <c r="VT16" s="245"/>
      <c r="VU16" s="245"/>
      <c r="VV16" s="245"/>
      <c r="VW16" s="245"/>
      <c r="VX16" s="245"/>
      <c r="VY16" s="245"/>
      <c r="VZ16" s="245"/>
      <c r="WA16" s="245"/>
      <c r="WB16" s="245"/>
      <c r="WC16" s="245"/>
      <c r="WD16" s="245"/>
      <c r="WE16" s="245"/>
      <c r="WF16" s="245"/>
      <c r="WG16" s="245"/>
      <c r="WH16" s="245"/>
      <c r="WI16" s="245"/>
      <c r="WJ16" s="245"/>
      <c r="WK16" s="245"/>
      <c r="WL16" s="245"/>
      <c r="WM16" s="245"/>
      <c r="WN16" s="245"/>
      <c r="WO16" s="245"/>
      <c r="WP16" s="245"/>
      <c r="WQ16" s="245"/>
      <c r="WR16" s="245"/>
      <c r="WS16" s="245"/>
      <c r="WT16" s="245"/>
      <c r="WU16" s="245"/>
      <c r="WV16" s="245"/>
      <c r="WW16" s="245"/>
      <c r="WX16" s="245"/>
      <c r="WY16" s="245"/>
      <c r="WZ16" s="245"/>
      <c r="XA16" s="245"/>
      <c r="XB16" s="245"/>
      <c r="XC16" s="245"/>
      <c r="XD16" s="245"/>
      <c r="XE16" s="245"/>
      <c r="XF16" s="245"/>
      <c r="XG16" s="245"/>
      <c r="XH16" s="245"/>
      <c r="XI16" s="245"/>
      <c r="XJ16" s="245"/>
      <c r="XK16" s="245"/>
      <c r="XL16" s="245"/>
      <c r="XM16" s="245"/>
      <c r="XN16" s="245"/>
      <c r="XO16" s="245"/>
      <c r="XP16" s="245"/>
      <c r="XQ16" s="245"/>
      <c r="XR16" s="245"/>
      <c r="XS16" s="245"/>
      <c r="XT16" s="245"/>
      <c r="XU16" s="245"/>
      <c r="XV16" s="245"/>
      <c r="XW16" s="245"/>
      <c r="XX16" s="245"/>
      <c r="XY16" s="245"/>
      <c r="XZ16" s="245"/>
      <c r="YA16" s="245"/>
      <c r="YB16" s="245"/>
      <c r="YC16" s="245"/>
      <c r="YD16" s="245"/>
      <c r="YE16" s="245"/>
      <c r="YF16" s="245"/>
      <c r="YG16" s="245"/>
      <c r="YH16" s="245"/>
      <c r="YI16" s="245"/>
      <c r="YJ16" s="245"/>
      <c r="YK16" s="245"/>
      <c r="YL16" s="245"/>
      <c r="YM16" s="245"/>
      <c r="YN16" s="245"/>
      <c r="YO16" s="245"/>
      <c r="YP16" s="245"/>
      <c r="YQ16" s="245"/>
      <c r="YR16" s="245"/>
      <c r="YS16" s="245"/>
      <c r="YT16" s="245"/>
      <c r="YU16" s="245"/>
      <c r="YV16" s="245"/>
      <c r="YW16" s="245"/>
      <c r="YX16" s="245"/>
      <c r="YY16" s="245"/>
      <c r="YZ16" s="245"/>
      <c r="ZA16" s="245"/>
      <c r="ZB16" s="245"/>
      <c r="ZC16" s="245"/>
      <c r="ZD16" s="245"/>
      <c r="ZE16" s="245"/>
      <c r="ZF16" s="245"/>
      <c r="ZG16" s="245"/>
      <c r="ZH16" s="245"/>
      <c r="ZI16" s="245"/>
      <c r="ZJ16" s="245"/>
      <c r="ZK16" s="245"/>
      <c r="ZL16" s="245"/>
      <c r="ZM16" s="245"/>
      <c r="ZN16" s="245"/>
      <c r="ZO16" s="245"/>
      <c r="ZP16" s="245"/>
      <c r="ZQ16" s="245"/>
      <c r="ZR16" s="245"/>
      <c r="ZS16" s="245"/>
      <c r="ZT16" s="245"/>
      <c r="ZU16" s="245"/>
      <c r="ZV16" s="245"/>
      <c r="ZW16" s="245"/>
      <c r="ZX16" s="245"/>
      <c r="ZY16" s="245"/>
      <c r="ZZ16" s="245"/>
      <c r="AAA16" s="245"/>
      <c r="AAB16" s="245"/>
      <c r="AAC16" s="245"/>
      <c r="AAD16" s="245"/>
      <c r="AAE16" s="245"/>
      <c r="AAF16" s="245"/>
      <c r="AAG16" s="245"/>
      <c r="AAH16" s="245"/>
      <c r="AAI16" s="245"/>
      <c r="AAJ16" s="245"/>
      <c r="AAK16" s="245"/>
      <c r="AAL16" s="245"/>
      <c r="AAM16" s="245"/>
      <c r="AAN16" s="245"/>
      <c r="AAO16" s="245"/>
      <c r="AAP16" s="245"/>
      <c r="AAQ16" s="245"/>
      <c r="AAR16" s="245"/>
      <c r="AAS16" s="245"/>
      <c r="AAT16" s="245"/>
      <c r="AAU16" s="245"/>
      <c r="AAV16" s="245"/>
      <c r="AAW16" s="245"/>
      <c r="AAX16" s="245"/>
      <c r="AAY16" s="245"/>
      <c r="AAZ16" s="245"/>
      <c r="ABA16" s="245"/>
      <c r="ABB16" s="245"/>
      <c r="ABC16" s="245"/>
      <c r="ABD16" s="245"/>
      <c r="ABE16" s="245"/>
      <c r="ABF16" s="245"/>
      <c r="ABG16" s="245"/>
      <c r="ABH16" s="245"/>
      <c r="ABI16" s="245"/>
      <c r="ABJ16" s="245"/>
      <c r="ABK16" s="245"/>
      <c r="ABL16" s="245"/>
      <c r="ABM16" s="245"/>
      <c r="ABN16" s="245"/>
      <c r="ABO16" s="245"/>
      <c r="ABP16" s="245"/>
      <c r="ABQ16" s="245"/>
      <c r="ABR16" s="245"/>
      <c r="ABS16" s="245"/>
      <c r="ABT16" s="245"/>
      <c r="ABU16" s="245"/>
      <c r="ABV16" s="245"/>
      <c r="ABW16" s="245"/>
      <c r="ABX16" s="245"/>
      <c r="ABY16" s="245"/>
      <c r="ABZ16" s="245"/>
      <c r="ACA16" s="245"/>
      <c r="ACB16" s="245"/>
      <c r="ACC16" s="245"/>
      <c r="ACD16" s="245"/>
      <c r="ACE16" s="245"/>
      <c r="ACF16" s="245"/>
      <c r="ACG16" s="245"/>
      <c r="ACH16" s="245"/>
      <c r="ACI16" s="245"/>
      <c r="ACJ16" s="245"/>
      <c r="ACK16" s="245"/>
      <c r="ACL16" s="245"/>
      <c r="ACM16" s="245"/>
      <c r="ACN16" s="245"/>
      <c r="ACO16" s="245"/>
      <c r="ACP16" s="245"/>
      <c r="ACQ16" s="245"/>
      <c r="ACR16" s="245"/>
      <c r="ACS16" s="245"/>
      <c r="ACT16" s="245"/>
      <c r="ACU16" s="245"/>
      <c r="ACV16" s="245"/>
      <c r="ACW16" s="245"/>
      <c r="ACX16" s="245"/>
      <c r="ACY16" s="245"/>
      <c r="ACZ16" s="245"/>
      <c r="ADA16" s="245"/>
      <c r="ADB16" s="245"/>
      <c r="ADC16" s="245"/>
      <c r="ADD16" s="245"/>
      <c r="ADE16" s="245"/>
      <c r="ADF16" s="245"/>
      <c r="ADG16" s="245"/>
      <c r="ADH16" s="245"/>
      <c r="ADI16" s="245"/>
      <c r="ADJ16" s="245"/>
      <c r="ADK16" s="245"/>
      <c r="ADL16" s="245"/>
      <c r="ADM16" s="245"/>
      <c r="ADN16" s="245"/>
      <c r="ADO16" s="245"/>
      <c r="ADP16" s="245"/>
      <c r="ADQ16" s="245"/>
      <c r="ADR16" s="245"/>
      <c r="ADS16" s="245"/>
      <c r="ADT16" s="245"/>
      <c r="ADU16" s="245"/>
      <c r="ADV16" s="245"/>
      <c r="ADW16" s="245"/>
      <c r="ADX16" s="245"/>
      <c r="ADY16" s="245"/>
      <c r="ADZ16" s="245"/>
      <c r="AEA16" s="245"/>
      <c r="AEB16" s="245"/>
      <c r="AEC16" s="245"/>
      <c r="AED16" s="245"/>
      <c r="AEE16" s="245"/>
      <c r="AEF16" s="245"/>
      <c r="AEG16" s="245"/>
      <c r="AEH16" s="245"/>
      <c r="AEI16" s="245"/>
      <c r="AEJ16" s="245"/>
      <c r="AEK16" s="245"/>
      <c r="AEL16" s="245"/>
      <c r="AEM16" s="245"/>
      <c r="AEN16" s="245"/>
      <c r="AEO16" s="245"/>
      <c r="AEP16" s="245"/>
      <c r="AEQ16" s="245"/>
      <c r="AER16" s="245"/>
      <c r="AES16" s="245"/>
      <c r="AET16" s="245"/>
      <c r="AEU16" s="245"/>
      <c r="AEV16" s="245"/>
      <c r="AEW16" s="245"/>
      <c r="AEX16" s="245"/>
      <c r="AEY16" s="245"/>
      <c r="AEZ16" s="245"/>
      <c r="AFA16" s="245"/>
      <c r="AFB16" s="245"/>
      <c r="AFC16" s="245"/>
      <c r="AFD16" s="245"/>
      <c r="AFE16" s="245"/>
      <c r="AFF16" s="245"/>
      <c r="AFG16" s="245"/>
      <c r="AFH16" s="245"/>
      <c r="AFI16" s="245"/>
      <c r="AFJ16" s="245"/>
      <c r="AFK16" s="245"/>
      <c r="AFL16" s="245"/>
      <c r="AFM16" s="245"/>
      <c r="AFN16" s="245"/>
      <c r="AFO16" s="245"/>
      <c r="AFP16" s="245"/>
      <c r="AFQ16" s="245"/>
      <c r="AFR16" s="245"/>
      <c r="AFS16" s="245"/>
      <c r="AFT16" s="245"/>
      <c r="AFU16" s="245"/>
      <c r="AFV16" s="245"/>
      <c r="AFW16" s="245"/>
      <c r="AFX16" s="245"/>
      <c r="AFY16" s="245"/>
      <c r="AFZ16" s="245"/>
      <c r="AGA16" s="245"/>
      <c r="AGB16" s="245"/>
      <c r="AGC16" s="245"/>
      <c r="AGD16" s="245"/>
      <c r="AGE16" s="245"/>
      <c r="AGF16" s="245"/>
      <c r="AGG16" s="245"/>
      <c r="AGH16" s="245"/>
      <c r="AGI16" s="245"/>
      <c r="AGJ16" s="245"/>
      <c r="AGK16" s="245"/>
      <c r="AGL16" s="245"/>
      <c r="AGM16" s="245"/>
      <c r="AGN16" s="245"/>
      <c r="AGO16" s="245"/>
      <c r="AGP16" s="245"/>
      <c r="AGQ16" s="245"/>
      <c r="AGR16" s="245"/>
      <c r="AGS16" s="245"/>
      <c r="AGT16" s="245"/>
      <c r="AGU16" s="245"/>
      <c r="AGV16" s="245"/>
      <c r="AGW16" s="245"/>
      <c r="AGX16" s="245"/>
      <c r="AGY16" s="245"/>
      <c r="AGZ16" s="245"/>
      <c r="AHA16" s="245"/>
    </row>
    <row r="17" spans="1:15" ht="30" customHeight="1" x14ac:dyDescent="0.3">
      <c r="A17" s="242"/>
      <c r="B17" s="256"/>
      <c r="C17" s="249"/>
      <c r="D17" s="249"/>
      <c r="E17" s="249"/>
      <c r="F17" s="249"/>
      <c r="G17" s="249"/>
      <c r="H17" s="249"/>
      <c r="I17" s="249"/>
      <c r="J17" s="244"/>
      <c r="K17" s="257"/>
      <c r="L17" s="243"/>
      <c r="M17" s="248"/>
      <c r="N17" s="297"/>
      <c r="O17" s="243"/>
    </row>
    <row r="18" spans="1:15" ht="30" customHeight="1" x14ac:dyDescent="0.3">
      <c r="A18" s="239"/>
      <c r="B18" s="288"/>
      <c r="C18" s="289"/>
      <c r="D18" s="289"/>
      <c r="E18" s="289"/>
      <c r="F18" s="289"/>
      <c r="G18" s="289"/>
      <c r="H18" s="289"/>
      <c r="I18" s="289"/>
      <c r="J18" s="290"/>
      <c r="K18" s="289"/>
      <c r="L18" s="291"/>
      <c r="M18" s="334"/>
      <c r="N18" s="333"/>
      <c r="O18" s="292"/>
    </row>
    <row r="19" spans="1:15" s="181" customFormat="1" ht="30" customHeight="1" x14ac:dyDescent="0.3">
      <c r="A19" s="382"/>
      <c r="B19" s="257"/>
      <c r="C19" s="383"/>
      <c r="D19" s="240"/>
      <c r="E19" s="383"/>
      <c r="F19" s="240"/>
      <c r="G19" s="240"/>
      <c r="H19" s="240"/>
      <c r="I19" s="240"/>
      <c r="J19" s="293"/>
      <c r="K19" s="294"/>
      <c r="L19" s="240"/>
      <c r="M19" s="383"/>
      <c r="N19" s="333"/>
      <c r="O19" s="240"/>
    </row>
    <row r="20" spans="1:15" s="181" customFormat="1" ht="30" customHeight="1" x14ac:dyDescent="0.3">
      <c r="A20" s="178"/>
      <c r="B20" s="176"/>
      <c r="C20" s="176"/>
      <c r="D20" s="178"/>
      <c r="E20" s="176"/>
      <c r="F20" s="176"/>
      <c r="G20" s="176"/>
      <c r="H20" s="177"/>
      <c r="I20" s="176"/>
      <c r="J20" s="176"/>
      <c r="K20" s="176"/>
      <c r="L20" s="178"/>
      <c r="M20" s="178"/>
      <c r="N20" s="177"/>
    </row>
    <row r="21" spans="1:15" s="181" customFormat="1" ht="30" customHeight="1" x14ac:dyDescent="0.3">
      <c r="A21" s="178"/>
      <c r="B21" s="176"/>
      <c r="C21" s="176"/>
      <c r="D21" s="178"/>
      <c r="E21" s="176"/>
      <c r="F21" s="176"/>
      <c r="G21" s="176"/>
      <c r="H21" s="177"/>
      <c r="I21" s="176"/>
      <c r="J21" s="176"/>
      <c r="K21" s="176"/>
      <c r="L21" s="178"/>
      <c r="M21" s="178"/>
      <c r="N21" s="177"/>
    </row>
    <row r="22" spans="1:15" s="181" customFormat="1" ht="30" customHeight="1" x14ac:dyDescent="0.3">
      <c r="A22" s="178"/>
      <c r="B22" s="176"/>
      <c r="C22" s="176"/>
      <c r="D22" s="178"/>
      <c r="E22" s="176"/>
      <c r="F22" s="176"/>
      <c r="G22" s="176"/>
      <c r="H22" s="177"/>
      <c r="I22" s="176"/>
      <c r="J22" s="176"/>
      <c r="K22" s="176"/>
      <c r="L22" s="178"/>
      <c r="M22" s="178"/>
      <c r="N22" s="177"/>
    </row>
    <row r="23" spans="1:15" s="181" customFormat="1" ht="30" customHeight="1" x14ac:dyDescent="0.3">
      <c r="A23" s="178"/>
      <c r="B23" s="176"/>
      <c r="C23" s="176"/>
      <c r="D23" s="178"/>
      <c r="E23" s="176"/>
      <c r="F23" s="176"/>
      <c r="G23" s="176"/>
      <c r="H23" s="177"/>
      <c r="I23" s="176"/>
      <c r="J23" s="176"/>
      <c r="K23" s="176"/>
      <c r="L23" s="178"/>
      <c r="M23" s="178"/>
      <c r="N23" s="177"/>
    </row>
    <row r="24" spans="1:15" s="181" customFormat="1" ht="30" customHeight="1" x14ac:dyDescent="0.3">
      <c r="A24" s="178"/>
      <c r="B24" s="176"/>
      <c r="C24" s="176"/>
      <c r="D24" s="178"/>
      <c r="E24" s="176"/>
      <c r="F24" s="176"/>
      <c r="G24" s="176"/>
      <c r="H24" s="177"/>
      <c r="I24" s="176"/>
      <c r="J24" s="176"/>
      <c r="K24" s="176"/>
      <c r="L24" s="178"/>
      <c r="M24" s="178"/>
      <c r="N24" s="177"/>
    </row>
    <row r="25" spans="1:15" s="181" customFormat="1" ht="30" customHeight="1" x14ac:dyDescent="0.3">
      <c r="A25" s="240"/>
      <c r="B25" s="294"/>
      <c r="C25" s="240"/>
      <c r="D25" s="240"/>
      <c r="E25" s="240"/>
      <c r="F25" s="240"/>
      <c r="G25" s="240"/>
      <c r="H25" s="240"/>
      <c r="I25" s="240"/>
      <c r="J25" s="240"/>
      <c r="K25" s="240"/>
      <c r="L25" s="240"/>
      <c r="M25" s="240"/>
      <c r="N25" s="304"/>
      <c r="O25" s="240"/>
    </row>
    <row r="26" spans="1:15" s="181" customFormat="1" ht="30" customHeight="1" x14ac:dyDescent="0.3">
      <c r="A26" s="240"/>
      <c r="B26" s="294"/>
      <c r="C26" s="240"/>
      <c r="D26" s="240"/>
      <c r="E26" s="240"/>
      <c r="F26" s="240"/>
      <c r="G26" s="240"/>
      <c r="H26" s="240"/>
      <c r="I26" s="240"/>
      <c r="J26" s="240"/>
      <c r="K26" s="240"/>
      <c r="L26" s="240"/>
      <c r="M26" s="240"/>
      <c r="N26" s="304"/>
      <c r="O26" s="240"/>
    </row>
    <row r="27" spans="1:15" s="181" customFormat="1" ht="30" customHeight="1" x14ac:dyDescent="0.3">
      <c r="A27" s="240"/>
      <c r="B27" s="294"/>
      <c r="C27" s="240"/>
      <c r="D27" s="240"/>
      <c r="E27" s="240"/>
      <c r="F27" s="240"/>
      <c r="G27" s="240"/>
      <c r="H27" s="240"/>
      <c r="I27" s="240"/>
      <c r="J27" s="240"/>
      <c r="K27" s="240"/>
      <c r="L27" s="240"/>
      <c r="M27" s="240"/>
      <c r="N27" s="304"/>
      <c r="O27" s="240"/>
    </row>
    <row r="28" spans="1:15" s="181" customFormat="1" ht="30" customHeight="1" x14ac:dyDescent="0.3">
      <c r="A28" s="240"/>
      <c r="B28" s="294"/>
      <c r="C28" s="240"/>
      <c r="D28" s="240"/>
      <c r="E28" s="240"/>
      <c r="F28" s="240"/>
      <c r="G28" s="240"/>
      <c r="H28" s="240"/>
      <c r="I28" s="240"/>
      <c r="J28" s="240"/>
      <c r="K28" s="240"/>
      <c r="L28" s="240"/>
      <c r="M28" s="240"/>
      <c r="N28" s="304"/>
      <c r="O28" s="240"/>
    </row>
    <row r="29" spans="1:15" s="181" customFormat="1" ht="30" customHeight="1" x14ac:dyDescent="0.3">
      <c r="A29" s="178"/>
      <c r="B29" s="176"/>
      <c r="C29" s="176"/>
      <c r="D29" s="178"/>
      <c r="E29" s="176"/>
      <c r="F29" s="176"/>
      <c r="G29" s="176"/>
      <c r="H29" s="177"/>
      <c r="I29" s="176"/>
      <c r="J29" s="176"/>
      <c r="K29" s="176"/>
      <c r="L29" s="178"/>
      <c r="M29" s="178"/>
      <c r="N29" s="177"/>
    </row>
    <row r="30" spans="1:15" s="181" customFormat="1" ht="30" customHeight="1" x14ac:dyDescent="0.3">
      <c r="A30" s="178"/>
      <c r="B30" s="176"/>
      <c r="C30" s="176"/>
      <c r="D30" s="178"/>
      <c r="E30" s="176"/>
      <c r="F30" s="176"/>
      <c r="G30" s="176"/>
      <c r="H30" s="177"/>
      <c r="I30" s="176"/>
      <c r="J30" s="176"/>
      <c r="K30" s="176"/>
      <c r="L30" s="178"/>
      <c r="M30" s="178"/>
      <c r="N30" s="177"/>
    </row>
    <row r="31" spans="1:15" s="181" customFormat="1" ht="30" customHeight="1" x14ac:dyDescent="0.3">
      <c r="A31" s="178"/>
      <c r="B31" s="176"/>
      <c r="C31" s="176"/>
      <c r="D31" s="178"/>
      <c r="E31" s="176"/>
      <c r="F31" s="176"/>
      <c r="G31" s="176"/>
      <c r="H31" s="177"/>
      <c r="I31" s="176"/>
      <c r="J31" s="176"/>
      <c r="K31" s="176"/>
      <c r="L31" s="178"/>
      <c r="M31" s="178"/>
      <c r="N31" s="177"/>
    </row>
    <row r="32" spans="1:15" s="181" customFormat="1" ht="30" customHeight="1" x14ac:dyDescent="0.3">
      <c r="A32" s="178"/>
      <c r="B32" s="176"/>
      <c r="C32" s="176"/>
      <c r="D32" s="178"/>
      <c r="E32" s="176"/>
      <c r="F32" s="176"/>
      <c r="G32" s="176"/>
      <c r="H32" s="177"/>
      <c r="I32" s="176"/>
      <c r="J32" s="176"/>
      <c r="K32" s="176"/>
      <c r="L32" s="178"/>
      <c r="M32" s="178"/>
      <c r="N32" s="177"/>
    </row>
    <row r="33" spans="1:14" s="181" customFormat="1" ht="30" customHeight="1" x14ac:dyDescent="0.3">
      <c r="A33" s="178"/>
      <c r="B33" s="176"/>
      <c r="C33" s="176"/>
      <c r="D33" s="178"/>
      <c r="E33" s="176"/>
      <c r="F33" s="176"/>
      <c r="G33" s="176"/>
      <c r="H33" s="177"/>
      <c r="I33" s="176"/>
      <c r="J33" s="176"/>
      <c r="K33" s="176"/>
      <c r="L33" s="178"/>
      <c r="M33" s="178"/>
      <c r="N33" s="177"/>
    </row>
    <row r="34" spans="1:14" s="181" customFormat="1" ht="30" customHeight="1" x14ac:dyDescent="0.3">
      <c r="A34" s="178"/>
      <c r="B34" s="176"/>
      <c r="C34" s="176"/>
      <c r="D34" s="178"/>
      <c r="E34" s="176"/>
      <c r="F34" s="176"/>
      <c r="G34" s="176"/>
      <c r="H34" s="177"/>
      <c r="I34" s="176"/>
      <c r="J34" s="176"/>
      <c r="K34" s="176"/>
      <c r="L34" s="178"/>
      <c r="M34" s="178"/>
      <c r="N34" s="177"/>
    </row>
    <row r="35" spans="1:14" s="181" customFormat="1" ht="30" customHeight="1" x14ac:dyDescent="0.3">
      <c r="A35" s="183"/>
      <c r="D35" s="183"/>
      <c r="H35" s="182"/>
      <c r="L35" s="183"/>
      <c r="M35" s="178"/>
      <c r="N35" s="182"/>
    </row>
    <row r="36" spans="1:14" s="181" customFormat="1" ht="30" customHeight="1" x14ac:dyDescent="0.3">
      <c r="A36" s="183"/>
      <c r="D36" s="183"/>
      <c r="H36" s="182"/>
      <c r="L36" s="183"/>
      <c r="M36" s="178"/>
      <c r="N36" s="182"/>
    </row>
    <row r="37" spans="1:14" s="181" customFormat="1" ht="30" customHeight="1" x14ac:dyDescent="0.3">
      <c r="A37" s="183"/>
      <c r="D37" s="183"/>
      <c r="H37" s="182"/>
      <c r="L37" s="183"/>
      <c r="M37" s="178"/>
      <c r="N37" s="182"/>
    </row>
  </sheetData>
  <dataValidations count="2">
    <dataValidation type="list" allowBlank="1" showInputMessage="1" showErrorMessage="1" sqref="C1:C1048576">
      <formula1>"IVL,Non-Congressional SHOP,Congressional (SHOP)"</formula1>
    </dataValidation>
    <dataValidation type="date" allowBlank="1" showInputMessage="1" showErrorMessage="1" sqref="A1:A18 A20:A1048576">
      <formula1>42036</formula1>
      <formula2>42063</formula2>
    </dataValidation>
  </dataValidations>
  <pageMargins left="0.7" right="0.7" top="0.75" bottom="0.75" header="0.3" footer="0.3"/>
  <pageSetup scale="48"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7"/>
  <sheetViews>
    <sheetView topLeftCell="F1" workbookViewId="0">
      <selection activeCell="K3" sqref="K3"/>
    </sheetView>
  </sheetViews>
  <sheetFormatPr defaultColWidth="8.88671875" defaultRowHeight="14.4" x14ac:dyDescent="0.3"/>
  <cols>
    <col min="1" max="1" width="11.33203125" style="189" customWidth="1"/>
    <col min="2" max="2" width="12.88671875" style="2" customWidth="1"/>
    <col min="3" max="3" width="16.5546875" style="2" customWidth="1"/>
    <col min="4" max="4" width="15" style="189" customWidth="1"/>
    <col min="5" max="7" width="17.5546875" style="2" customWidth="1"/>
    <col min="8" max="8" width="10.33203125" style="190" customWidth="1"/>
    <col min="9" max="9" width="13.6640625" style="2" customWidth="1"/>
    <col min="10" max="10" width="30.33203125" style="2" customWidth="1"/>
    <col min="11" max="11" width="17.33203125" style="2" customWidth="1"/>
    <col min="12" max="12" width="20.44140625" style="189" customWidth="1"/>
    <col min="13" max="13" width="28.6640625" style="189" customWidth="1"/>
    <col min="14" max="14" width="10.44140625" style="190" customWidth="1"/>
    <col min="15" max="16384" width="8.88671875" style="2"/>
  </cols>
  <sheetData>
    <row r="1" spans="1:885" s="169" customFormat="1" ht="30" customHeight="1" x14ac:dyDescent="0.35">
      <c r="A1" s="284" t="s">
        <v>70</v>
      </c>
      <c r="B1" s="285"/>
      <c r="C1" s="286"/>
      <c r="D1" s="286"/>
      <c r="E1" s="286"/>
      <c r="F1" s="286"/>
      <c r="G1" s="286"/>
      <c r="H1" s="286"/>
      <c r="I1" s="286"/>
      <c r="J1" s="287"/>
      <c r="K1" s="285"/>
      <c r="L1" s="287"/>
      <c r="M1" s="287"/>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1" t="s">
        <v>71</v>
      </c>
      <c r="B2" s="282" t="s">
        <v>51</v>
      </c>
      <c r="C2" s="282" t="s">
        <v>47</v>
      </c>
      <c r="D2" s="282" t="s">
        <v>41</v>
      </c>
      <c r="E2" s="282" t="s">
        <v>46</v>
      </c>
      <c r="F2" s="282" t="s">
        <v>72</v>
      </c>
      <c r="G2" s="282" t="s">
        <v>73</v>
      </c>
      <c r="H2" s="282" t="s">
        <v>74</v>
      </c>
      <c r="I2" s="282" t="s">
        <v>75</v>
      </c>
      <c r="J2" s="282" t="s">
        <v>42</v>
      </c>
      <c r="K2" s="282" t="s">
        <v>76</v>
      </c>
      <c r="L2" s="282" t="s">
        <v>77</v>
      </c>
      <c r="M2" s="282" t="s">
        <v>55</v>
      </c>
      <c r="N2" s="296"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44.4" customHeight="1" x14ac:dyDescent="0.3">
      <c r="A3" s="242"/>
      <c r="B3" s="256"/>
      <c r="C3" s="249"/>
      <c r="D3" s="249" t="s">
        <v>202</v>
      </c>
      <c r="E3" s="249" t="s">
        <v>82</v>
      </c>
      <c r="F3" s="249" t="s">
        <v>203</v>
      </c>
      <c r="G3" s="249"/>
      <c r="H3" s="249"/>
      <c r="I3" s="253"/>
      <c r="J3" s="246" t="s">
        <v>204</v>
      </c>
      <c r="K3" s="253" t="s">
        <v>205</v>
      </c>
      <c r="L3" s="243"/>
      <c r="M3" s="249"/>
      <c r="N3" s="297"/>
      <c r="O3" s="243"/>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c r="EM3" s="241"/>
      <c r="EN3" s="241"/>
      <c r="EO3" s="241"/>
      <c r="EP3" s="241"/>
      <c r="EQ3" s="241"/>
      <c r="ER3" s="241"/>
      <c r="ES3" s="241"/>
      <c r="ET3" s="241"/>
      <c r="EU3" s="241"/>
      <c r="EV3" s="241"/>
      <c r="EW3" s="241"/>
      <c r="EX3" s="241"/>
      <c r="EY3" s="241"/>
      <c r="EZ3" s="241"/>
      <c r="FA3" s="241"/>
      <c r="FB3" s="241"/>
      <c r="FC3" s="241"/>
      <c r="FD3" s="241"/>
      <c r="FE3" s="241"/>
      <c r="FF3" s="241"/>
      <c r="FG3" s="241"/>
      <c r="FH3" s="241"/>
      <c r="FI3" s="241"/>
      <c r="FJ3" s="241"/>
      <c r="FK3" s="241"/>
      <c r="FL3" s="241"/>
      <c r="FM3" s="241"/>
      <c r="FN3" s="241"/>
      <c r="FO3" s="241"/>
      <c r="FP3" s="241"/>
      <c r="FQ3" s="241"/>
      <c r="FR3" s="241"/>
      <c r="FS3" s="241"/>
      <c r="FT3" s="241"/>
      <c r="FU3" s="241"/>
      <c r="FV3" s="241"/>
      <c r="FW3" s="241"/>
      <c r="FX3" s="241"/>
      <c r="FY3" s="241"/>
      <c r="FZ3" s="241"/>
      <c r="GA3" s="241"/>
      <c r="GB3" s="241"/>
      <c r="GC3" s="241"/>
      <c r="GD3" s="241"/>
      <c r="GE3" s="241"/>
      <c r="GF3" s="241"/>
      <c r="GG3" s="241"/>
      <c r="GH3" s="241"/>
      <c r="GI3" s="241"/>
      <c r="GJ3" s="241"/>
      <c r="GK3" s="241"/>
      <c r="GL3" s="241"/>
      <c r="GM3" s="241"/>
      <c r="GN3" s="241"/>
      <c r="GO3" s="241"/>
      <c r="GP3" s="241"/>
      <c r="GQ3" s="241"/>
      <c r="GR3" s="241"/>
      <c r="GS3" s="241"/>
      <c r="GT3" s="241"/>
      <c r="GU3" s="241"/>
      <c r="GV3" s="241"/>
      <c r="GW3" s="241"/>
      <c r="GX3" s="241"/>
      <c r="GY3" s="241"/>
      <c r="GZ3" s="241"/>
      <c r="HA3" s="241"/>
      <c r="HB3" s="241"/>
      <c r="HC3" s="241"/>
      <c r="HD3" s="241"/>
      <c r="HE3" s="241"/>
      <c r="HF3" s="241"/>
      <c r="HG3" s="241"/>
      <c r="HH3" s="241"/>
      <c r="HI3" s="241"/>
      <c r="HJ3" s="241"/>
      <c r="HK3" s="241"/>
      <c r="HL3" s="241"/>
      <c r="HM3" s="241"/>
      <c r="HN3" s="241"/>
      <c r="HO3" s="241"/>
      <c r="HP3" s="241"/>
      <c r="HQ3" s="241"/>
      <c r="HR3" s="241"/>
      <c r="HS3" s="241"/>
      <c r="HT3" s="241"/>
      <c r="HU3" s="241"/>
      <c r="HV3" s="241"/>
      <c r="HW3" s="241"/>
      <c r="HX3" s="241"/>
      <c r="HY3" s="241"/>
      <c r="HZ3" s="241"/>
      <c r="IA3" s="241"/>
      <c r="IB3" s="241"/>
      <c r="IC3" s="241"/>
      <c r="ID3" s="241"/>
      <c r="IE3" s="241"/>
      <c r="IF3" s="241"/>
      <c r="IG3" s="241"/>
      <c r="IH3" s="241"/>
      <c r="II3" s="241"/>
      <c r="IJ3" s="241"/>
      <c r="IK3" s="241"/>
      <c r="IL3" s="241"/>
      <c r="IM3" s="241"/>
      <c r="IN3" s="241"/>
      <c r="IO3" s="241"/>
      <c r="IP3" s="241"/>
      <c r="IQ3" s="241"/>
      <c r="IR3" s="241"/>
      <c r="IS3" s="241"/>
      <c r="IT3" s="241"/>
      <c r="IU3" s="241"/>
      <c r="IV3" s="241"/>
      <c r="IW3" s="241"/>
      <c r="IX3" s="241"/>
      <c r="IY3" s="241"/>
      <c r="IZ3" s="241"/>
      <c r="JA3" s="241"/>
      <c r="JB3" s="241"/>
      <c r="JC3" s="241"/>
      <c r="JD3" s="241"/>
      <c r="JE3" s="241"/>
      <c r="JF3" s="241"/>
      <c r="JG3" s="241"/>
      <c r="JH3" s="241"/>
      <c r="JI3" s="241"/>
      <c r="JJ3" s="241"/>
      <c r="JK3" s="241"/>
      <c r="JL3" s="241"/>
      <c r="JM3" s="241"/>
      <c r="JN3" s="241"/>
      <c r="JO3" s="241"/>
      <c r="JP3" s="241"/>
      <c r="JQ3" s="241"/>
      <c r="JR3" s="241"/>
      <c r="JS3" s="241"/>
      <c r="JT3" s="241"/>
      <c r="JU3" s="241"/>
      <c r="JV3" s="241"/>
      <c r="JW3" s="241"/>
      <c r="JX3" s="241"/>
      <c r="JY3" s="241"/>
      <c r="JZ3" s="241"/>
      <c r="KA3" s="241"/>
      <c r="KB3" s="241"/>
      <c r="KC3" s="241"/>
      <c r="KD3" s="241"/>
      <c r="KE3" s="241"/>
      <c r="KF3" s="241"/>
      <c r="KG3" s="241"/>
      <c r="KH3" s="241"/>
      <c r="KI3" s="241"/>
      <c r="KJ3" s="241"/>
      <c r="KK3" s="241"/>
      <c r="KL3" s="241"/>
      <c r="KM3" s="241"/>
      <c r="KN3" s="241"/>
      <c r="KO3" s="241"/>
      <c r="KP3" s="241"/>
      <c r="KQ3" s="241"/>
      <c r="KR3" s="241"/>
      <c r="KS3" s="241"/>
      <c r="KT3" s="241"/>
      <c r="KU3" s="241"/>
      <c r="KV3" s="241"/>
      <c r="KW3" s="241"/>
      <c r="KX3" s="241"/>
      <c r="KY3" s="241"/>
      <c r="KZ3" s="241"/>
      <c r="LA3" s="241"/>
      <c r="LB3" s="241"/>
      <c r="LC3" s="241"/>
      <c r="LD3" s="241"/>
      <c r="LE3" s="241"/>
      <c r="LF3" s="241"/>
      <c r="LG3" s="241"/>
      <c r="LH3" s="241"/>
      <c r="LI3" s="241"/>
      <c r="LJ3" s="241"/>
      <c r="LK3" s="241"/>
      <c r="LL3" s="241"/>
      <c r="LM3" s="241"/>
      <c r="LN3" s="241"/>
      <c r="LO3" s="241"/>
      <c r="LP3" s="241"/>
      <c r="LQ3" s="241"/>
      <c r="LR3" s="241"/>
      <c r="LS3" s="241"/>
      <c r="LT3" s="241"/>
      <c r="LU3" s="241"/>
      <c r="LV3" s="241"/>
      <c r="LW3" s="241"/>
      <c r="LX3" s="241"/>
      <c r="LY3" s="241"/>
      <c r="LZ3" s="241"/>
      <c r="MA3" s="241"/>
      <c r="MB3" s="241"/>
      <c r="MC3" s="241"/>
      <c r="MD3" s="241"/>
      <c r="ME3" s="241"/>
      <c r="MF3" s="241"/>
      <c r="MG3" s="241"/>
      <c r="MH3" s="241"/>
      <c r="MI3" s="241"/>
      <c r="MJ3" s="241"/>
      <c r="MK3" s="241"/>
      <c r="ML3" s="241"/>
      <c r="MM3" s="241"/>
      <c r="MN3" s="241"/>
      <c r="MO3" s="241"/>
      <c r="MP3" s="241"/>
      <c r="MQ3" s="241"/>
      <c r="MR3" s="241"/>
      <c r="MS3" s="241"/>
      <c r="MT3" s="241"/>
      <c r="MU3" s="241"/>
      <c r="MV3" s="241"/>
      <c r="MW3" s="241"/>
      <c r="MX3" s="241"/>
      <c r="MY3" s="241"/>
      <c r="MZ3" s="241"/>
      <c r="NA3" s="241"/>
      <c r="NB3" s="241"/>
      <c r="NC3" s="241"/>
      <c r="ND3" s="241"/>
      <c r="NE3" s="241"/>
      <c r="NF3" s="241"/>
      <c r="NG3" s="241"/>
      <c r="NH3" s="241"/>
      <c r="NI3" s="241"/>
      <c r="NJ3" s="241"/>
      <c r="NK3" s="241"/>
      <c r="NL3" s="241"/>
      <c r="NM3" s="241"/>
      <c r="NN3" s="241"/>
      <c r="NO3" s="241"/>
      <c r="NP3" s="241"/>
      <c r="NQ3" s="241"/>
      <c r="NR3" s="241"/>
      <c r="NS3" s="241"/>
      <c r="NT3" s="241"/>
      <c r="NU3" s="241"/>
      <c r="NV3" s="241"/>
      <c r="NW3" s="241"/>
      <c r="NX3" s="241"/>
      <c r="NY3" s="241"/>
      <c r="NZ3" s="241"/>
      <c r="OA3" s="241"/>
      <c r="OB3" s="241"/>
      <c r="OC3" s="241"/>
      <c r="OD3" s="241"/>
      <c r="OE3" s="241"/>
      <c r="OF3" s="241"/>
      <c r="OG3" s="241"/>
      <c r="OH3" s="241"/>
      <c r="OI3" s="241"/>
      <c r="OJ3" s="241"/>
      <c r="OK3" s="241"/>
      <c r="OL3" s="241"/>
      <c r="OM3" s="241"/>
      <c r="ON3" s="241"/>
      <c r="OO3" s="241"/>
      <c r="OP3" s="241"/>
      <c r="OQ3" s="241"/>
      <c r="OR3" s="241"/>
      <c r="OS3" s="241"/>
      <c r="OT3" s="241"/>
      <c r="OU3" s="241"/>
      <c r="OV3" s="241"/>
      <c r="OW3" s="241"/>
      <c r="OX3" s="241"/>
      <c r="OY3" s="241"/>
      <c r="OZ3" s="241"/>
      <c r="PA3" s="241"/>
      <c r="PB3" s="241"/>
      <c r="PC3" s="241"/>
      <c r="PD3" s="241"/>
      <c r="PE3" s="241"/>
      <c r="PF3" s="241"/>
      <c r="PG3" s="241"/>
      <c r="PH3" s="241"/>
      <c r="PI3" s="241"/>
      <c r="PJ3" s="241"/>
      <c r="PK3" s="241"/>
      <c r="PL3" s="241"/>
      <c r="PM3" s="241"/>
      <c r="PN3" s="241"/>
      <c r="PO3" s="241"/>
      <c r="PP3" s="241"/>
      <c r="PQ3" s="241"/>
      <c r="PR3" s="241"/>
      <c r="PS3" s="241"/>
      <c r="PT3" s="241"/>
      <c r="PU3" s="241"/>
      <c r="PV3" s="241"/>
      <c r="PW3" s="241"/>
      <c r="PX3" s="241"/>
      <c r="PY3" s="241"/>
      <c r="PZ3" s="241"/>
      <c r="QA3" s="241"/>
      <c r="QB3" s="241"/>
      <c r="QC3" s="241"/>
      <c r="QD3" s="241"/>
      <c r="QE3" s="241"/>
      <c r="QF3" s="241"/>
      <c r="QG3" s="241"/>
      <c r="QH3" s="241"/>
      <c r="QI3" s="241"/>
      <c r="QJ3" s="241"/>
      <c r="QK3" s="241"/>
      <c r="QL3" s="241"/>
      <c r="QM3" s="241"/>
      <c r="QN3" s="241"/>
      <c r="QO3" s="241"/>
      <c r="QP3" s="241"/>
      <c r="QQ3" s="241"/>
      <c r="QR3" s="241"/>
      <c r="QS3" s="241"/>
      <c r="QT3" s="241"/>
      <c r="QU3" s="241"/>
      <c r="QV3" s="241"/>
      <c r="QW3" s="241"/>
      <c r="QX3" s="241"/>
      <c r="QY3" s="241"/>
      <c r="QZ3" s="241"/>
      <c r="RA3" s="241"/>
      <c r="RB3" s="241"/>
      <c r="RC3" s="241"/>
      <c r="RD3" s="241"/>
      <c r="RE3" s="241"/>
      <c r="RF3" s="241"/>
      <c r="RG3" s="241"/>
      <c r="RH3" s="241"/>
      <c r="RI3" s="241"/>
      <c r="RJ3" s="241"/>
      <c r="RK3" s="241"/>
      <c r="RL3" s="241"/>
      <c r="RM3" s="241"/>
      <c r="RN3" s="241"/>
      <c r="RO3" s="241"/>
      <c r="RP3" s="241"/>
      <c r="RQ3" s="241"/>
      <c r="RR3" s="241"/>
      <c r="RS3" s="241"/>
      <c r="RT3" s="241"/>
      <c r="RU3" s="241"/>
      <c r="RV3" s="241"/>
      <c r="RW3" s="241"/>
      <c r="RX3" s="241"/>
      <c r="RY3" s="241"/>
      <c r="RZ3" s="241"/>
      <c r="SA3" s="241"/>
      <c r="SB3" s="241"/>
      <c r="SC3" s="241"/>
      <c r="SD3" s="241"/>
      <c r="SE3" s="241"/>
      <c r="SF3" s="241"/>
      <c r="SG3" s="241"/>
      <c r="SH3" s="241"/>
      <c r="SI3" s="241"/>
      <c r="SJ3" s="241"/>
      <c r="SK3" s="241"/>
      <c r="SL3" s="241"/>
      <c r="SM3" s="241"/>
      <c r="SN3" s="241"/>
      <c r="SO3" s="241"/>
      <c r="SP3" s="241"/>
      <c r="SQ3" s="241"/>
      <c r="SR3" s="241"/>
      <c r="SS3" s="241"/>
      <c r="ST3" s="241"/>
      <c r="SU3" s="241"/>
      <c r="SV3" s="241"/>
      <c r="SW3" s="241"/>
      <c r="SX3" s="241"/>
      <c r="SY3" s="241"/>
      <c r="SZ3" s="241"/>
      <c r="TA3" s="241"/>
      <c r="TB3" s="241"/>
      <c r="TC3" s="241"/>
      <c r="TD3" s="241"/>
      <c r="TE3" s="241"/>
      <c r="TF3" s="241"/>
      <c r="TG3" s="241"/>
      <c r="TH3" s="241"/>
      <c r="TI3" s="241"/>
      <c r="TJ3" s="241"/>
      <c r="TK3" s="241"/>
      <c r="TL3" s="241"/>
      <c r="TM3" s="241"/>
      <c r="TN3" s="241"/>
      <c r="TO3" s="241"/>
      <c r="TP3" s="241"/>
      <c r="TQ3" s="241"/>
      <c r="TR3" s="241"/>
      <c r="TS3" s="241"/>
      <c r="TT3" s="241"/>
      <c r="TU3" s="241"/>
      <c r="TV3" s="241"/>
      <c r="TW3" s="241"/>
      <c r="TX3" s="241"/>
      <c r="TY3" s="241"/>
      <c r="TZ3" s="241"/>
      <c r="UA3" s="241"/>
      <c r="UB3" s="241"/>
      <c r="UC3" s="241"/>
      <c r="UD3" s="241"/>
      <c r="UE3" s="241"/>
      <c r="UF3" s="241"/>
      <c r="UG3" s="241"/>
      <c r="UH3" s="241"/>
      <c r="UI3" s="241"/>
      <c r="UJ3" s="241"/>
      <c r="UK3" s="241"/>
      <c r="UL3" s="241"/>
      <c r="UM3" s="241"/>
      <c r="UN3" s="241"/>
      <c r="UO3" s="241"/>
      <c r="UP3" s="241"/>
      <c r="UQ3" s="241"/>
      <c r="UR3" s="241"/>
      <c r="US3" s="241"/>
      <c r="UT3" s="241"/>
      <c r="UU3" s="241"/>
      <c r="UV3" s="241"/>
      <c r="UW3" s="241"/>
      <c r="UX3" s="241"/>
      <c r="UY3" s="241"/>
      <c r="UZ3" s="241"/>
      <c r="VA3" s="241"/>
      <c r="VB3" s="241"/>
      <c r="VC3" s="241"/>
      <c r="VD3" s="241"/>
      <c r="VE3" s="241"/>
      <c r="VF3" s="241"/>
      <c r="VG3" s="241"/>
      <c r="VH3" s="241"/>
      <c r="VI3" s="241"/>
      <c r="VJ3" s="241"/>
      <c r="VK3" s="241"/>
      <c r="VL3" s="241"/>
      <c r="VM3" s="241"/>
      <c r="VN3" s="241"/>
      <c r="VO3" s="241"/>
      <c r="VP3" s="241"/>
      <c r="VQ3" s="241"/>
      <c r="VR3" s="241"/>
      <c r="VS3" s="241"/>
      <c r="VT3" s="241"/>
      <c r="VU3" s="241"/>
      <c r="VV3" s="241"/>
      <c r="VW3" s="241"/>
      <c r="VX3" s="241"/>
      <c r="VY3" s="241"/>
      <c r="VZ3" s="241"/>
      <c r="WA3" s="241"/>
      <c r="WB3" s="241"/>
      <c r="WC3" s="241"/>
      <c r="WD3" s="241"/>
      <c r="WE3" s="241"/>
      <c r="WF3" s="241"/>
      <c r="WG3" s="241"/>
      <c r="WH3" s="241"/>
      <c r="WI3" s="241"/>
      <c r="WJ3" s="241"/>
      <c r="WK3" s="241"/>
      <c r="WL3" s="241"/>
      <c r="WM3" s="241"/>
      <c r="WN3" s="241"/>
      <c r="WO3" s="241"/>
      <c r="WP3" s="241"/>
      <c r="WQ3" s="241"/>
      <c r="WR3" s="241"/>
      <c r="WS3" s="241"/>
      <c r="WT3" s="241"/>
      <c r="WU3" s="241"/>
      <c r="WV3" s="241"/>
      <c r="WW3" s="241"/>
      <c r="WX3" s="241"/>
      <c r="WY3" s="241"/>
      <c r="WZ3" s="241"/>
      <c r="XA3" s="241"/>
      <c r="XB3" s="241"/>
      <c r="XC3" s="241"/>
      <c r="XD3" s="241"/>
      <c r="XE3" s="241"/>
      <c r="XF3" s="241"/>
      <c r="XG3" s="241"/>
      <c r="XH3" s="241"/>
      <c r="XI3" s="241"/>
      <c r="XJ3" s="241"/>
      <c r="XK3" s="241"/>
      <c r="XL3" s="241"/>
      <c r="XM3" s="241"/>
      <c r="XN3" s="241"/>
      <c r="XO3" s="241"/>
      <c r="XP3" s="241"/>
      <c r="XQ3" s="241"/>
      <c r="XR3" s="241"/>
      <c r="XS3" s="241"/>
      <c r="XT3" s="241"/>
      <c r="XU3" s="241"/>
      <c r="XV3" s="241"/>
      <c r="XW3" s="241"/>
      <c r="XX3" s="241"/>
      <c r="XY3" s="241"/>
      <c r="XZ3" s="241"/>
      <c r="YA3" s="241"/>
      <c r="YB3" s="241"/>
      <c r="YC3" s="241"/>
      <c r="YD3" s="241"/>
      <c r="YE3" s="241"/>
      <c r="YF3" s="241"/>
      <c r="YG3" s="241"/>
      <c r="YH3" s="241"/>
      <c r="YI3" s="241"/>
      <c r="YJ3" s="241"/>
      <c r="YK3" s="241"/>
      <c r="YL3" s="241"/>
      <c r="YM3" s="241"/>
      <c r="YN3" s="241"/>
      <c r="YO3" s="241"/>
      <c r="YP3" s="241"/>
      <c r="YQ3" s="241"/>
      <c r="YR3" s="241"/>
      <c r="YS3" s="241"/>
      <c r="YT3" s="241"/>
      <c r="YU3" s="241"/>
      <c r="YV3" s="241"/>
      <c r="YW3" s="241"/>
      <c r="YX3" s="241"/>
      <c r="YY3" s="241"/>
      <c r="YZ3" s="241"/>
      <c r="ZA3" s="241"/>
      <c r="ZB3" s="241"/>
      <c r="ZC3" s="241"/>
      <c r="ZD3" s="241"/>
      <c r="ZE3" s="241"/>
      <c r="ZF3" s="241"/>
      <c r="ZG3" s="241"/>
      <c r="ZH3" s="241"/>
      <c r="ZI3" s="241"/>
      <c r="ZJ3" s="241"/>
      <c r="ZK3" s="241"/>
      <c r="ZL3" s="241"/>
      <c r="ZM3" s="241"/>
      <c r="ZN3" s="241"/>
      <c r="ZO3" s="241"/>
      <c r="ZP3" s="241"/>
      <c r="ZQ3" s="241"/>
      <c r="ZR3" s="241"/>
      <c r="ZS3" s="241"/>
      <c r="ZT3" s="241"/>
      <c r="ZU3" s="241"/>
      <c r="ZV3" s="241"/>
      <c r="ZW3" s="241"/>
      <c r="ZX3" s="241"/>
      <c r="ZY3" s="241"/>
      <c r="ZZ3" s="241"/>
      <c r="AAA3" s="241"/>
      <c r="AAB3" s="241"/>
      <c r="AAC3" s="241"/>
      <c r="AAD3" s="241"/>
      <c r="AAE3" s="241"/>
      <c r="AAF3" s="241"/>
      <c r="AAG3" s="241"/>
      <c r="AAH3" s="241"/>
      <c r="AAI3" s="241"/>
      <c r="AAJ3" s="241"/>
      <c r="AAK3" s="241"/>
      <c r="AAL3" s="241"/>
      <c r="AAM3" s="241"/>
      <c r="AAN3" s="241"/>
      <c r="AAO3" s="241"/>
      <c r="AAP3" s="241"/>
      <c r="AAQ3" s="241"/>
      <c r="AAR3" s="241"/>
      <c r="AAS3" s="241"/>
      <c r="AAT3" s="241"/>
      <c r="AAU3" s="241"/>
      <c r="AAV3" s="241"/>
      <c r="AAW3" s="241"/>
      <c r="AAX3" s="241"/>
      <c r="AAY3" s="241"/>
      <c r="AAZ3" s="241"/>
      <c r="ABA3" s="241"/>
      <c r="ABB3" s="241"/>
      <c r="ABC3" s="241"/>
      <c r="ABD3" s="241"/>
      <c r="ABE3" s="241"/>
      <c r="ABF3" s="241"/>
      <c r="ABG3" s="241"/>
      <c r="ABH3" s="241"/>
      <c r="ABI3" s="241"/>
      <c r="ABJ3" s="241"/>
      <c r="ABK3" s="241"/>
      <c r="ABL3" s="241"/>
      <c r="ABM3" s="241"/>
      <c r="ABN3" s="241"/>
      <c r="ABO3" s="241"/>
      <c r="ABP3" s="241"/>
      <c r="ABQ3" s="241"/>
      <c r="ABR3" s="241"/>
      <c r="ABS3" s="241"/>
      <c r="ABT3" s="241"/>
      <c r="ABU3" s="241"/>
      <c r="ABV3" s="241"/>
      <c r="ABW3" s="241"/>
      <c r="ABX3" s="241"/>
      <c r="ABY3" s="241"/>
      <c r="ABZ3" s="241"/>
      <c r="ACA3" s="241"/>
      <c r="ACB3" s="241"/>
      <c r="ACC3" s="241"/>
      <c r="ACD3" s="241"/>
      <c r="ACE3" s="241"/>
      <c r="ACF3" s="241"/>
      <c r="ACG3" s="241"/>
      <c r="ACH3" s="241"/>
      <c r="ACI3" s="241"/>
      <c r="ACJ3" s="241"/>
      <c r="ACK3" s="241"/>
      <c r="ACL3" s="241"/>
      <c r="ACM3" s="241"/>
      <c r="ACN3" s="241"/>
      <c r="ACO3" s="241"/>
      <c r="ACP3" s="241"/>
      <c r="ACQ3" s="241"/>
      <c r="ACR3" s="241"/>
      <c r="ACS3" s="241"/>
      <c r="ACT3" s="241"/>
      <c r="ACU3" s="241"/>
      <c r="ACV3" s="241"/>
      <c r="ACW3" s="241"/>
      <c r="ACX3" s="241"/>
      <c r="ACY3" s="241"/>
      <c r="ACZ3" s="241"/>
      <c r="ADA3" s="241"/>
      <c r="ADB3" s="241"/>
      <c r="ADC3" s="241"/>
      <c r="ADD3" s="241"/>
      <c r="ADE3" s="241"/>
      <c r="ADF3" s="241"/>
      <c r="ADG3" s="241"/>
      <c r="ADH3" s="241"/>
      <c r="ADI3" s="241"/>
      <c r="ADJ3" s="241"/>
      <c r="ADK3" s="241"/>
      <c r="ADL3" s="241"/>
      <c r="ADM3" s="241"/>
      <c r="ADN3" s="241"/>
      <c r="ADO3" s="241"/>
      <c r="ADP3" s="241"/>
      <c r="ADQ3" s="241"/>
      <c r="ADR3" s="241"/>
      <c r="ADS3" s="241"/>
      <c r="ADT3" s="241"/>
      <c r="ADU3" s="241"/>
      <c r="ADV3" s="241"/>
      <c r="ADW3" s="241"/>
      <c r="ADX3" s="241"/>
      <c r="ADY3" s="241"/>
      <c r="ADZ3" s="241"/>
      <c r="AEA3" s="241"/>
      <c r="AEB3" s="241"/>
      <c r="AEC3" s="241"/>
      <c r="AED3" s="241"/>
      <c r="AEE3" s="241"/>
      <c r="AEF3" s="241"/>
      <c r="AEG3" s="241"/>
      <c r="AEH3" s="241"/>
      <c r="AEI3" s="241"/>
      <c r="AEJ3" s="241"/>
      <c r="AEK3" s="241"/>
      <c r="AEL3" s="241"/>
      <c r="AEM3" s="241"/>
      <c r="AEN3" s="241"/>
      <c r="AEO3" s="241"/>
      <c r="AEP3" s="241"/>
      <c r="AEQ3" s="241"/>
      <c r="AER3" s="241"/>
      <c r="AES3" s="241"/>
      <c r="AET3" s="241"/>
      <c r="AEU3" s="241"/>
      <c r="AEV3" s="241"/>
      <c r="AEW3" s="241"/>
      <c r="AEX3" s="241"/>
      <c r="AEY3" s="241"/>
      <c r="AEZ3" s="241"/>
      <c r="AFA3" s="241"/>
      <c r="AFB3" s="241"/>
      <c r="AFC3" s="241"/>
      <c r="AFD3" s="241"/>
      <c r="AFE3" s="241"/>
      <c r="AFF3" s="241"/>
      <c r="AFG3" s="241"/>
      <c r="AFH3" s="241"/>
      <c r="AFI3" s="241"/>
      <c r="AFJ3" s="241"/>
      <c r="AFK3" s="241"/>
      <c r="AFL3" s="241"/>
      <c r="AFM3" s="241"/>
      <c r="AFN3" s="241"/>
      <c r="AFO3" s="241"/>
      <c r="AFP3" s="241"/>
      <c r="AFQ3" s="241"/>
      <c r="AFR3" s="241"/>
      <c r="AFS3" s="241"/>
      <c r="AFT3" s="241"/>
      <c r="AFU3" s="241"/>
      <c r="AFV3" s="241"/>
      <c r="AFW3" s="241"/>
      <c r="AFX3" s="241"/>
      <c r="AFY3" s="241"/>
      <c r="AFZ3" s="241"/>
      <c r="AGA3" s="241"/>
      <c r="AGB3" s="241"/>
      <c r="AGC3" s="241"/>
      <c r="AGD3" s="241"/>
      <c r="AGE3" s="241"/>
      <c r="AGF3" s="241"/>
      <c r="AGG3" s="241"/>
      <c r="AGH3" s="241"/>
      <c r="AGI3" s="241"/>
      <c r="AGJ3" s="241"/>
      <c r="AGK3" s="241"/>
      <c r="AGL3" s="241"/>
      <c r="AGM3" s="241"/>
      <c r="AGN3" s="241"/>
      <c r="AGO3" s="241"/>
      <c r="AGP3" s="241"/>
      <c r="AGQ3" s="241"/>
      <c r="AGR3" s="241"/>
      <c r="AGS3" s="241"/>
      <c r="AGT3" s="241"/>
      <c r="AGU3" s="241"/>
      <c r="AGV3" s="241"/>
      <c r="AGW3" s="241"/>
      <c r="AGX3" s="241"/>
      <c r="AGY3" s="241"/>
      <c r="AGZ3" s="241"/>
      <c r="AHA3" s="241"/>
    </row>
    <row r="4" spans="1:885" ht="30" customHeight="1" x14ac:dyDescent="0.3">
      <c r="A4" s="267"/>
      <c r="B4" s="268"/>
      <c r="C4" s="269"/>
      <c r="D4" s="269"/>
      <c r="E4" s="269"/>
      <c r="F4" s="269"/>
      <c r="G4" s="269"/>
      <c r="H4" s="269"/>
      <c r="I4" s="269"/>
      <c r="J4" s="269"/>
      <c r="K4" s="269"/>
      <c r="L4" s="270"/>
      <c r="M4" s="268"/>
      <c r="N4" s="298"/>
      <c r="O4" s="271"/>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60"/>
      <c r="CN4" s="260"/>
      <c r="CO4" s="260"/>
      <c r="CP4" s="260"/>
      <c r="CQ4" s="260"/>
      <c r="CR4" s="260"/>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c r="DR4" s="260"/>
      <c r="DS4" s="260"/>
      <c r="DT4" s="260"/>
      <c r="DU4" s="260"/>
      <c r="DV4" s="260"/>
      <c r="DW4" s="260"/>
      <c r="DX4" s="260"/>
      <c r="DY4" s="260"/>
      <c r="DZ4" s="260"/>
      <c r="EA4" s="260"/>
      <c r="EB4" s="260"/>
      <c r="EC4" s="260"/>
      <c r="ED4" s="260"/>
      <c r="EE4" s="260"/>
      <c r="EF4" s="260"/>
      <c r="EG4" s="260"/>
      <c r="EH4" s="260"/>
      <c r="EI4" s="260"/>
      <c r="EJ4" s="260"/>
      <c r="EK4" s="260"/>
      <c r="EL4" s="260"/>
      <c r="EM4" s="260"/>
      <c r="EN4" s="260"/>
      <c r="EO4" s="260"/>
      <c r="EP4" s="260"/>
      <c r="EQ4" s="260"/>
      <c r="ER4" s="260"/>
      <c r="ES4" s="260"/>
      <c r="ET4" s="260"/>
      <c r="EU4" s="260"/>
      <c r="EV4" s="260"/>
      <c r="EW4" s="260"/>
      <c r="EX4" s="260"/>
      <c r="EY4" s="260"/>
      <c r="EZ4" s="260"/>
      <c r="FA4" s="260"/>
      <c r="FB4" s="260"/>
      <c r="FC4" s="260"/>
      <c r="FD4" s="260"/>
      <c r="FE4" s="260"/>
      <c r="FF4" s="260"/>
      <c r="FG4" s="260"/>
      <c r="FH4" s="260"/>
      <c r="FI4" s="260"/>
      <c r="FJ4" s="260"/>
      <c r="FK4" s="260"/>
      <c r="FL4" s="260"/>
      <c r="FM4" s="260"/>
      <c r="FN4" s="260"/>
      <c r="FO4" s="260"/>
      <c r="FP4" s="260"/>
      <c r="FQ4" s="260"/>
      <c r="FR4" s="260"/>
      <c r="FS4" s="260"/>
      <c r="FT4" s="260"/>
      <c r="FU4" s="260"/>
      <c r="FV4" s="260"/>
      <c r="FW4" s="260"/>
      <c r="FX4" s="260"/>
      <c r="FY4" s="260"/>
      <c r="FZ4" s="260"/>
      <c r="GA4" s="260"/>
      <c r="GB4" s="260"/>
      <c r="GC4" s="260"/>
      <c r="GD4" s="260"/>
      <c r="GE4" s="260"/>
      <c r="GF4" s="260"/>
      <c r="GG4" s="260"/>
      <c r="GH4" s="260"/>
      <c r="GI4" s="260"/>
      <c r="GJ4" s="260"/>
      <c r="GK4" s="260"/>
      <c r="GL4" s="260"/>
      <c r="GM4" s="260"/>
      <c r="GN4" s="260"/>
      <c r="GO4" s="260"/>
      <c r="GP4" s="260"/>
      <c r="GQ4" s="260"/>
      <c r="GR4" s="260"/>
      <c r="GS4" s="260"/>
      <c r="GT4" s="260"/>
      <c r="GU4" s="260"/>
      <c r="GV4" s="260"/>
      <c r="GW4" s="260"/>
      <c r="GX4" s="260"/>
      <c r="GY4" s="260"/>
      <c r="GZ4" s="260"/>
      <c r="HA4" s="260"/>
      <c r="HB4" s="260"/>
      <c r="HC4" s="260"/>
      <c r="HD4" s="260"/>
      <c r="HE4" s="260"/>
      <c r="HF4" s="260"/>
      <c r="HG4" s="260"/>
      <c r="HH4" s="260"/>
      <c r="HI4" s="260"/>
      <c r="HJ4" s="260"/>
      <c r="HK4" s="260"/>
      <c r="HL4" s="260"/>
      <c r="HM4" s="260"/>
      <c r="HN4" s="260"/>
      <c r="HO4" s="260"/>
      <c r="HP4" s="260"/>
      <c r="HQ4" s="260"/>
      <c r="HR4" s="260"/>
      <c r="HS4" s="260"/>
      <c r="HT4" s="260"/>
      <c r="HU4" s="260"/>
      <c r="HV4" s="260"/>
      <c r="HW4" s="260"/>
      <c r="HX4" s="260"/>
      <c r="HY4" s="260"/>
      <c r="HZ4" s="260"/>
      <c r="IA4" s="260"/>
      <c r="IB4" s="260"/>
      <c r="IC4" s="260"/>
      <c r="ID4" s="260"/>
      <c r="IE4" s="260"/>
      <c r="IF4" s="260"/>
      <c r="IG4" s="260"/>
      <c r="IH4" s="260"/>
      <c r="II4" s="260"/>
      <c r="IJ4" s="260"/>
      <c r="IK4" s="260"/>
      <c r="IL4" s="260"/>
      <c r="IM4" s="260"/>
      <c r="IN4" s="260"/>
      <c r="IO4" s="260"/>
      <c r="IP4" s="260"/>
      <c r="IQ4" s="260"/>
      <c r="IR4" s="260"/>
      <c r="IS4" s="260"/>
      <c r="IT4" s="260"/>
      <c r="IU4" s="260"/>
      <c r="IV4" s="260"/>
      <c r="IW4" s="260"/>
      <c r="IX4" s="260"/>
      <c r="IY4" s="260"/>
      <c r="IZ4" s="260"/>
      <c r="JA4" s="260"/>
      <c r="JB4" s="260"/>
      <c r="JC4" s="260"/>
      <c r="JD4" s="260"/>
      <c r="JE4" s="260"/>
      <c r="JF4" s="260"/>
      <c r="JG4" s="260"/>
      <c r="JH4" s="260"/>
      <c r="JI4" s="260"/>
      <c r="JJ4" s="260"/>
      <c r="JK4" s="260"/>
      <c r="JL4" s="260"/>
      <c r="JM4" s="260"/>
      <c r="JN4" s="260"/>
      <c r="JO4" s="260"/>
      <c r="JP4" s="260"/>
      <c r="JQ4" s="260"/>
      <c r="JR4" s="260"/>
      <c r="JS4" s="260"/>
      <c r="JT4" s="260"/>
      <c r="JU4" s="260"/>
      <c r="JV4" s="260"/>
      <c r="JW4" s="260"/>
      <c r="JX4" s="260"/>
      <c r="JY4" s="260"/>
      <c r="JZ4" s="260"/>
      <c r="KA4" s="260"/>
      <c r="KB4" s="260"/>
      <c r="KC4" s="260"/>
      <c r="KD4" s="260"/>
      <c r="KE4" s="260"/>
      <c r="KF4" s="260"/>
      <c r="KG4" s="260"/>
      <c r="KH4" s="260"/>
      <c r="KI4" s="260"/>
      <c r="KJ4" s="260"/>
      <c r="KK4" s="260"/>
      <c r="KL4" s="260"/>
      <c r="KM4" s="260"/>
      <c r="KN4" s="260"/>
      <c r="KO4" s="260"/>
      <c r="KP4" s="260"/>
      <c r="KQ4" s="260"/>
      <c r="KR4" s="260"/>
      <c r="KS4" s="260"/>
      <c r="KT4" s="260"/>
      <c r="KU4" s="260"/>
      <c r="KV4" s="260"/>
      <c r="KW4" s="260"/>
      <c r="KX4" s="260"/>
      <c r="KY4" s="260"/>
      <c r="KZ4" s="260"/>
      <c r="LA4" s="260"/>
      <c r="LB4" s="260"/>
      <c r="LC4" s="260"/>
      <c r="LD4" s="260"/>
      <c r="LE4" s="260"/>
      <c r="LF4" s="260"/>
      <c r="LG4" s="260"/>
      <c r="LH4" s="260"/>
      <c r="LI4" s="260"/>
      <c r="LJ4" s="260"/>
      <c r="LK4" s="260"/>
      <c r="LL4" s="260"/>
      <c r="LM4" s="260"/>
      <c r="LN4" s="260"/>
      <c r="LO4" s="260"/>
      <c r="LP4" s="260"/>
      <c r="LQ4" s="260"/>
      <c r="LR4" s="260"/>
      <c r="LS4" s="260"/>
      <c r="LT4" s="260"/>
      <c r="LU4" s="260"/>
      <c r="LV4" s="260"/>
      <c r="LW4" s="260"/>
      <c r="LX4" s="260"/>
      <c r="LY4" s="260"/>
      <c r="LZ4" s="260"/>
      <c r="MA4" s="260"/>
      <c r="MB4" s="260"/>
      <c r="MC4" s="260"/>
      <c r="MD4" s="260"/>
      <c r="ME4" s="260"/>
      <c r="MF4" s="260"/>
      <c r="MG4" s="260"/>
      <c r="MH4" s="260"/>
      <c r="MI4" s="260"/>
      <c r="MJ4" s="260"/>
      <c r="MK4" s="260"/>
      <c r="ML4" s="260"/>
      <c r="MM4" s="260"/>
      <c r="MN4" s="260"/>
      <c r="MO4" s="260"/>
      <c r="MP4" s="260"/>
      <c r="MQ4" s="260"/>
      <c r="MR4" s="260"/>
      <c r="MS4" s="260"/>
      <c r="MT4" s="260"/>
      <c r="MU4" s="260"/>
      <c r="MV4" s="260"/>
      <c r="MW4" s="260"/>
      <c r="MX4" s="260"/>
      <c r="MY4" s="260"/>
      <c r="MZ4" s="260"/>
      <c r="NA4" s="260"/>
      <c r="NB4" s="260"/>
      <c r="NC4" s="260"/>
      <c r="ND4" s="260"/>
      <c r="NE4" s="260"/>
      <c r="NF4" s="260"/>
      <c r="NG4" s="260"/>
      <c r="NH4" s="260"/>
      <c r="NI4" s="260"/>
      <c r="NJ4" s="260"/>
      <c r="NK4" s="260"/>
      <c r="NL4" s="260"/>
      <c r="NM4" s="260"/>
      <c r="NN4" s="260"/>
      <c r="NO4" s="260"/>
      <c r="NP4" s="260"/>
      <c r="NQ4" s="260"/>
      <c r="NR4" s="260"/>
      <c r="NS4" s="260"/>
      <c r="NT4" s="260"/>
      <c r="NU4" s="260"/>
      <c r="NV4" s="260"/>
      <c r="NW4" s="260"/>
      <c r="NX4" s="260"/>
      <c r="NY4" s="260"/>
      <c r="NZ4" s="260"/>
      <c r="OA4" s="260"/>
      <c r="OB4" s="260"/>
      <c r="OC4" s="260"/>
      <c r="OD4" s="260"/>
      <c r="OE4" s="260"/>
      <c r="OF4" s="260"/>
      <c r="OG4" s="260"/>
      <c r="OH4" s="260"/>
      <c r="OI4" s="260"/>
      <c r="OJ4" s="260"/>
      <c r="OK4" s="260"/>
      <c r="OL4" s="260"/>
      <c r="OM4" s="260"/>
      <c r="ON4" s="260"/>
      <c r="OO4" s="260"/>
      <c r="OP4" s="260"/>
      <c r="OQ4" s="260"/>
      <c r="OR4" s="260"/>
      <c r="OS4" s="260"/>
      <c r="OT4" s="260"/>
      <c r="OU4" s="260"/>
      <c r="OV4" s="260"/>
      <c r="OW4" s="260"/>
      <c r="OX4" s="260"/>
      <c r="OY4" s="260"/>
      <c r="OZ4" s="260"/>
      <c r="PA4" s="260"/>
      <c r="PB4" s="260"/>
      <c r="PC4" s="260"/>
      <c r="PD4" s="260"/>
      <c r="PE4" s="260"/>
      <c r="PF4" s="260"/>
      <c r="PG4" s="260"/>
      <c r="PH4" s="260"/>
      <c r="PI4" s="260"/>
      <c r="PJ4" s="260"/>
      <c r="PK4" s="260"/>
      <c r="PL4" s="260"/>
      <c r="PM4" s="260"/>
      <c r="PN4" s="260"/>
      <c r="PO4" s="260"/>
      <c r="PP4" s="260"/>
      <c r="PQ4" s="260"/>
      <c r="PR4" s="260"/>
      <c r="PS4" s="260"/>
      <c r="PT4" s="260"/>
      <c r="PU4" s="260"/>
      <c r="PV4" s="260"/>
      <c r="PW4" s="260"/>
      <c r="PX4" s="260"/>
      <c r="PY4" s="260"/>
      <c r="PZ4" s="260"/>
      <c r="QA4" s="260"/>
      <c r="QB4" s="260"/>
      <c r="QC4" s="260"/>
      <c r="QD4" s="260"/>
      <c r="QE4" s="260"/>
      <c r="QF4" s="260"/>
      <c r="QG4" s="260"/>
      <c r="QH4" s="260"/>
      <c r="QI4" s="260"/>
      <c r="QJ4" s="260"/>
      <c r="QK4" s="260"/>
      <c r="QL4" s="260"/>
      <c r="QM4" s="260"/>
      <c r="QN4" s="260"/>
      <c r="QO4" s="260"/>
      <c r="QP4" s="260"/>
      <c r="QQ4" s="260"/>
      <c r="QR4" s="260"/>
      <c r="QS4" s="260"/>
      <c r="QT4" s="260"/>
      <c r="QU4" s="260"/>
      <c r="QV4" s="260"/>
      <c r="QW4" s="260"/>
      <c r="QX4" s="260"/>
      <c r="QY4" s="260"/>
      <c r="QZ4" s="260"/>
      <c r="RA4" s="260"/>
      <c r="RB4" s="260"/>
      <c r="RC4" s="260"/>
      <c r="RD4" s="260"/>
      <c r="RE4" s="260"/>
      <c r="RF4" s="260"/>
      <c r="RG4" s="260"/>
      <c r="RH4" s="260"/>
      <c r="RI4" s="260"/>
      <c r="RJ4" s="260"/>
      <c r="RK4" s="260"/>
      <c r="RL4" s="260"/>
      <c r="RM4" s="260"/>
      <c r="RN4" s="260"/>
      <c r="RO4" s="260"/>
      <c r="RP4" s="260"/>
      <c r="RQ4" s="260"/>
      <c r="RR4" s="260"/>
      <c r="RS4" s="260"/>
      <c r="RT4" s="260"/>
      <c r="RU4" s="260"/>
      <c r="RV4" s="260"/>
      <c r="RW4" s="260"/>
      <c r="RX4" s="260"/>
      <c r="RY4" s="260"/>
      <c r="RZ4" s="260"/>
      <c r="SA4" s="260"/>
      <c r="SB4" s="260"/>
      <c r="SC4" s="260"/>
      <c r="SD4" s="260"/>
      <c r="SE4" s="260"/>
      <c r="SF4" s="260"/>
      <c r="SG4" s="260"/>
      <c r="SH4" s="260"/>
      <c r="SI4" s="260"/>
      <c r="SJ4" s="260"/>
      <c r="SK4" s="260"/>
      <c r="SL4" s="260"/>
      <c r="SM4" s="260"/>
      <c r="SN4" s="260"/>
      <c r="SO4" s="260"/>
      <c r="SP4" s="260"/>
      <c r="SQ4" s="260"/>
      <c r="SR4" s="260"/>
      <c r="SS4" s="260"/>
      <c r="ST4" s="260"/>
      <c r="SU4" s="260"/>
      <c r="SV4" s="260"/>
      <c r="SW4" s="260"/>
      <c r="SX4" s="260"/>
      <c r="SY4" s="260"/>
      <c r="SZ4" s="260"/>
      <c r="TA4" s="260"/>
      <c r="TB4" s="260"/>
      <c r="TC4" s="260"/>
      <c r="TD4" s="260"/>
      <c r="TE4" s="260"/>
      <c r="TF4" s="260"/>
      <c r="TG4" s="260"/>
      <c r="TH4" s="260"/>
      <c r="TI4" s="260"/>
      <c r="TJ4" s="260"/>
      <c r="TK4" s="260"/>
      <c r="TL4" s="260"/>
      <c r="TM4" s="260"/>
      <c r="TN4" s="260"/>
      <c r="TO4" s="260"/>
      <c r="TP4" s="260"/>
      <c r="TQ4" s="260"/>
      <c r="TR4" s="260"/>
      <c r="TS4" s="260"/>
      <c r="TT4" s="260"/>
      <c r="TU4" s="260"/>
      <c r="TV4" s="260"/>
      <c r="TW4" s="260"/>
      <c r="TX4" s="260"/>
      <c r="TY4" s="260"/>
      <c r="TZ4" s="260"/>
      <c r="UA4" s="260"/>
      <c r="UB4" s="260"/>
      <c r="UC4" s="260"/>
      <c r="UD4" s="260"/>
      <c r="UE4" s="260"/>
      <c r="UF4" s="260"/>
      <c r="UG4" s="260"/>
      <c r="UH4" s="260"/>
      <c r="UI4" s="260"/>
      <c r="UJ4" s="260"/>
      <c r="UK4" s="260"/>
      <c r="UL4" s="260"/>
      <c r="UM4" s="260"/>
      <c r="UN4" s="260"/>
      <c r="UO4" s="260"/>
      <c r="UP4" s="260"/>
      <c r="UQ4" s="260"/>
      <c r="UR4" s="260"/>
      <c r="US4" s="260"/>
      <c r="UT4" s="260"/>
      <c r="UU4" s="260"/>
      <c r="UV4" s="260"/>
      <c r="UW4" s="260"/>
      <c r="UX4" s="260"/>
      <c r="UY4" s="260"/>
      <c r="UZ4" s="260"/>
      <c r="VA4" s="260"/>
      <c r="VB4" s="260"/>
      <c r="VC4" s="260"/>
      <c r="VD4" s="260"/>
      <c r="VE4" s="260"/>
      <c r="VF4" s="260"/>
      <c r="VG4" s="260"/>
      <c r="VH4" s="260"/>
      <c r="VI4" s="260"/>
      <c r="VJ4" s="260"/>
      <c r="VK4" s="260"/>
      <c r="VL4" s="260"/>
      <c r="VM4" s="260"/>
      <c r="VN4" s="260"/>
      <c r="VO4" s="260"/>
      <c r="VP4" s="260"/>
      <c r="VQ4" s="260"/>
      <c r="VR4" s="260"/>
      <c r="VS4" s="260"/>
      <c r="VT4" s="260"/>
      <c r="VU4" s="260"/>
      <c r="VV4" s="260"/>
      <c r="VW4" s="260"/>
      <c r="VX4" s="260"/>
      <c r="VY4" s="260"/>
      <c r="VZ4" s="260"/>
      <c r="WA4" s="260"/>
      <c r="WB4" s="260"/>
      <c r="WC4" s="260"/>
      <c r="WD4" s="260"/>
      <c r="WE4" s="260"/>
      <c r="WF4" s="260"/>
      <c r="WG4" s="260"/>
      <c r="WH4" s="260"/>
      <c r="WI4" s="260"/>
      <c r="WJ4" s="260"/>
      <c r="WK4" s="260"/>
      <c r="WL4" s="260"/>
      <c r="WM4" s="260"/>
      <c r="WN4" s="260"/>
      <c r="WO4" s="260"/>
      <c r="WP4" s="260"/>
      <c r="WQ4" s="260"/>
      <c r="WR4" s="260"/>
      <c r="WS4" s="260"/>
      <c r="WT4" s="260"/>
      <c r="WU4" s="260"/>
      <c r="WV4" s="260"/>
      <c r="WW4" s="260"/>
      <c r="WX4" s="260"/>
      <c r="WY4" s="260"/>
      <c r="WZ4" s="260"/>
      <c r="XA4" s="260"/>
      <c r="XB4" s="260"/>
      <c r="XC4" s="260"/>
      <c r="XD4" s="260"/>
      <c r="XE4" s="260"/>
      <c r="XF4" s="260"/>
      <c r="XG4" s="260"/>
      <c r="XH4" s="260"/>
      <c r="XI4" s="260"/>
      <c r="XJ4" s="260"/>
      <c r="XK4" s="260"/>
      <c r="XL4" s="260"/>
      <c r="XM4" s="260"/>
      <c r="XN4" s="260"/>
      <c r="XO4" s="260"/>
      <c r="XP4" s="260"/>
      <c r="XQ4" s="260"/>
      <c r="XR4" s="260"/>
      <c r="XS4" s="260"/>
      <c r="XT4" s="260"/>
      <c r="XU4" s="260"/>
      <c r="XV4" s="260"/>
      <c r="XW4" s="260"/>
      <c r="XX4" s="260"/>
      <c r="XY4" s="260"/>
      <c r="XZ4" s="260"/>
      <c r="YA4" s="260"/>
      <c r="YB4" s="260"/>
      <c r="YC4" s="260"/>
      <c r="YD4" s="260"/>
      <c r="YE4" s="260"/>
      <c r="YF4" s="260"/>
      <c r="YG4" s="260"/>
      <c r="YH4" s="260"/>
      <c r="YI4" s="260"/>
      <c r="YJ4" s="260"/>
      <c r="YK4" s="260"/>
      <c r="YL4" s="260"/>
      <c r="YM4" s="260"/>
      <c r="YN4" s="260"/>
      <c r="YO4" s="260"/>
      <c r="YP4" s="260"/>
      <c r="YQ4" s="260"/>
      <c r="YR4" s="260"/>
      <c r="YS4" s="260"/>
      <c r="YT4" s="260"/>
      <c r="YU4" s="260"/>
      <c r="YV4" s="260"/>
      <c r="YW4" s="260"/>
      <c r="YX4" s="260"/>
      <c r="YY4" s="260"/>
      <c r="YZ4" s="260"/>
      <c r="ZA4" s="260"/>
      <c r="ZB4" s="260"/>
      <c r="ZC4" s="260"/>
      <c r="ZD4" s="260"/>
      <c r="ZE4" s="260"/>
      <c r="ZF4" s="260"/>
      <c r="ZG4" s="260"/>
      <c r="ZH4" s="260"/>
      <c r="ZI4" s="260"/>
      <c r="ZJ4" s="260"/>
      <c r="ZK4" s="260"/>
      <c r="ZL4" s="260"/>
      <c r="ZM4" s="260"/>
      <c r="ZN4" s="260"/>
      <c r="ZO4" s="260"/>
      <c r="ZP4" s="260"/>
      <c r="ZQ4" s="260"/>
      <c r="ZR4" s="260"/>
      <c r="ZS4" s="260"/>
      <c r="ZT4" s="260"/>
      <c r="ZU4" s="260"/>
      <c r="ZV4" s="260"/>
      <c r="ZW4" s="260"/>
      <c r="ZX4" s="260"/>
      <c r="ZY4" s="260"/>
      <c r="ZZ4" s="260"/>
      <c r="AAA4" s="260"/>
      <c r="AAB4" s="260"/>
      <c r="AAC4" s="260"/>
      <c r="AAD4" s="260"/>
      <c r="AAE4" s="260"/>
      <c r="AAF4" s="260"/>
      <c r="AAG4" s="260"/>
      <c r="AAH4" s="260"/>
      <c r="AAI4" s="260"/>
      <c r="AAJ4" s="260"/>
      <c r="AAK4" s="260"/>
      <c r="AAL4" s="260"/>
      <c r="AAM4" s="260"/>
      <c r="AAN4" s="260"/>
      <c r="AAO4" s="260"/>
      <c r="AAP4" s="260"/>
      <c r="AAQ4" s="260"/>
      <c r="AAR4" s="260"/>
      <c r="AAS4" s="260"/>
      <c r="AAT4" s="260"/>
      <c r="AAU4" s="260"/>
      <c r="AAV4" s="260"/>
      <c r="AAW4" s="260"/>
      <c r="AAX4" s="260"/>
      <c r="AAY4" s="260"/>
      <c r="AAZ4" s="260"/>
      <c r="ABA4" s="260"/>
      <c r="ABB4" s="260"/>
      <c r="ABC4" s="260"/>
      <c r="ABD4" s="260"/>
      <c r="ABE4" s="260"/>
      <c r="ABF4" s="260"/>
      <c r="ABG4" s="260"/>
      <c r="ABH4" s="260"/>
      <c r="ABI4" s="260"/>
      <c r="ABJ4" s="260"/>
      <c r="ABK4" s="260"/>
      <c r="ABL4" s="260"/>
      <c r="ABM4" s="260"/>
      <c r="ABN4" s="260"/>
      <c r="ABO4" s="260"/>
      <c r="ABP4" s="260"/>
      <c r="ABQ4" s="260"/>
      <c r="ABR4" s="260"/>
      <c r="ABS4" s="260"/>
      <c r="ABT4" s="260"/>
      <c r="ABU4" s="260"/>
      <c r="ABV4" s="260"/>
      <c r="ABW4" s="260"/>
      <c r="ABX4" s="260"/>
      <c r="ABY4" s="260"/>
      <c r="ABZ4" s="260"/>
      <c r="ACA4" s="260"/>
      <c r="ACB4" s="260"/>
      <c r="ACC4" s="260"/>
      <c r="ACD4" s="260"/>
      <c r="ACE4" s="260"/>
      <c r="ACF4" s="260"/>
      <c r="ACG4" s="260"/>
      <c r="ACH4" s="260"/>
      <c r="ACI4" s="260"/>
      <c r="ACJ4" s="260"/>
      <c r="ACK4" s="260"/>
      <c r="ACL4" s="260"/>
      <c r="ACM4" s="260"/>
      <c r="ACN4" s="260"/>
      <c r="ACO4" s="260"/>
      <c r="ACP4" s="260"/>
      <c r="ACQ4" s="260"/>
      <c r="ACR4" s="260"/>
      <c r="ACS4" s="260"/>
      <c r="ACT4" s="260"/>
      <c r="ACU4" s="260"/>
      <c r="ACV4" s="260"/>
      <c r="ACW4" s="260"/>
      <c r="ACX4" s="260"/>
      <c r="ACY4" s="260"/>
      <c r="ACZ4" s="260"/>
      <c r="ADA4" s="260"/>
      <c r="ADB4" s="260"/>
      <c r="ADC4" s="260"/>
      <c r="ADD4" s="260"/>
      <c r="ADE4" s="260"/>
      <c r="ADF4" s="260"/>
      <c r="ADG4" s="260"/>
      <c r="ADH4" s="260"/>
      <c r="ADI4" s="260"/>
      <c r="ADJ4" s="260"/>
      <c r="ADK4" s="260"/>
      <c r="ADL4" s="260"/>
      <c r="ADM4" s="260"/>
      <c r="ADN4" s="260"/>
      <c r="ADO4" s="260"/>
      <c r="ADP4" s="260"/>
      <c r="ADQ4" s="260"/>
      <c r="ADR4" s="260"/>
      <c r="ADS4" s="260"/>
      <c r="ADT4" s="260"/>
      <c r="ADU4" s="260"/>
      <c r="ADV4" s="260"/>
      <c r="ADW4" s="260"/>
      <c r="ADX4" s="260"/>
      <c r="ADY4" s="260"/>
      <c r="ADZ4" s="260"/>
      <c r="AEA4" s="260"/>
      <c r="AEB4" s="260"/>
      <c r="AEC4" s="260"/>
      <c r="AED4" s="260"/>
      <c r="AEE4" s="260"/>
      <c r="AEF4" s="260"/>
      <c r="AEG4" s="260"/>
      <c r="AEH4" s="260"/>
      <c r="AEI4" s="260"/>
      <c r="AEJ4" s="260"/>
      <c r="AEK4" s="260"/>
      <c r="AEL4" s="260"/>
      <c r="AEM4" s="260"/>
      <c r="AEN4" s="260"/>
      <c r="AEO4" s="260"/>
      <c r="AEP4" s="260"/>
      <c r="AEQ4" s="260"/>
      <c r="AER4" s="260"/>
      <c r="AES4" s="260"/>
      <c r="AET4" s="260"/>
      <c r="AEU4" s="260"/>
      <c r="AEV4" s="260"/>
      <c r="AEW4" s="260"/>
      <c r="AEX4" s="260"/>
      <c r="AEY4" s="260"/>
      <c r="AEZ4" s="260"/>
      <c r="AFA4" s="260"/>
      <c r="AFB4" s="260"/>
      <c r="AFC4" s="260"/>
      <c r="AFD4" s="260"/>
      <c r="AFE4" s="260"/>
      <c r="AFF4" s="260"/>
      <c r="AFG4" s="260"/>
      <c r="AFH4" s="260"/>
      <c r="AFI4" s="260"/>
      <c r="AFJ4" s="260"/>
      <c r="AFK4" s="260"/>
      <c r="AFL4" s="260"/>
      <c r="AFM4" s="260"/>
      <c r="AFN4" s="260"/>
      <c r="AFO4" s="260"/>
      <c r="AFP4" s="260"/>
      <c r="AFQ4" s="260"/>
      <c r="AFR4" s="260"/>
      <c r="AFS4" s="260"/>
      <c r="AFT4" s="260"/>
      <c r="AFU4" s="260"/>
      <c r="AFV4" s="260"/>
      <c r="AFW4" s="260"/>
      <c r="AFX4" s="260"/>
      <c r="AFY4" s="260"/>
      <c r="AFZ4" s="260"/>
      <c r="AGA4" s="260"/>
      <c r="AGB4" s="260"/>
      <c r="AGC4" s="260"/>
      <c r="AGD4" s="260"/>
      <c r="AGE4" s="260"/>
      <c r="AGF4" s="260"/>
      <c r="AGG4" s="260"/>
      <c r="AGH4" s="260"/>
      <c r="AGI4" s="260"/>
      <c r="AGJ4" s="260"/>
      <c r="AGK4" s="260"/>
      <c r="AGL4" s="260"/>
      <c r="AGM4" s="260"/>
      <c r="AGN4" s="260"/>
      <c r="AGO4" s="260"/>
      <c r="AGP4" s="260"/>
      <c r="AGQ4" s="260"/>
      <c r="AGR4" s="260"/>
      <c r="AGS4" s="260"/>
      <c r="AGT4" s="260"/>
      <c r="AGU4" s="260"/>
      <c r="AGV4" s="260"/>
      <c r="AGW4" s="260"/>
      <c r="AGX4" s="260"/>
      <c r="AGY4" s="260"/>
      <c r="AGZ4" s="260"/>
      <c r="AHA4" s="260"/>
    </row>
    <row r="5" spans="1:885" ht="65.400000000000006" customHeight="1" x14ac:dyDescent="0.3">
      <c r="A5" s="252"/>
      <c r="B5" s="255"/>
      <c r="C5" s="254"/>
      <c r="D5" s="254"/>
      <c r="E5" s="254"/>
      <c r="F5" s="254"/>
      <c r="G5" s="254"/>
      <c r="H5" s="254"/>
      <c r="I5" s="254"/>
      <c r="J5" s="263"/>
      <c r="K5" s="264"/>
      <c r="L5" s="259"/>
      <c r="M5" s="254"/>
      <c r="N5" s="299"/>
      <c r="O5" s="243"/>
      <c r="P5" s="258"/>
      <c r="Q5" s="258"/>
      <c r="R5" s="258"/>
      <c r="S5" s="258"/>
      <c r="T5" s="258"/>
      <c r="U5" s="258"/>
      <c r="V5" s="258"/>
      <c r="W5" s="258"/>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c r="AZ5" s="258"/>
      <c r="BA5" s="258"/>
      <c r="BB5" s="258"/>
      <c r="BC5" s="258"/>
      <c r="BD5" s="258"/>
      <c r="BE5" s="258"/>
      <c r="BF5" s="258"/>
      <c r="BG5" s="258"/>
      <c r="BH5" s="258"/>
      <c r="BI5" s="258"/>
      <c r="BJ5" s="258"/>
      <c r="BK5" s="258"/>
      <c r="BL5" s="258"/>
      <c r="BM5" s="258"/>
      <c r="BN5" s="258"/>
      <c r="BO5" s="258"/>
      <c r="BP5" s="258"/>
      <c r="BQ5" s="258"/>
      <c r="BR5" s="258"/>
      <c r="BS5" s="258"/>
      <c r="BT5" s="258"/>
      <c r="BU5" s="258"/>
      <c r="BV5" s="258"/>
      <c r="BW5" s="258"/>
      <c r="BX5" s="258"/>
      <c r="BY5" s="258"/>
      <c r="BZ5" s="258"/>
      <c r="CA5" s="258"/>
      <c r="CB5" s="258"/>
      <c r="CC5" s="258"/>
      <c r="CD5" s="258"/>
      <c r="CE5" s="258"/>
      <c r="CF5" s="258"/>
      <c r="CG5" s="258"/>
      <c r="CH5" s="258"/>
      <c r="CI5" s="258"/>
      <c r="CJ5" s="258"/>
      <c r="CK5" s="258"/>
      <c r="CL5" s="258"/>
      <c r="CM5" s="258"/>
      <c r="CN5" s="258"/>
      <c r="CO5" s="258"/>
      <c r="CP5" s="258"/>
      <c r="CQ5" s="258"/>
      <c r="CR5" s="258"/>
      <c r="CS5" s="258"/>
      <c r="CT5" s="258"/>
      <c r="CU5" s="258"/>
      <c r="CV5" s="258"/>
      <c r="CW5" s="258"/>
      <c r="CX5" s="258"/>
      <c r="CY5" s="258"/>
      <c r="CZ5" s="258"/>
      <c r="DA5" s="258"/>
      <c r="DB5" s="258"/>
      <c r="DC5" s="258"/>
      <c r="DD5" s="258"/>
      <c r="DE5" s="258"/>
      <c r="DF5" s="258"/>
      <c r="DG5" s="258"/>
      <c r="DH5" s="258"/>
      <c r="DI5" s="258"/>
      <c r="DJ5" s="258"/>
      <c r="DK5" s="258"/>
      <c r="DL5" s="258"/>
      <c r="DM5" s="258"/>
      <c r="DN5" s="258"/>
      <c r="DO5" s="258"/>
      <c r="DP5" s="258"/>
      <c r="DQ5" s="258"/>
      <c r="DR5" s="258"/>
      <c r="DS5" s="258"/>
      <c r="DT5" s="258"/>
      <c r="DU5" s="258"/>
      <c r="DV5" s="258"/>
      <c r="DW5" s="258"/>
      <c r="DX5" s="258"/>
      <c r="DY5" s="258"/>
      <c r="DZ5" s="258"/>
      <c r="EA5" s="258"/>
      <c r="EB5" s="258"/>
      <c r="EC5" s="258"/>
      <c r="ED5" s="258"/>
      <c r="EE5" s="258"/>
      <c r="EF5" s="258"/>
      <c r="EG5" s="258"/>
      <c r="EH5" s="258"/>
      <c r="EI5" s="258"/>
      <c r="EJ5" s="258"/>
      <c r="EK5" s="258"/>
      <c r="EL5" s="258"/>
      <c r="EM5" s="258"/>
      <c r="EN5" s="258"/>
      <c r="EO5" s="258"/>
      <c r="EP5" s="258"/>
      <c r="EQ5" s="258"/>
      <c r="ER5" s="258"/>
      <c r="ES5" s="258"/>
      <c r="ET5" s="258"/>
      <c r="EU5" s="258"/>
      <c r="EV5" s="258"/>
      <c r="EW5" s="258"/>
      <c r="EX5" s="258"/>
      <c r="EY5" s="258"/>
      <c r="EZ5" s="258"/>
      <c r="FA5" s="258"/>
      <c r="FB5" s="258"/>
      <c r="FC5" s="258"/>
      <c r="FD5" s="258"/>
      <c r="FE5" s="258"/>
      <c r="FF5" s="258"/>
      <c r="FG5" s="258"/>
      <c r="FH5" s="258"/>
      <c r="FI5" s="258"/>
      <c r="FJ5" s="258"/>
      <c r="FK5" s="258"/>
      <c r="FL5" s="258"/>
      <c r="FM5" s="258"/>
      <c r="FN5" s="258"/>
      <c r="FO5" s="258"/>
      <c r="FP5" s="258"/>
      <c r="FQ5" s="258"/>
      <c r="FR5" s="258"/>
      <c r="FS5" s="258"/>
      <c r="FT5" s="258"/>
      <c r="FU5" s="258"/>
      <c r="FV5" s="258"/>
      <c r="FW5" s="258"/>
      <c r="FX5" s="258"/>
      <c r="FY5" s="258"/>
      <c r="FZ5" s="258"/>
      <c r="GA5" s="258"/>
      <c r="GB5" s="258"/>
      <c r="GC5" s="258"/>
      <c r="GD5" s="258"/>
      <c r="GE5" s="258"/>
      <c r="GF5" s="258"/>
      <c r="GG5" s="258"/>
      <c r="GH5" s="258"/>
      <c r="GI5" s="258"/>
      <c r="GJ5" s="258"/>
      <c r="GK5" s="258"/>
      <c r="GL5" s="258"/>
      <c r="GM5" s="258"/>
      <c r="GN5" s="258"/>
      <c r="GO5" s="258"/>
      <c r="GP5" s="258"/>
      <c r="GQ5" s="258"/>
      <c r="GR5" s="258"/>
      <c r="GS5" s="258"/>
      <c r="GT5" s="258"/>
      <c r="GU5" s="258"/>
      <c r="GV5" s="258"/>
      <c r="GW5" s="258"/>
      <c r="GX5" s="258"/>
      <c r="GY5" s="258"/>
      <c r="GZ5" s="258"/>
      <c r="HA5" s="258"/>
      <c r="HB5" s="258"/>
      <c r="HC5" s="258"/>
      <c r="HD5" s="258"/>
      <c r="HE5" s="258"/>
      <c r="HF5" s="258"/>
      <c r="HG5" s="258"/>
      <c r="HH5" s="258"/>
      <c r="HI5" s="258"/>
      <c r="HJ5" s="258"/>
      <c r="HK5" s="258"/>
      <c r="HL5" s="258"/>
      <c r="HM5" s="258"/>
      <c r="HN5" s="258"/>
      <c r="HO5" s="258"/>
      <c r="HP5" s="258"/>
      <c r="HQ5" s="258"/>
      <c r="HR5" s="258"/>
      <c r="HS5" s="258"/>
      <c r="HT5" s="258"/>
      <c r="HU5" s="258"/>
      <c r="HV5" s="258"/>
      <c r="HW5" s="258"/>
      <c r="HX5" s="258"/>
      <c r="HY5" s="258"/>
      <c r="HZ5" s="258"/>
      <c r="IA5" s="258"/>
      <c r="IB5" s="258"/>
      <c r="IC5" s="258"/>
      <c r="ID5" s="258"/>
      <c r="IE5" s="258"/>
      <c r="IF5" s="258"/>
      <c r="IG5" s="258"/>
      <c r="IH5" s="258"/>
      <c r="II5" s="258"/>
      <c r="IJ5" s="258"/>
      <c r="IK5" s="258"/>
      <c r="IL5" s="258"/>
      <c r="IM5" s="258"/>
      <c r="IN5" s="258"/>
      <c r="IO5" s="258"/>
      <c r="IP5" s="258"/>
      <c r="IQ5" s="258"/>
      <c r="IR5" s="258"/>
      <c r="IS5" s="258"/>
      <c r="IT5" s="258"/>
      <c r="IU5" s="258"/>
      <c r="IV5" s="258"/>
      <c r="IW5" s="258"/>
      <c r="IX5" s="258"/>
      <c r="IY5" s="258"/>
      <c r="IZ5" s="258"/>
      <c r="JA5" s="258"/>
      <c r="JB5" s="258"/>
      <c r="JC5" s="258"/>
      <c r="JD5" s="258"/>
      <c r="JE5" s="258"/>
      <c r="JF5" s="258"/>
      <c r="JG5" s="258"/>
      <c r="JH5" s="258"/>
      <c r="JI5" s="258"/>
      <c r="JJ5" s="258"/>
      <c r="JK5" s="258"/>
      <c r="JL5" s="258"/>
      <c r="JM5" s="258"/>
      <c r="JN5" s="258"/>
      <c r="JO5" s="258"/>
      <c r="JP5" s="258"/>
      <c r="JQ5" s="258"/>
      <c r="JR5" s="258"/>
      <c r="JS5" s="258"/>
      <c r="JT5" s="258"/>
      <c r="JU5" s="258"/>
      <c r="JV5" s="258"/>
      <c r="JW5" s="258"/>
      <c r="JX5" s="258"/>
      <c r="JY5" s="258"/>
      <c r="JZ5" s="258"/>
      <c r="KA5" s="258"/>
      <c r="KB5" s="258"/>
      <c r="KC5" s="258"/>
      <c r="KD5" s="258"/>
      <c r="KE5" s="258"/>
      <c r="KF5" s="258"/>
      <c r="KG5" s="258"/>
      <c r="KH5" s="258"/>
      <c r="KI5" s="258"/>
      <c r="KJ5" s="258"/>
      <c r="KK5" s="258"/>
      <c r="KL5" s="258"/>
      <c r="KM5" s="258"/>
      <c r="KN5" s="258"/>
      <c r="KO5" s="258"/>
      <c r="KP5" s="258"/>
      <c r="KQ5" s="258"/>
      <c r="KR5" s="258"/>
      <c r="KS5" s="258"/>
      <c r="KT5" s="258"/>
      <c r="KU5" s="258"/>
      <c r="KV5" s="258"/>
      <c r="KW5" s="258"/>
      <c r="KX5" s="258"/>
      <c r="KY5" s="258"/>
      <c r="KZ5" s="258"/>
      <c r="LA5" s="258"/>
      <c r="LB5" s="258"/>
      <c r="LC5" s="258"/>
      <c r="LD5" s="258"/>
      <c r="LE5" s="258"/>
      <c r="LF5" s="258"/>
      <c r="LG5" s="258"/>
      <c r="LH5" s="258"/>
      <c r="LI5" s="258"/>
      <c r="LJ5" s="258"/>
      <c r="LK5" s="258"/>
      <c r="LL5" s="258"/>
      <c r="LM5" s="258"/>
      <c r="LN5" s="258"/>
      <c r="LO5" s="258"/>
      <c r="LP5" s="258"/>
      <c r="LQ5" s="258"/>
      <c r="LR5" s="258"/>
      <c r="LS5" s="258"/>
      <c r="LT5" s="258"/>
      <c r="LU5" s="258"/>
      <c r="LV5" s="258"/>
      <c r="LW5" s="258"/>
      <c r="LX5" s="258"/>
      <c r="LY5" s="258"/>
      <c r="LZ5" s="258"/>
      <c r="MA5" s="258"/>
      <c r="MB5" s="258"/>
      <c r="MC5" s="258"/>
      <c r="MD5" s="258"/>
      <c r="ME5" s="258"/>
      <c r="MF5" s="258"/>
      <c r="MG5" s="258"/>
      <c r="MH5" s="258"/>
      <c r="MI5" s="258"/>
      <c r="MJ5" s="258"/>
      <c r="MK5" s="258"/>
      <c r="ML5" s="258"/>
      <c r="MM5" s="258"/>
      <c r="MN5" s="258"/>
      <c r="MO5" s="258"/>
      <c r="MP5" s="258"/>
      <c r="MQ5" s="258"/>
      <c r="MR5" s="258"/>
      <c r="MS5" s="258"/>
      <c r="MT5" s="258"/>
      <c r="MU5" s="258"/>
      <c r="MV5" s="258"/>
      <c r="MW5" s="258"/>
      <c r="MX5" s="258"/>
      <c r="MY5" s="258"/>
      <c r="MZ5" s="258"/>
      <c r="NA5" s="258"/>
      <c r="NB5" s="258"/>
      <c r="NC5" s="258"/>
      <c r="ND5" s="258"/>
      <c r="NE5" s="258"/>
      <c r="NF5" s="258"/>
      <c r="NG5" s="258"/>
      <c r="NH5" s="258"/>
      <c r="NI5" s="258"/>
      <c r="NJ5" s="258"/>
      <c r="NK5" s="258"/>
      <c r="NL5" s="258"/>
      <c r="NM5" s="258"/>
      <c r="NN5" s="258"/>
      <c r="NO5" s="258"/>
      <c r="NP5" s="258"/>
      <c r="NQ5" s="258"/>
      <c r="NR5" s="258"/>
      <c r="NS5" s="258"/>
      <c r="NT5" s="258"/>
      <c r="NU5" s="258"/>
      <c r="NV5" s="258"/>
      <c r="NW5" s="258"/>
      <c r="NX5" s="258"/>
      <c r="NY5" s="258"/>
      <c r="NZ5" s="258"/>
      <c r="OA5" s="258"/>
      <c r="OB5" s="258"/>
      <c r="OC5" s="258"/>
      <c r="OD5" s="258"/>
      <c r="OE5" s="258"/>
      <c r="OF5" s="258"/>
      <c r="OG5" s="258"/>
      <c r="OH5" s="258"/>
      <c r="OI5" s="258"/>
      <c r="OJ5" s="258"/>
      <c r="OK5" s="258"/>
      <c r="OL5" s="258"/>
      <c r="OM5" s="258"/>
      <c r="ON5" s="258"/>
      <c r="OO5" s="258"/>
      <c r="OP5" s="258"/>
      <c r="OQ5" s="258"/>
      <c r="OR5" s="258"/>
      <c r="OS5" s="258"/>
      <c r="OT5" s="258"/>
      <c r="OU5" s="258"/>
      <c r="OV5" s="258"/>
      <c r="OW5" s="258"/>
      <c r="OX5" s="258"/>
      <c r="OY5" s="258"/>
      <c r="OZ5" s="258"/>
      <c r="PA5" s="258"/>
      <c r="PB5" s="258"/>
      <c r="PC5" s="258"/>
      <c r="PD5" s="258"/>
      <c r="PE5" s="258"/>
      <c r="PF5" s="258"/>
      <c r="PG5" s="258"/>
      <c r="PH5" s="258"/>
      <c r="PI5" s="258"/>
      <c r="PJ5" s="258"/>
      <c r="PK5" s="258"/>
      <c r="PL5" s="258"/>
      <c r="PM5" s="258"/>
      <c r="PN5" s="258"/>
      <c r="PO5" s="258"/>
      <c r="PP5" s="258"/>
      <c r="PQ5" s="258"/>
      <c r="PR5" s="258"/>
      <c r="PS5" s="258"/>
      <c r="PT5" s="258"/>
      <c r="PU5" s="258"/>
      <c r="PV5" s="258"/>
      <c r="PW5" s="258"/>
      <c r="PX5" s="258"/>
      <c r="PY5" s="258"/>
      <c r="PZ5" s="258"/>
      <c r="QA5" s="258"/>
      <c r="QB5" s="258"/>
      <c r="QC5" s="258"/>
      <c r="QD5" s="258"/>
      <c r="QE5" s="258"/>
      <c r="QF5" s="258"/>
      <c r="QG5" s="258"/>
      <c r="QH5" s="258"/>
      <c r="QI5" s="258"/>
      <c r="QJ5" s="258"/>
      <c r="QK5" s="258"/>
      <c r="QL5" s="258"/>
      <c r="QM5" s="258"/>
      <c r="QN5" s="258"/>
      <c r="QO5" s="258"/>
      <c r="QP5" s="258"/>
      <c r="QQ5" s="258"/>
      <c r="QR5" s="258"/>
      <c r="QS5" s="258"/>
      <c r="QT5" s="258"/>
      <c r="QU5" s="258"/>
      <c r="QV5" s="258"/>
      <c r="QW5" s="258"/>
      <c r="QX5" s="258"/>
      <c r="QY5" s="258"/>
      <c r="QZ5" s="258"/>
      <c r="RA5" s="258"/>
      <c r="RB5" s="258"/>
      <c r="RC5" s="258"/>
      <c r="RD5" s="258"/>
      <c r="RE5" s="258"/>
      <c r="RF5" s="258"/>
      <c r="RG5" s="258"/>
      <c r="RH5" s="258"/>
      <c r="RI5" s="258"/>
      <c r="RJ5" s="258"/>
      <c r="RK5" s="258"/>
      <c r="RL5" s="258"/>
      <c r="RM5" s="258"/>
      <c r="RN5" s="258"/>
      <c r="RO5" s="258"/>
      <c r="RP5" s="258"/>
      <c r="RQ5" s="258"/>
      <c r="RR5" s="258"/>
      <c r="RS5" s="258"/>
      <c r="RT5" s="258"/>
      <c r="RU5" s="258"/>
      <c r="RV5" s="258"/>
      <c r="RW5" s="258"/>
      <c r="RX5" s="258"/>
      <c r="RY5" s="258"/>
      <c r="RZ5" s="258"/>
      <c r="SA5" s="258"/>
      <c r="SB5" s="258"/>
      <c r="SC5" s="258"/>
      <c r="SD5" s="258"/>
      <c r="SE5" s="258"/>
      <c r="SF5" s="258"/>
      <c r="SG5" s="258"/>
      <c r="SH5" s="258"/>
      <c r="SI5" s="258"/>
      <c r="SJ5" s="258"/>
      <c r="SK5" s="258"/>
      <c r="SL5" s="258"/>
      <c r="SM5" s="258"/>
      <c r="SN5" s="258"/>
      <c r="SO5" s="258"/>
      <c r="SP5" s="258"/>
      <c r="SQ5" s="258"/>
      <c r="SR5" s="258"/>
      <c r="SS5" s="258"/>
      <c r="ST5" s="258"/>
      <c r="SU5" s="258"/>
      <c r="SV5" s="258"/>
      <c r="SW5" s="258"/>
      <c r="SX5" s="258"/>
      <c r="SY5" s="258"/>
      <c r="SZ5" s="258"/>
      <c r="TA5" s="258"/>
      <c r="TB5" s="258"/>
      <c r="TC5" s="258"/>
      <c r="TD5" s="258"/>
      <c r="TE5" s="258"/>
      <c r="TF5" s="258"/>
      <c r="TG5" s="258"/>
      <c r="TH5" s="258"/>
      <c r="TI5" s="258"/>
      <c r="TJ5" s="258"/>
      <c r="TK5" s="258"/>
      <c r="TL5" s="258"/>
      <c r="TM5" s="258"/>
      <c r="TN5" s="258"/>
      <c r="TO5" s="258"/>
      <c r="TP5" s="258"/>
      <c r="TQ5" s="258"/>
      <c r="TR5" s="258"/>
      <c r="TS5" s="258"/>
      <c r="TT5" s="258"/>
      <c r="TU5" s="258"/>
      <c r="TV5" s="258"/>
      <c r="TW5" s="258"/>
      <c r="TX5" s="258"/>
      <c r="TY5" s="258"/>
      <c r="TZ5" s="258"/>
      <c r="UA5" s="258"/>
      <c r="UB5" s="258"/>
      <c r="UC5" s="258"/>
      <c r="UD5" s="258"/>
      <c r="UE5" s="258"/>
      <c r="UF5" s="258"/>
      <c r="UG5" s="258"/>
      <c r="UH5" s="258"/>
      <c r="UI5" s="258"/>
      <c r="UJ5" s="258"/>
      <c r="UK5" s="258"/>
      <c r="UL5" s="258"/>
      <c r="UM5" s="258"/>
      <c r="UN5" s="258"/>
      <c r="UO5" s="258"/>
      <c r="UP5" s="258"/>
      <c r="UQ5" s="258"/>
      <c r="UR5" s="258"/>
      <c r="US5" s="258"/>
      <c r="UT5" s="258"/>
      <c r="UU5" s="258"/>
      <c r="UV5" s="258"/>
      <c r="UW5" s="258"/>
      <c r="UX5" s="258"/>
      <c r="UY5" s="258"/>
      <c r="UZ5" s="258"/>
      <c r="VA5" s="258"/>
      <c r="VB5" s="258"/>
      <c r="VC5" s="258"/>
      <c r="VD5" s="258"/>
      <c r="VE5" s="258"/>
      <c r="VF5" s="258"/>
      <c r="VG5" s="258"/>
      <c r="VH5" s="258"/>
      <c r="VI5" s="258"/>
      <c r="VJ5" s="258"/>
      <c r="VK5" s="258"/>
      <c r="VL5" s="258"/>
      <c r="VM5" s="258"/>
      <c r="VN5" s="258"/>
      <c r="VO5" s="258"/>
      <c r="VP5" s="258"/>
      <c r="VQ5" s="258"/>
      <c r="VR5" s="258"/>
      <c r="VS5" s="258"/>
      <c r="VT5" s="258"/>
      <c r="VU5" s="258"/>
      <c r="VV5" s="258"/>
      <c r="VW5" s="258"/>
      <c r="VX5" s="258"/>
      <c r="VY5" s="258"/>
      <c r="VZ5" s="258"/>
      <c r="WA5" s="258"/>
      <c r="WB5" s="258"/>
      <c r="WC5" s="258"/>
      <c r="WD5" s="258"/>
      <c r="WE5" s="258"/>
      <c r="WF5" s="258"/>
      <c r="WG5" s="258"/>
      <c r="WH5" s="258"/>
      <c r="WI5" s="258"/>
      <c r="WJ5" s="258"/>
      <c r="WK5" s="258"/>
      <c r="WL5" s="258"/>
      <c r="WM5" s="258"/>
      <c r="WN5" s="258"/>
      <c r="WO5" s="258"/>
      <c r="WP5" s="258"/>
      <c r="WQ5" s="258"/>
      <c r="WR5" s="258"/>
      <c r="WS5" s="258"/>
      <c r="WT5" s="258"/>
      <c r="WU5" s="258"/>
      <c r="WV5" s="258"/>
      <c r="WW5" s="258"/>
      <c r="WX5" s="258"/>
      <c r="WY5" s="258"/>
      <c r="WZ5" s="258"/>
      <c r="XA5" s="258"/>
      <c r="XB5" s="258"/>
      <c r="XC5" s="258"/>
      <c r="XD5" s="258"/>
      <c r="XE5" s="258"/>
      <c r="XF5" s="258"/>
      <c r="XG5" s="258"/>
      <c r="XH5" s="258"/>
      <c r="XI5" s="258"/>
      <c r="XJ5" s="258"/>
      <c r="XK5" s="258"/>
      <c r="XL5" s="258"/>
      <c r="XM5" s="258"/>
      <c r="XN5" s="258"/>
      <c r="XO5" s="258"/>
      <c r="XP5" s="258"/>
      <c r="XQ5" s="258"/>
      <c r="XR5" s="258"/>
      <c r="XS5" s="258"/>
      <c r="XT5" s="258"/>
      <c r="XU5" s="258"/>
      <c r="XV5" s="258"/>
      <c r="XW5" s="258"/>
      <c r="XX5" s="258"/>
      <c r="XY5" s="258"/>
      <c r="XZ5" s="258"/>
      <c r="YA5" s="258"/>
      <c r="YB5" s="258"/>
      <c r="YC5" s="258"/>
      <c r="YD5" s="258"/>
      <c r="YE5" s="258"/>
      <c r="YF5" s="258"/>
      <c r="YG5" s="258"/>
      <c r="YH5" s="258"/>
      <c r="YI5" s="258"/>
      <c r="YJ5" s="258"/>
      <c r="YK5" s="258"/>
      <c r="YL5" s="258"/>
      <c r="YM5" s="258"/>
      <c r="YN5" s="258"/>
      <c r="YO5" s="258"/>
      <c r="YP5" s="258"/>
      <c r="YQ5" s="258"/>
      <c r="YR5" s="258"/>
      <c r="YS5" s="258"/>
      <c r="YT5" s="258"/>
      <c r="YU5" s="258"/>
      <c r="YV5" s="258"/>
      <c r="YW5" s="258"/>
      <c r="YX5" s="258"/>
      <c r="YY5" s="258"/>
      <c r="YZ5" s="258"/>
      <c r="ZA5" s="258"/>
      <c r="ZB5" s="258"/>
      <c r="ZC5" s="258"/>
      <c r="ZD5" s="258"/>
      <c r="ZE5" s="258"/>
      <c r="ZF5" s="258"/>
      <c r="ZG5" s="258"/>
      <c r="ZH5" s="258"/>
      <c r="ZI5" s="258"/>
      <c r="ZJ5" s="258"/>
      <c r="ZK5" s="258"/>
      <c r="ZL5" s="258"/>
      <c r="ZM5" s="258"/>
      <c r="ZN5" s="258"/>
      <c r="ZO5" s="258"/>
      <c r="ZP5" s="258"/>
      <c r="ZQ5" s="258"/>
      <c r="ZR5" s="258"/>
      <c r="ZS5" s="258"/>
      <c r="ZT5" s="258"/>
      <c r="ZU5" s="258"/>
      <c r="ZV5" s="258"/>
      <c r="ZW5" s="258"/>
      <c r="ZX5" s="258"/>
      <c r="ZY5" s="258"/>
      <c r="ZZ5" s="258"/>
      <c r="AAA5" s="258"/>
      <c r="AAB5" s="258"/>
      <c r="AAC5" s="258"/>
      <c r="AAD5" s="258"/>
      <c r="AAE5" s="258"/>
      <c r="AAF5" s="258"/>
      <c r="AAG5" s="258"/>
      <c r="AAH5" s="258"/>
      <c r="AAI5" s="258"/>
      <c r="AAJ5" s="258"/>
      <c r="AAK5" s="258"/>
      <c r="AAL5" s="258"/>
      <c r="AAM5" s="258"/>
      <c r="AAN5" s="258"/>
      <c r="AAO5" s="258"/>
      <c r="AAP5" s="258"/>
      <c r="AAQ5" s="258"/>
      <c r="AAR5" s="258"/>
      <c r="AAS5" s="258"/>
      <c r="AAT5" s="258"/>
      <c r="AAU5" s="258"/>
      <c r="AAV5" s="258"/>
      <c r="AAW5" s="258"/>
      <c r="AAX5" s="258"/>
      <c r="AAY5" s="258"/>
      <c r="AAZ5" s="258"/>
      <c r="ABA5" s="258"/>
      <c r="ABB5" s="258"/>
      <c r="ABC5" s="258"/>
      <c r="ABD5" s="258"/>
      <c r="ABE5" s="258"/>
      <c r="ABF5" s="258"/>
      <c r="ABG5" s="258"/>
      <c r="ABH5" s="258"/>
      <c r="ABI5" s="258"/>
      <c r="ABJ5" s="258"/>
      <c r="ABK5" s="258"/>
      <c r="ABL5" s="258"/>
      <c r="ABM5" s="258"/>
      <c r="ABN5" s="258"/>
      <c r="ABO5" s="258"/>
      <c r="ABP5" s="258"/>
      <c r="ABQ5" s="258"/>
      <c r="ABR5" s="258"/>
      <c r="ABS5" s="258"/>
      <c r="ABT5" s="258"/>
      <c r="ABU5" s="258"/>
      <c r="ABV5" s="258"/>
      <c r="ABW5" s="258"/>
      <c r="ABX5" s="258"/>
      <c r="ABY5" s="258"/>
      <c r="ABZ5" s="258"/>
      <c r="ACA5" s="258"/>
      <c r="ACB5" s="258"/>
      <c r="ACC5" s="258"/>
      <c r="ACD5" s="258"/>
      <c r="ACE5" s="258"/>
      <c r="ACF5" s="258"/>
      <c r="ACG5" s="258"/>
      <c r="ACH5" s="258"/>
      <c r="ACI5" s="258"/>
      <c r="ACJ5" s="258"/>
      <c r="ACK5" s="258"/>
      <c r="ACL5" s="258"/>
      <c r="ACM5" s="258"/>
      <c r="ACN5" s="258"/>
      <c r="ACO5" s="258"/>
      <c r="ACP5" s="258"/>
      <c r="ACQ5" s="258"/>
      <c r="ACR5" s="258"/>
      <c r="ACS5" s="258"/>
      <c r="ACT5" s="258"/>
      <c r="ACU5" s="258"/>
      <c r="ACV5" s="258"/>
      <c r="ACW5" s="258"/>
      <c r="ACX5" s="258"/>
      <c r="ACY5" s="258"/>
      <c r="ACZ5" s="258"/>
      <c r="ADA5" s="258"/>
      <c r="ADB5" s="258"/>
      <c r="ADC5" s="258"/>
      <c r="ADD5" s="258"/>
      <c r="ADE5" s="258"/>
      <c r="ADF5" s="258"/>
      <c r="ADG5" s="258"/>
      <c r="ADH5" s="258"/>
      <c r="ADI5" s="258"/>
      <c r="ADJ5" s="258"/>
      <c r="ADK5" s="258"/>
      <c r="ADL5" s="258"/>
      <c r="ADM5" s="258"/>
      <c r="ADN5" s="258"/>
      <c r="ADO5" s="258"/>
      <c r="ADP5" s="258"/>
      <c r="ADQ5" s="258"/>
      <c r="ADR5" s="258"/>
      <c r="ADS5" s="258"/>
      <c r="ADT5" s="258"/>
      <c r="ADU5" s="258"/>
      <c r="ADV5" s="258"/>
      <c r="ADW5" s="258"/>
      <c r="ADX5" s="258"/>
      <c r="ADY5" s="258"/>
      <c r="ADZ5" s="258"/>
      <c r="AEA5" s="258"/>
      <c r="AEB5" s="258"/>
      <c r="AEC5" s="258"/>
      <c r="AED5" s="258"/>
      <c r="AEE5" s="258"/>
      <c r="AEF5" s="258"/>
      <c r="AEG5" s="258"/>
      <c r="AEH5" s="258"/>
      <c r="AEI5" s="258"/>
      <c r="AEJ5" s="258"/>
      <c r="AEK5" s="258"/>
      <c r="AEL5" s="258"/>
      <c r="AEM5" s="258"/>
      <c r="AEN5" s="258"/>
      <c r="AEO5" s="258"/>
      <c r="AEP5" s="258"/>
      <c r="AEQ5" s="258"/>
      <c r="AER5" s="258"/>
      <c r="AES5" s="258"/>
      <c r="AET5" s="258"/>
      <c r="AEU5" s="258"/>
      <c r="AEV5" s="258"/>
      <c r="AEW5" s="258"/>
      <c r="AEX5" s="258"/>
      <c r="AEY5" s="258"/>
      <c r="AEZ5" s="258"/>
      <c r="AFA5" s="258"/>
      <c r="AFB5" s="258"/>
      <c r="AFC5" s="258"/>
      <c r="AFD5" s="258"/>
      <c r="AFE5" s="258"/>
      <c r="AFF5" s="258"/>
      <c r="AFG5" s="258"/>
      <c r="AFH5" s="258"/>
      <c r="AFI5" s="258"/>
      <c r="AFJ5" s="258"/>
      <c r="AFK5" s="258"/>
      <c r="AFL5" s="258"/>
      <c r="AFM5" s="258"/>
      <c r="AFN5" s="258"/>
      <c r="AFO5" s="258"/>
      <c r="AFP5" s="258"/>
      <c r="AFQ5" s="258"/>
      <c r="AFR5" s="258"/>
      <c r="AFS5" s="258"/>
      <c r="AFT5" s="258"/>
      <c r="AFU5" s="258"/>
      <c r="AFV5" s="258"/>
      <c r="AFW5" s="258"/>
      <c r="AFX5" s="258"/>
      <c r="AFY5" s="258"/>
      <c r="AFZ5" s="258"/>
      <c r="AGA5" s="258"/>
      <c r="AGB5" s="258"/>
      <c r="AGC5" s="258"/>
      <c r="AGD5" s="258"/>
      <c r="AGE5" s="258"/>
      <c r="AGF5" s="258"/>
      <c r="AGG5" s="258"/>
      <c r="AGH5" s="258"/>
      <c r="AGI5" s="258"/>
      <c r="AGJ5" s="258"/>
      <c r="AGK5" s="258"/>
      <c r="AGL5" s="258"/>
      <c r="AGM5" s="258"/>
      <c r="AGN5" s="258"/>
      <c r="AGO5" s="258"/>
      <c r="AGP5" s="258"/>
      <c r="AGQ5" s="258"/>
      <c r="AGR5" s="258"/>
      <c r="AGS5" s="258"/>
      <c r="AGT5" s="258"/>
      <c r="AGU5" s="258"/>
      <c r="AGV5" s="258"/>
      <c r="AGW5" s="258"/>
      <c r="AGX5" s="258"/>
      <c r="AGY5" s="258"/>
      <c r="AGZ5" s="258"/>
      <c r="AHA5" s="258"/>
    </row>
    <row r="6" spans="1:885" x14ac:dyDescent="0.3">
      <c r="A6" s="267"/>
      <c r="B6" s="268"/>
      <c r="C6" s="269"/>
      <c r="D6" s="272"/>
      <c r="E6" s="269"/>
      <c r="F6" s="273"/>
      <c r="G6" s="269"/>
      <c r="H6" s="269"/>
      <c r="I6" s="269"/>
      <c r="J6" s="274"/>
      <c r="K6" s="273"/>
      <c r="L6" s="274"/>
      <c r="M6" s="268"/>
      <c r="N6" s="298"/>
      <c r="O6" s="271"/>
      <c r="P6" s="247"/>
      <c r="Q6" s="247"/>
      <c r="R6" s="247"/>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c r="BY6" s="247"/>
      <c r="BZ6" s="247"/>
      <c r="CA6" s="247"/>
      <c r="CB6" s="247"/>
      <c r="CC6" s="247"/>
      <c r="CD6" s="247"/>
      <c r="CE6" s="247"/>
      <c r="CF6" s="247"/>
      <c r="CG6" s="247"/>
      <c r="CH6" s="247"/>
      <c r="CI6" s="247"/>
      <c r="CJ6" s="247"/>
      <c r="CK6" s="247"/>
      <c r="CL6" s="247"/>
      <c r="CM6" s="247"/>
      <c r="CN6" s="247"/>
      <c r="CO6" s="247"/>
      <c r="CP6" s="247"/>
      <c r="CQ6" s="247"/>
      <c r="CR6" s="247"/>
      <c r="CS6" s="247"/>
      <c r="CT6" s="247"/>
      <c r="CU6" s="247"/>
      <c r="CV6" s="247"/>
      <c r="CW6" s="247"/>
      <c r="CX6" s="247"/>
      <c r="CY6" s="247"/>
      <c r="CZ6" s="247"/>
      <c r="DA6" s="247"/>
      <c r="DB6" s="247"/>
      <c r="DC6" s="247"/>
      <c r="DD6" s="247"/>
      <c r="DE6" s="247"/>
      <c r="DF6" s="247"/>
      <c r="DG6" s="247"/>
      <c r="DH6" s="247"/>
      <c r="DI6" s="247"/>
      <c r="DJ6" s="247"/>
      <c r="DK6" s="247"/>
      <c r="DL6" s="247"/>
      <c r="DM6" s="247"/>
      <c r="DN6" s="247"/>
      <c r="DO6" s="247"/>
      <c r="DP6" s="247"/>
      <c r="DQ6" s="247"/>
      <c r="DR6" s="247"/>
      <c r="DS6" s="247"/>
      <c r="DT6" s="247"/>
      <c r="DU6" s="247"/>
      <c r="DV6" s="247"/>
      <c r="DW6" s="247"/>
      <c r="DX6" s="247"/>
      <c r="DY6" s="247"/>
      <c r="DZ6" s="247"/>
      <c r="EA6" s="247"/>
      <c r="EB6" s="247"/>
      <c r="EC6" s="247"/>
      <c r="ED6" s="247"/>
      <c r="EE6" s="247"/>
      <c r="EF6" s="247"/>
      <c r="EG6" s="247"/>
      <c r="EH6" s="247"/>
      <c r="EI6" s="247"/>
      <c r="EJ6" s="247"/>
      <c r="EK6" s="247"/>
      <c r="EL6" s="247"/>
      <c r="EM6" s="247"/>
      <c r="EN6" s="247"/>
      <c r="EO6" s="247"/>
      <c r="EP6" s="247"/>
      <c r="EQ6" s="247"/>
      <c r="ER6" s="247"/>
      <c r="ES6" s="247"/>
      <c r="ET6" s="247"/>
      <c r="EU6" s="247"/>
      <c r="EV6" s="247"/>
      <c r="EW6" s="247"/>
      <c r="EX6" s="247"/>
      <c r="EY6" s="247"/>
      <c r="EZ6" s="247"/>
      <c r="FA6" s="247"/>
      <c r="FB6" s="247"/>
      <c r="FC6" s="247"/>
      <c r="FD6" s="247"/>
      <c r="FE6" s="247"/>
      <c r="FF6" s="247"/>
      <c r="FG6" s="247"/>
      <c r="FH6" s="247"/>
      <c r="FI6" s="247"/>
      <c r="FJ6" s="247"/>
      <c r="FK6" s="247"/>
      <c r="FL6" s="247"/>
      <c r="FM6" s="247"/>
      <c r="FN6" s="247"/>
      <c r="FO6" s="247"/>
      <c r="FP6" s="247"/>
      <c r="FQ6" s="247"/>
      <c r="FR6" s="247"/>
      <c r="FS6" s="247"/>
      <c r="FT6" s="247"/>
      <c r="FU6" s="247"/>
      <c r="FV6" s="247"/>
      <c r="FW6" s="247"/>
      <c r="FX6" s="247"/>
      <c r="FY6" s="247"/>
      <c r="FZ6" s="247"/>
      <c r="GA6" s="247"/>
      <c r="GB6" s="247"/>
      <c r="GC6" s="247"/>
      <c r="GD6" s="247"/>
      <c r="GE6" s="247"/>
      <c r="GF6" s="247"/>
      <c r="GG6" s="247"/>
      <c r="GH6" s="247"/>
      <c r="GI6" s="247"/>
      <c r="GJ6" s="247"/>
      <c r="GK6" s="247"/>
      <c r="GL6" s="247"/>
      <c r="GM6" s="247"/>
      <c r="GN6" s="247"/>
      <c r="GO6" s="247"/>
      <c r="GP6" s="247"/>
      <c r="GQ6" s="247"/>
      <c r="GR6" s="247"/>
      <c r="GS6" s="247"/>
      <c r="GT6" s="247"/>
      <c r="GU6" s="247"/>
      <c r="GV6" s="247"/>
      <c r="GW6" s="247"/>
      <c r="GX6" s="247"/>
      <c r="GY6" s="247"/>
      <c r="GZ6" s="247"/>
      <c r="HA6" s="247"/>
      <c r="HB6" s="247"/>
      <c r="HC6" s="247"/>
      <c r="HD6" s="247"/>
      <c r="HE6" s="247"/>
      <c r="HF6" s="247"/>
      <c r="HG6" s="247"/>
      <c r="HH6" s="247"/>
      <c r="HI6" s="247"/>
      <c r="HJ6" s="247"/>
      <c r="HK6" s="247"/>
      <c r="HL6" s="247"/>
      <c r="HM6" s="247"/>
      <c r="HN6" s="247"/>
      <c r="HO6" s="247"/>
      <c r="HP6" s="247"/>
      <c r="HQ6" s="247"/>
      <c r="HR6" s="247"/>
      <c r="HS6" s="247"/>
      <c r="HT6" s="247"/>
      <c r="HU6" s="247"/>
      <c r="HV6" s="247"/>
      <c r="HW6" s="247"/>
      <c r="HX6" s="247"/>
      <c r="HY6" s="247"/>
      <c r="HZ6" s="247"/>
      <c r="IA6" s="247"/>
      <c r="IB6" s="247"/>
      <c r="IC6" s="247"/>
      <c r="ID6" s="247"/>
      <c r="IE6" s="247"/>
      <c r="IF6" s="247"/>
      <c r="IG6" s="247"/>
      <c r="IH6" s="247"/>
      <c r="II6" s="247"/>
      <c r="IJ6" s="247"/>
      <c r="IK6" s="247"/>
      <c r="IL6" s="247"/>
      <c r="IM6" s="247"/>
      <c r="IN6" s="247"/>
      <c r="IO6" s="247"/>
      <c r="IP6" s="247"/>
      <c r="IQ6" s="247"/>
      <c r="IR6" s="247"/>
      <c r="IS6" s="247"/>
      <c r="IT6" s="247"/>
      <c r="IU6" s="247"/>
      <c r="IV6" s="247"/>
      <c r="IW6" s="247"/>
      <c r="IX6" s="247"/>
      <c r="IY6" s="247"/>
      <c r="IZ6" s="247"/>
      <c r="JA6" s="247"/>
      <c r="JB6" s="247"/>
      <c r="JC6" s="247"/>
      <c r="JD6" s="247"/>
      <c r="JE6" s="247"/>
      <c r="JF6" s="247"/>
      <c r="JG6" s="247"/>
      <c r="JH6" s="247"/>
      <c r="JI6" s="247"/>
      <c r="JJ6" s="247"/>
      <c r="JK6" s="247"/>
      <c r="JL6" s="247"/>
      <c r="JM6" s="247"/>
      <c r="JN6" s="247"/>
      <c r="JO6" s="247"/>
      <c r="JP6" s="247"/>
      <c r="JQ6" s="247"/>
      <c r="JR6" s="247"/>
      <c r="JS6" s="247"/>
      <c r="JT6" s="247"/>
      <c r="JU6" s="247"/>
      <c r="JV6" s="247"/>
      <c r="JW6" s="247"/>
      <c r="JX6" s="247"/>
      <c r="JY6" s="247"/>
      <c r="JZ6" s="247"/>
      <c r="KA6" s="247"/>
      <c r="KB6" s="247"/>
      <c r="KC6" s="247"/>
      <c r="KD6" s="247"/>
      <c r="KE6" s="247"/>
      <c r="KF6" s="247"/>
      <c r="KG6" s="247"/>
      <c r="KH6" s="247"/>
      <c r="KI6" s="247"/>
      <c r="KJ6" s="247"/>
      <c r="KK6" s="247"/>
      <c r="KL6" s="247"/>
      <c r="KM6" s="247"/>
      <c r="KN6" s="247"/>
      <c r="KO6" s="247"/>
      <c r="KP6" s="247"/>
      <c r="KQ6" s="247"/>
      <c r="KR6" s="247"/>
      <c r="KS6" s="247"/>
      <c r="KT6" s="247"/>
      <c r="KU6" s="247"/>
      <c r="KV6" s="247"/>
      <c r="KW6" s="247"/>
      <c r="KX6" s="247"/>
      <c r="KY6" s="247"/>
      <c r="KZ6" s="247"/>
      <c r="LA6" s="247"/>
      <c r="LB6" s="247"/>
      <c r="LC6" s="247"/>
      <c r="LD6" s="247"/>
      <c r="LE6" s="247"/>
      <c r="LF6" s="247"/>
      <c r="LG6" s="247"/>
      <c r="LH6" s="247"/>
      <c r="LI6" s="247"/>
      <c r="LJ6" s="247"/>
      <c r="LK6" s="247"/>
      <c r="LL6" s="247"/>
      <c r="LM6" s="247"/>
      <c r="LN6" s="247"/>
      <c r="LO6" s="247"/>
      <c r="LP6" s="247"/>
      <c r="LQ6" s="247"/>
      <c r="LR6" s="247"/>
      <c r="LS6" s="247"/>
      <c r="LT6" s="247"/>
      <c r="LU6" s="247"/>
      <c r="LV6" s="247"/>
      <c r="LW6" s="247"/>
      <c r="LX6" s="247"/>
      <c r="LY6" s="247"/>
      <c r="LZ6" s="247"/>
      <c r="MA6" s="247"/>
      <c r="MB6" s="247"/>
      <c r="MC6" s="247"/>
      <c r="MD6" s="247"/>
      <c r="ME6" s="247"/>
      <c r="MF6" s="247"/>
      <c r="MG6" s="247"/>
      <c r="MH6" s="247"/>
      <c r="MI6" s="247"/>
      <c r="MJ6" s="247"/>
      <c r="MK6" s="247"/>
      <c r="ML6" s="247"/>
      <c r="MM6" s="247"/>
      <c r="MN6" s="247"/>
      <c r="MO6" s="247"/>
      <c r="MP6" s="247"/>
      <c r="MQ6" s="247"/>
      <c r="MR6" s="247"/>
      <c r="MS6" s="247"/>
      <c r="MT6" s="247"/>
      <c r="MU6" s="247"/>
      <c r="MV6" s="247"/>
      <c r="MW6" s="247"/>
      <c r="MX6" s="247"/>
      <c r="MY6" s="247"/>
      <c r="MZ6" s="247"/>
      <c r="NA6" s="247"/>
      <c r="NB6" s="247"/>
      <c r="NC6" s="247"/>
      <c r="ND6" s="247"/>
      <c r="NE6" s="247"/>
      <c r="NF6" s="247"/>
      <c r="NG6" s="247"/>
      <c r="NH6" s="247"/>
      <c r="NI6" s="247"/>
      <c r="NJ6" s="247"/>
      <c r="NK6" s="247"/>
      <c r="NL6" s="247"/>
      <c r="NM6" s="247"/>
      <c r="NN6" s="247"/>
      <c r="NO6" s="247"/>
      <c r="NP6" s="247"/>
      <c r="NQ6" s="247"/>
      <c r="NR6" s="247"/>
      <c r="NS6" s="247"/>
      <c r="NT6" s="247"/>
      <c r="NU6" s="247"/>
      <c r="NV6" s="247"/>
      <c r="NW6" s="247"/>
      <c r="NX6" s="247"/>
      <c r="NY6" s="247"/>
      <c r="NZ6" s="247"/>
      <c r="OA6" s="247"/>
      <c r="OB6" s="247"/>
      <c r="OC6" s="247"/>
      <c r="OD6" s="247"/>
      <c r="OE6" s="247"/>
      <c r="OF6" s="247"/>
      <c r="OG6" s="247"/>
      <c r="OH6" s="247"/>
      <c r="OI6" s="247"/>
      <c r="OJ6" s="247"/>
      <c r="OK6" s="247"/>
      <c r="OL6" s="247"/>
      <c r="OM6" s="247"/>
      <c r="ON6" s="247"/>
      <c r="OO6" s="247"/>
      <c r="OP6" s="247"/>
      <c r="OQ6" s="247"/>
      <c r="OR6" s="247"/>
      <c r="OS6" s="247"/>
      <c r="OT6" s="247"/>
      <c r="OU6" s="247"/>
      <c r="OV6" s="247"/>
      <c r="OW6" s="247"/>
      <c r="OX6" s="247"/>
      <c r="OY6" s="247"/>
      <c r="OZ6" s="247"/>
      <c r="PA6" s="247"/>
      <c r="PB6" s="247"/>
      <c r="PC6" s="247"/>
      <c r="PD6" s="247"/>
      <c r="PE6" s="247"/>
      <c r="PF6" s="247"/>
      <c r="PG6" s="247"/>
      <c r="PH6" s="247"/>
      <c r="PI6" s="247"/>
      <c r="PJ6" s="247"/>
      <c r="PK6" s="247"/>
      <c r="PL6" s="247"/>
      <c r="PM6" s="247"/>
      <c r="PN6" s="247"/>
      <c r="PO6" s="247"/>
      <c r="PP6" s="247"/>
      <c r="PQ6" s="247"/>
      <c r="PR6" s="247"/>
      <c r="PS6" s="247"/>
      <c r="PT6" s="247"/>
      <c r="PU6" s="247"/>
      <c r="PV6" s="247"/>
      <c r="PW6" s="247"/>
      <c r="PX6" s="247"/>
      <c r="PY6" s="247"/>
      <c r="PZ6" s="247"/>
      <c r="QA6" s="247"/>
      <c r="QB6" s="247"/>
      <c r="QC6" s="247"/>
      <c r="QD6" s="247"/>
      <c r="QE6" s="247"/>
      <c r="QF6" s="247"/>
      <c r="QG6" s="247"/>
      <c r="QH6" s="247"/>
      <c r="QI6" s="247"/>
      <c r="QJ6" s="247"/>
      <c r="QK6" s="247"/>
      <c r="QL6" s="247"/>
      <c r="QM6" s="247"/>
      <c r="QN6" s="247"/>
      <c r="QO6" s="247"/>
      <c r="QP6" s="247"/>
      <c r="QQ6" s="247"/>
      <c r="QR6" s="247"/>
      <c r="QS6" s="247"/>
      <c r="QT6" s="247"/>
      <c r="QU6" s="247"/>
      <c r="QV6" s="247"/>
      <c r="QW6" s="247"/>
      <c r="QX6" s="247"/>
      <c r="QY6" s="247"/>
      <c r="QZ6" s="247"/>
      <c r="RA6" s="247"/>
      <c r="RB6" s="247"/>
      <c r="RC6" s="247"/>
      <c r="RD6" s="247"/>
      <c r="RE6" s="247"/>
      <c r="RF6" s="247"/>
      <c r="RG6" s="247"/>
      <c r="RH6" s="247"/>
      <c r="RI6" s="247"/>
      <c r="RJ6" s="247"/>
      <c r="RK6" s="247"/>
      <c r="RL6" s="247"/>
      <c r="RM6" s="247"/>
      <c r="RN6" s="247"/>
      <c r="RO6" s="247"/>
      <c r="RP6" s="247"/>
      <c r="RQ6" s="247"/>
      <c r="RR6" s="247"/>
      <c r="RS6" s="247"/>
      <c r="RT6" s="247"/>
      <c r="RU6" s="247"/>
      <c r="RV6" s="247"/>
      <c r="RW6" s="247"/>
      <c r="RX6" s="247"/>
      <c r="RY6" s="247"/>
      <c r="RZ6" s="247"/>
      <c r="SA6" s="247"/>
      <c r="SB6" s="247"/>
      <c r="SC6" s="247"/>
      <c r="SD6" s="247"/>
      <c r="SE6" s="247"/>
      <c r="SF6" s="247"/>
      <c r="SG6" s="247"/>
      <c r="SH6" s="247"/>
      <c r="SI6" s="247"/>
      <c r="SJ6" s="247"/>
      <c r="SK6" s="247"/>
      <c r="SL6" s="247"/>
      <c r="SM6" s="247"/>
      <c r="SN6" s="247"/>
      <c r="SO6" s="247"/>
      <c r="SP6" s="247"/>
      <c r="SQ6" s="247"/>
      <c r="SR6" s="247"/>
      <c r="SS6" s="247"/>
      <c r="ST6" s="247"/>
      <c r="SU6" s="247"/>
      <c r="SV6" s="247"/>
      <c r="SW6" s="247"/>
      <c r="SX6" s="247"/>
      <c r="SY6" s="247"/>
      <c r="SZ6" s="247"/>
      <c r="TA6" s="247"/>
      <c r="TB6" s="247"/>
      <c r="TC6" s="247"/>
      <c r="TD6" s="247"/>
      <c r="TE6" s="247"/>
      <c r="TF6" s="247"/>
      <c r="TG6" s="247"/>
      <c r="TH6" s="247"/>
      <c r="TI6" s="247"/>
      <c r="TJ6" s="247"/>
      <c r="TK6" s="247"/>
      <c r="TL6" s="247"/>
      <c r="TM6" s="247"/>
      <c r="TN6" s="247"/>
      <c r="TO6" s="247"/>
      <c r="TP6" s="247"/>
      <c r="TQ6" s="247"/>
      <c r="TR6" s="247"/>
      <c r="TS6" s="247"/>
      <c r="TT6" s="247"/>
      <c r="TU6" s="247"/>
      <c r="TV6" s="247"/>
      <c r="TW6" s="247"/>
      <c r="TX6" s="247"/>
      <c r="TY6" s="247"/>
      <c r="TZ6" s="247"/>
      <c r="UA6" s="247"/>
      <c r="UB6" s="247"/>
      <c r="UC6" s="247"/>
      <c r="UD6" s="247"/>
      <c r="UE6" s="247"/>
      <c r="UF6" s="247"/>
      <c r="UG6" s="247"/>
      <c r="UH6" s="247"/>
      <c r="UI6" s="247"/>
      <c r="UJ6" s="247"/>
      <c r="UK6" s="247"/>
      <c r="UL6" s="247"/>
      <c r="UM6" s="247"/>
      <c r="UN6" s="247"/>
      <c r="UO6" s="247"/>
      <c r="UP6" s="247"/>
      <c r="UQ6" s="247"/>
      <c r="UR6" s="247"/>
      <c r="US6" s="247"/>
      <c r="UT6" s="247"/>
      <c r="UU6" s="247"/>
      <c r="UV6" s="247"/>
      <c r="UW6" s="247"/>
      <c r="UX6" s="247"/>
      <c r="UY6" s="247"/>
      <c r="UZ6" s="247"/>
      <c r="VA6" s="247"/>
      <c r="VB6" s="247"/>
      <c r="VC6" s="247"/>
      <c r="VD6" s="247"/>
      <c r="VE6" s="247"/>
      <c r="VF6" s="247"/>
      <c r="VG6" s="247"/>
      <c r="VH6" s="247"/>
      <c r="VI6" s="247"/>
      <c r="VJ6" s="247"/>
      <c r="VK6" s="247"/>
      <c r="VL6" s="247"/>
      <c r="VM6" s="247"/>
      <c r="VN6" s="247"/>
      <c r="VO6" s="247"/>
      <c r="VP6" s="247"/>
      <c r="VQ6" s="247"/>
      <c r="VR6" s="247"/>
      <c r="VS6" s="247"/>
      <c r="VT6" s="247"/>
      <c r="VU6" s="247"/>
      <c r="VV6" s="247"/>
      <c r="VW6" s="247"/>
      <c r="VX6" s="247"/>
      <c r="VY6" s="247"/>
      <c r="VZ6" s="247"/>
      <c r="WA6" s="247"/>
      <c r="WB6" s="247"/>
      <c r="WC6" s="247"/>
      <c r="WD6" s="247"/>
      <c r="WE6" s="247"/>
      <c r="WF6" s="247"/>
      <c r="WG6" s="247"/>
      <c r="WH6" s="247"/>
      <c r="WI6" s="247"/>
      <c r="WJ6" s="247"/>
      <c r="WK6" s="247"/>
      <c r="WL6" s="247"/>
      <c r="WM6" s="247"/>
      <c r="WN6" s="247"/>
      <c r="WO6" s="247"/>
      <c r="WP6" s="247"/>
      <c r="WQ6" s="247"/>
      <c r="WR6" s="247"/>
      <c r="WS6" s="247"/>
      <c r="WT6" s="247"/>
      <c r="WU6" s="247"/>
      <c r="WV6" s="247"/>
      <c r="WW6" s="247"/>
      <c r="WX6" s="247"/>
      <c r="WY6" s="247"/>
      <c r="WZ6" s="247"/>
      <c r="XA6" s="247"/>
      <c r="XB6" s="247"/>
      <c r="XC6" s="247"/>
      <c r="XD6" s="247"/>
      <c r="XE6" s="247"/>
      <c r="XF6" s="247"/>
      <c r="XG6" s="247"/>
      <c r="XH6" s="247"/>
      <c r="XI6" s="247"/>
      <c r="XJ6" s="247"/>
      <c r="XK6" s="247"/>
      <c r="XL6" s="247"/>
      <c r="XM6" s="247"/>
      <c r="XN6" s="247"/>
      <c r="XO6" s="247"/>
      <c r="XP6" s="247"/>
      <c r="XQ6" s="247"/>
      <c r="XR6" s="247"/>
      <c r="XS6" s="247"/>
      <c r="XT6" s="247"/>
      <c r="XU6" s="247"/>
      <c r="XV6" s="247"/>
      <c r="XW6" s="247"/>
      <c r="XX6" s="247"/>
      <c r="XY6" s="247"/>
      <c r="XZ6" s="247"/>
      <c r="YA6" s="247"/>
      <c r="YB6" s="247"/>
      <c r="YC6" s="247"/>
      <c r="YD6" s="247"/>
      <c r="YE6" s="247"/>
      <c r="YF6" s="247"/>
      <c r="YG6" s="247"/>
      <c r="YH6" s="247"/>
      <c r="YI6" s="247"/>
      <c r="YJ6" s="247"/>
      <c r="YK6" s="247"/>
      <c r="YL6" s="247"/>
      <c r="YM6" s="247"/>
      <c r="YN6" s="247"/>
      <c r="YO6" s="247"/>
      <c r="YP6" s="247"/>
      <c r="YQ6" s="247"/>
      <c r="YR6" s="247"/>
      <c r="YS6" s="247"/>
      <c r="YT6" s="247"/>
      <c r="YU6" s="247"/>
      <c r="YV6" s="247"/>
      <c r="YW6" s="247"/>
      <c r="YX6" s="247"/>
      <c r="YY6" s="247"/>
      <c r="YZ6" s="247"/>
      <c r="ZA6" s="247"/>
      <c r="ZB6" s="247"/>
      <c r="ZC6" s="247"/>
      <c r="ZD6" s="247"/>
      <c r="ZE6" s="247"/>
      <c r="ZF6" s="247"/>
      <c r="ZG6" s="247"/>
      <c r="ZH6" s="247"/>
      <c r="ZI6" s="247"/>
      <c r="ZJ6" s="247"/>
      <c r="ZK6" s="247"/>
      <c r="ZL6" s="247"/>
      <c r="ZM6" s="247"/>
      <c r="ZN6" s="247"/>
      <c r="ZO6" s="247"/>
      <c r="ZP6" s="247"/>
      <c r="ZQ6" s="247"/>
      <c r="ZR6" s="247"/>
      <c r="ZS6" s="247"/>
      <c r="ZT6" s="247"/>
      <c r="ZU6" s="247"/>
      <c r="ZV6" s="247"/>
      <c r="ZW6" s="247"/>
      <c r="ZX6" s="247"/>
      <c r="ZY6" s="247"/>
      <c r="ZZ6" s="247"/>
      <c r="AAA6" s="247"/>
      <c r="AAB6" s="247"/>
      <c r="AAC6" s="247"/>
      <c r="AAD6" s="247"/>
      <c r="AAE6" s="247"/>
      <c r="AAF6" s="247"/>
      <c r="AAG6" s="247"/>
      <c r="AAH6" s="247"/>
      <c r="AAI6" s="247"/>
      <c r="AAJ6" s="247"/>
      <c r="AAK6" s="247"/>
      <c r="AAL6" s="247"/>
      <c r="AAM6" s="247"/>
      <c r="AAN6" s="247"/>
      <c r="AAO6" s="247"/>
      <c r="AAP6" s="247"/>
      <c r="AAQ6" s="247"/>
      <c r="AAR6" s="247"/>
      <c r="AAS6" s="247"/>
      <c r="AAT6" s="247"/>
      <c r="AAU6" s="247"/>
      <c r="AAV6" s="247"/>
      <c r="AAW6" s="247"/>
      <c r="AAX6" s="247"/>
      <c r="AAY6" s="247"/>
      <c r="AAZ6" s="247"/>
      <c r="ABA6" s="247"/>
      <c r="ABB6" s="247"/>
      <c r="ABC6" s="247"/>
      <c r="ABD6" s="247"/>
      <c r="ABE6" s="247"/>
      <c r="ABF6" s="247"/>
      <c r="ABG6" s="247"/>
      <c r="ABH6" s="247"/>
      <c r="ABI6" s="247"/>
      <c r="ABJ6" s="247"/>
      <c r="ABK6" s="247"/>
      <c r="ABL6" s="247"/>
      <c r="ABM6" s="247"/>
      <c r="ABN6" s="247"/>
      <c r="ABO6" s="247"/>
      <c r="ABP6" s="247"/>
      <c r="ABQ6" s="247"/>
      <c r="ABR6" s="247"/>
      <c r="ABS6" s="247"/>
      <c r="ABT6" s="247"/>
      <c r="ABU6" s="247"/>
      <c r="ABV6" s="247"/>
      <c r="ABW6" s="247"/>
      <c r="ABX6" s="247"/>
      <c r="ABY6" s="247"/>
      <c r="ABZ6" s="247"/>
      <c r="ACA6" s="247"/>
      <c r="ACB6" s="247"/>
      <c r="ACC6" s="247"/>
      <c r="ACD6" s="247"/>
      <c r="ACE6" s="247"/>
      <c r="ACF6" s="247"/>
      <c r="ACG6" s="247"/>
      <c r="ACH6" s="247"/>
      <c r="ACI6" s="247"/>
      <c r="ACJ6" s="247"/>
      <c r="ACK6" s="247"/>
      <c r="ACL6" s="247"/>
      <c r="ACM6" s="247"/>
      <c r="ACN6" s="247"/>
      <c r="ACO6" s="247"/>
      <c r="ACP6" s="247"/>
      <c r="ACQ6" s="247"/>
      <c r="ACR6" s="247"/>
      <c r="ACS6" s="247"/>
      <c r="ACT6" s="247"/>
      <c r="ACU6" s="247"/>
      <c r="ACV6" s="247"/>
      <c r="ACW6" s="247"/>
      <c r="ACX6" s="247"/>
      <c r="ACY6" s="247"/>
      <c r="ACZ6" s="247"/>
      <c r="ADA6" s="247"/>
      <c r="ADB6" s="247"/>
      <c r="ADC6" s="247"/>
      <c r="ADD6" s="247"/>
      <c r="ADE6" s="247"/>
      <c r="ADF6" s="247"/>
      <c r="ADG6" s="247"/>
      <c r="ADH6" s="247"/>
      <c r="ADI6" s="247"/>
      <c r="ADJ6" s="247"/>
      <c r="ADK6" s="247"/>
      <c r="ADL6" s="247"/>
      <c r="ADM6" s="247"/>
      <c r="ADN6" s="247"/>
      <c r="ADO6" s="247"/>
      <c r="ADP6" s="247"/>
      <c r="ADQ6" s="247"/>
      <c r="ADR6" s="247"/>
      <c r="ADS6" s="247"/>
      <c r="ADT6" s="247"/>
      <c r="ADU6" s="247"/>
      <c r="ADV6" s="247"/>
      <c r="ADW6" s="247"/>
      <c r="ADX6" s="247"/>
      <c r="ADY6" s="247"/>
      <c r="ADZ6" s="247"/>
      <c r="AEA6" s="247"/>
      <c r="AEB6" s="247"/>
      <c r="AEC6" s="247"/>
      <c r="AED6" s="247"/>
      <c r="AEE6" s="247"/>
      <c r="AEF6" s="247"/>
      <c r="AEG6" s="247"/>
      <c r="AEH6" s="247"/>
      <c r="AEI6" s="247"/>
      <c r="AEJ6" s="247"/>
      <c r="AEK6" s="247"/>
      <c r="AEL6" s="247"/>
      <c r="AEM6" s="247"/>
      <c r="AEN6" s="247"/>
      <c r="AEO6" s="247"/>
      <c r="AEP6" s="247"/>
      <c r="AEQ6" s="247"/>
      <c r="AER6" s="247"/>
      <c r="AES6" s="247"/>
      <c r="AET6" s="247"/>
      <c r="AEU6" s="247"/>
      <c r="AEV6" s="247"/>
      <c r="AEW6" s="247"/>
      <c r="AEX6" s="247"/>
      <c r="AEY6" s="247"/>
      <c r="AEZ6" s="247"/>
      <c r="AFA6" s="247"/>
      <c r="AFB6" s="247"/>
      <c r="AFC6" s="247"/>
      <c r="AFD6" s="247"/>
      <c r="AFE6" s="247"/>
      <c r="AFF6" s="247"/>
      <c r="AFG6" s="247"/>
      <c r="AFH6" s="247"/>
      <c r="AFI6" s="247"/>
      <c r="AFJ6" s="247"/>
      <c r="AFK6" s="247"/>
      <c r="AFL6" s="247"/>
      <c r="AFM6" s="247"/>
      <c r="AFN6" s="247"/>
      <c r="AFO6" s="247"/>
      <c r="AFP6" s="247"/>
      <c r="AFQ6" s="247"/>
      <c r="AFR6" s="247"/>
      <c r="AFS6" s="247"/>
      <c r="AFT6" s="247"/>
      <c r="AFU6" s="247"/>
      <c r="AFV6" s="247"/>
      <c r="AFW6" s="247"/>
      <c r="AFX6" s="247"/>
      <c r="AFY6" s="247"/>
      <c r="AFZ6" s="247"/>
      <c r="AGA6" s="247"/>
      <c r="AGB6" s="247"/>
      <c r="AGC6" s="247"/>
      <c r="AGD6" s="247"/>
      <c r="AGE6" s="247"/>
      <c r="AGF6" s="247"/>
      <c r="AGG6" s="247"/>
      <c r="AGH6" s="247"/>
      <c r="AGI6" s="247"/>
      <c r="AGJ6" s="247"/>
      <c r="AGK6" s="247"/>
      <c r="AGL6" s="247"/>
      <c r="AGM6" s="247"/>
      <c r="AGN6" s="247"/>
      <c r="AGO6" s="247"/>
      <c r="AGP6" s="247"/>
      <c r="AGQ6" s="247"/>
      <c r="AGR6" s="247"/>
      <c r="AGS6" s="247"/>
      <c r="AGT6" s="247"/>
      <c r="AGU6" s="247"/>
      <c r="AGV6" s="247"/>
      <c r="AGW6" s="247"/>
      <c r="AGX6" s="247"/>
      <c r="AGY6" s="247"/>
      <c r="AGZ6" s="247"/>
      <c r="AHA6" s="247"/>
    </row>
    <row r="7" spans="1:885" ht="30" customHeight="1" x14ac:dyDescent="0.3">
      <c r="A7" s="242"/>
      <c r="B7" s="253"/>
      <c r="C7" s="253"/>
      <c r="D7" s="254"/>
      <c r="E7" s="249"/>
      <c r="F7" s="249"/>
      <c r="G7" s="249"/>
      <c r="H7" s="249"/>
      <c r="I7" s="249"/>
      <c r="J7" s="244"/>
      <c r="K7" s="253"/>
      <c r="L7" s="246"/>
      <c r="M7" s="249"/>
      <c r="N7" s="300"/>
      <c r="O7" s="243"/>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67"/>
      <c r="B8" s="269"/>
      <c r="C8" s="269"/>
      <c r="D8" s="272"/>
      <c r="E8" s="269"/>
      <c r="F8" s="269"/>
      <c r="G8" s="269"/>
      <c r="H8" s="269"/>
      <c r="I8" s="269"/>
      <c r="J8" s="275"/>
      <c r="K8" s="276"/>
      <c r="L8" s="270"/>
      <c r="M8" s="269"/>
      <c r="N8" s="301"/>
      <c r="O8" s="271"/>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30" customHeight="1" x14ac:dyDescent="0.3">
      <c r="A9" s="242"/>
      <c r="B9" s="256"/>
      <c r="C9" s="253"/>
      <c r="D9" s="254"/>
      <c r="E9" s="249"/>
      <c r="F9" s="249"/>
      <c r="G9" s="249"/>
      <c r="H9" s="249"/>
      <c r="I9" s="249"/>
      <c r="J9" s="246"/>
      <c r="K9" s="253"/>
      <c r="L9" s="243"/>
      <c r="M9" s="248"/>
      <c r="N9" s="297"/>
      <c r="O9" s="243"/>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72.599999999999994" customHeight="1" x14ac:dyDescent="0.3">
      <c r="A10" s="277"/>
      <c r="B10" s="269"/>
      <c r="C10" s="273"/>
      <c r="D10" s="273"/>
      <c r="E10" s="269"/>
      <c r="F10" s="273"/>
      <c r="G10" s="273"/>
      <c r="H10" s="273"/>
      <c r="I10" s="273"/>
      <c r="J10" s="278"/>
      <c r="K10" s="273"/>
      <c r="L10" s="278"/>
      <c r="M10" s="278"/>
      <c r="N10" s="318"/>
      <c r="O10" s="279"/>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30" customHeight="1" x14ac:dyDescent="0.35">
      <c r="A11" s="242"/>
      <c r="B11" s="265"/>
      <c r="C11" s="249"/>
      <c r="D11" s="249"/>
      <c r="E11" s="249"/>
      <c r="F11" s="249"/>
      <c r="G11" s="249"/>
      <c r="H11" s="249"/>
      <c r="I11" s="249"/>
      <c r="J11" s="250"/>
      <c r="K11" s="262"/>
      <c r="L11" s="243"/>
      <c r="M11" s="244"/>
      <c r="N11" s="302"/>
      <c r="O11" s="243"/>
      <c r="P11" s="245"/>
      <c r="Q11" s="245"/>
      <c r="R11" s="245"/>
      <c r="S11" s="245"/>
      <c r="T11" s="245"/>
      <c r="U11" s="245"/>
      <c r="V11" s="245"/>
      <c r="W11" s="245"/>
      <c r="X11" s="245"/>
      <c r="Y11" s="245"/>
      <c r="Z11" s="245"/>
      <c r="AA11" s="245"/>
      <c r="AB11" s="245"/>
      <c r="AC11" s="245"/>
      <c r="AD11" s="245"/>
      <c r="AE11" s="245"/>
      <c r="AF11" s="245"/>
      <c r="AG11" s="245"/>
      <c r="AH11" s="245"/>
      <c r="AI11" s="266"/>
      <c r="AJ11" s="245"/>
      <c r="AK11" s="245"/>
      <c r="AL11" s="245"/>
      <c r="AM11" s="245"/>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5"/>
      <c r="BN11" s="245"/>
      <c r="BO11" s="245"/>
      <c r="BP11" s="245"/>
      <c r="BQ11" s="245"/>
      <c r="BR11" s="245"/>
      <c r="BS11" s="245"/>
      <c r="BT11" s="245"/>
      <c r="BU11" s="245"/>
      <c r="BV11" s="245"/>
      <c r="BW11" s="245"/>
      <c r="BX11" s="245"/>
      <c r="BY11" s="245"/>
      <c r="BZ11" s="245"/>
      <c r="CA11" s="245"/>
      <c r="CB11" s="245"/>
      <c r="CC11" s="245"/>
      <c r="CD11" s="245"/>
      <c r="CE11" s="245"/>
      <c r="CF11" s="245"/>
      <c r="CG11" s="245"/>
      <c r="CH11" s="245"/>
      <c r="CI11" s="245"/>
      <c r="CJ11" s="245"/>
      <c r="CK11" s="245"/>
      <c r="CL11" s="245"/>
      <c r="CM11" s="245"/>
      <c r="CN11" s="245"/>
      <c r="CO11" s="245"/>
      <c r="CP11" s="245"/>
      <c r="CQ11" s="245"/>
      <c r="CR11" s="245"/>
      <c r="CS11" s="245"/>
      <c r="CT11" s="245"/>
      <c r="CU11" s="245"/>
      <c r="CV11" s="245"/>
      <c r="CW11" s="245"/>
      <c r="CX11" s="245"/>
      <c r="CY11" s="245"/>
      <c r="CZ11" s="245"/>
      <c r="DA11" s="245"/>
      <c r="DB11" s="245"/>
      <c r="DC11" s="245"/>
      <c r="DD11" s="245"/>
      <c r="DE11" s="245"/>
      <c r="DF11" s="245"/>
      <c r="DG11" s="245"/>
      <c r="DH11" s="245"/>
      <c r="DI11" s="245"/>
      <c r="DJ11" s="245"/>
      <c r="DK11" s="245"/>
      <c r="DL11" s="245"/>
      <c r="DM11" s="245"/>
      <c r="DN11" s="245"/>
      <c r="DO11" s="245"/>
      <c r="DP11" s="245"/>
      <c r="DQ11" s="245"/>
      <c r="DR11" s="245"/>
      <c r="DS11" s="245"/>
      <c r="DT11" s="245"/>
      <c r="DU11" s="245"/>
      <c r="DV11" s="245"/>
      <c r="DW11" s="245"/>
      <c r="DX11" s="245"/>
      <c r="DY11" s="245"/>
      <c r="DZ11" s="245"/>
      <c r="EA11" s="245"/>
      <c r="EB11" s="245"/>
      <c r="EC11" s="245"/>
      <c r="ED11" s="245"/>
      <c r="EE11" s="245"/>
      <c r="EF11" s="245"/>
      <c r="EG11" s="245"/>
      <c r="EH11" s="245"/>
      <c r="EI11" s="245"/>
      <c r="EJ11" s="245"/>
      <c r="EK11" s="245"/>
      <c r="EL11" s="245"/>
      <c r="EM11" s="245"/>
      <c r="EN11" s="245"/>
      <c r="EO11" s="245"/>
      <c r="EP11" s="245"/>
      <c r="EQ11" s="245"/>
      <c r="ER11" s="245"/>
      <c r="ES11" s="245"/>
      <c r="ET11" s="245"/>
      <c r="EU11" s="245"/>
      <c r="EV11" s="245"/>
      <c r="EW11" s="245"/>
      <c r="EX11" s="245"/>
      <c r="EY11" s="245"/>
      <c r="EZ11" s="245"/>
      <c r="FA11" s="245"/>
      <c r="FB11" s="245"/>
      <c r="FC11" s="245"/>
      <c r="FD11" s="245"/>
      <c r="FE11" s="245"/>
      <c r="FF11" s="245"/>
      <c r="FG11" s="245"/>
      <c r="FH11" s="245"/>
      <c r="FI11" s="245"/>
      <c r="FJ11" s="245"/>
      <c r="FK11" s="245"/>
      <c r="FL11" s="245"/>
      <c r="FM11" s="245"/>
      <c r="FN11" s="245"/>
      <c r="FO11" s="245"/>
      <c r="FP11" s="245"/>
      <c r="FQ11" s="245"/>
      <c r="FR11" s="245"/>
      <c r="FS11" s="245"/>
      <c r="FT11" s="245"/>
      <c r="FU11" s="245"/>
      <c r="FV11" s="245"/>
      <c r="FW11" s="245"/>
      <c r="FX11" s="245"/>
      <c r="FY11" s="245"/>
      <c r="FZ11" s="245"/>
      <c r="GA11" s="245"/>
      <c r="GB11" s="245"/>
      <c r="GC11" s="245"/>
      <c r="GD11" s="245"/>
      <c r="GE11" s="245"/>
      <c r="GF11" s="245"/>
      <c r="GG11" s="245"/>
      <c r="GH11" s="245"/>
      <c r="GI11" s="245"/>
      <c r="GJ11" s="245"/>
      <c r="GK11" s="245"/>
      <c r="GL11" s="245"/>
      <c r="GM11" s="245"/>
      <c r="GN11" s="245"/>
      <c r="GO11" s="245"/>
      <c r="GP11" s="245"/>
      <c r="GQ11" s="245"/>
      <c r="GR11" s="245"/>
      <c r="GS11" s="245"/>
      <c r="GT11" s="245"/>
      <c r="GU11" s="245"/>
      <c r="GV11" s="245"/>
      <c r="GW11" s="245"/>
      <c r="GX11" s="245"/>
      <c r="GY11" s="245"/>
      <c r="GZ11" s="245"/>
      <c r="HA11" s="245"/>
      <c r="HB11" s="245"/>
      <c r="HC11" s="245"/>
      <c r="HD11" s="245"/>
      <c r="HE11" s="245"/>
      <c r="HF11" s="245"/>
      <c r="HG11" s="245"/>
      <c r="HH11" s="245"/>
      <c r="HI11" s="245"/>
      <c r="HJ11" s="245"/>
      <c r="HK11" s="245"/>
      <c r="HL11" s="245"/>
      <c r="HM11" s="245"/>
      <c r="HN11" s="245"/>
      <c r="HO11" s="245"/>
      <c r="HP11" s="245"/>
      <c r="HQ11" s="245"/>
      <c r="HR11" s="245"/>
      <c r="HS11" s="245"/>
      <c r="HT11" s="245"/>
      <c r="HU11" s="245"/>
      <c r="HV11" s="245"/>
      <c r="HW11" s="245"/>
      <c r="HX11" s="245"/>
      <c r="HY11" s="245"/>
      <c r="HZ11" s="245"/>
      <c r="IA11" s="245"/>
      <c r="IB11" s="245"/>
      <c r="IC11" s="245"/>
      <c r="ID11" s="245"/>
      <c r="IE11" s="245"/>
      <c r="IF11" s="245"/>
      <c r="IG11" s="245"/>
      <c r="IH11" s="245"/>
      <c r="II11" s="245"/>
      <c r="IJ11" s="245"/>
      <c r="IK11" s="245"/>
      <c r="IL11" s="245"/>
      <c r="IM11" s="245"/>
      <c r="IN11" s="245"/>
      <c r="IO11" s="245"/>
      <c r="IP11" s="245"/>
      <c r="IQ11" s="245"/>
      <c r="IR11" s="245"/>
      <c r="IS11" s="245"/>
      <c r="IT11" s="245"/>
      <c r="IU11" s="245"/>
      <c r="IV11" s="245"/>
      <c r="IW11" s="245"/>
      <c r="IX11" s="245"/>
      <c r="IY11" s="245"/>
      <c r="IZ11" s="245"/>
      <c r="JA11" s="245"/>
      <c r="JB11" s="245"/>
      <c r="JC11" s="245"/>
      <c r="JD11" s="245"/>
      <c r="JE11" s="245"/>
      <c r="JF11" s="245"/>
      <c r="JG11" s="245"/>
      <c r="JH11" s="245"/>
      <c r="JI11" s="245"/>
      <c r="JJ11" s="245"/>
      <c r="JK11" s="245"/>
      <c r="JL11" s="245"/>
      <c r="JM11" s="245"/>
      <c r="JN11" s="245"/>
      <c r="JO11" s="245"/>
      <c r="JP11" s="245"/>
      <c r="JQ11" s="245"/>
      <c r="JR11" s="245"/>
      <c r="JS11" s="245"/>
      <c r="JT11" s="245"/>
      <c r="JU11" s="245"/>
      <c r="JV11" s="245"/>
      <c r="JW11" s="245"/>
      <c r="JX11" s="245"/>
      <c r="JY11" s="245"/>
      <c r="JZ11" s="245"/>
      <c r="KA11" s="245"/>
      <c r="KB11" s="245"/>
      <c r="KC11" s="245"/>
      <c r="KD11" s="245"/>
      <c r="KE11" s="245"/>
      <c r="KF11" s="245"/>
      <c r="KG11" s="245"/>
      <c r="KH11" s="245"/>
      <c r="KI11" s="245"/>
      <c r="KJ11" s="245"/>
      <c r="KK11" s="245"/>
      <c r="KL11" s="245"/>
      <c r="KM11" s="245"/>
      <c r="KN11" s="245"/>
      <c r="KO11" s="245"/>
      <c r="KP11" s="245"/>
      <c r="KQ11" s="245"/>
      <c r="KR11" s="245"/>
      <c r="KS11" s="245"/>
      <c r="KT11" s="245"/>
      <c r="KU11" s="245"/>
      <c r="KV11" s="245"/>
      <c r="KW11" s="245"/>
      <c r="KX11" s="245"/>
      <c r="KY11" s="245"/>
      <c r="KZ11" s="245"/>
      <c r="LA11" s="245"/>
      <c r="LB11" s="245"/>
      <c r="LC11" s="245"/>
      <c r="LD11" s="245"/>
      <c r="LE11" s="245"/>
      <c r="LF11" s="245"/>
      <c r="LG11" s="245"/>
      <c r="LH11" s="245"/>
      <c r="LI11" s="245"/>
      <c r="LJ11" s="245"/>
      <c r="LK11" s="245"/>
      <c r="LL11" s="245"/>
      <c r="LM11" s="245"/>
      <c r="LN11" s="245"/>
      <c r="LO11" s="245"/>
      <c r="LP11" s="245"/>
      <c r="LQ11" s="245"/>
      <c r="LR11" s="245"/>
      <c r="LS11" s="245"/>
      <c r="LT11" s="245"/>
      <c r="LU11" s="245"/>
      <c r="LV11" s="245"/>
      <c r="LW11" s="245"/>
      <c r="LX11" s="245"/>
      <c r="LY11" s="245"/>
      <c r="LZ11" s="245"/>
      <c r="MA11" s="245"/>
      <c r="MB11" s="245"/>
      <c r="MC11" s="245"/>
      <c r="MD11" s="245"/>
      <c r="ME11" s="245"/>
      <c r="MF11" s="245"/>
      <c r="MG11" s="245"/>
      <c r="MH11" s="245"/>
      <c r="MI11" s="245"/>
      <c r="MJ11" s="245"/>
      <c r="MK11" s="245"/>
      <c r="ML11" s="245"/>
      <c r="MM11" s="245"/>
      <c r="MN11" s="245"/>
      <c r="MO11" s="245"/>
      <c r="MP11" s="245"/>
      <c r="MQ11" s="245"/>
      <c r="MR11" s="245"/>
      <c r="MS11" s="245"/>
      <c r="MT11" s="245"/>
      <c r="MU11" s="245"/>
      <c r="MV11" s="245"/>
      <c r="MW11" s="245"/>
      <c r="MX11" s="245"/>
      <c r="MY11" s="245"/>
      <c r="MZ11" s="245"/>
      <c r="NA11" s="245"/>
      <c r="NB11" s="245"/>
      <c r="NC11" s="245"/>
      <c r="ND11" s="245"/>
      <c r="NE11" s="245"/>
      <c r="NF11" s="245"/>
      <c r="NG11" s="245"/>
      <c r="NH11" s="245"/>
      <c r="NI11" s="245"/>
      <c r="NJ11" s="245"/>
      <c r="NK11" s="245"/>
      <c r="NL11" s="245"/>
      <c r="NM11" s="245"/>
      <c r="NN11" s="245"/>
      <c r="NO11" s="245"/>
      <c r="NP11" s="245"/>
      <c r="NQ11" s="245"/>
      <c r="NR11" s="245"/>
      <c r="NS11" s="245"/>
      <c r="NT11" s="245"/>
      <c r="NU11" s="245"/>
      <c r="NV11" s="245"/>
      <c r="NW11" s="245"/>
      <c r="NX11" s="245"/>
      <c r="NY11" s="245"/>
      <c r="NZ11" s="245"/>
      <c r="OA11" s="245"/>
      <c r="OB11" s="245"/>
      <c r="OC11" s="245"/>
      <c r="OD11" s="245"/>
      <c r="OE11" s="245"/>
      <c r="OF11" s="245"/>
      <c r="OG11" s="245"/>
      <c r="OH11" s="245"/>
      <c r="OI11" s="245"/>
      <c r="OJ11" s="245"/>
      <c r="OK11" s="245"/>
      <c r="OL11" s="245"/>
      <c r="OM11" s="245"/>
      <c r="ON11" s="245"/>
      <c r="OO11" s="245"/>
      <c r="OP11" s="245"/>
      <c r="OQ11" s="245"/>
      <c r="OR11" s="245"/>
      <c r="OS11" s="245"/>
      <c r="OT11" s="245"/>
      <c r="OU11" s="245"/>
      <c r="OV11" s="245"/>
      <c r="OW11" s="245"/>
      <c r="OX11" s="245"/>
      <c r="OY11" s="245"/>
      <c r="OZ11" s="245"/>
      <c r="PA11" s="245"/>
      <c r="PB11" s="245"/>
      <c r="PC11" s="245"/>
      <c r="PD11" s="245"/>
      <c r="PE11" s="245"/>
      <c r="PF11" s="245"/>
      <c r="PG11" s="245"/>
      <c r="PH11" s="245"/>
      <c r="PI11" s="245"/>
      <c r="PJ11" s="245"/>
      <c r="PK11" s="245"/>
      <c r="PL11" s="245"/>
      <c r="PM11" s="245"/>
      <c r="PN11" s="245"/>
      <c r="PO11" s="245"/>
      <c r="PP11" s="245"/>
      <c r="PQ11" s="245"/>
      <c r="PR11" s="245"/>
      <c r="PS11" s="245"/>
      <c r="PT11" s="245"/>
      <c r="PU11" s="245"/>
      <c r="PV11" s="245"/>
      <c r="PW11" s="245"/>
      <c r="PX11" s="245"/>
      <c r="PY11" s="245"/>
      <c r="PZ11" s="245"/>
      <c r="QA11" s="245"/>
      <c r="QB11" s="245"/>
      <c r="QC11" s="245"/>
      <c r="QD11" s="245"/>
      <c r="QE11" s="245"/>
      <c r="QF11" s="245"/>
      <c r="QG11" s="245"/>
      <c r="QH11" s="245"/>
      <c r="QI11" s="245"/>
      <c r="QJ11" s="245"/>
      <c r="QK11" s="245"/>
      <c r="QL11" s="245"/>
      <c r="QM11" s="245"/>
      <c r="QN11" s="245"/>
      <c r="QO11" s="245"/>
      <c r="QP11" s="245"/>
      <c r="QQ11" s="245"/>
      <c r="QR11" s="245"/>
      <c r="QS11" s="245"/>
      <c r="QT11" s="245"/>
      <c r="QU11" s="245"/>
      <c r="QV11" s="245"/>
      <c r="QW11" s="245"/>
      <c r="QX11" s="245"/>
      <c r="QY11" s="245"/>
      <c r="QZ11" s="245"/>
      <c r="RA11" s="245"/>
      <c r="RB11" s="245"/>
      <c r="RC11" s="245"/>
      <c r="RD11" s="245"/>
      <c r="RE11" s="245"/>
      <c r="RF11" s="245"/>
      <c r="RG11" s="245"/>
      <c r="RH11" s="245"/>
      <c r="RI11" s="245"/>
      <c r="RJ11" s="245"/>
      <c r="RK11" s="245"/>
      <c r="RL11" s="245"/>
      <c r="RM11" s="245"/>
      <c r="RN11" s="245"/>
      <c r="RO11" s="245"/>
      <c r="RP11" s="245"/>
      <c r="RQ11" s="245"/>
      <c r="RR11" s="245"/>
      <c r="RS11" s="245"/>
      <c r="RT11" s="245"/>
      <c r="RU11" s="245"/>
      <c r="RV11" s="245"/>
      <c r="RW11" s="245"/>
      <c r="RX11" s="245"/>
      <c r="RY11" s="245"/>
      <c r="RZ11" s="245"/>
      <c r="SA11" s="245"/>
      <c r="SB11" s="245"/>
      <c r="SC11" s="245"/>
      <c r="SD11" s="245"/>
      <c r="SE11" s="245"/>
      <c r="SF11" s="245"/>
      <c r="SG11" s="245"/>
      <c r="SH11" s="245"/>
      <c r="SI11" s="245"/>
      <c r="SJ11" s="245"/>
      <c r="SK11" s="245"/>
      <c r="SL11" s="245"/>
      <c r="SM11" s="245"/>
      <c r="SN11" s="245"/>
      <c r="SO11" s="245"/>
      <c r="SP11" s="245"/>
      <c r="SQ11" s="245"/>
      <c r="SR11" s="245"/>
      <c r="SS11" s="245"/>
      <c r="ST11" s="245"/>
      <c r="SU11" s="245"/>
      <c r="SV11" s="245"/>
      <c r="SW11" s="245"/>
      <c r="SX11" s="245"/>
      <c r="SY11" s="245"/>
      <c r="SZ11" s="245"/>
      <c r="TA11" s="245"/>
      <c r="TB11" s="245"/>
      <c r="TC11" s="245"/>
      <c r="TD11" s="245"/>
      <c r="TE11" s="245"/>
      <c r="TF11" s="245"/>
      <c r="TG11" s="245"/>
      <c r="TH11" s="245"/>
      <c r="TI11" s="245"/>
      <c r="TJ11" s="245"/>
      <c r="TK11" s="245"/>
      <c r="TL11" s="245"/>
      <c r="TM11" s="245"/>
      <c r="TN11" s="245"/>
      <c r="TO11" s="245"/>
      <c r="TP11" s="245"/>
      <c r="TQ11" s="245"/>
      <c r="TR11" s="245"/>
      <c r="TS11" s="245"/>
      <c r="TT11" s="245"/>
      <c r="TU11" s="245"/>
      <c r="TV11" s="245"/>
      <c r="TW11" s="245"/>
      <c r="TX11" s="245"/>
      <c r="TY11" s="245"/>
      <c r="TZ11" s="245"/>
      <c r="UA11" s="245"/>
      <c r="UB11" s="245"/>
      <c r="UC11" s="245"/>
      <c r="UD11" s="245"/>
      <c r="UE11" s="245"/>
      <c r="UF11" s="245"/>
      <c r="UG11" s="245"/>
      <c r="UH11" s="245"/>
      <c r="UI11" s="245"/>
      <c r="UJ11" s="245"/>
      <c r="UK11" s="245"/>
      <c r="UL11" s="245"/>
      <c r="UM11" s="245"/>
      <c r="UN11" s="245"/>
      <c r="UO11" s="245"/>
      <c r="UP11" s="245"/>
      <c r="UQ11" s="245"/>
      <c r="UR11" s="245"/>
      <c r="US11" s="245"/>
      <c r="UT11" s="245"/>
      <c r="UU11" s="245"/>
      <c r="UV11" s="245"/>
      <c r="UW11" s="245"/>
      <c r="UX11" s="245"/>
      <c r="UY11" s="245"/>
      <c r="UZ11" s="245"/>
      <c r="VA11" s="245"/>
      <c r="VB11" s="245"/>
      <c r="VC11" s="245"/>
      <c r="VD11" s="245"/>
      <c r="VE11" s="245"/>
      <c r="VF11" s="245"/>
      <c r="VG11" s="245"/>
      <c r="VH11" s="245"/>
      <c r="VI11" s="245"/>
      <c r="VJ11" s="245"/>
      <c r="VK11" s="245"/>
      <c r="VL11" s="245"/>
      <c r="VM11" s="245"/>
      <c r="VN11" s="245"/>
      <c r="VO11" s="245"/>
      <c r="VP11" s="245"/>
      <c r="VQ11" s="245"/>
      <c r="VR11" s="245"/>
      <c r="VS11" s="245"/>
      <c r="VT11" s="245"/>
      <c r="VU11" s="245"/>
      <c r="VV11" s="245"/>
      <c r="VW11" s="245"/>
      <c r="VX11" s="245"/>
      <c r="VY11" s="245"/>
      <c r="VZ11" s="245"/>
      <c r="WA11" s="245"/>
      <c r="WB11" s="245"/>
      <c r="WC11" s="245"/>
      <c r="WD11" s="245"/>
      <c r="WE11" s="245"/>
      <c r="WF11" s="245"/>
      <c r="WG11" s="245"/>
      <c r="WH11" s="245"/>
      <c r="WI11" s="245"/>
      <c r="WJ11" s="245"/>
      <c r="WK11" s="245"/>
      <c r="WL11" s="245"/>
      <c r="WM11" s="245"/>
      <c r="WN11" s="245"/>
      <c r="WO11" s="245"/>
      <c r="WP11" s="245"/>
      <c r="WQ11" s="245"/>
      <c r="WR11" s="245"/>
      <c r="WS11" s="245"/>
      <c r="WT11" s="245"/>
      <c r="WU11" s="245"/>
      <c r="WV11" s="245"/>
      <c r="WW11" s="245"/>
      <c r="WX11" s="245"/>
      <c r="WY11" s="245"/>
      <c r="WZ11" s="245"/>
      <c r="XA11" s="245"/>
      <c r="XB11" s="245"/>
      <c r="XC11" s="245"/>
      <c r="XD11" s="245"/>
      <c r="XE11" s="245"/>
      <c r="XF11" s="245"/>
      <c r="XG11" s="245"/>
      <c r="XH11" s="245"/>
      <c r="XI11" s="245"/>
      <c r="XJ11" s="245"/>
      <c r="XK11" s="245"/>
      <c r="XL11" s="245"/>
      <c r="XM11" s="245"/>
      <c r="XN11" s="245"/>
      <c r="XO11" s="245"/>
      <c r="XP11" s="245"/>
      <c r="XQ11" s="245"/>
      <c r="XR11" s="245"/>
      <c r="XS11" s="245"/>
      <c r="XT11" s="245"/>
      <c r="XU11" s="245"/>
      <c r="XV11" s="245"/>
      <c r="XW11" s="245"/>
      <c r="XX11" s="245"/>
      <c r="XY11" s="245"/>
      <c r="XZ11" s="245"/>
      <c r="YA11" s="245"/>
      <c r="YB11" s="245"/>
      <c r="YC11" s="245"/>
      <c r="YD11" s="245"/>
      <c r="YE11" s="245"/>
      <c r="YF11" s="245"/>
      <c r="YG11" s="245"/>
      <c r="YH11" s="245"/>
      <c r="YI11" s="245"/>
      <c r="YJ11" s="245"/>
      <c r="YK11" s="245"/>
      <c r="YL11" s="245"/>
      <c r="YM11" s="245"/>
      <c r="YN11" s="245"/>
      <c r="YO11" s="245"/>
      <c r="YP11" s="245"/>
      <c r="YQ11" s="245"/>
      <c r="YR11" s="245"/>
      <c r="YS11" s="245"/>
      <c r="YT11" s="245"/>
      <c r="YU11" s="245"/>
      <c r="YV11" s="245"/>
      <c r="YW11" s="245"/>
      <c r="YX11" s="245"/>
      <c r="YY11" s="245"/>
      <c r="YZ11" s="245"/>
      <c r="ZA11" s="245"/>
      <c r="ZB11" s="245"/>
      <c r="ZC11" s="245"/>
      <c r="ZD11" s="245"/>
      <c r="ZE11" s="245"/>
      <c r="ZF11" s="245"/>
      <c r="ZG11" s="245"/>
      <c r="ZH11" s="245"/>
      <c r="ZI11" s="245"/>
      <c r="ZJ11" s="245"/>
      <c r="ZK11" s="245"/>
      <c r="ZL11" s="245"/>
      <c r="ZM11" s="245"/>
      <c r="ZN11" s="245"/>
      <c r="ZO11" s="245"/>
      <c r="ZP11" s="245"/>
      <c r="ZQ11" s="245"/>
      <c r="ZR11" s="245"/>
      <c r="ZS11" s="245"/>
      <c r="ZT11" s="245"/>
      <c r="ZU11" s="245"/>
      <c r="ZV11" s="245"/>
      <c r="ZW11" s="245"/>
      <c r="ZX11" s="245"/>
      <c r="ZY11" s="245"/>
      <c r="ZZ11" s="245"/>
      <c r="AAA11" s="245"/>
      <c r="AAB11" s="245"/>
      <c r="AAC11" s="245"/>
      <c r="AAD11" s="245"/>
      <c r="AAE11" s="245"/>
      <c r="AAF11" s="245"/>
      <c r="AAG11" s="245"/>
      <c r="AAH11" s="245"/>
      <c r="AAI11" s="245"/>
      <c r="AAJ11" s="245"/>
      <c r="AAK11" s="245"/>
      <c r="AAL11" s="245"/>
      <c r="AAM11" s="245"/>
      <c r="AAN11" s="245"/>
      <c r="AAO11" s="245"/>
      <c r="AAP11" s="245"/>
      <c r="AAQ11" s="245"/>
      <c r="AAR11" s="245"/>
      <c r="AAS11" s="245"/>
      <c r="AAT11" s="245"/>
      <c r="AAU11" s="245"/>
      <c r="AAV11" s="245"/>
      <c r="AAW11" s="245"/>
      <c r="AAX11" s="245"/>
      <c r="AAY11" s="245"/>
      <c r="AAZ11" s="245"/>
      <c r="ABA11" s="245"/>
      <c r="ABB11" s="245"/>
      <c r="ABC11" s="245"/>
      <c r="ABD11" s="245"/>
      <c r="ABE11" s="245"/>
      <c r="ABF11" s="245"/>
      <c r="ABG11" s="245"/>
      <c r="ABH11" s="245"/>
      <c r="ABI11" s="245"/>
      <c r="ABJ11" s="245"/>
      <c r="ABK11" s="245"/>
      <c r="ABL11" s="245"/>
      <c r="ABM11" s="245"/>
      <c r="ABN11" s="245"/>
      <c r="ABO11" s="245"/>
      <c r="ABP11" s="245"/>
      <c r="ABQ11" s="245"/>
      <c r="ABR11" s="245"/>
      <c r="ABS11" s="245"/>
      <c r="ABT11" s="245"/>
      <c r="ABU11" s="245"/>
      <c r="ABV11" s="245"/>
      <c r="ABW11" s="245"/>
      <c r="ABX11" s="245"/>
      <c r="ABY11" s="245"/>
      <c r="ABZ11" s="245"/>
      <c r="ACA11" s="245"/>
      <c r="ACB11" s="245"/>
      <c r="ACC11" s="245"/>
      <c r="ACD11" s="245"/>
      <c r="ACE11" s="245"/>
      <c r="ACF11" s="245"/>
      <c r="ACG11" s="245"/>
      <c r="ACH11" s="245"/>
      <c r="ACI11" s="245"/>
      <c r="ACJ11" s="245"/>
      <c r="ACK11" s="245"/>
      <c r="ACL11" s="245"/>
      <c r="ACM11" s="245"/>
      <c r="ACN11" s="245"/>
      <c r="ACO11" s="245"/>
      <c r="ACP11" s="245"/>
      <c r="ACQ11" s="245"/>
      <c r="ACR11" s="245"/>
      <c r="ACS11" s="245"/>
      <c r="ACT11" s="245"/>
      <c r="ACU11" s="245"/>
      <c r="ACV11" s="245"/>
      <c r="ACW11" s="245"/>
      <c r="ACX11" s="245"/>
      <c r="ACY11" s="245"/>
      <c r="ACZ11" s="245"/>
      <c r="ADA11" s="245"/>
      <c r="ADB11" s="245"/>
      <c r="ADC11" s="245"/>
      <c r="ADD11" s="245"/>
      <c r="ADE11" s="245"/>
      <c r="ADF11" s="245"/>
      <c r="ADG11" s="245"/>
      <c r="ADH11" s="245"/>
      <c r="ADI11" s="245"/>
      <c r="ADJ11" s="245"/>
      <c r="ADK11" s="245"/>
      <c r="ADL11" s="245"/>
      <c r="ADM11" s="245"/>
      <c r="ADN11" s="245"/>
      <c r="ADO11" s="245"/>
      <c r="ADP11" s="245"/>
      <c r="ADQ11" s="245"/>
      <c r="ADR11" s="245"/>
      <c r="ADS11" s="245"/>
      <c r="ADT11" s="245"/>
      <c r="ADU11" s="245"/>
      <c r="ADV11" s="245"/>
      <c r="ADW11" s="245"/>
      <c r="ADX11" s="245"/>
      <c r="ADY11" s="245"/>
      <c r="ADZ11" s="245"/>
      <c r="AEA11" s="245"/>
      <c r="AEB11" s="245"/>
      <c r="AEC11" s="245"/>
      <c r="AED11" s="245"/>
      <c r="AEE11" s="245"/>
      <c r="AEF11" s="245"/>
      <c r="AEG11" s="245"/>
      <c r="AEH11" s="245"/>
      <c r="AEI11" s="245"/>
      <c r="AEJ11" s="245"/>
      <c r="AEK11" s="245"/>
      <c r="AEL11" s="245"/>
      <c r="AEM11" s="245"/>
      <c r="AEN11" s="245"/>
      <c r="AEO11" s="245"/>
      <c r="AEP11" s="245"/>
      <c r="AEQ11" s="245"/>
      <c r="AER11" s="245"/>
      <c r="AES11" s="245"/>
      <c r="AET11" s="245"/>
      <c r="AEU11" s="245"/>
      <c r="AEV11" s="245"/>
      <c r="AEW11" s="245"/>
      <c r="AEX11" s="245"/>
      <c r="AEY11" s="245"/>
      <c r="AEZ11" s="245"/>
      <c r="AFA11" s="245"/>
      <c r="AFB11" s="245"/>
      <c r="AFC11" s="245"/>
      <c r="AFD11" s="245"/>
      <c r="AFE11" s="245"/>
      <c r="AFF11" s="245"/>
      <c r="AFG11" s="245"/>
      <c r="AFH11" s="245"/>
      <c r="AFI11" s="245"/>
      <c r="AFJ11" s="245"/>
      <c r="AFK11" s="245"/>
      <c r="AFL11" s="245"/>
      <c r="AFM11" s="245"/>
      <c r="AFN11" s="245"/>
      <c r="AFO11" s="245"/>
      <c r="AFP11" s="245"/>
      <c r="AFQ11" s="245"/>
      <c r="AFR11" s="245"/>
      <c r="AFS11" s="245"/>
      <c r="AFT11" s="245"/>
      <c r="AFU11" s="245"/>
      <c r="AFV11" s="245"/>
      <c r="AFW11" s="245"/>
      <c r="AFX11" s="245"/>
      <c r="AFY11" s="245"/>
      <c r="AFZ11" s="245"/>
      <c r="AGA11" s="245"/>
      <c r="AGB11" s="245"/>
      <c r="AGC11" s="245"/>
      <c r="AGD11" s="245"/>
      <c r="AGE11" s="245"/>
      <c r="AGF11" s="245"/>
      <c r="AGG11" s="245"/>
      <c r="AGH11" s="245"/>
      <c r="AGI11" s="245"/>
      <c r="AGJ11" s="245"/>
      <c r="AGK11" s="245"/>
      <c r="AGL11" s="245"/>
      <c r="AGM11" s="245"/>
      <c r="AGN11" s="245"/>
      <c r="AGO11" s="245"/>
      <c r="AGP11" s="245"/>
      <c r="AGQ11" s="245"/>
      <c r="AGR11" s="245"/>
      <c r="AGS11" s="245"/>
      <c r="AGT11" s="245"/>
      <c r="AGU11" s="245"/>
      <c r="AGV11" s="245"/>
      <c r="AGW11" s="245"/>
      <c r="AGX11" s="245"/>
      <c r="AGY11" s="245"/>
      <c r="AGZ11" s="245"/>
      <c r="AHA11" s="245"/>
    </row>
    <row r="12" spans="1:885" ht="62.4" customHeight="1" x14ac:dyDescent="0.3">
      <c r="A12" s="277"/>
      <c r="B12" s="268"/>
      <c r="C12" s="269"/>
      <c r="D12" s="269"/>
      <c r="E12" s="269"/>
      <c r="F12" s="269"/>
      <c r="G12" s="269"/>
      <c r="H12" s="269"/>
      <c r="I12" s="269"/>
      <c r="J12" s="274"/>
      <c r="K12" s="273"/>
      <c r="L12" s="269"/>
      <c r="M12" s="274"/>
      <c r="N12" s="298"/>
      <c r="O12" s="27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251"/>
      <c r="BA12" s="251"/>
      <c r="BB12" s="251"/>
      <c r="BC12" s="251"/>
      <c r="BD12" s="251"/>
      <c r="BE12" s="251"/>
      <c r="BF12" s="251"/>
      <c r="BG12" s="251"/>
      <c r="BH12" s="251"/>
      <c r="BI12" s="251"/>
      <c r="BJ12" s="251"/>
      <c r="BK12" s="251"/>
      <c r="BL12" s="251"/>
      <c r="BM12" s="251"/>
      <c r="BN12" s="251"/>
      <c r="BO12" s="251"/>
      <c r="BP12" s="251"/>
      <c r="BQ12" s="251"/>
      <c r="BR12" s="251"/>
      <c r="BS12" s="251"/>
      <c r="BT12" s="251"/>
      <c r="BU12" s="251"/>
      <c r="BV12" s="251"/>
      <c r="BW12" s="251"/>
      <c r="BX12" s="251"/>
      <c r="BY12" s="251"/>
      <c r="BZ12" s="251"/>
      <c r="CA12" s="251"/>
      <c r="CB12" s="251"/>
      <c r="CC12" s="251"/>
      <c r="CD12" s="251"/>
      <c r="CE12" s="251"/>
      <c r="CF12" s="251"/>
      <c r="CG12" s="251"/>
      <c r="CH12" s="251"/>
      <c r="CI12" s="251"/>
      <c r="CJ12" s="251"/>
      <c r="CK12" s="251"/>
      <c r="CL12" s="251"/>
      <c r="CM12" s="251"/>
      <c r="CN12" s="251"/>
      <c r="CO12" s="251"/>
      <c r="CP12" s="251"/>
      <c r="CQ12" s="251"/>
      <c r="CR12" s="251"/>
      <c r="CS12" s="251"/>
      <c r="CT12" s="251"/>
      <c r="CU12" s="251"/>
      <c r="CV12" s="251"/>
      <c r="CW12" s="251"/>
      <c r="CX12" s="251"/>
      <c r="CY12" s="251"/>
      <c r="CZ12" s="251"/>
      <c r="DA12" s="251"/>
      <c r="DB12" s="251"/>
      <c r="DC12" s="251"/>
      <c r="DD12" s="251"/>
      <c r="DE12" s="251"/>
      <c r="DF12" s="251"/>
      <c r="DG12" s="251"/>
      <c r="DH12" s="251"/>
      <c r="DI12" s="251"/>
      <c r="DJ12" s="251"/>
      <c r="DK12" s="251"/>
      <c r="DL12" s="251"/>
      <c r="DM12" s="251"/>
      <c r="DN12" s="251"/>
      <c r="DO12" s="251"/>
      <c r="DP12" s="251"/>
      <c r="DQ12" s="251"/>
      <c r="DR12" s="251"/>
      <c r="DS12" s="251"/>
      <c r="DT12" s="251"/>
      <c r="DU12" s="251"/>
      <c r="DV12" s="251"/>
      <c r="DW12" s="251"/>
      <c r="DX12" s="251"/>
      <c r="DY12" s="251"/>
      <c r="DZ12" s="251"/>
      <c r="EA12" s="251"/>
      <c r="EB12" s="251"/>
      <c r="EC12" s="251"/>
      <c r="ED12" s="251"/>
      <c r="EE12" s="251"/>
      <c r="EF12" s="251"/>
      <c r="EG12" s="251"/>
      <c r="EH12" s="251"/>
      <c r="EI12" s="251"/>
      <c r="EJ12" s="251"/>
      <c r="EK12" s="251"/>
      <c r="EL12" s="251"/>
      <c r="EM12" s="251"/>
      <c r="EN12" s="251"/>
      <c r="EO12" s="251"/>
      <c r="EP12" s="251"/>
      <c r="EQ12" s="251"/>
      <c r="ER12" s="251"/>
      <c r="ES12" s="251"/>
      <c r="ET12" s="251"/>
      <c r="EU12" s="251"/>
      <c r="EV12" s="251"/>
      <c r="EW12" s="251"/>
      <c r="EX12" s="251"/>
      <c r="EY12" s="251"/>
      <c r="EZ12" s="251"/>
      <c r="FA12" s="251"/>
      <c r="FB12" s="251"/>
      <c r="FC12" s="251"/>
      <c r="FD12" s="251"/>
      <c r="FE12" s="251"/>
      <c r="FF12" s="251"/>
      <c r="FG12" s="251"/>
      <c r="FH12" s="251"/>
      <c r="FI12" s="251"/>
      <c r="FJ12" s="251"/>
      <c r="FK12" s="251"/>
      <c r="FL12" s="251"/>
      <c r="FM12" s="251"/>
      <c r="FN12" s="251"/>
      <c r="FO12" s="251"/>
      <c r="FP12" s="251"/>
      <c r="FQ12" s="251"/>
      <c r="FR12" s="251"/>
      <c r="FS12" s="251"/>
      <c r="FT12" s="251"/>
      <c r="FU12" s="251"/>
      <c r="FV12" s="251"/>
      <c r="FW12" s="251"/>
      <c r="FX12" s="251"/>
      <c r="FY12" s="251"/>
      <c r="FZ12" s="251"/>
      <c r="GA12" s="251"/>
      <c r="GB12" s="251"/>
      <c r="GC12" s="251"/>
      <c r="GD12" s="251"/>
      <c r="GE12" s="251"/>
      <c r="GF12" s="251"/>
      <c r="GG12" s="251"/>
      <c r="GH12" s="251"/>
      <c r="GI12" s="251"/>
      <c r="GJ12" s="251"/>
      <c r="GK12" s="251"/>
      <c r="GL12" s="251"/>
      <c r="GM12" s="251"/>
      <c r="GN12" s="251"/>
      <c r="GO12" s="251"/>
      <c r="GP12" s="251"/>
      <c r="GQ12" s="251"/>
      <c r="GR12" s="251"/>
      <c r="GS12" s="251"/>
      <c r="GT12" s="251"/>
      <c r="GU12" s="251"/>
      <c r="GV12" s="251"/>
      <c r="GW12" s="251"/>
      <c r="GX12" s="251"/>
      <c r="GY12" s="251"/>
      <c r="GZ12" s="251"/>
      <c r="HA12" s="251"/>
      <c r="HB12" s="251"/>
      <c r="HC12" s="251"/>
      <c r="HD12" s="251"/>
      <c r="HE12" s="251"/>
      <c r="HF12" s="251"/>
      <c r="HG12" s="251"/>
      <c r="HH12" s="251"/>
      <c r="HI12" s="251"/>
      <c r="HJ12" s="251"/>
      <c r="HK12" s="251"/>
      <c r="HL12" s="251"/>
      <c r="HM12" s="251"/>
      <c r="HN12" s="251"/>
      <c r="HO12" s="251"/>
      <c r="HP12" s="251"/>
      <c r="HQ12" s="251"/>
      <c r="HR12" s="251"/>
      <c r="HS12" s="251"/>
      <c r="HT12" s="251"/>
      <c r="HU12" s="251"/>
      <c r="HV12" s="251"/>
      <c r="HW12" s="251"/>
      <c r="HX12" s="251"/>
      <c r="HY12" s="251"/>
      <c r="HZ12" s="251"/>
      <c r="IA12" s="251"/>
      <c r="IB12" s="251"/>
      <c r="IC12" s="251"/>
      <c r="ID12" s="251"/>
      <c r="IE12" s="251"/>
      <c r="IF12" s="251"/>
      <c r="IG12" s="251"/>
      <c r="IH12" s="251"/>
      <c r="II12" s="251"/>
      <c r="IJ12" s="251"/>
      <c r="IK12" s="251"/>
      <c r="IL12" s="251"/>
      <c r="IM12" s="251"/>
      <c r="IN12" s="251"/>
      <c r="IO12" s="251"/>
      <c r="IP12" s="251"/>
      <c r="IQ12" s="251"/>
      <c r="IR12" s="251"/>
      <c r="IS12" s="251"/>
      <c r="IT12" s="251"/>
      <c r="IU12" s="251"/>
      <c r="IV12" s="251"/>
      <c r="IW12" s="251"/>
      <c r="IX12" s="251"/>
      <c r="IY12" s="251"/>
      <c r="IZ12" s="251"/>
      <c r="JA12" s="251"/>
      <c r="JB12" s="251"/>
      <c r="JC12" s="251"/>
      <c r="JD12" s="251"/>
      <c r="JE12" s="251"/>
      <c r="JF12" s="251"/>
      <c r="JG12" s="251"/>
      <c r="JH12" s="251"/>
      <c r="JI12" s="251"/>
      <c r="JJ12" s="251"/>
      <c r="JK12" s="251"/>
      <c r="JL12" s="251"/>
      <c r="JM12" s="251"/>
      <c r="JN12" s="251"/>
      <c r="JO12" s="251"/>
      <c r="JP12" s="251"/>
      <c r="JQ12" s="251"/>
      <c r="JR12" s="251"/>
      <c r="JS12" s="251"/>
      <c r="JT12" s="251"/>
      <c r="JU12" s="251"/>
      <c r="JV12" s="251"/>
      <c r="JW12" s="251"/>
      <c r="JX12" s="251"/>
      <c r="JY12" s="251"/>
      <c r="JZ12" s="251"/>
      <c r="KA12" s="251"/>
      <c r="KB12" s="251"/>
      <c r="KC12" s="251"/>
      <c r="KD12" s="251"/>
      <c r="KE12" s="251"/>
      <c r="KF12" s="251"/>
      <c r="KG12" s="251"/>
      <c r="KH12" s="251"/>
      <c r="KI12" s="251"/>
      <c r="KJ12" s="251"/>
      <c r="KK12" s="251"/>
      <c r="KL12" s="251"/>
      <c r="KM12" s="251"/>
      <c r="KN12" s="251"/>
      <c r="KO12" s="251"/>
      <c r="KP12" s="251"/>
      <c r="KQ12" s="251"/>
      <c r="KR12" s="251"/>
      <c r="KS12" s="251"/>
      <c r="KT12" s="251"/>
      <c r="KU12" s="251"/>
      <c r="KV12" s="251"/>
      <c r="KW12" s="251"/>
      <c r="KX12" s="251"/>
      <c r="KY12" s="251"/>
      <c r="KZ12" s="251"/>
      <c r="LA12" s="251"/>
      <c r="LB12" s="251"/>
      <c r="LC12" s="251"/>
      <c r="LD12" s="251"/>
      <c r="LE12" s="251"/>
      <c r="LF12" s="251"/>
      <c r="LG12" s="251"/>
      <c r="LH12" s="251"/>
      <c r="LI12" s="251"/>
      <c r="LJ12" s="251"/>
      <c r="LK12" s="251"/>
      <c r="LL12" s="251"/>
      <c r="LM12" s="251"/>
      <c r="LN12" s="251"/>
      <c r="LO12" s="251"/>
      <c r="LP12" s="251"/>
      <c r="LQ12" s="251"/>
      <c r="LR12" s="251"/>
      <c r="LS12" s="251"/>
      <c r="LT12" s="251"/>
      <c r="LU12" s="251"/>
      <c r="LV12" s="251"/>
      <c r="LW12" s="251"/>
      <c r="LX12" s="251"/>
      <c r="LY12" s="251"/>
      <c r="LZ12" s="251"/>
      <c r="MA12" s="251"/>
      <c r="MB12" s="251"/>
      <c r="MC12" s="251"/>
      <c r="MD12" s="251"/>
      <c r="ME12" s="251"/>
      <c r="MF12" s="251"/>
      <c r="MG12" s="251"/>
      <c r="MH12" s="251"/>
      <c r="MI12" s="251"/>
      <c r="MJ12" s="251"/>
      <c r="MK12" s="251"/>
      <c r="ML12" s="251"/>
      <c r="MM12" s="251"/>
      <c r="MN12" s="251"/>
      <c r="MO12" s="251"/>
      <c r="MP12" s="251"/>
      <c r="MQ12" s="251"/>
      <c r="MR12" s="251"/>
      <c r="MS12" s="251"/>
      <c r="MT12" s="251"/>
      <c r="MU12" s="251"/>
      <c r="MV12" s="251"/>
      <c r="MW12" s="251"/>
      <c r="MX12" s="251"/>
      <c r="MY12" s="251"/>
      <c r="MZ12" s="251"/>
      <c r="NA12" s="251"/>
      <c r="NB12" s="251"/>
      <c r="NC12" s="251"/>
      <c r="ND12" s="251"/>
      <c r="NE12" s="251"/>
      <c r="NF12" s="251"/>
      <c r="NG12" s="251"/>
      <c r="NH12" s="251"/>
      <c r="NI12" s="251"/>
      <c r="NJ12" s="251"/>
      <c r="NK12" s="251"/>
      <c r="NL12" s="251"/>
      <c r="NM12" s="251"/>
      <c r="NN12" s="251"/>
      <c r="NO12" s="251"/>
      <c r="NP12" s="251"/>
      <c r="NQ12" s="251"/>
      <c r="NR12" s="251"/>
      <c r="NS12" s="251"/>
      <c r="NT12" s="251"/>
      <c r="NU12" s="251"/>
      <c r="NV12" s="251"/>
      <c r="NW12" s="251"/>
      <c r="NX12" s="251"/>
      <c r="NY12" s="251"/>
      <c r="NZ12" s="251"/>
      <c r="OA12" s="251"/>
      <c r="OB12" s="251"/>
      <c r="OC12" s="251"/>
      <c r="OD12" s="251"/>
      <c r="OE12" s="251"/>
      <c r="OF12" s="251"/>
      <c r="OG12" s="251"/>
      <c r="OH12" s="251"/>
      <c r="OI12" s="251"/>
      <c r="OJ12" s="251"/>
      <c r="OK12" s="251"/>
      <c r="OL12" s="251"/>
      <c r="OM12" s="251"/>
      <c r="ON12" s="251"/>
      <c r="OO12" s="251"/>
      <c r="OP12" s="251"/>
      <c r="OQ12" s="251"/>
      <c r="OR12" s="251"/>
      <c r="OS12" s="251"/>
      <c r="OT12" s="251"/>
      <c r="OU12" s="251"/>
      <c r="OV12" s="251"/>
      <c r="OW12" s="251"/>
      <c r="OX12" s="251"/>
      <c r="OY12" s="251"/>
      <c r="OZ12" s="251"/>
      <c r="PA12" s="251"/>
      <c r="PB12" s="251"/>
      <c r="PC12" s="251"/>
      <c r="PD12" s="251"/>
      <c r="PE12" s="251"/>
      <c r="PF12" s="251"/>
      <c r="PG12" s="251"/>
      <c r="PH12" s="251"/>
      <c r="PI12" s="251"/>
      <c r="PJ12" s="251"/>
      <c r="PK12" s="251"/>
      <c r="PL12" s="251"/>
      <c r="PM12" s="251"/>
      <c r="PN12" s="251"/>
      <c r="PO12" s="251"/>
      <c r="PP12" s="251"/>
      <c r="PQ12" s="251"/>
      <c r="PR12" s="251"/>
      <c r="PS12" s="251"/>
      <c r="PT12" s="251"/>
      <c r="PU12" s="251"/>
      <c r="PV12" s="251"/>
      <c r="PW12" s="251"/>
      <c r="PX12" s="251"/>
      <c r="PY12" s="251"/>
      <c r="PZ12" s="251"/>
      <c r="QA12" s="251"/>
      <c r="QB12" s="251"/>
      <c r="QC12" s="251"/>
      <c r="QD12" s="251"/>
      <c r="QE12" s="251"/>
      <c r="QF12" s="251"/>
      <c r="QG12" s="251"/>
      <c r="QH12" s="251"/>
      <c r="QI12" s="251"/>
      <c r="QJ12" s="251"/>
      <c r="QK12" s="251"/>
      <c r="QL12" s="251"/>
      <c r="QM12" s="251"/>
      <c r="QN12" s="251"/>
      <c r="QO12" s="251"/>
      <c r="QP12" s="251"/>
      <c r="QQ12" s="251"/>
      <c r="QR12" s="251"/>
      <c r="QS12" s="251"/>
      <c r="QT12" s="251"/>
      <c r="QU12" s="251"/>
      <c r="QV12" s="251"/>
      <c r="QW12" s="251"/>
      <c r="QX12" s="251"/>
      <c r="QY12" s="251"/>
      <c r="QZ12" s="251"/>
      <c r="RA12" s="251"/>
      <c r="RB12" s="251"/>
      <c r="RC12" s="251"/>
      <c r="RD12" s="251"/>
      <c r="RE12" s="251"/>
      <c r="RF12" s="251"/>
      <c r="RG12" s="251"/>
      <c r="RH12" s="251"/>
      <c r="RI12" s="251"/>
      <c r="RJ12" s="251"/>
      <c r="RK12" s="251"/>
      <c r="RL12" s="251"/>
      <c r="RM12" s="251"/>
      <c r="RN12" s="251"/>
      <c r="RO12" s="251"/>
      <c r="RP12" s="251"/>
      <c r="RQ12" s="251"/>
      <c r="RR12" s="251"/>
      <c r="RS12" s="251"/>
      <c r="RT12" s="251"/>
      <c r="RU12" s="251"/>
      <c r="RV12" s="251"/>
      <c r="RW12" s="251"/>
      <c r="RX12" s="251"/>
      <c r="RY12" s="251"/>
      <c r="RZ12" s="251"/>
      <c r="SA12" s="251"/>
      <c r="SB12" s="251"/>
      <c r="SC12" s="251"/>
      <c r="SD12" s="251"/>
      <c r="SE12" s="251"/>
      <c r="SF12" s="251"/>
      <c r="SG12" s="251"/>
      <c r="SH12" s="251"/>
      <c r="SI12" s="251"/>
      <c r="SJ12" s="251"/>
      <c r="SK12" s="251"/>
      <c r="SL12" s="251"/>
      <c r="SM12" s="251"/>
      <c r="SN12" s="251"/>
      <c r="SO12" s="251"/>
      <c r="SP12" s="251"/>
      <c r="SQ12" s="251"/>
      <c r="SR12" s="251"/>
      <c r="SS12" s="251"/>
      <c r="ST12" s="251"/>
      <c r="SU12" s="251"/>
      <c r="SV12" s="251"/>
      <c r="SW12" s="251"/>
      <c r="SX12" s="251"/>
      <c r="SY12" s="251"/>
      <c r="SZ12" s="251"/>
      <c r="TA12" s="251"/>
      <c r="TB12" s="251"/>
      <c r="TC12" s="251"/>
      <c r="TD12" s="251"/>
      <c r="TE12" s="251"/>
      <c r="TF12" s="251"/>
      <c r="TG12" s="251"/>
      <c r="TH12" s="251"/>
      <c r="TI12" s="251"/>
      <c r="TJ12" s="251"/>
      <c r="TK12" s="251"/>
      <c r="TL12" s="251"/>
      <c r="TM12" s="251"/>
      <c r="TN12" s="251"/>
      <c r="TO12" s="251"/>
      <c r="TP12" s="251"/>
      <c r="TQ12" s="251"/>
      <c r="TR12" s="251"/>
      <c r="TS12" s="251"/>
      <c r="TT12" s="251"/>
      <c r="TU12" s="251"/>
      <c r="TV12" s="251"/>
      <c r="TW12" s="251"/>
      <c r="TX12" s="251"/>
      <c r="TY12" s="251"/>
      <c r="TZ12" s="251"/>
      <c r="UA12" s="251"/>
      <c r="UB12" s="251"/>
      <c r="UC12" s="251"/>
      <c r="UD12" s="251"/>
      <c r="UE12" s="251"/>
      <c r="UF12" s="251"/>
      <c r="UG12" s="251"/>
      <c r="UH12" s="251"/>
      <c r="UI12" s="251"/>
      <c r="UJ12" s="251"/>
      <c r="UK12" s="251"/>
      <c r="UL12" s="251"/>
      <c r="UM12" s="251"/>
      <c r="UN12" s="251"/>
      <c r="UO12" s="251"/>
      <c r="UP12" s="251"/>
      <c r="UQ12" s="251"/>
      <c r="UR12" s="251"/>
      <c r="US12" s="251"/>
      <c r="UT12" s="251"/>
      <c r="UU12" s="251"/>
      <c r="UV12" s="251"/>
      <c r="UW12" s="251"/>
      <c r="UX12" s="251"/>
      <c r="UY12" s="251"/>
      <c r="UZ12" s="251"/>
      <c r="VA12" s="251"/>
      <c r="VB12" s="251"/>
      <c r="VC12" s="251"/>
      <c r="VD12" s="251"/>
      <c r="VE12" s="251"/>
      <c r="VF12" s="251"/>
      <c r="VG12" s="251"/>
      <c r="VH12" s="251"/>
      <c r="VI12" s="251"/>
      <c r="VJ12" s="251"/>
      <c r="VK12" s="251"/>
      <c r="VL12" s="251"/>
      <c r="VM12" s="251"/>
      <c r="VN12" s="251"/>
      <c r="VO12" s="251"/>
      <c r="VP12" s="251"/>
      <c r="VQ12" s="251"/>
      <c r="VR12" s="251"/>
      <c r="VS12" s="251"/>
      <c r="VT12" s="251"/>
      <c r="VU12" s="251"/>
      <c r="VV12" s="251"/>
      <c r="VW12" s="251"/>
      <c r="VX12" s="251"/>
      <c r="VY12" s="251"/>
      <c r="VZ12" s="251"/>
      <c r="WA12" s="251"/>
      <c r="WB12" s="251"/>
      <c r="WC12" s="251"/>
      <c r="WD12" s="251"/>
      <c r="WE12" s="251"/>
      <c r="WF12" s="251"/>
      <c r="WG12" s="251"/>
      <c r="WH12" s="251"/>
      <c r="WI12" s="251"/>
      <c r="WJ12" s="251"/>
      <c r="WK12" s="251"/>
      <c r="WL12" s="251"/>
      <c r="WM12" s="251"/>
      <c r="WN12" s="251"/>
      <c r="WO12" s="251"/>
      <c r="WP12" s="251"/>
      <c r="WQ12" s="251"/>
      <c r="WR12" s="251"/>
      <c r="WS12" s="251"/>
      <c r="WT12" s="251"/>
      <c r="WU12" s="251"/>
      <c r="WV12" s="251"/>
      <c r="WW12" s="251"/>
      <c r="WX12" s="251"/>
      <c r="WY12" s="251"/>
      <c r="WZ12" s="251"/>
      <c r="XA12" s="251"/>
      <c r="XB12" s="251"/>
      <c r="XC12" s="251"/>
      <c r="XD12" s="251"/>
      <c r="XE12" s="251"/>
      <c r="XF12" s="251"/>
      <c r="XG12" s="251"/>
      <c r="XH12" s="251"/>
      <c r="XI12" s="251"/>
      <c r="XJ12" s="251"/>
      <c r="XK12" s="251"/>
      <c r="XL12" s="251"/>
      <c r="XM12" s="251"/>
      <c r="XN12" s="251"/>
      <c r="XO12" s="251"/>
      <c r="XP12" s="251"/>
      <c r="XQ12" s="251"/>
      <c r="XR12" s="251"/>
      <c r="XS12" s="251"/>
      <c r="XT12" s="251"/>
      <c r="XU12" s="251"/>
      <c r="XV12" s="251"/>
      <c r="XW12" s="251"/>
      <c r="XX12" s="251"/>
      <c r="XY12" s="251"/>
      <c r="XZ12" s="251"/>
      <c r="YA12" s="251"/>
      <c r="YB12" s="251"/>
      <c r="YC12" s="251"/>
      <c r="YD12" s="251"/>
      <c r="YE12" s="251"/>
      <c r="YF12" s="251"/>
      <c r="YG12" s="251"/>
      <c r="YH12" s="251"/>
      <c r="YI12" s="251"/>
      <c r="YJ12" s="251"/>
      <c r="YK12" s="251"/>
      <c r="YL12" s="251"/>
      <c r="YM12" s="251"/>
      <c r="YN12" s="251"/>
      <c r="YO12" s="251"/>
      <c r="YP12" s="251"/>
      <c r="YQ12" s="251"/>
      <c r="YR12" s="251"/>
      <c r="YS12" s="251"/>
      <c r="YT12" s="251"/>
      <c r="YU12" s="251"/>
      <c r="YV12" s="251"/>
      <c r="YW12" s="251"/>
      <c r="YX12" s="251"/>
      <c r="YY12" s="251"/>
      <c r="YZ12" s="251"/>
      <c r="ZA12" s="251"/>
      <c r="ZB12" s="251"/>
      <c r="ZC12" s="251"/>
      <c r="ZD12" s="251"/>
      <c r="ZE12" s="251"/>
      <c r="ZF12" s="251"/>
      <c r="ZG12" s="251"/>
      <c r="ZH12" s="251"/>
      <c r="ZI12" s="251"/>
      <c r="ZJ12" s="251"/>
      <c r="ZK12" s="251"/>
      <c r="ZL12" s="251"/>
      <c r="ZM12" s="251"/>
      <c r="ZN12" s="251"/>
      <c r="ZO12" s="251"/>
      <c r="ZP12" s="251"/>
      <c r="ZQ12" s="251"/>
      <c r="ZR12" s="251"/>
      <c r="ZS12" s="251"/>
      <c r="ZT12" s="251"/>
      <c r="ZU12" s="251"/>
      <c r="ZV12" s="251"/>
      <c r="ZW12" s="251"/>
      <c r="ZX12" s="251"/>
      <c r="ZY12" s="251"/>
      <c r="ZZ12" s="251"/>
      <c r="AAA12" s="251"/>
      <c r="AAB12" s="251"/>
      <c r="AAC12" s="251"/>
      <c r="AAD12" s="251"/>
      <c r="AAE12" s="251"/>
      <c r="AAF12" s="251"/>
      <c r="AAG12" s="251"/>
      <c r="AAH12" s="251"/>
      <c r="AAI12" s="251"/>
      <c r="AAJ12" s="251"/>
      <c r="AAK12" s="251"/>
      <c r="AAL12" s="251"/>
      <c r="AAM12" s="251"/>
      <c r="AAN12" s="251"/>
      <c r="AAO12" s="251"/>
      <c r="AAP12" s="251"/>
      <c r="AAQ12" s="251"/>
      <c r="AAR12" s="251"/>
      <c r="AAS12" s="251"/>
      <c r="AAT12" s="251"/>
      <c r="AAU12" s="251"/>
      <c r="AAV12" s="251"/>
      <c r="AAW12" s="251"/>
      <c r="AAX12" s="251"/>
      <c r="AAY12" s="251"/>
      <c r="AAZ12" s="251"/>
      <c r="ABA12" s="251"/>
      <c r="ABB12" s="251"/>
      <c r="ABC12" s="251"/>
      <c r="ABD12" s="251"/>
      <c r="ABE12" s="251"/>
      <c r="ABF12" s="251"/>
      <c r="ABG12" s="251"/>
      <c r="ABH12" s="251"/>
      <c r="ABI12" s="251"/>
      <c r="ABJ12" s="251"/>
      <c r="ABK12" s="251"/>
      <c r="ABL12" s="251"/>
      <c r="ABM12" s="251"/>
      <c r="ABN12" s="251"/>
      <c r="ABO12" s="251"/>
      <c r="ABP12" s="251"/>
      <c r="ABQ12" s="251"/>
      <c r="ABR12" s="251"/>
      <c r="ABS12" s="251"/>
      <c r="ABT12" s="251"/>
      <c r="ABU12" s="251"/>
      <c r="ABV12" s="251"/>
      <c r="ABW12" s="251"/>
      <c r="ABX12" s="251"/>
      <c r="ABY12" s="251"/>
      <c r="ABZ12" s="251"/>
      <c r="ACA12" s="251"/>
      <c r="ACB12" s="251"/>
      <c r="ACC12" s="251"/>
      <c r="ACD12" s="251"/>
      <c r="ACE12" s="251"/>
      <c r="ACF12" s="251"/>
      <c r="ACG12" s="251"/>
      <c r="ACH12" s="251"/>
      <c r="ACI12" s="251"/>
      <c r="ACJ12" s="251"/>
      <c r="ACK12" s="251"/>
      <c r="ACL12" s="251"/>
      <c r="ACM12" s="251"/>
      <c r="ACN12" s="251"/>
      <c r="ACO12" s="251"/>
      <c r="ACP12" s="251"/>
      <c r="ACQ12" s="251"/>
      <c r="ACR12" s="251"/>
      <c r="ACS12" s="251"/>
      <c r="ACT12" s="251"/>
      <c r="ACU12" s="251"/>
      <c r="ACV12" s="251"/>
      <c r="ACW12" s="251"/>
      <c r="ACX12" s="251"/>
      <c r="ACY12" s="251"/>
      <c r="ACZ12" s="251"/>
      <c r="ADA12" s="251"/>
      <c r="ADB12" s="251"/>
      <c r="ADC12" s="251"/>
      <c r="ADD12" s="251"/>
      <c r="ADE12" s="251"/>
      <c r="ADF12" s="251"/>
      <c r="ADG12" s="251"/>
      <c r="ADH12" s="251"/>
      <c r="ADI12" s="251"/>
      <c r="ADJ12" s="251"/>
      <c r="ADK12" s="251"/>
      <c r="ADL12" s="251"/>
      <c r="ADM12" s="251"/>
      <c r="ADN12" s="251"/>
      <c r="ADO12" s="251"/>
      <c r="ADP12" s="251"/>
      <c r="ADQ12" s="251"/>
      <c r="ADR12" s="251"/>
      <c r="ADS12" s="251"/>
      <c r="ADT12" s="251"/>
      <c r="ADU12" s="251"/>
      <c r="ADV12" s="251"/>
      <c r="ADW12" s="251"/>
      <c r="ADX12" s="251"/>
      <c r="ADY12" s="251"/>
      <c r="ADZ12" s="251"/>
      <c r="AEA12" s="251"/>
      <c r="AEB12" s="251"/>
      <c r="AEC12" s="251"/>
      <c r="AED12" s="251"/>
      <c r="AEE12" s="251"/>
      <c r="AEF12" s="251"/>
      <c r="AEG12" s="251"/>
      <c r="AEH12" s="251"/>
      <c r="AEI12" s="251"/>
      <c r="AEJ12" s="251"/>
      <c r="AEK12" s="251"/>
      <c r="AEL12" s="251"/>
      <c r="AEM12" s="251"/>
      <c r="AEN12" s="251"/>
      <c r="AEO12" s="251"/>
      <c r="AEP12" s="251"/>
      <c r="AEQ12" s="251"/>
      <c r="AER12" s="251"/>
      <c r="AES12" s="251"/>
      <c r="AET12" s="251"/>
      <c r="AEU12" s="251"/>
      <c r="AEV12" s="251"/>
      <c r="AEW12" s="251"/>
      <c r="AEX12" s="251"/>
      <c r="AEY12" s="251"/>
      <c r="AEZ12" s="251"/>
      <c r="AFA12" s="251"/>
      <c r="AFB12" s="251"/>
      <c r="AFC12" s="251"/>
      <c r="AFD12" s="251"/>
      <c r="AFE12" s="251"/>
      <c r="AFF12" s="251"/>
      <c r="AFG12" s="251"/>
      <c r="AFH12" s="251"/>
      <c r="AFI12" s="251"/>
      <c r="AFJ12" s="251"/>
      <c r="AFK12" s="251"/>
      <c r="AFL12" s="251"/>
      <c r="AFM12" s="251"/>
      <c r="AFN12" s="251"/>
      <c r="AFO12" s="251"/>
      <c r="AFP12" s="251"/>
      <c r="AFQ12" s="251"/>
      <c r="AFR12" s="251"/>
      <c r="AFS12" s="251"/>
      <c r="AFT12" s="251"/>
      <c r="AFU12" s="251"/>
      <c r="AFV12" s="251"/>
      <c r="AFW12" s="251"/>
      <c r="AFX12" s="251"/>
      <c r="AFY12" s="251"/>
      <c r="AFZ12" s="251"/>
      <c r="AGA12" s="251"/>
      <c r="AGB12" s="251"/>
      <c r="AGC12" s="251"/>
      <c r="AGD12" s="251"/>
      <c r="AGE12" s="251"/>
      <c r="AGF12" s="251"/>
      <c r="AGG12" s="251"/>
      <c r="AGH12" s="251"/>
      <c r="AGI12" s="251"/>
      <c r="AGJ12" s="251"/>
      <c r="AGK12" s="251"/>
      <c r="AGL12" s="251"/>
      <c r="AGM12" s="251"/>
      <c r="AGN12" s="251"/>
      <c r="AGO12" s="251"/>
      <c r="AGP12" s="251"/>
      <c r="AGQ12" s="251"/>
      <c r="AGR12" s="251"/>
      <c r="AGS12" s="251"/>
      <c r="AGT12" s="251"/>
      <c r="AGU12" s="251"/>
      <c r="AGV12" s="251"/>
      <c r="AGW12" s="251"/>
      <c r="AGX12" s="251"/>
      <c r="AGY12" s="251"/>
      <c r="AGZ12" s="251"/>
      <c r="AHA12" s="251"/>
    </row>
    <row r="13" spans="1:885" ht="30" customHeight="1" x14ac:dyDescent="0.3">
      <c r="A13" s="242"/>
      <c r="B13" s="256"/>
      <c r="C13" s="249"/>
      <c r="D13" s="249"/>
      <c r="E13" s="249"/>
      <c r="F13" s="249"/>
      <c r="G13" s="249"/>
      <c r="H13" s="249"/>
      <c r="I13" s="249"/>
      <c r="J13" s="244"/>
      <c r="K13" s="257"/>
      <c r="L13" s="243"/>
      <c r="M13" s="248"/>
      <c r="N13" s="297"/>
      <c r="O13" s="243"/>
      <c r="P13" s="245"/>
      <c r="Q13" s="245"/>
      <c r="R13" s="245"/>
      <c r="S13" s="245"/>
      <c r="T13" s="245"/>
      <c r="U13" s="245"/>
      <c r="V13" s="245"/>
      <c r="W13" s="245"/>
      <c r="X13" s="245"/>
      <c r="Y13" s="245"/>
      <c r="Z13" s="245"/>
      <c r="AA13" s="245"/>
      <c r="AB13" s="245"/>
      <c r="AC13" s="245"/>
      <c r="AD13" s="245"/>
      <c r="AE13" s="245"/>
      <c r="AF13" s="245"/>
      <c r="AG13" s="245"/>
      <c r="AH13" s="245"/>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5"/>
      <c r="BN13" s="245"/>
      <c r="BO13" s="245"/>
      <c r="BP13" s="245"/>
      <c r="BQ13" s="245"/>
      <c r="BR13" s="245"/>
      <c r="BS13" s="245"/>
      <c r="BT13" s="245"/>
      <c r="BU13" s="245"/>
      <c r="BV13" s="245"/>
      <c r="BW13" s="245"/>
      <c r="BX13" s="245"/>
      <c r="BY13" s="245"/>
      <c r="BZ13" s="245"/>
      <c r="CA13" s="245"/>
      <c r="CB13" s="245"/>
      <c r="CC13" s="245"/>
      <c r="CD13" s="245"/>
      <c r="CE13" s="245"/>
      <c r="CF13" s="245"/>
      <c r="CG13" s="245"/>
      <c r="CH13" s="245"/>
      <c r="CI13" s="245"/>
      <c r="CJ13" s="245"/>
      <c r="CK13" s="245"/>
      <c r="CL13" s="245"/>
      <c r="CM13" s="245"/>
      <c r="CN13" s="245"/>
      <c r="CO13" s="245"/>
      <c r="CP13" s="245"/>
      <c r="CQ13" s="245"/>
      <c r="CR13" s="245"/>
      <c r="CS13" s="245"/>
      <c r="CT13" s="245"/>
      <c r="CU13" s="245"/>
      <c r="CV13" s="245"/>
      <c r="CW13" s="245"/>
      <c r="CX13" s="245"/>
      <c r="CY13" s="245"/>
      <c r="CZ13" s="245"/>
      <c r="DA13" s="245"/>
      <c r="DB13" s="245"/>
      <c r="DC13" s="245"/>
      <c r="DD13" s="245"/>
      <c r="DE13" s="245"/>
      <c r="DF13" s="245"/>
      <c r="DG13" s="245"/>
      <c r="DH13" s="245"/>
      <c r="DI13" s="245"/>
      <c r="DJ13" s="245"/>
      <c r="DK13" s="245"/>
      <c r="DL13" s="245"/>
      <c r="DM13" s="245"/>
      <c r="DN13" s="245"/>
      <c r="DO13" s="245"/>
      <c r="DP13" s="245"/>
      <c r="DQ13" s="245"/>
      <c r="DR13" s="245"/>
      <c r="DS13" s="245"/>
      <c r="DT13" s="245"/>
      <c r="DU13" s="245"/>
      <c r="DV13" s="245"/>
      <c r="DW13" s="245"/>
      <c r="DX13" s="245"/>
      <c r="DY13" s="245"/>
      <c r="DZ13" s="245"/>
      <c r="EA13" s="245"/>
      <c r="EB13" s="245"/>
      <c r="EC13" s="245"/>
      <c r="ED13" s="245"/>
      <c r="EE13" s="245"/>
      <c r="EF13" s="245"/>
      <c r="EG13" s="245"/>
      <c r="EH13" s="245"/>
      <c r="EI13" s="245"/>
      <c r="EJ13" s="245"/>
      <c r="EK13" s="245"/>
      <c r="EL13" s="245"/>
      <c r="EM13" s="245"/>
      <c r="EN13" s="245"/>
      <c r="EO13" s="245"/>
      <c r="EP13" s="245"/>
      <c r="EQ13" s="245"/>
      <c r="ER13" s="245"/>
      <c r="ES13" s="245"/>
      <c r="ET13" s="245"/>
      <c r="EU13" s="245"/>
      <c r="EV13" s="245"/>
      <c r="EW13" s="245"/>
      <c r="EX13" s="245"/>
      <c r="EY13" s="245"/>
      <c r="EZ13" s="245"/>
      <c r="FA13" s="245"/>
      <c r="FB13" s="245"/>
      <c r="FC13" s="245"/>
      <c r="FD13" s="245"/>
      <c r="FE13" s="245"/>
      <c r="FF13" s="245"/>
      <c r="FG13" s="245"/>
      <c r="FH13" s="245"/>
      <c r="FI13" s="245"/>
      <c r="FJ13" s="245"/>
      <c r="FK13" s="245"/>
      <c r="FL13" s="245"/>
      <c r="FM13" s="245"/>
      <c r="FN13" s="245"/>
      <c r="FO13" s="245"/>
      <c r="FP13" s="245"/>
      <c r="FQ13" s="245"/>
      <c r="FR13" s="245"/>
      <c r="FS13" s="245"/>
      <c r="FT13" s="245"/>
      <c r="FU13" s="245"/>
      <c r="FV13" s="245"/>
      <c r="FW13" s="245"/>
      <c r="FX13" s="245"/>
      <c r="FY13" s="245"/>
      <c r="FZ13" s="245"/>
      <c r="GA13" s="245"/>
      <c r="GB13" s="245"/>
      <c r="GC13" s="245"/>
      <c r="GD13" s="245"/>
      <c r="GE13" s="245"/>
      <c r="GF13" s="245"/>
      <c r="GG13" s="245"/>
      <c r="GH13" s="245"/>
      <c r="GI13" s="245"/>
      <c r="GJ13" s="245"/>
      <c r="GK13" s="245"/>
      <c r="GL13" s="245"/>
      <c r="GM13" s="245"/>
      <c r="GN13" s="245"/>
      <c r="GO13" s="245"/>
      <c r="GP13" s="245"/>
      <c r="GQ13" s="245"/>
      <c r="GR13" s="245"/>
      <c r="GS13" s="245"/>
      <c r="GT13" s="245"/>
      <c r="GU13" s="245"/>
      <c r="GV13" s="245"/>
      <c r="GW13" s="245"/>
      <c r="GX13" s="245"/>
      <c r="GY13" s="245"/>
      <c r="GZ13" s="245"/>
      <c r="HA13" s="245"/>
      <c r="HB13" s="245"/>
      <c r="HC13" s="245"/>
      <c r="HD13" s="245"/>
      <c r="HE13" s="245"/>
      <c r="HF13" s="245"/>
      <c r="HG13" s="245"/>
      <c r="HH13" s="245"/>
      <c r="HI13" s="245"/>
      <c r="HJ13" s="245"/>
      <c r="HK13" s="245"/>
      <c r="HL13" s="245"/>
      <c r="HM13" s="245"/>
      <c r="HN13" s="245"/>
      <c r="HO13" s="245"/>
      <c r="HP13" s="245"/>
      <c r="HQ13" s="245"/>
      <c r="HR13" s="245"/>
      <c r="HS13" s="245"/>
      <c r="HT13" s="245"/>
      <c r="HU13" s="245"/>
      <c r="HV13" s="245"/>
      <c r="HW13" s="245"/>
      <c r="HX13" s="245"/>
      <c r="HY13" s="245"/>
      <c r="HZ13" s="245"/>
      <c r="IA13" s="245"/>
      <c r="IB13" s="245"/>
      <c r="IC13" s="245"/>
      <c r="ID13" s="245"/>
      <c r="IE13" s="245"/>
      <c r="IF13" s="245"/>
      <c r="IG13" s="245"/>
      <c r="IH13" s="245"/>
      <c r="II13" s="245"/>
      <c r="IJ13" s="245"/>
      <c r="IK13" s="245"/>
      <c r="IL13" s="245"/>
      <c r="IM13" s="245"/>
      <c r="IN13" s="245"/>
      <c r="IO13" s="245"/>
      <c r="IP13" s="245"/>
      <c r="IQ13" s="245"/>
      <c r="IR13" s="245"/>
      <c r="IS13" s="245"/>
      <c r="IT13" s="245"/>
      <c r="IU13" s="245"/>
      <c r="IV13" s="245"/>
      <c r="IW13" s="245"/>
      <c r="IX13" s="245"/>
      <c r="IY13" s="245"/>
      <c r="IZ13" s="245"/>
      <c r="JA13" s="245"/>
      <c r="JB13" s="245"/>
      <c r="JC13" s="245"/>
      <c r="JD13" s="245"/>
      <c r="JE13" s="245"/>
      <c r="JF13" s="245"/>
      <c r="JG13" s="245"/>
      <c r="JH13" s="245"/>
      <c r="JI13" s="245"/>
      <c r="JJ13" s="245"/>
      <c r="JK13" s="245"/>
      <c r="JL13" s="245"/>
      <c r="JM13" s="245"/>
      <c r="JN13" s="245"/>
      <c r="JO13" s="245"/>
      <c r="JP13" s="245"/>
      <c r="JQ13" s="245"/>
      <c r="JR13" s="245"/>
      <c r="JS13" s="245"/>
      <c r="JT13" s="245"/>
      <c r="JU13" s="245"/>
      <c r="JV13" s="245"/>
      <c r="JW13" s="245"/>
      <c r="JX13" s="245"/>
      <c r="JY13" s="245"/>
      <c r="JZ13" s="245"/>
      <c r="KA13" s="245"/>
      <c r="KB13" s="245"/>
      <c r="KC13" s="245"/>
      <c r="KD13" s="245"/>
      <c r="KE13" s="245"/>
      <c r="KF13" s="245"/>
      <c r="KG13" s="245"/>
      <c r="KH13" s="245"/>
      <c r="KI13" s="245"/>
      <c r="KJ13" s="245"/>
      <c r="KK13" s="245"/>
      <c r="KL13" s="245"/>
      <c r="KM13" s="245"/>
      <c r="KN13" s="245"/>
      <c r="KO13" s="245"/>
      <c r="KP13" s="245"/>
      <c r="KQ13" s="245"/>
      <c r="KR13" s="245"/>
      <c r="KS13" s="245"/>
      <c r="KT13" s="245"/>
      <c r="KU13" s="245"/>
      <c r="KV13" s="245"/>
      <c r="KW13" s="245"/>
      <c r="KX13" s="245"/>
      <c r="KY13" s="245"/>
      <c r="KZ13" s="245"/>
      <c r="LA13" s="245"/>
      <c r="LB13" s="245"/>
      <c r="LC13" s="245"/>
      <c r="LD13" s="245"/>
      <c r="LE13" s="245"/>
      <c r="LF13" s="245"/>
      <c r="LG13" s="245"/>
      <c r="LH13" s="245"/>
      <c r="LI13" s="245"/>
      <c r="LJ13" s="245"/>
      <c r="LK13" s="245"/>
      <c r="LL13" s="245"/>
      <c r="LM13" s="245"/>
      <c r="LN13" s="245"/>
      <c r="LO13" s="245"/>
      <c r="LP13" s="245"/>
      <c r="LQ13" s="245"/>
      <c r="LR13" s="245"/>
      <c r="LS13" s="245"/>
      <c r="LT13" s="245"/>
      <c r="LU13" s="245"/>
      <c r="LV13" s="245"/>
      <c r="LW13" s="245"/>
      <c r="LX13" s="245"/>
      <c r="LY13" s="245"/>
      <c r="LZ13" s="245"/>
      <c r="MA13" s="245"/>
      <c r="MB13" s="245"/>
      <c r="MC13" s="245"/>
      <c r="MD13" s="245"/>
      <c r="ME13" s="245"/>
      <c r="MF13" s="245"/>
      <c r="MG13" s="245"/>
      <c r="MH13" s="245"/>
      <c r="MI13" s="245"/>
      <c r="MJ13" s="245"/>
      <c r="MK13" s="245"/>
      <c r="ML13" s="245"/>
      <c r="MM13" s="245"/>
      <c r="MN13" s="245"/>
      <c r="MO13" s="245"/>
      <c r="MP13" s="245"/>
      <c r="MQ13" s="245"/>
      <c r="MR13" s="245"/>
      <c r="MS13" s="245"/>
      <c r="MT13" s="245"/>
      <c r="MU13" s="245"/>
      <c r="MV13" s="245"/>
      <c r="MW13" s="245"/>
      <c r="MX13" s="245"/>
      <c r="MY13" s="245"/>
      <c r="MZ13" s="245"/>
      <c r="NA13" s="245"/>
      <c r="NB13" s="245"/>
      <c r="NC13" s="245"/>
      <c r="ND13" s="245"/>
      <c r="NE13" s="245"/>
      <c r="NF13" s="245"/>
      <c r="NG13" s="245"/>
      <c r="NH13" s="245"/>
      <c r="NI13" s="245"/>
      <c r="NJ13" s="245"/>
      <c r="NK13" s="245"/>
      <c r="NL13" s="245"/>
      <c r="NM13" s="245"/>
      <c r="NN13" s="245"/>
      <c r="NO13" s="245"/>
      <c r="NP13" s="245"/>
      <c r="NQ13" s="245"/>
      <c r="NR13" s="245"/>
      <c r="NS13" s="245"/>
      <c r="NT13" s="245"/>
      <c r="NU13" s="245"/>
      <c r="NV13" s="245"/>
      <c r="NW13" s="245"/>
      <c r="NX13" s="245"/>
      <c r="NY13" s="245"/>
      <c r="NZ13" s="245"/>
      <c r="OA13" s="245"/>
      <c r="OB13" s="245"/>
      <c r="OC13" s="245"/>
      <c r="OD13" s="245"/>
      <c r="OE13" s="245"/>
      <c r="OF13" s="245"/>
      <c r="OG13" s="245"/>
      <c r="OH13" s="245"/>
      <c r="OI13" s="245"/>
      <c r="OJ13" s="245"/>
      <c r="OK13" s="245"/>
      <c r="OL13" s="245"/>
      <c r="OM13" s="245"/>
      <c r="ON13" s="245"/>
      <c r="OO13" s="245"/>
      <c r="OP13" s="245"/>
      <c r="OQ13" s="245"/>
      <c r="OR13" s="245"/>
      <c r="OS13" s="245"/>
      <c r="OT13" s="245"/>
      <c r="OU13" s="245"/>
      <c r="OV13" s="245"/>
      <c r="OW13" s="245"/>
      <c r="OX13" s="245"/>
      <c r="OY13" s="245"/>
      <c r="OZ13" s="245"/>
      <c r="PA13" s="245"/>
      <c r="PB13" s="245"/>
      <c r="PC13" s="245"/>
      <c r="PD13" s="245"/>
      <c r="PE13" s="245"/>
      <c r="PF13" s="245"/>
      <c r="PG13" s="245"/>
      <c r="PH13" s="245"/>
      <c r="PI13" s="245"/>
      <c r="PJ13" s="245"/>
      <c r="PK13" s="245"/>
      <c r="PL13" s="245"/>
      <c r="PM13" s="245"/>
      <c r="PN13" s="245"/>
      <c r="PO13" s="245"/>
      <c r="PP13" s="245"/>
      <c r="PQ13" s="245"/>
      <c r="PR13" s="245"/>
      <c r="PS13" s="245"/>
      <c r="PT13" s="245"/>
      <c r="PU13" s="245"/>
      <c r="PV13" s="245"/>
      <c r="PW13" s="245"/>
      <c r="PX13" s="245"/>
      <c r="PY13" s="245"/>
      <c r="PZ13" s="245"/>
      <c r="QA13" s="245"/>
      <c r="QB13" s="245"/>
      <c r="QC13" s="245"/>
      <c r="QD13" s="245"/>
      <c r="QE13" s="245"/>
      <c r="QF13" s="245"/>
      <c r="QG13" s="245"/>
      <c r="QH13" s="245"/>
      <c r="QI13" s="245"/>
      <c r="QJ13" s="245"/>
      <c r="QK13" s="245"/>
      <c r="QL13" s="245"/>
      <c r="QM13" s="245"/>
      <c r="QN13" s="245"/>
      <c r="QO13" s="245"/>
      <c r="QP13" s="245"/>
      <c r="QQ13" s="245"/>
      <c r="QR13" s="245"/>
      <c r="QS13" s="245"/>
      <c r="QT13" s="245"/>
      <c r="QU13" s="245"/>
      <c r="QV13" s="245"/>
      <c r="QW13" s="245"/>
      <c r="QX13" s="245"/>
      <c r="QY13" s="245"/>
      <c r="QZ13" s="245"/>
      <c r="RA13" s="245"/>
      <c r="RB13" s="245"/>
      <c r="RC13" s="245"/>
      <c r="RD13" s="245"/>
      <c r="RE13" s="245"/>
      <c r="RF13" s="245"/>
      <c r="RG13" s="245"/>
      <c r="RH13" s="245"/>
      <c r="RI13" s="245"/>
      <c r="RJ13" s="245"/>
      <c r="RK13" s="245"/>
      <c r="RL13" s="245"/>
      <c r="RM13" s="245"/>
      <c r="RN13" s="245"/>
      <c r="RO13" s="245"/>
      <c r="RP13" s="245"/>
      <c r="RQ13" s="245"/>
      <c r="RR13" s="245"/>
      <c r="RS13" s="245"/>
      <c r="RT13" s="245"/>
      <c r="RU13" s="245"/>
      <c r="RV13" s="245"/>
      <c r="RW13" s="245"/>
      <c r="RX13" s="245"/>
      <c r="RY13" s="245"/>
      <c r="RZ13" s="245"/>
      <c r="SA13" s="245"/>
      <c r="SB13" s="245"/>
      <c r="SC13" s="245"/>
      <c r="SD13" s="245"/>
      <c r="SE13" s="245"/>
      <c r="SF13" s="245"/>
      <c r="SG13" s="245"/>
      <c r="SH13" s="245"/>
      <c r="SI13" s="245"/>
      <c r="SJ13" s="245"/>
      <c r="SK13" s="245"/>
      <c r="SL13" s="245"/>
      <c r="SM13" s="245"/>
      <c r="SN13" s="245"/>
      <c r="SO13" s="245"/>
      <c r="SP13" s="245"/>
      <c r="SQ13" s="245"/>
      <c r="SR13" s="245"/>
      <c r="SS13" s="245"/>
      <c r="ST13" s="245"/>
      <c r="SU13" s="245"/>
      <c r="SV13" s="245"/>
      <c r="SW13" s="245"/>
      <c r="SX13" s="245"/>
      <c r="SY13" s="245"/>
      <c r="SZ13" s="245"/>
      <c r="TA13" s="245"/>
      <c r="TB13" s="245"/>
      <c r="TC13" s="245"/>
      <c r="TD13" s="245"/>
      <c r="TE13" s="245"/>
      <c r="TF13" s="245"/>
      <c r="TG13" s="245"/>
      <c r="TH13" s="245"/>
      <c r="TI13" s="245"/>
      <c r="TJ13" s="245"/>
      <c r="TK13" s="245"/>
      <c r="TL13" s="245"/>
      <c r="TM13" s="245"/>
      <c r="TN13" s="245"/>
      <c r="TO13" s="245"/>
      <c r="TP13" s="245"/>
      <c r="TQ13" s="245"/>
      <c r="TR13" s="245"/>
      <c r="TS13" s="245"/>
      <c r="TT13" s="245"/>
      <c r="TU13" s="245"/>
      <c r="TV13" s="245"/>
      <c r="TW13" s="245"/>
      <c r="TX13" s="245"/>
      <c r="TY13" s="245"/>
      <c r="TZ13" s="245"/>
      <c r="UA13" s="245"/>
      <c r="UB13" s="245"/>
      <c r="UC13" s="245"/>
      <c r="UD13" s="245"/>
      <c r="UE13" s="245"/>
      <c r="UF13" s="245"/>
      <c r="UG13" s="245"/>
      <c r="UH13" s="245"/>
      <c r="UI13" s="245"/>
      <c r="UJ13" s="245"/>
      <c r="UK13" s="245"/>
      <c r="UL13" s="245"/>
      <c r="UM13" s="245"/>
      <c r="UN13" s="245"/>
      <c r="UO13" s="245"/>
      <c r="UP13" s="245"/>
      <c r="UQ13" s="245"/>
      <c r="UR13" s="245"/>
      <c r="US13" s="245"/>
      <c r="UT13" s="245"/>
      <c r="UU13" s="245"/>
      <c r="UV13" s="245"/>
      <c r="UW13" s="245"/>
      <c r="UX13" s="245"/>
      <c r="UY13" s="245"/>
      <c r="UZ13" s="245"/>
      <c r="VA13" s="245"/>
      <c r="VB13" s="245"/>
      <c r="VC13" s="245"/>
      <c r="VD13" s="245"/>
      <c r="VE13" s="245"/>
      <c r="VF13" s="245"/>
      <c r="VG13" s="245"/>
      <c r="VH13" s="245"/>
      <c r="VI13" s="245"/>
      <c r="VJ13" s="245"/>
      <c r="VK13" s="245"/>
      <c r="VL13" s="245"/>
      <c r="VM13" s="245"/>
      <c r="VN13" s="245"/>
      <c r="VO13" s="245"/>
      <c r="VP13" s="245"/>
      <c r="VQ13" s="245"/>
      <c r="VR13" s="245"/>
      <c r="VS13" s="245"/>
      <c r="VT13" s="245"/>
      <c r="VU13" s="245"/>
      <c r="VV13" s="245"/>
      <c r="VW13" s="245"/>
      <c r="VX13" s="245"/>
      <c r="VY13" s="245"/>
      <c r="VZ13" s="245"/>
      <c r="WA13" s="245"/>
      <c r="WB13" s="245"/>
      <c r="WC13" s="245"/>
      <c r="WD13" s="245"/>
      <c r="WE13" s="245"/>
      <c r="WF13" s="245"/>
      <c r="WG13" s="245"/>
      <c r="WH13" s="245"/>
      <c r="WI13" s="245"/>
      <c r="WJ13" s="245"/>
      <c r="WK13" s="245"/>
      <c r="WL13" s="245"/>
      <c r="WM13" s="245"/>
      <c r="WN13" s="245"/>
      <c r="WO13" s="245"/>
      <c r="WP13" s="245"/>
      <c r="WQ13" s="245"/>
      <c r="WR13" s="245"/>
      <c r="WS13" s="245"/>
      <c r="WT13" s="245"/>
      <c r="WU13" s="245"/>
      <c r="WV13" s="245"/>
      <c r="WW13" s="245"/>
      <c r="WX13" s="245"/>
      <c r="WY13" s="245"/>
      <c r="WZ13" s="245"/>
      <c r="XA13" s="245"/>
      <c r="XB13" s="245"/>
      <c r="XC13" s="245"/>
      <c r="XD13" s="245"/>
      <c r="XE13" s="245"/>
      <c r="XF13" s="245"/>
      <c r="XG13" s="245"/>
      <c r="XH13" s="245"/>
      <c r="XI13" s="245"/>
      <c r="XJ13" s="245"/>
      <c r="XK13" s="245"/>
      <c r="XL13" s="245"/>
      <c r="XM13" s="245"/>
      <c r="XN13" s="245"/>
      <c r="XO13" s="245"/>
      <c r="XP13" s="245"/>
      <c r="XQ13" s="245"/>
      <c r="XR13" s="245"/>
      <c r="XS13" s="245"/>
      <c r="XT13" s="245"/>
      <c r="XU13" s="245"/>
      <c r="XV13" s="245"/>
      <c r="XW13" s="245"/>
      <c r="XX13" s="245"/>
      <c r="XY13" s="245"/>
      <c r="XZ13" s="245"/>
      <c r="YA13" s="245"/>
      <c r="YB13" s="245"/>
      <c r="YC13" s="245"/>
      <c r="YD13" s="245"/>
      <c r="YE13" s="245"/>
      <c r="YF13" s="245"/>
      <c r="YG13" s="245"/>
      <c r="YH13" s="245"/>
      <c r="YI13" s="245"/>
      <c r="YJ13" s="245"/>
      <c r="YK13" s="245"/>
      <c r="YL13" s="245"/>
      <c r="YM13" s="245"/>
      <c r="YN13" s="245"/>
      <c r="YO13" s="245"/>
      <c r="YP13" s="245"/>
      <c r="YQ13" s="245"/>
      <c r="YR13" s="245"/>
      <c r="YS13" s="245"/>
      <c r="YT13" s="245"/>
      <c r="YU13" s="245"/>
      <c r="YV13" s="245"/>
      <c r="YW13" s="245"/>
      <c r="YX13" s="245"/>
      <c r="YY13" s="245"/>
      <c r="YZ13" s="245"/>
      <c r="ZA13" s="245"/>
      <c r="ZB13" s="245"/>
      <c r="ZC13" s="245"/>
      <c r="ZD13" s="245"/>
      <c r="ZE13" s="245"/>
      <c r="ZF13" s="245"/>
      <c r="ZG13" s="245"/>
      <c r="ZH13" s="245"/>
      <c r="ZI13" s="245"/>
      <c r="ZJ13" s="245"/>
      <c r="ZK13" s="245"/>
      <c r="ZL13" s="245"/>
      <c r="ZM13" s="245"/>
      <c r="ZN13" s="245"/>
      <c r="ZO13" s="245"/>
      <c r="ZP13" s="245"/>
      <c r="ZQ13" s="245"/>
      <c r="ZR13" s="245"/>
      <c r="ZS13" s="245"/>
      <c r="ZT13" s="245"/>
      <c r="ZU13" s="245"/>
      <c r="ZV13" s="245"/>
      <c r="ZW13" s="245"/>
      <c r="ZX13" s="245"/>
      <c r="ZY13" s="245"/>
      <c r="ZZ13" s="245"/>
      <c r="AAA13" s="245"/>
      <c r="AAB13" s="245"/>
      <c r="AAC13" s="245"/>
      <c r="AAD13" s="245"/>
      <c r="AAE13" s="245"/>
      <c r="AAF13" s="245"/>
      <c r="AAG13" s="245"/>
      <c r="AAH13" s="245"/>
      <c r="AAI13" s="245"/>
      <c r="AAJ13" s="245"/>
      <c r="AAK13" s="245"/>
      <c r="AAL13" s="245"/>
      <c r="AAM13" s="245"/>
      <c r="AAN13" s="245"/>
      <c r="AAO13" s="245"/>
      <c r="AAP13" s="245"/>
      <c r="AAQ13" s="245"/>
      <c r="AAR13" s="245"/>
      <c r="AAS13" s="245"/>
      <c r="AAT13" s="245"/>
      <c r="AAU13" s="245"/>
      <c r="AAV13" s="245"/>
      <c r="AAW13" s="245"/>
      <c r="AAX13" s="245"/>
      <c r="AAY13" s="245"/>
      <c r="AAZ13" s="245"/>
      <c r="ABA13" s="245"/>
      <c r="ABB13" s="245"/>
      <c r="ABC13" s="245"/>
      <c r="ABD13" s="245"/>
      <c r="ABE13" s="245"/>
      <c r="ABF13" s="245"/>
      <c r="ABG13" s="245"/>
      <c r="ABH13" s="245"/>
      <c r="ABI13" s="245"/>
      <c r="ABJ13" s="245"/>
      <c r="ABK13" s="245"/>
      <c r="ABL13" s="245"/>
      <c r="ABM13" s="245"/>
      <c r="ABN13" s="245"/>
      <c r="ABO13" s="245"/>
      <c r="ABP13" s="245"/>
      <c r="ABQ13" s="245"/>
      <c r="ABR13" s="245"/>
      <c r="ABS13" s="245"/>
      <c r="ABT13" s="245"/>
      <c r="ABU13" s="245"/>
      <c r="ABV13" s="245"/>
      <c r="ABW13" s="245"/>
      <c r="ABX13" s="245"/>
      <c r="ABY13" s="245"/>
      <c r="ABZ13" s="245"/>
      <c r="ACA13" s="245"/>
      <c r="ACB13" s="245"/>
      <c r="ACC13" s="245"/>
      <c r="ACD13" s="245"/>
      <c r="ACE13" s="245"/>
      <c r="ACF13" s="245"/>
      <c r="ACG13" s="245"/>
      <c r="ACH13" s="245"/>
      <c r="ACI13" s="245"/>
      <c r="ACJ13" s="245"/>
      <c r="ACK13" s="245"/>
      <c r="ACL13" s="245"/>
      <c r="ACM13" s="245"/>
      <c r="ACN13" s="245"/>
      <c r="ACO13" s="245"/>
      <c r="ACP13" s="245"/>
      <c r="ACQ13" s="245"/>
      <c r="ACR13" s="245"/>
      <c r="ACS13" s="245"/>
      <c r="ACT13" s="245"/>
      <c r="ACU13" s="245"/>
      <c r="ACV13" s="245"/>
      <c r="ACW13" s="245"/>
      <c r="ACX13" s="245"/>
      <c r="ACY13" s="245"/>
      <c r="ACZ13" s="245"/>
      <c r="ADA13" s="245"/>
      <c r="ADB13" s="245"/>
      <c r="ADC13" s="245"/>
      <c r="ADD13" s="245"/>
      <c r="ADE13" s="245"/>
      <c r="ADF13" s="245"/>
      <c r="ADG13" s="245"/>
      <c r="ADH13" s="245"/>
      <c r="ADI13" s="245"/>
      <c r="ADJ13" s="245"/>
      <c r="ADK13" s="245"/>
      <c r="ADL13" s="245"/>
      <c r="ADM13" s="245"/>
      <c r="ADN13" s="245"/>
      <c r="ADO13" s="245"/>
      <c r="ADP13" s="245"/>
      <c r="ADQ13" s="245"/>
      <c r="ADR13" s="245"/>
      <c r="ADS13" s="245"/>
      <c r="ADT13" s="245"/>
      <c r="ADU13" s="245"/>
      <c r="ADV13" s="245"/>
      <c r="ADW13" s="245"/>
      <c r="ADX13" s="245"/>
      <c r="ADY13" s="245"/>
      <c r="ADZ13" s="245"/>
      <c r="AEA13" s="245"/>
      <c r="AEB13" s="245"/>
      <c r="AEC13" s="245"/>
      <c r="AED13" s="245"/>
      <c r="AEE13" s="245"/>
      <c r="AEF13" s="245"/>
      <c r="AEG13" s="245"/>
      <c r="AEH13" s="245"/>
      <c r="AEI13" s="245"/>
      <c r="AEJ13" s="245"/>
      <c r="AEK13" s="245"/>
      <c r="AEL13" s="245"/>
      <c r="AEM13" s="245"/>
      <c r="AEN13" s="245"/>
      <c r="AEO13" s="245"/>
      <c r="AEP13" s="245"/>
      <c r="AEQ13" s="245"/>
      <c r="AER13" s="245"/>
      <c r="AES13" s="245"/>
      <c r="AET13" s="245"/>
      <c r="AEU13" s="245"/>
      <c r="AEV13" s="245"/>
      <c r="AEW13" s="245"/>
      <c r="AEX13" s="245"/>
      <c r="AEY13" s="245"/>
      <c r="AEZ13" s="245"/>
      <c r="AFA13" s="245"/>
      <c r="AFB13" s="245"/>
      <c r="AFC13" s="245"/>
      <c r="AFD13" s="245"/>
      <c r="AFE13" s="245"/>
      <c r="AFF13" s="245"/>
      <c r="AFG13" s="245"/>
      <c r="AFH13" s="245"/>
      <c r="AFI13" s="245"/>
      <c r="AFJ13" s="245"/>
      <c r="AFK13" s="245"/>
      <c r="AFL13" s="245"/>
      <c r="AFM13" s="245"/>
      <c r="AFN13" s="245"/>
      <c r="AFO13" s="245"/>
      <c r="AFP13" s="245"/>
      <c r="AFQ13" s="245"/>
      <c r="AFR13" s="245"/>
      <c r="AFS13" s="245"/>
      <c r="AFT13" s="245"/>
      <c r="AFU13" s="245"/>
      <c r="AFV13" s="245"/>
      <c r="AFW13" s="245"/>
      <c r="AFX13" s="245"/>
      <c r="AFY13" s="245"/>
      <c r="AFZ13" s="245"/>
      <c r="AGA13" s="245"/>
      <c r="AGB13" s="245"/>
      <c r="AGC13" s="245"/>
      <c r="AGD13" s="245"/>
      <c r="AGE13" s="245"/>
      <c r="AGF13" s="245"/>
      <c r="AGG13" s="245"/>
      <c r="AGH13" s="245"/>
      <c r="AGI13" s="245"/>
      <c r="AGJ13" s="245"/>
      <c r="AGK13" s="245"/>
      <c r="AGL13" s="245"/>
      <c r="AGM13" s="245"/>
      <c r="AGN13" s="245"/>
      <c r="AGO13" s="245"/>
      <c r="AGP13" s="245"/>
      <c r="AGQ13" s="245"/>
      <c r="AGR13" s="245"/>
      <c r="AGS13" s="245"/>
      <c r="AGT13" s="245"/>
      <c r="AGU13" s="245"/>
      <c r="AGV13" s="245"/>
      <c r="AGW13" s="245"/>
      <c r="AGX13" s="245"/>
      <c r="AGY13" s="245"/>
      <c r="AGZ13" s="245"/>
      <c r="AHA13" s="245"/>
    </row>
    <row r="14" spans="1:885" ht="168.6" customHeight="1" x14ac:dyDescent="0.3">
      <c r="A14" s="267"/>
      <c r="B14" s="268"/>
      <c r="C14" s="269"/>
      <c r="D14" s="269"/>
      <c r="E14" s="269"/>
      <c r="F14" s="269"/>
      <c r="G14" s="269"/>
      <c r="H14" s="269"/>
      <c r="I14" s="273"/>
      <c r="J14" s="274"/>
      <c r="K14" s="273"/>
      <c r="L14" s="271"/>
      <c r="M14" s="271"/>
      <c r="N14" s="303"/>
      <c r="O14" s="271"/>
      <c r="P14" s="258"/>
      <c r="Q14" s="258"/>
      <c r="R14" s="258"/>
      <c r="S14" s="258"/>
      <c r="T14" s="258"/>
      <c r="U14" s="258"/>
      <c r="V14" s="258"/>
      <c r="W14" s="258"/>
      <c r="X14" s="258"/>
      <c r="Y14" s="258"/>
      <c r="Z14" s="258"/>
      <c r="AA14" s="258"/>
      <c r="AB14" s="258"/>
      <c r="AC14" s="258"/>
      <c r="AD14" s="258"/>
      <c r="AE14" s="258"/>
      <c r="AF14" s="258"/>
      <c r="AG14" s="258"/>
      <c r="AH14" s="258"/>
      <c r="AI14" s="258"/>
      <c r="AJ14" s="258"/>
      <c r="AK14" s="258"/>
      <c r="AL14" s="258"/>
      <c r="AM14" s="258"/>
      <c r="AN14" s="258"/>
      <c r="AO14" s="258"/>
      <c r="AP14" s="258"/>
      <c r="AQ14" s="258"/>
      <c r="AR14" s="258"/>
      <c r="AS14" s="258"/>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1"/>
      <c r="BP14" s="241"/>
      <c r="BQ14" s="241"/>
      <c r="BR14" s="241"/>
      <c r="BS14" s="241"/>
      <c r="BT14" s="241"/>
      <c r="BU14" s="241"/>
      <c r="BV14" s="241"/>
      <c r="BW14" s="241"/>
      <c r="BX14" s="241"/>
      <c r="BY14" s="241"/>
      <c r="BZ14" s="241"/>
      <c r="CA14" s="241"/>
      <c r="CB14" s="241"/>
      <c r="CC14" s="241"/>
      <c r="CD14" s="241"/>
      <c r="CE14" s="241"/>
      <c r="CF14" s="241"/>
      <c r="CG14" s="241"/>
      <c r="CH14" s="241"/>
      <c r="CI14" s="241"/>
      <c r="CJ14" s="241"/>
      <c r="CK14" s="241"/>
      <c r="CL14" s="241"/>
      <c r="CM14" s="241"/>
      <c r="CN14" s="241"/>
      <c r="CO14" s="241"/>
      <c r="CP14" s="241"/>
      <c r="CQ14" s="241"/>
      <c r="CR14" s="241"/>
      <c r="CS14" s="241"/>
      <c r="CT14" s="241"/>
      <c r="CU14" s="241"/>
      <c r="CV14" s="241"/>
      <c r="CW14" s="241"/>
      <c r="CX14" s="241"/>
      <c r="CY14" s="241"/>
      <c r="CZ14" s="241"/>
      <c r="DA14" s="241"/>
      <c r="DB14" s="241"/>
      <c r="DC14" s="241"/>
      <c r="DD14" s="241"/>
      <c r="DE14" s="241"/>
      <c r="DF14" s="241"/>
      <c r="DG14" s="241"/>
      <c r="DH14" s="241"/>
      <c r="DI14" s="241"/>
      <c r="DJ14" s="241"/>
      <c r="DK14" s="241"/>
      <c r="DL14" s="241"/>
      <c r="DM14" s="241"/>
      <c r="DN14" s="241"/>
      <c r="DO14" s="241"/>
      <c r="DP14" s="241"/>
      <c r="DQ14" s="241"/>
      <c r="DR14" s="241"/>
      <c r="DS14" s="241"/>
      <c r="DT14" s="241"/>
      <c r="DU14" s="241"/>
      <c r="DV14" s="241"/>
      <c r="DW14" s="241"/>
      <c r="DX14" s="241"/>
      <c r="DY14" s="241"/>
      <c r="DZ14" s="241"/>
      <c r="EA14" s="241"/>
      <c r="EB14" s="241"/>
      <c r="EC14" s="241"/>
      <c r="ED14" s="241"/>
      <c r="EE14" s="241"/>
      <c r="EF14" s="241"/>
      <c r="EG14" s="241"/>
      <c r="EH14" s="241"/>
      <c r="EI14" s="241"/>
      <c r="EJ14" s="241"/>
      <c r="EK14" s="241"/>
      <c r="EL14" s="241"/>
      <c r="EM14" s="241"/>
      <c r="EN14" s="241"/>
      <c r="EO14" s="241"/>
      <c r="EP14" s="241"/>
      <c r="EQ14" s="241"/>
      <c r="ER14" s="241"/>
      <c r="ES14" s="241"/>
      <c r="ET14" s="241"/>
      <c r="EU14" s="241"/>
      <c r="EV14" s="241"/>
      <c r="EW14" s="241"/>
      <c r="EX14" s="241"/>
      <c r="EY14" s="241"/>
      <c r="EZ14" s="241"/>
      <c r="FA14" s="241"/>
      <c r="FB14" s="241"/>
      <c r="FC14" s="241"/>
      <c r="FD14" s="241"/>
      <c r="FE14" s="241"/>
      <c r="FF14" s="241"/>
      <c r="FG14" s="241"/>
      <c r="FH14" s="241"/>
      <c r="FI14" s="241"/>
      <c r="FJ14" s="241"/>
      <c r="FK14" s="241"/>
      <c r="FL14" s="241"/>
      <c r="FM14" s="241"/>
      <c r="FN14" s="241"/>
      <c r="FO14" s="241"/>
      <c r="FP14" s="241"/>
      <c r="FQ14" s="241"/>
      <c r="FR14" s="241"/>
      <c r="FS14" s="241"/>
      <c r="FT14" s="241"/>
      <c r="FU14" s="241"/>
      <c r="FV14" s="241"/>
      <c r="FW14" s="241"/>
      <c r="FX14" s="241"/>
      <c r="FY14" s="241"/>
      <c r="FZ14" s="241"/>
      <c r="GA14" s="241"/>
      <c r="GB14" s="241"/>
      <c r="GC14" s="241"/>
      <c r="GD14" s="241"/>
      <c r="GE14" s="241"/>
      <c r="GF14" s="241"/>
      <c r="GG14" s="241"/>
      <c r="GH14" s="241"/>
      <c r="GI14" s="241"/>
      <c r="GJ14" s="241"/>
      <c r="GK14" s="241"/>
      <c r="GL14" s="241"/>
      <c r="GM14" s="241"/>
      <c r="GN14" s="241"/>
      <c r="GO14" s="241"/>
      <c r="GP14" s="241"/>
      <c r="GQ14" s="241"/>
      <c r="GR14" s="241"/>
      <c r="GS14" s="241"/>
      <c r="GT14" s="241"/>
      <c r="GU14" s="241"/>
      <c r="GV14" s="241"/>
      <c r="GW14" s="241"/>
      <c r="GX14" s="241"/>
      <c r="GY14" s="241"/>
      <c r="GZ14" s="241"/>
      <c r="HA14" s="241"/>
      <c r="HB14" s="241"/>
      <c r="HC14" s="241"/>
      <c r="HD14" s="241"/>
      <c r="HE14" s="241"/>
      <c r="HF14" s="241"/>
      <c r="HG14" s="241"/>
      <c r="HH14" s="241"/>
      <c r="HI14" s="241"/>
      <c r="HJ14" s="241"/>
      <c r="HK14" s="241"/>
      <c r="HL14" s="241"/>
      <c r="HM14" s="241"/>
      <c r="HN14" s="241"/>
      <c r="HO14" s="241"/>
      <c r="HP14" s="241"/>
      <c r="HQ14" s="241"/>
      <c r="HR14" s="241"/>
      <c r="HS14" s="241"/>
      <c r="HT14" s="241"/>
      <c r="HU14" s="241"/>
      <c r="HV14" s="241"/>
      <c r="HW14" s="241"/>
      <c r="HX14" s="241"/>
      <c r="HY14" s="241"/>
      <c r="HZ14" s="241"/>
      <c r="IA14" s="241"/>
      <c r="IB14" s="241"/>
      <c r="IC14" s="241"/>
      <c r="ID14" s="241"/>
      <c r="IE14" s="241"/>
      <c r="IF14" s="241"/>
      <c r="IG14" s="241"/>
      <c r="IH14" s="241"/>
      <c r="II14" s="241"/>
      <c r="IJ14" s="241"/>
      <c r="IK14" s="241"/>
      <c r="IL14" s="241"/>
      <c r="IM14" s="241"/>
      <c r="IN14" s="241"/>
      <c r="IO14" s="241"/>
      <c r="IP14" s="241"/>
      <c r="IQ14" s="241"/>
      <c r="IR14" s="241"/>
      <c r="IS14" s="241"/>
      <c r="IT14" s="241"/>
      <c r="IU14" s="241"/>
      <c r="IV14" s="241"/>
      <c r="IW14" s="241"/>
      <c r="IX14" s="241"/>
      <c r="IY14" s="241"/>
      <c r="IZ14" s="241"/>
      <c r="JA14" s="241"/>
      <c r="JB14" s="241"/>
      <c r="JC14" s="241"/>
      <c r="JD14" s="241"/>
      <c r="JE14" s="241"/>
      <c r="JF14" s="241"/>
      <c r="JG14" s="241"/>
      <c r="JH14" s="241"/>
      <c r="JI14" s="241"/>
      <c r="JJ14" s="241"/>
      <c r="JK14" s="241"/>
      <c r="JL14" s="241"/>
      <c r="JM14" s="241"/>
      <c r="JN14" s="241"/>
      <c r="JO14" s="241"/>
      <c r="JP14" s="241"/>
      <c r="JQ14" s="241"/>
      <c r="JR14" s="241"/>
      <c r="JS14" s="241"/>
      <c r="JT14" s="241"/>
      <c r="JU14" s="241"/>
      <c r="JV14" s="241"/>
      <c r="JW14" s="241"/>
      <c r="JX14" s="241"/>
      <c r="JY14" s="241"/>
      <c r="JZ14" s="241"/>
      <c r="KA14" s="241"/>
      <c r="KB14" s="241"/>
      <c r="KC14" s="241"/>
      <c r="KD14" s="241"/>
      <c r="KE14" s="241"/>
      <c r="KF14" s="241"/>
      <c r="KG14" s="241"/>
      <c r="KH14" s="241"/>
      <c r="KI14" s="241"/>
      <c r="KJ14" s="241"/>
      <c r="KK14" s="241"/>
      <c r="KL14" s="241"/>
      <c r="KM14" s="241"/>
      <c r="KN14" s="241"/>
      <c r="KO14" s="241"/>
      <c r="KP14" s="241"/>
      <c r="KQ14" s="241"/>
      <c r="KR14" s="241"/>
      <c r="KS14" s="241"/>
      <c r="KT14" s="241"/>
      <c r="KU14" s="241"/>
      <c r="KV14" s="241"/>
      <c r="KW14" s="241"/>
      <c r="KX14" s="241"/>
      <c r="KY14" s="241"/>
      <c r="KZ14" s="241"/>
      <c r="LA14" s="241"/>
      <c r="LB14" s="241"/>
      <c r="LC14" s="241"/>
      <c r="LD14" s="241"/>
      <c r="LE14" s="241"/>
      <c r="LF14" s="241"/>
      <c r="LG14" s="241"/>
      <c r="LH14" s="241"/>
      <c r="LI14" s="241"/>
      <c r="LJ14" s="241"/>
      <c r="LK14" s="241"/>
      <c r="LL14" s="241"/>
      <c r="LM14" s="241"/>
      <c r="LN14" s="241"/>
      <c r="LO14" s="241"/>
      <c r="LP14" s="241"/>
      <c r="LQ14" s="241"/>
      <c r="LR14" s="241"/>
      <c r="LS14" s="241"/>
      <c r="LT14" s="241"/>
      <c r="LU14" s="241"/>
      <c r="LV14" s="241"/>
      <c r="LW14" s="241"/>
      <c r="LX14" s="241"/>
      <c r="LY14" s="241"/>
      <c r="LZ14" s="241"/>
      <c r="MA14" s="241"/>
      <c r="MB14" s="241"/>
      <c r="MC14" s="241"/>
      <c r="MD14" s="241"/>
      <c r="ME14" s="241"/>
      <c r="MF14" s="241"/>
      <c r="MG14" s="241"/>
      <c r="MH14" s="241"/>
      <c r="MI14" s="241"/>
      <c r="MJ14" s="241"/>
      <c r="MK14" s="241"/>
      <c r="ML14" s="241"/>
      <c r="MM14" s="241"/>
      <c r="MN14" s="241"/>
      <c r="MO14" s="241"/>
      <c r="MP14" s="241"/>
      <c r="MQ14" s="241"/>
      <c r="MR14" s="241"/>
      <c r="MS14" s="241"/>
      <c r="MT14" s="241"/>
      <c r="MU14" s="241"/>
      <c r="MV14" s="241"/>
      <c r="MW14" s="241"/>
      <c r="MX14" s="241"/>
      <c r="MY14" s="241"/>
      <c r="MZ14" s="241"/>
      <c r="NA14" s="241"/>
      <c r="NB14" s="241"/>
      <c r="NC14" s="241"/>
      <c r="ND14" s="241"/>
      <c r="NE14" s="241"/>
      <c r="NF14" s="241"/>
      <c r="NG14" s="241"/>
      <c r="NH14" s="241"/>
      <c r="NI14" s="241"/>
      <c r="NJ14" s="241"/>
      <c r="NK14" s="241"/>
      <c r="NL14" s="241"/>
      <c r="NM14" s="241"/>
      <c r="NN14" s="241"/>
      <c r="NO14" s="241"/>
      <c r="NP14" s="241"/>
      <c r="NQ14" s="241"/>
      <c r="NR14" s="241"/>
      <c r="NS14" s="241"/>
      <c r="NT14" s="241"/>
      <c r="NU14" s="241"/>
      <c r="NV14" s="241"/>
      <c r="NW14" s="241"/>
      <c r="NX14" s="241"/>
      <c r="NY14" s="241"/>
      <c r="NZ14" s="241"/>
      <c r="OA14" s="241"/>
      <c r="OB14" s="241"/>
      <c r="OC14" s="241"/>
      <c r="OD14" s="241"/>
      <c r="OE14" s="241"/>
      <c r="OF14" s="241"/>
      <c r="OG14" s="241"/>
      <c r="OH14" s="241"/>
      <c r="OI14" s="241"/>
      <c r="OJ14" s="241"/>
      <c r="OK14" s="241"/>
      <c r="OL14" s="241"/>
      <c r="OM14" s="241"/>
      <c r="ON14" s="241"/>
      <c r="OO14" s="241"/>
      <c r="OP14" s="241"/>
      <c r="OQ14" s="241"/>
      <c r="OR14" s="241"/>
      <c r="OS14" s="241"/>
      <c r="OT14" s="241"/>
      <c r="OU14" s="241"/>
      <c r="OV14" s="241"/>
      <c r="OW14" s="241"/>
      <c r="OX14" s="241"/>
      <c r="OY14" s="241"/>
      <c r="OZ14" s="241"/>
      <c r="PA14" s="241"/>
      <c r="PB14" s="241"/>
      <c r="PC14" s="241"/>
      <c r="PD14" s="241"/>
      <c r="PE14" s="241"/>
      <c r="PF14" s="241"/>
      <c r="PG14" s="241"/>
      <c r="PH14" s="241"/>
      <c r="PI14" s="241"/>
      <c r="PJ14" s="241"/>
      <c r="PK14" s="241"/>
      <c r="PL14" s="241"/>
      <c r="PM14" s="241"/>
      <c r="PN14" s="241"/>
      <c r="PO14" s="241"/>
      <c r="PP14" s="241"/>
      <c r="PQ14" s="241"/>
      <c r="PR14" s="241"/>
      <c r="PS14" s="241"/>
      <c r="PT14" s="241"/>
      <c r="PU14" s="241"/>
      <c r="PV14" s="241"/>
      <c r="PW14" s="241"/>
      <c r="PX14" s="241"/>
      <c r="PY14" s="241"/>
      <c r="PZ14" s="241"/>
      <c r="QA14" s="241"/>
      <c r="QB14" s="241"/>
      <c r="QC14" s="241"/>
      <c r="QD14" s="241"/>
      <c r="QE14" s="241"/>
      <c r="QF14" s="241"/>
      <c r="QG14" s="241"/>
      <c r="QH14" s="241"/>
      <c r="QI14" s="241"/>
      <c r="QJ14" s="241"/>
      <c r="QK14" s="241"/>
      <c r="QL14" s="241"/>
      <c r="QM14" s="241"/>
      <c r="QN14" s="241"/>
      <c r="QO14" s="241"/>
      <c r="QP14" s="241"/>
      <c r="QQ14" s="241"/>
      <c r="QR14" s="241"/>
      <c r="QS14" s="241"/>
      <c r="QT14" s="241"/>
      <c r="QU14" s="241"/>
      <c r="QV14" s="241"/>
      <c r="QW14" s="241"/>
      <c r="QX14" s="241"/>
      <c r="QY14" s="241"/>
      <c r="QZ14" s="241"/>
      <c r="RA14" s="241"/>
      <c r="RB14" s="241"/>
      <c r="RC14" s="241"/>
      <c r="RD14" s="241"/>
      <c r="RE14" s="241"/>
      <c r="RF14" s="241"/>
      <c r="RG14" s="241"/>
      <c r="RH14" s="241"/>
      <c r="RI14" s="241"/>
      <c r="RJ14" s="241"/>
      <c r="RK14" s="241"/>
      <c r="RL14" s="241"/>
      <c r="RM14" s="241"/>
      <c r="RN14" s="241"/>
      <c r="RO14" s="241"/>
      <c r="RP14" s="241"/>
      <c r="RQ14" s="241"/>
      <c r="RR14" s="241"/>
      <c r="RS14" s="241"/>
      <c r="RT14" s="241"/>
      <c r="RU14" s="241"/>
      <c r="RV14" s="241"/>
      <c r="RW14" s="241"/>
      <c r="RX14" s="241"/>
      <c r="RY14" s="241"/>
      <c r="RZ14" s="241"/>
      <c r="SA14" s="241"/>
      <c r="SB14" s="241"/>
      <c r="SC14" s="241"/>
      <c r="SD14" s="241"/>
      <c r="SE14" s="241"/>
      <c r="SF14" s="241"/>
      <c r="SG14" s="241"/>
      <c r="SH14" s="241"/>
      <c r="SI14" s="241"/>
      <c r="SJ14" s="241"/>
      <c r="SK14" s="241"/>
      <c r="SL14" s="241"/>
      <c r="SM14" s="241"/>
      <c r="SN14" s="241"/>
      <c r="SO14" s="241"/>
      <c r="SP14" s="241"/>
      <c r="SQ14" s="241"/>
      <c r="SR14" s="241"/>
      <c r="SS14" s="241"/>
      <c r="ST14" s="241"/>
      <c r="SU14" s="241"/>
      <c r="SV14" s="241"/>
      <c r="SW14" s="241"/>
      <c r="SX14" s="241"/>
      <c r="SY14" s="241"/>
      <c r="SZ14" s="241"/>
      <c r="TA14" s="241"/>
      <c r="TB14" s="241"/>
      <c r="TC14" s="241"/>
      <c r="TD14" s="241"/>
      <c r="TE14" s="241"/>
      <c r="TF14" s="241"/>
      <c r="TG14" s="241"/>
      <c r="TH14" s="241"/>
      <c r="TI14" s="241"/>
      <c r="TJ14" s="241"/>
      <c r="TK14" s="241"/>
      <c r="TL14" s="241"/>
      <c r="TM14" s="241"/>
      <c r="TN14" s="241"/>
      <c r="TO14" s="241"/>
      <c r="TP14" s="241"/>
      <c r="TQ14" s="241"/>
      <c r="TR14" s="241"/>
      <c r="TS14" s="241"/>
      <c r="TT14" s="241"/>
      <c r="TU14" s="241"/>
      <c r="TV14" s="241"/>
      <c r="TW14" s="241"/>
      <c r="TX14" s="241"/>
      <c r="TY14" s="241"/>
      <c r="TZ14" s="241"/>
      <c r="UA14" s="241"/>
      <c r="UB14" s="241"/>
      <c r="UC14" s="241"/>
      <c r="UD14" s="241"/>
      <c r="UE14" s="241"/>
      <c r="UF14" s="241"/>
      <c r="UG14" s="241"/>
      <c r="UH14" s="241"/>
      <c r="UI14" s="241"/>
      <c r="UJ14" s="241"/>
      <c r="UK14" s="241"/>
      <c r="UL14" s="241"/>
      <c r="UM14" s="241"/>
      <c r="UN14" s="241"/>
      <c r="UO14" s="241"/>
      <c r="UP14" s="241"/>
      <c r="UQ14" s="241"/>
      <c r="UR14" s="241"/>
      <c r="US14" s="241"/>
      <c r="UT14" s="241"/>
      <c r="UU14" s="241"/>
      <c r="UV14" s="241"/>
      <c r="UW14" s="241"/>
      <c r="UX14" s="241"/>
      <c r="UY14" s="241"/>
      <c r="UZ14" s="241"/>
      <c r="VA14" s="241"/>
      <c r="VB14" s="241"/>
      <c r="VC14" s="241"/>
      <c r="VD14" s="241"/>
      <c r="VE14" s="241"/>
      <c r="VF14" s="241"/>
      <c r="VG14" s="241"/>
      <c r="VH14" s="241"/>
      <c r="VI14" s="241"/>
      <c r="VJ14" s="241"/>
      <c r="VK14" s="241"/>
      <c r="VL14" s="241"/>
      <c r="VM14" s="241"/>
      <c r="VN14" s="241"/>
      <c r="VO14" s="241"/>
      <c r="VP14" s="241"/>
      <c r="VQ14" s="241"/>
      <c r="VR14" s="241"/>
      <c r="VS14" s="241"/>
      <c r="VT14" s="241"/>
      <c r="VU14" s="241"/>
      <c r="VV14" s="241"/>
      <c r="VW14" s="241"/>
      <c r="VX14" s="241"/>
      <c r="VY14" s="241"/>
      <c r="VZ14" s="241"/>
      <c r="WA14" s="241"/>
      <c r="WB14" s="241"/>
      <c r="WC14" s="241"/>
      <c r="WD14" s="241"/>
      <c r="WE14" s="241"/>
      <c r="WF14" s="241"/>
      <c r="WG14" s="241"/>
      <c r="WH14" s="241"/>
      <c r="WI14" s="241"/>
      <c r="WJ14" s="241"/>
      <c r="WK14" s="241"/>
      <c r="WL14" s="241"/>
      <c r="WM14" s="241"/>
      <c r="WN14" s="241"/>
      <c r="WO14" s="241"/>
      <c r="WP14" s="241"/>
      <c r="WQ14" s="241"/>
      <c r="WR14" s="241"/>
      <c r="WS14" s="241"/>
      <c r="WT14" s="241"/>
      <c r="WU14" s="241"/>
      <c r="WV14" s="241"/>
      <c r="WW14" s="241"/>
      <c r="WX14" s="241"/>
      <c r="WY14" s="241"/>
      <c r="WZ14" s="241"/>
      <c r="XA14" s="241"/>
      <c r="XB14" s="241"/>
      <c r="XC14" s="241"/>
      <c r="XD14" s="241"/>
      <c r="XE14" s="241"/>
      <c r="XF14" s="241"/>
      <c r="XG14" s="241"/>
      <c r="XH14" s="241"/>
      <c r="XI14" s="241"/>
      <c r="XJ14" s="241"/>
      <c r="XK14" s="241"/>
      <c r="XL14" s="241"/>
      <c r="XM14" s="241"/>
      <c r="XN14" s="241"/>
      <c r="XO14" s="241"/>
      <c r="XP14" s="241"/>
      <c r="XQ14" s="241"/>
      <c r="XR14" s="241"/>
      <c r="XS14" s="241"/>
      <c r="XT14" s="241"/>
      <c r="XU14" s="241"/>
      <c r="XV14" s="241"/>
      <c r="XW14" s="241"/>
      <c r="XX14" s="241"/>
      <c r="XY14" s="241"/>
      <c r="XZ14" s="241"/>
      <c r="YA14" s="241"/>
      <c r="YB14" s="241"/>
      <c r="YC14" s="241"/>
      <c r="YD14" s="241"/>
      <c r="YE14" s="241"/>
      <c r="YF14" s="241"/>
      <c r="YG14" s="241"/>
      <c r="YH14" s="241"/>
      <c r="YI14" s="241"/>
      <c r="YJ14" s="241"/>
      <c r="YK14" s="241"/>
      <c r="YL14" s="241"/>
      <c r="YM14" s="241"/>
      <c r="YN14" s="241"/>
      <c r="YO14" s="241"/>
      <c r="YP14" s="241"/>
      <c r="YQ14" s="241"/>
      <c r="YR14" s="241"/>
      <c r="YS14" s="241"/>
      <c r="YT14" s="241"/>
      <c r="YU14" s="241"/>
      <c r="YV14" s="241"/>
      <c r="YW14" s="241"/>
      <c r="YX14" s="241"/>
      <c r="YY14" s="241"/>
      <c r="YZ14" s="241"/>
      <c r="ZA14" s="241"/>
      <c r="ZB14" s="241"/>
      <c r="ZC14" s="241"/>
      <c r="ZD14" s="241"/>
      <c r="ZE14" s="241"/>
      <c r="ZF14" s="241"/>
      <c r="ZG14" s="241"/>
      <c r="ZH14" s="241"/>
      <c r="ZI14" s="241"/>
      <c r="ZJ14" s="241"/>
      <c r="ZK14" s="241"/>
      <c r="ZL14" s="241"/>
      <c r="ZM14" s="241"/>
      <c r="ZN14" s="241"/>
      <c r="ZO14" s="241"/>
      <c r="ZP14" s="241"/>
      <c r="ZQ14" s="241"/>
      <c r="ZR14" s="241"/>
      <c r="ZS14" s="241"/>
      <c r="ZT14" s="241"/>
      <c r="ZU14" s="241"/>
      <c r="ZV14" s="241"/>
      <c r="ZW14" s="241"/>
      <c r="ZX14" s="241"/>
      <c r="ZY14" s="241"/>
      <c r="ZZ14" s="241"/>
      <c r="AAA14" s="241"/>
      <c r="AAB14" s="241"/>
      <c r="AAC14" s="241"/>
      <c r="AAD14" s="241"/>
      <c r="AAE14" s="241"/>
      <c r="AAF14" s="241"/>
      <c r="AAG14" s="241"/>
      <c r="AAH14" s="241"/>
      <c r="AAI14" s="241"/>
      <c r="AAJ14" s="241"/>
      <c r="AAK14" s="241"/>
      <c r="AAL14" s="241"/>
      <c r="AAM14" s="241"/>
      <c r="AAN14" s="241"/>
      <c r="AAO14" s="241"/>
      <c r="AAP14" s="241"/>
      <c r="AAQ14" s="241"/>
      <c r="AAR14" s="241"/>
      <c r="AAS14" s="241"/>
      <c r="AAT14" s="241"/>
      <c r="AAU14" s="241"/>
      <c r="AAV14" s="241"/>
      <c r="AAW14" s="241"/>
      <c r="AAX14" s="241"/>
      <c r="AAY14" s="241"/>
      <c r="AAZ14" s="241"/>
      <c r="ABA14" s="241"/>
      <c r="ABB14" s="241"/>
      <c r="ABC14" s="241"/>
      <c r="ABD14" s="241"/>
      <c r="ABE14" s="241"/>
      <c r="ABF14" s="241"/>
      <c r="ABG14" s="241"/>
      <c r="ABH14" s="241"/>
      <c r="ABI14" s="241"/>
      <c r="ABJ14" s="241"/>
      <c r="ABK14" s="241"/>
      <c r="ABL14" s="241"/>
      <c r="ABM14" s="241"/>
      <c r="ABN14" s="241"/>
      <c r="ABO14" s="241"/>
      <c r="ABP14" s="241"/>
      <c r="ABQ14" s="241"/>
      <c r="ABR14" s="241"/>
      <c r="ABS14" s="241"/>
      <c r="ABT14" s="241"/>
      <c r="ABU14" s="241"/>
      <c r="ABV14" s="241"/>
      <c r="ABW14" s="241"/>
      <c r="ABX14" s="241"/>
      <c r="ABY14" s="241"/>
      <c r="ABZ14" s="241"/>
      <c r="ACA14" s="241"/>
      <c r="ACB14" s="241"/>
      <c r="ACC14" s="241"/>
      <c r="ACD14" s="241"/>
      <c r="ACE14" s="241"/>
      <c r="ACF14" s="241"/>
      <c r="ACG14" s="241"/>
      <c r="ACH14" s="241"/>
      <c r="ACI14" s="241"/>
      <c r="ACJ14" s="241"/>
      <c r="ACK14" s="241"/>
      <c r="ACL14" s="241"/>
      <c r="ACM14" s="241"/>
      <c r="ACN14" s="241"/>
      <c r="ACO14" s="241"/>
      <c r="ACP14" s="241"/>
      <c r="ACQ14" s="241"/>
      <c r="ACR14" s="241"/>
      <c r="ACS14" s="241"/>
      <c r="ACT14" s="241"/>
      <c r="ACU14" s="241"/>
      <c r="ACV14" s="241"/>
      <c r="ACW14" s="241"/>
      <c r="ACX14" s="241"/>
      <c r="ACY14" s="241"/>
      <c r="ACZ14" s="241"/>
      <c r="ADA14" s="241"/>
      <c r="ADB14" s="241"/>
      <c r="ADC14" s="241"/>
      <c r="ADD14" s="241"/>
      <c r="ADE14" s="241"/>
      <c r="ADF14" s="241"/>
      <c r="ADG14" s="241"/>
      <c r="ADH14" s="241"/>
      <c r="ADI14" s="241"/>
      <c r="ADJ14" s="241"/>
      <c r="ADK14" s="241"/>
      <c r="ADL14" s="241"/>
      <c r="ADM14" s="241"/>
      <c r="ADN14" s="241"/>
      <c r="ADO14" s="241"/>
      <c r="ADP14" s="241"/>
      <c r="ADQ14" s="241"/>
      <c r="ADR14" s="241"/>
      <c r="ADS14" s="241"/>
      <c r="ADT14" s="241"/>
      <c r="ADU14" s="241"/>
      <c r="ADV14" s="241"/>
      <c r="ADW14" s="241"/>
      <c r="ADX14" s="241"/>
      <c r="ADY14" s="241"/>
      <c r="ADZ14" s="241"/>
      <c r="AEA14" s="241"/>
      <c r="AEB14" s="241"/>
      <c r="AEC14" s="241"/>
      <c r="AED14" s="241"/>
      <c r="AEE14" s="241"/>
      <c r="AEF14" s="241"/>
      <c r="AEG14" s="241"/>
      <c r="AEH14" s="241"/>
      <c r="AEI14" s="241"/>
      <c r="AEJ14" s="241"/>
      <c r="AEK14" s="241"/>
      <c r="AEL14" s="241"/>
      <c r="AEM14" s="241"/>
      <c r="AEN14" s="241"/>
      <c r="AEO14" s="241"/>
      <c r="AEP14" s="241"/>
      <c r="AEQ14" s="241"/>
      <c r="AER14" s="241"/>
      <c r="AES14" s="241"/>
      <c r="AET14" s="241"/>
      <c r="AEU14" s="241"/>
      <c r="AEV14" s="241"/>
      <c r="AEW14" s="241"/>
      <c r="AEX14" s="241"/>
      <c r="AEY14" s="241"/>
      <c r="AEZ14" s="241"/>
      <c r="AFA14" s="241"/>
      <c r="AFB14" s="241"/>
      <c r="AFC14" s="241"/>
      <c r="AFD14" s="241"/>
      <c r="AFE14" s="241"/>
      <c r="AFF14" s="241"/>
      <c r="AFG14" s="241"/>
      <c r="AFH14" s="241"/>
      <c r="AFI14" s="241"/>
      <c r="AFJ14" s="241"/>
      <c r="AFK14" s="241"/>
      <c r="AFL14" s="241"/>
      <c r="AFM14" s="241"/>
      <c r="AFN14" s="241"/>
      <c r="AFO14" s="241"/>
      <c r="AFP14" s="241"/>
      <c r="AFQ14" s="241"/>
      <c r="AFR14" s="241"/>
      <c r="AFS14" s="241"/>
      <c r="AFT14" s="241"/>
      <c r="AFU14" s="241"/>
      <c r="AFV14" s="241"/>
      <c r="AFW14" s="241"/>
      <c r="AFX14" s="241"/>
      <c r="AFY14" s="241"/>
      <c r="AFZ14" s="241"/>
      <c r="AGA14" s="241"/>
      <c r="AGB14" s="241"/>
      <c r="AGC14" s="241"/>
      <c r="AGD14" s="241"/>
      <c r="AGE14" s="241"/>
      <c r="AGF14" s="241"/>
      <c r="AGG14" s="241"/>
      <c r="AGH14" s="241"/>
      <c r="AGI14" s="241"/>
      <c r="AGJ14" s="241"/>
      <c r="AGK14" s="241"/>
      <c r="AGL14" s="241"/>
      <c r="AGM14" s="241"/>
      <c r="AGN14" s="241"/>
      <c r="AGO14" s="241"/>
      <c r="AGP14" s="241"/>
      <c r="AGQ14" s="241"/>
      <c r="AGR14" s="241"/>
      <c r="AGS14" s="241"/>
      <c r="AGT14" s="241"/>
      <c r="AGU14" s="241"/>
      <c r="AGV14" s="241"/>
      <c r="AGW14" s="241"/>
      <c r="AGX14" s="241"/>
      <c r="AGY14" s="241"/>
      <c r="AGZ14" s="241"/>
      <c r="AHA14" s="241"/>
    </row>
    <row r="15" spans="1:885" ht="71.400000000000006" customHeight="1" x14ac:dyDescent="0.3">
      <c r="A15" s="242"/>
      <c r="B15" s="256"/>
      <c r="C15" s="249"/>
      <c r="D15" s="249"/>
      <c r="E15" s="249"/>
      <c r="F15" s="253"/>
      <c r="G15" s="249"/>
      <c r="H15" s="249"/>
      <c r="I15" s="249"/>
      <c r="J15" s="246"/>
      <c r="K15" s="257"/>
      <c r="L15" s="261"/>
      <c r="M15" s="256"/>
      <c r="N15" s="302"/>
      <c r="O15" s="243"/>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7"/>
      <c r="CA15" s="247"/>
      <c r="CB15" s="247"/>
      <c r="CC15" s="247"/>
      <c r="CD15" s="247"/>
      <c r="CE15" s="247"/>
      <c r="CF15" s="247"/>
      <c r="CG15" s="247"/>
      <c r="CH15" s="247"/>
      <c r="CI15" s="247"/>
      <c r="CJ15" s="247"/>
      <c r="CK15" s="247"/>
      <c r="CL15" s="247"/>
      <c r="CM15" s="247"/>
      <c r="CN15" s="247"/>
      <c r="CO15" s="247"/>
      <c r="CP15" s="247"/>
      <c r="CQ15" s="247"/>
      <c r="CR15" s="247"/>
      <c r="CS15" s="247"/>
      <c r="CT15" s="247"/>
      <c r="CU15" s="247"/>
      <c r="CV15" s="247"/>
      <c r="CW15" s="247"/>
      <c r="CX15" s="247"/>
      <c r="CY15" s="247"/>
      <c r="CZ15" s="247"/>
      <c r="DA15" s="247"/>
      <c r="DB15" s="247"/>
      <c r="DC15" s="247"/>
      <c r="DD15" s="247"/>
      <c r="DE15" s="247"/>
      <c r="DF15" s="247"/>
      <c r="DG15" s="247"/>
      <c r="DH15" s="247"/>
      <c r="DI15" s="247"/>
      <c r="DJ15" s="247"/>
      <c r="DK15" s="247"/>
      <c r="DL15" s="247"/>
      <c r="DM15" s="247"/>
      <c r="DN15" s="247"/>
      <c r="DO15" s="247"/>
      <c r="DP15" s="247"/>
      <c r="DQ15" s="247"/>
      <c r="DR15" s="247"/>
      <c r="DS15" s="247"/>
      <c r="DT15" s="247"/>
      <c r="DU15" s="247"/>
      <c r="DV15" s="247"/>
      <c r="DW15" s="247"/>
      <c r="DX15" s="247"/>
      <c r="DY15" s="247"/>
      <c r="DZ15" s="247"/>
      <c r="EA15" s="247"/>
      <c r="EB15" s="247"/>
      <c r="EC15" s="247"/>
      <c r="ED15" s="247"/>
      <c r="EE15" s="247"/>
      <c r="EF15" s="247"/>
      <c r="EG15" s="247"/>
      <c r="EH15" s="247"/>
      <c r="EI15" s="247"/>
      <c r="EJ15" s="247"/>
      <c r="EK15" s="247"/>
      <c r="EL15" s="247"/>
      <c r="EM15" s="247"/>
      <c r="EN15" s="247"/>
      <c r="EO15" s="247"/>
      <c r="EP15" s="247"/>
      <c r="EQ15" s="247"/>
      <c r="ER15" s="247"/>
      <c r="ES15" s="247"/>
      <c r="ET15" s="247"/>
      <c r="EU15" s="247"/>
      <c r="EV15" s="247"/>
      <c r="EW15" s="247"/>
      <c r="EX15" s="247"/>
      <c r="EY15" s="247"/>
      <c r="EZ15" s="247"/>
      <c r="FA15" s="247"/>
      <c r="FB15" s="247"/>
      <c r="FC15" s="247"/>
      <c r="FD15" s="247"/>
      <c r="FE15" s="247"/>
      <c r="FF15" s="247"/>
      <c r="FG15" s="247"/>
      <c r="FH15" s="247"/>
      <c r="FI15" s="247"/>
      <c r="FJ15" s="247"/>
      <c r="FK15" s="247"/>
      <c r="FL15" s="247"/>
      <c r="FM15" s="247"/>
      <c r="FN15" s="247"/>
      <c r="FO15" s="247"/>
      <c r="FP15" s="247"/>
      <c r="FQ15" s="247"/>
      <c r="FR15" s="247"/>
      <c r="FS15" s="247"/>
      <c r="FT15" s="247"/>
      <c r="FU15" s="247"/>
      <c r="FV15" s="247"/>
      <c r="FW15" s="247"/>
      <c r="FX15" s="247"/>
      <c r="FY15" s="247"/>
      <c r="FZ15" s="247"/>
      <c r="GA15" s="247"/>
      <c r="GB15" s="247"/>
      <c r="GC15" s="247"/>
      <c r="GD15" s="247"/>
      <c r="GE15" s="247"/>
      <c r="GF15" s="247"/>
      <c r="GG15" s="247"/>
      <c r="GH15" s="247"/>
      <c r="GI15" s="247"/>
      <c r="GJ15" s="247"/>
      <c r="GK15" s="247"/>
      <c r="GL15" s="247"/>
      <c r="GM15" s="247"/>
      <c r="GN15" s="247"/>
      <c r="GO15" s="247"/>
      <c r="GP15" s="247"/>
      <c r="GQ15" s="247"/>
      <c r="GR15" s="247"/>
      <c r="GS15" s="247"/>
      <c r="GT15" s="247"/>
      <c r="GU15" s="247"/>
      <c r="GV15" s="247"/>
      <c r="GW15" s="247"/>
      <c r="GX15" s="247"/>
      <c r="GY15" s="247"/>
      <c r="GZ15" s="247"/>
      <c r="HA15" s="247"/>
      <c r="HB15" s="247"/>
      <c r="HC15" s="247"/>
      <c r="HD15" s="247"/>
      <c r="HE15" s="247"/>
      <c r="HF15" s="247"/>
      <c r="HG15" s="247"/>
      <c r="HH15" s="247"/>
      <c r="HI15" s="247"/>
      <c r="HJ15" s="247"/>
      <c r="HK15" s="247"/>
      <c r="HL15" s="247"/>
      <c r="HM15" s="247"/>
      <c r="HN15" s="247"/>
      <c r="HO15" s="247"/>
      <c r="HP15" s="247"/>
      <c r="HQ15" s="247"/>
      <c r="HR15" s="247"/>
      <c r="HS15" s="247"/>
      <c r="HT15" s="247"/>
      <c r="HU15" s="247"/>
      <c r="HV15" s="247"/>
      <c r="HW15" s="247"/>
      <c r="HX15" s="247"/>
      <c r="HY15" s="247"/>
      <c r="HZ15" s="247"/>
      <c r="IA15" s="247"/>
      <c r="IB15" s="247"/>
      <c r="IC15" s="247"/>
      <c r="ID15" s="247"/>
      <c r="IE15" s="247"/>
      <c r="IF15" s="247"/>
      <c r="IG15" s="247"/>
      <c r="IH15" s="247"/>
      <c r="II15" s="247"/>
      <c r="IJ15" s="247"/>
      <c r="IK15" s="247"/>
      <c r="IL15" s="247"/>
      <c r="IM15" s="247"/>
      <c r="IN15" s="247"/>
      <c r="IO15" s="247"/>
      <c r="IP15" s="247"/>
      <c r="IQ15" s="247"/>
      <c r="IR15" s="247"/>
      <c r="IS15" s="247"/>
      <c r="IT15" s="247"/>
      <c r="IU15" s="247"/>
      <c r="IV15" s="247"/>
      <c r="IW15" s="247"/>
      <c r="IX15" s="247"/>
      <c r="IY15" s="247"/>
      <c r="IZ15" s="247"/>
      <c r="JA15" s="247"/>
      <c r="JB15" s="247"/>
      <c r="JC15" s="247"/>
      <c r="JD15" s="247"/>
      <c r="JE15" s="247"/>
      <c r="JF15" s="247"/>
      <c r="JG15" s="247"/>
      <c r="JH15" s="247"/>
      <c r="JI15" s="247"/>
      <c r="JJ15" s="247"/>
      <c r="JK15" s="247"/>
      <c r="JL15" s="247"/>
      <c r="JM15" s="247"/>
      <c r="JN15" s="247"/>
      <c r="JO15" s="247"/>
      <c r="JP15" s="247"/>
      <c r="JQ15" s="247"/>
      <c r="JR15" s="247"/>
      <c r="JS15" s="247"/>
      <c r="JT15" s="247"/>
      <c r="JU15" s="247"/>
      <c r="JV15" s="247"/>
      <c r="JW15" s="247"/>
      <c r="JX15" s="247"/>
      <c r="JY15" s="247"/>
      <c r="JZ15" s="247"/>
      <c r="KA15" s="247"/>
      <c r="KB15" s="247"/>
      <c r="KC15" s="247"/>
      <c r="KD15" s="247"/>
      <c r="KE15" s="247"/>
      <c r="KF15" s="247"/>
      <c r="KG15" s="247"/>
      <c r="KH15" s="247"/>
      <c r="KI15" s="247"/>
      <c r="KJ15" s="247"/>
      <c r="KK15" s="247"/>
      <c r="KL15" s="247"/>
      <c r="KM15" s="247"/>
      <c r="KN15" s="247"/>
      <c r="KO15" s="247"/>
      <c r="KP15" s="247"/>
      <c r="KQ15" s="247"/>
      <c r="KR15" s="247"/>
      <c r="KS15" s="247"/>
      <c r="KT15" s="247"/>
      <c r="KU15" s="247"/>
      <c r="KV15" s="247"/>
      <c r="KW15" s="247"/>
      <c r="KX15" s="247"/>
      <c r="KY15" s="247"/>
      <c r="KZ15" s="247"/>
      <c r="LA15" s="247"/>
      <c r="LB15" s="247"/>
      <c r="LC15" s="247"/>
      <c r="LD15" s="247"/>
      <c r="LE15" s="247"/>
      <c r="LF15" s="247"/>
      <c r="LG15" s="247"/>
      <c r="LH15" s="247"/>
      <c r="LI15" s="247"/>
      <c r="LJ15" s="247"/>
      <c r="LK15" s="247"/>
      <c r="LL15" s="247"/>
      <c r="LM15" s="247"/>
      <c r="LN15" s="247"/>
      <c r="LO15" s="247"/>
      <c r="LP15" s="247"/>
      <c r="LQ15" s="247"/>
      <c r="LR15" s="247"/>
      <c r="LS15" s="247"/>
      <c r="LT15" s="247"/>
      <c r="LU15" s="247"/>
      <c r="LV15" s="247"/>
      <c r="LW15" s="247"/>
      <c r="LX15" s="247"/>
      <c r="LY15" s="247"/>
      <c r="LZ15" s="247"/>
      <c r="MA15" s="247"/>
      <c r="MB15" s="247"/>
      <c r="MC15" s="247"/>
      <c r="MD15" s="247"/>
      <c r="ME15" s="247"/>
      <c r="MF15" s="247"/>
      <c r="MG15" s="247"/>
      <c r="MH15" s="247"/>
      <c r="MI15" s="247"/>
      <c r="MJ15" s="247"/>
      <c r="MK15" s="247"/>
      <c r="ML15" s="247"/>
      <c r="MM15" s="247"/>
      <c r="MN15" s="247"/>
      <c r="MO15" s="247"/>
      <c r="MP15" s="247"/>
      <c r="MQ15" s="247"/>
      <c r="MR15" s="247"/>
      <c r="MS15" s="247"/>
      <c r="MT15" s="247"/>
      <c r="MU15" s="247"/>
      <c r="MV15" s="247"/>
      <c r="MW15" s="247"/>
      <c r="MX15" s="247"/>
      <c r="MY15" s="247"/>
      <c r="MZ15" s="247"/>
      <c r="NA15" s="247"/>
      <c r="NB15" s="247"/>
      <c r="NC15" s="247"/>
      <c r="ND15" s="247"/>
      <c r="NE15" s="247"/>
      <c r="NF15" s="247"/>
      <c r="NG15" s="247"/>
      <c r="NH15" s="247"/>
      <c r="NI15" s="247"/>
      <c r="NJ15" s="247"/>
      <c r="NK15" s="247"/>
      <c r="NL15" s="247"/>
      <c r="NM15" s="247"/>
      <c r="NN15" s="247"/>
      <c r="NO15" s="247"/>
      <c r="NP15" s="247"/>
      <c r="NQ15" s="247"/>
      <c r="NR15" s="247"/>
      <c r="NS15" s="247"/>
      <c r="NT15" s="247"/>
      <c r="NU15" s="247"/>
      <c r="NV15" s="247"/>
      <c r="NW15" s="247"/>
      <c r="NX15" s="247"/>
      <c r="NY15" s="247"/>
      <c r="NZ15" s="247"/>
      <c r="OA15" s="247"/>
      <c r="OB15" s="247"/>
      <c r="OC15" s="247"/>
      <c r="OD15" s="247"/>
      <c r="OE15" s="247"/>
      <c r="OF15" s="247"/>
      <c r="OG15" s="247"/>
      <c r="OH15" s="247"/>
      <c r="OI15" s="247"/>
      <c r="OJ15" s="247"/>
      <c r="OK15" s="247"/>
      <c r="OL15" s="247"/>
      <c r="OM15" s="247"/>
      <c r="ON15" s="247"/>
      <c r="OO15" s="247"/>
      <c r="OP15" s="247"/>
      <c r="OQ15" s="247"/>
      <c r="OR15" s="247"/>
      <c r="OS15" s="247"/>
      <c r="OT15" s="247"/>
      <c r="OU15" s="247"/>
      <c r="OV15" s="247"/>
      <c r="OW15" s="247"/>
      <c r="OX15" s="247"/>
      <c r="OY15" s="247"/>
      <c r="OZ15" s="247"/>
      <c r="PA15" s="247"/>
      <c r="PB15" s="247"/>
      <c r="PC15" s="247"/>
      <c r="PD15" s="247"/>
      <c r="PE15" s="247"/>
      <c r="PF15" s="247"/>
      <c r="PG15" s="247"/>
      <c r="PH15" s="247"/>
      <c r="PI15" s="247"/>
      <c r="PJ15" s="247"/>
      <c r="PK15" s="247"/>
      <c r="PL15" s="247"/>
      <c r="PM15" s="247"/>
      <c r="PN15" s="247"/>
      <c r="PO15" s="247"/>
      <c r="PP15" s="247"/>
      <c r="PQ15" s="247"/>
      <c r="PR15" s="247"/>
      <c r="PS15" s="247"/>
      <c r="PT15" s="247"/>
      <c r="PU15" s="247"/>
      <c r="PV15" s="247"/>
      <c r="PW15" s="247"/>
      <c r="PX15" s="247"/>
      <c r="PY15" s="247"/>
      <c r="PZ15" s="247"/>
      <c r="QA15" s="247"/>
      <c r="QB15" s="247"/>
      <c r="QC15" s="247"/>
      <c r="QD15" s="247"/>
      <c r="QE15" s="247"/>
      <c r="QF15" s="247"/>
      <c r="QG15" s="247"/>
      <c r="QH15" s="247"/>
      <c r="QI15" s="247"/>
      <c r="QJ15" s="247"/>
      <c r="QK15" s="247"/>
      <c r="QL15" s="247"/>
      <c r="QM15" s="247"/>
      <c r="QN15" s="247"/>
      <c r="QO15" s="247"/>
      <c r="QP15" s="247"/>
      <c r="QQ15" s="247"/>
      <c r="QR15" s="247"/>
      <c r="QS15" s="247"/>
      <c r="QT15" s="247"/>
      <c r="QU15" s="247"/>
      <c r="QV15" s="247"/>
      <c r="QW15" s="247"/>
      <c r="QX15" s="247"/>
      <c r="QY15" s="247"/>
      <c r="QZ15" s="247"/>
      <c r="RA15" s="247"/>
      <c r="RB15" s="247"/>
      <c r="RC15" s="247"/>
      <c r="RD15" s="247"/>
      <c r="RE15" s="247"/>
      <c r="RF15" s="247"/>
      <c r="RG15" s="247"/>
      <c r="RH15" s="247"/>
      <c r="RI15" s="247"/>
      <c r="RJ15" s="247"/>
      <c r="RK15" s="247"/>
      <c r="RL15" s="247"/>
      <c r="RM15" s="247"/>
      <c r="RN15" s="247"/>
      <c r="RO15" s="247"/>
      <c r="RP15" s="247"/>
      <c r="RQ15" s="247"/>
      <c r="RR15" s="247"/>
      <c r="RS15" s="247"/>
      <c r="RT15" s="247"/>
      <c r="RU15" s="247"/>
      <c r="RV15" s="247"/>
      <c r="RW15" s="247"/>
      <c r="RX15" s="247"/>
      <c r="RY15" s="247"/>
      <c r="RZ15" s="247"/>
      <c r="SA15" s="247"/>
      <c r="SB15" s="247"/>
      <c r="SC15" s="247"/>
      <c r="SD15" s="247"/>
      <c r="SE15" s="247"/>
      <c r="SF15" s="247"/>
      <c r="SG15" s="247"/>
      <c r="SH15" s="247"/>
      <c r="SI15" s="247"/>
      <c r="SJ15" s="247"/>
      <c r="SK15" s="247"/>
      <c r="SL15" s="247"/>
      <c r="SM15" s="247"/>
      <c r="SN15" s="247"/>
      <c r="SO15" s="247"/>
      <c r="SP15" s="247"/>
      <c r="SQ15" s="247"/>
      <c r="SR15" s="247"/>
      <c r="SS15" s="247"/>
      <c r="ST15" s="247"/>
      <c r="SU15" s="247"/>
      <c r="SV15" s="247"/>
      <c r="SW15" s="247"/>
      <c r="SX15" s="247"/>
      <c r="SY15" s="247"/>
      <c r="SZ15" s="247"/>
      <c r="TA15" s="247"/>
      <c r="TB15" s="247"/>
      <c r="TC15" s="247"/>
      <c r="TD15" s="247"/>
      <c r="TE15" s="247"/>
      <c r="TF15" s="247"/>
      <c r="TG15" s="247"/>
      <c r="TH15" s="247"/>
      <c r="TI15" s="247"/>
      <c r="TJ15" s="247"/>
      <c r="TK15" s="247"/>
      <c r="TL15" s="247"/>
      <c r="TM15" s="247"/>
      <c r="TN15" s="247"/>
      <c r="TO15" s="247"/>
      <c r="TP15" s="247"/>
      <c r="TQ15" s="247"/>
      <c r="TR15" s="247"/>
      <c r="TS15" s="247"/>
      <c r="TT15" s="247"/>
      <c r="TU15" s="247"/>
      <c r="TV15" s="247"/>
      <c r="TW15" s="247"/>
      <c r="TX15" s="247"/>
      <c r="TY15" s="247"/>
      <c r="TZ15" s="247"/>
      <c r="UA15" s="247"/>
      <c r="UB15" s="247"/>
      <c r="UC15" s="247"/>
      <c r="UD15" s="247"/>
      <c r="UE15" s="247"/>
      <c r="UF15" s="247"/>
      <c r="UG15" s="247"/>
      <c r="UH15" s="247"/>
      <c r="UI15" s="247"/>
      <c r="UJ15" s="247"/>
      <c r="UK15" s="247"/>
      <c r="UL15" s="247"/>
      <c r="UM15" s="247"/>
      <c r="UN15" s="247"/>
      <c r="UO15" s="247"/>
      <c r="UP15" s="247"/>
      <c r="UQ15" s="247"/>
      <c r="UR15" s="247"/>
      <c r="US15" s="247"/>
      <c r="UT15" s="247"/>
      <c r="UU15" s="247"/>
      <c r="UV15" s="247"/>
      <c r="UW15" s="247"/>
      <c r="UX15" s="247"/>
      <c r="UY15" s="247"/>
      <c r="UZ15" s="247"/>
      <c r="VA15" s="247"/>
      <c r="VB15" s="247"/>
      <c r="VC15" s="247"/>
      <c r="VD15" s="247"/>
      <c r="VE15" s="247"/>
      <c r="VF15" s="247"/>
      <c r="VG15" s="247"/>
      <c r="VH15" s="247"/>
      <c r="VI15" s="247"/>
      <c r="VJ15" s="247"/>
      <c r="VK15" s="247"/>
      <c r="VL15" s="247"/>
      <c r="VM15" s="247"/>
      <c r="VN15" s="247"/>
      <c r="VO15" s="247"/>
      <c r="VP15" s="247"/>
      <c r="VQ15" s="247"/>
      <c r="VR15" s="247"/>
      <c r="VS15" s="247"/>
      <c r="VT15" s="247"/>
      <c r="VU15" s="247"/>
      <c r="VV15" s="247"/>
      <c r="VW15" s="247"/>
      <c r="VX15" s="247"/>
      <c r="VY15" s="247"/>
      <c r="VZ15" s="247"/>
      <c r="WA15" s="247"/>
      <c r="WB15" s="247"/>
      <c r="WC15" s="247"/>
      <c r="WD15" s="247"/>
      <c r="WE15" s="247"/>
      <c r="WF15" s="247"/>
      <c r="WG15" s="247"/>
      <c r="WH15" s="247"/>
      <c r="WI15" s="247"/>
      <c r="WJ15" s="247"/>
      <c r="WK15" s="247"/>
      <c r="WL15" s="247"/>
      <c r="WM15" s="247"/>
      <c r="WN15" s="247"/>
      <c r="WO15" s="247"/>
      <c r="WP15" s="247"/>
      <c r="WQ15" s="247"/>
      <c r="WR15" s="247"/>
      <c r="WS15" s="247"/>
      <c r="WT15" s="247"/>
      <c r="WU15" s="247"/>
      <c r="WV15" s="247"/>
      <c r="WW15" s="247"/>
      <c r="WX15" s="247"/>
      <c r="WY15" s="247"/>
      <c r="WZ15" s="247"/>
      <c r="XA15" s="247"/>
      <c r="XB15" s="247"/>
      <c r="XC15" s="247"/>
      <c r="XD15" s="247"/>
      <c r="XE15" s="247"/>
      <c r="XF15" s="247"/>
      <c r="XG15" s="247"/>
      <c r="XH15" s="247"/>
      <c r="XI15" s="247"/>
      <c r="XJ15" s="247"/>
      <c r="XK15" s="247"/>
      <c r="XL15" s="247"/>
      <c r="XM15" s="247"/>
      <c r="XN15" s="247"/>
      <c r="XO15" s="247"/>
      <c r="XP15" s="247"/>
      <c r="XQ15" s="247"/>
      <c r="XR15" s="247"/>
      <c r="XS15" s="247"/>
      <c r="XT15" s="247"/>
      <c r="XU15" s="247"/>
      <c r="XV15" s="247"/>
      <c r="XW15" s="247"/>
      <c r="XX15" s="247"/>
      <c r="XY15" s="247"/>
      <c r="XZ15" s="247"/>
      <c r="YA15" s="247"/>
      <c r="YB15" s="247"/>
      <c r="YC15" s="247"/>
      <c r="YD15" s="247"/>
      <c r="YE15" s="247"/>
      <c r="YF15" s="247"/>
      <c r="YG15" s="247"/>
      <c r="YH15" s="247"/>
      <c r="YI15" s="247"/>
      <c r="YJ15" s="247"/>
      <c r="YK15" s="247"/>
      <c r="YL15" s="247"/>
      <c r="YM15" s="247"/>
      <c r="YN15" s="247"/>
      <c r="YO15" s="247"/>
      <c r="YP15" s="247"/>
      <c r="YQ15" s="247"/>
      <c r="YR15" s="247"/>
      <c r="YS15" s="247"/>
      <c r="YT15" s="247"/>
      <c r="YU15" s="247"/>
      <c r="YV15" s="247"/>
      <c r="YW15" s="247"/>
      <c r="YX15" s="247"/>
      <c r="YY15" s="247"/>
      <c r="YZ15" s="247"/>
      <c r="ZA15" s="247"/>
      <c r="ZB15" s="247"/>
      <c r="ZC15" s="247"/>
      <c r="ZD15" s="247"/>
      <c r="ZE15" s="247"/>
      <c r="ZF15" s="247"/>
      <c r="ZG15" s="247"/>
      <c r="ZH15" s="247"/>
      <c r="ZI15" s="247"/>
      <c r="ZJ15" s="247"/>
      <c r="ZK15" s="247"/>
      <c r="ZL15" s="247"/>
      <c r="ZM15" s="247"/>
      <c r="ZN15" s="247"/>
      <c r="ZO15" s="247"/>
      <c r="ZP15" s="247"/>
      <c r="ZQ15" s="247"/>
      <c r="ZR15" s="247"/>
      <c r="ZS15" s="247"/>
      <c r="ZT15" s="247"/>
      <c r="ZU15" s="247"/>
      <c r="ZV15" s="247"/>
      <c r="ZW15" s="247"/>
      <c r="ZX15" s="247"/>
      <c r="ZY15" s="247"/>
      <c r="ZZ15" s="247"/>
      <c r="AAA15" s="247"/>
      <c r="AAB15" s="247"/>
      <c r="AAC15" s="247"/>
      <c r="AAD15" s="247"/>
      <c r="AAE15" s="247"/>
      <c r="AAF15" s="247"/>
      <c r="AAG15" s="247"/>
      <c r="AAH15" s="247"/>
      <c r="AAI15" s="247"/>
      <c r="AAJ15" s="247"/>
      <c r="AAK15" s="247"/>
      <c r="AAL15" s="247"/>
      <c r="AAM15" s="247"/>
      <c r="AAN15" s="247"/>
      <c r="AAO15" s="247"/>
      <c r="AAP15" s="247"/>
      <c r="AAQ15" s="247"/>
      <c r="AAR15" s="247"/>
      <c r="AAS15" s="247"/>
      <c r="AAT15" s="247"/>
      <c r="AAU15" s="247"/>
      <c r="AAV15" s="247"/>
      <c r="AAW15" s="247"/>
      <c r="AAX15" s="247"/>
      <c r="AAY15" s="247"/>
      <c r="AAZ15" s="247"/>
      <c r="ABA15" s="247"/>
      <c r="ABB15" s="247"/>
      <c r="ABC15" s="247"/>
      <c r="ABD15" s="247"/>
      <c r="ABE15" s="247"/>
      <c r="ABF15" s="247"/>
      <c r="ABG15" s="247"/>
      <c r="ABH15" s="247"/>
      <c r="ABI15" s="247"/>
      <c r="ABJ15" s="247"/>
      <c r="ABK15" s="247"/>
      <c r="ABL15" s="247"/>
      <c r="ABM15" s="247"/>
      <c r="ABN15" s="247"/>
      <c r="ABO15" s="247"/>
      <c r="ABP15" s="247"/>
      <c r="ABQ15" s="247"/>
      <c r="ABR15" s="247"/>
      <c r="ABS15" s="247"/>
      <c r="ABT15" s="247"/>
      <c r="ABU15" s="247"/>
      <c r="ABV15" s="247"/>
      <c r="ABW15" s="247"/>
      <c r="ABX15" s="247"/>
      <c r="ABY15" s="247"/>
      <c r="ABZ15" s="247"/>
      <c r="ACA15" s="247"/>
      <c r="ACB15" s="247"/>
      <c r="ACC15" s="247"/>
      <c r="ACD15" s="247"/>
      <c r="ACE15" s="247"/>
      <c r="ACF15" s="247"/>
      <c r="ACG15" s="247"/>
      <c r="ACH15" s="247"/>
      <c r="ACI15" s="247"/>
      <c r="ACJ15" s="247"/>
      <c r="ACK15" s="247"/>
      <c r="ACL15" s="247"/>
      <c r="ACM15" s="247"/>
      <c r="ACN15" s="247"/>
      <c r="ACO15" s="247"/>
      <c r="ACP15" s="247"/>
      <c r="ACQ15" s="247"/>
      <c r="ACR15" s="247"/>
      <c r="ACS15" s="247"/>
      <c r="ACT15" s="247"/>
      <c r="ACU15" s="247"/>
      <c r="ACV15" s="247"/>
      <c r="ACW15" s="247"/>
      <c r="ACX15" s="247"/>
      <c r="ACY15" s="247"/>
      <c r="ACZ15" s="247"/>
      <c r="ADA15" s="247"/>
      <c r="ADB15" s="247"/>
      <c r="ADC15" s="247"/>
      <c r="ADD15" s="247"/>
      <c r="ADE15" s="247"/>
      <c r="ADF15" s="247"/>
      <c r="ADG15" s="247"/>
      <c r="ADH15" s="247"/>
      <c r="ADI15" s="247"/>
      <c r="ADJ15" s="247"/>
      <c r="ADK15" s="247"/>
      <c r="ADL15" s="247"/>
      <c r="ADM15" s="247"/>
      <c r="ADN15" s="247"/>
      <c r="ADO15" s="247"/>
      <c r="ADP15" s="247"/>
      <c r="ADQ15" s="247"/>
      <c r="ADR15" s="247"/>
      <c r="ADS15" s="247"/>
      <c r="ADT15" s="247"/>
      <c r="ADU15" s="247"/>
      <c r="ADV15" s="247"/>
      <c r="ADW15" s="247"/>
      <c r="ADX15" s="247"/>
      <c r="ADY15" s="247"/>
      <c r="ADZ15" s="247"/>
      <c r="AEA15" s="247"/>
      <c r="AEB15" s="247"/>
      <c r="AEC15" s="247"/>
      <c r="AED15" s="247"/>
      <c r="AEE15" s="247"/>
      <c r="AEF15" s="247"/>
      <c r="AEG15" s="247"/>
      <c r="AEH15" s="247"/>
      <c r="AEI15" s="247"/>
      <c r="AEJ15" s="247"/>
      <c r="AEK15" s="247"/>
      <c r="AEL15" s="247"/>
      <c r="AEM15" s="247"/>
      <c r="AEN15" s="247"/>
      <c r="AEO15" s="247"/>
      <c r="AEP15" s="247"/>
      <c r="AEQ15" s="247"/>
      <c r="AER15" s="247"/>
      <c r="AES15" s="247"/>
      <c r="AET15" s="247"/>
      <c r="AEU15" s="247"/>
      <c r="AEV15" s="247"/>
      <c r="AEW15" s="247"/>
      <c r="AEX15" s="247"/>
      <c r="AEY15" s="247"/>
      <c r="AEZ15" s="247"/>
      <c r="AFA15" s="247"/>
      <c r="AFB15" s="247"/>
      <c r="AFC15" s="247"/>
      <c r="AFD15" s="247"/>
      <c r="AFE15" s="247"/>
      <c r="AFF15" s="247"/>
      <c r="AFG15" s="247"/>
      <c r="AFH15" s="247"/>
      <c r="AFI15" s="247"/>
      <c r="AFJ15" s="247"/>
      <c r="AFK15" s="247"/>
      <c r="AFL15" s="247"/>
      <c r="AFM15" s="247"/>
      <c r="AFN15" s="247"/>
      <c r="AFO15" s="247"/>
      <c r="AFP15" s="247"/>
      <c r="AFQ15" s="247"/>
      <c r="AFR15" s="247"/>
      <c r="AFS15" s="247"/>
      <c r="AFT15" s="247"/>
      <c r="AFU15" s="247"/>
      <c r="AFV15" s="247"/>
      <c r="AFW15" s="247"/>
      <c r="AFX15" s="247"/>
      <c r="AFY15" s="247"/>
      <c r="AFZ15" s="247"/>
      <c r="AGA15" s="247"/>
      <c r="AGB15" s="247"/>
      <c r="AGC15" s="247"/>
      <c r="AGD15" s="247"/>
      <c r="AGE15" s="247"/>
      <c r="AGF15" s="247"/>
      <c r="AGG15" s="247"/>
      <c r="AGH15" s="247"/>
      <c r="AGI15" s="247"/>
      <c r="AGJ15" s="247"/>
      <c r="AGK15" s="247"/>
      <c r="AGL15" s="247"/>
      <c r="AGM15" s="247"/>
      <c r="AGN15" s="247"/>
      <c r="AGO15" s="247"/>
      <c r="AGP15" s="247"/>
      <c r="AGQ15" s="247"/>
      <c r="AGR15" s="247"/>
      <c r="AGS15" s="247"/>
      <c r="AGT15" s="247"/>
      <c r="AGU15" s="247"/>
      <c r="AGV15" s="247"/>
      <c r="AGW15" s="247"/>
      <c r="AGX15" s="247"/>
      <c r="AGY15" s="247"/>
      <c r="AGZ15" s="247"/>
      <c r="AHA15" s="247"/>
    </row>
    <row r="16" spans="1:885" ht="30" customHeight="1" x14ac:dyDescent="0.3">
      <c r="A16" s="267"/>
      <c r="B16" s="280"/>
      <c r="C16" s="269"/>
      <c r="D16" s="269"/>
      <c r="E16" s="269"/>
      <c r="F16" s="269"/>
      <c r="G16" s="269"/>
      <c r="H16" s="269"/>
      <c r="I16" s="269"/>
      <c r="J16" s="270"/>
      <c r="K16" s="280"/>
      <c r="L16" s="278"/>
      <c r="M16" s="268"/>
      <c r="N16" s="298"/>
      <c r="O16" s="271"/>
      <c r="P16" s="245"/>
      <c r="Q16" s="245"/>
      <c r="R16" s="245"/>
      <c r="S16" s="245"/>
      <c r="T16" s="245"/>
      <c r="U16" s="245"/>
      <c r="V16" s="245"/>
      <c r="W16" s="245"/>
      <c r="X16" s="245"/>
      <c r="Y16" s="245"/>
      <c r="Z16" s="245"/>
      <c r="AA16" s="245"/>
      <c r="AB16" s="245"/>
      <c r="AC16" s="245"/>
      <c r="AD16" s="245"/>
      <c r="AE16" s="245"/>
      <c r="AF16" s="245"/>
      <c r="AG16" s="245"/>
      <c r="AH16" s="245"/>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5"/>
      <c r="BN16" s="245"/>
      <c r="BO16" s="245"/>
      <c r="BP16" s="245"/>
      <c r="BQ16" s="245"/>
      <c r="BR16" s="245"/>
      <c r="BS16" s="245"/>
      <c r="BT16" s="245"/>
      <c r="BU16" s="245"/>
      <c r="BV16" s="245"/>
      <c r="BW16" s="245"/>
      <c r="BX16" s="245"/>
      <c r="BY16" s="245"/>
      <c r="BZ16" s="245"/>
      <c r="CA16" s="245"/>
      <c r="CB16" s="245"/>
      <c r="CC16" s="245"/>
      <c r="CD16" s="245"/>
      <c r="CE16" s="245"/>
      <c r="CF16" s="245"/>
      <c r="CG16" s="245"/>
      <c r="CH16" s="245"/>
      <c r="CI16" s="245"/>
      <c r="CJ16" s="245"/>
      <c r="CK16" s="245"/>
      <c r="CL16" s="245"/>
      <c r="CM16" s="245"/>
      <c r="CN16" s="245"/>
      <c r="CO16" s="245"/>
      <c r="CP16" s="245"/>
      <c r="CQ16" s="245"/>
      <c r="CR16" s="245"/>
      <c r="CS16" s="245"/>
      <c r="CT16" s="245"/>
      <c r="CU16" s="245"/>
      <c r="CV16" s="245"/>
      <c r="CW16" s="245"/>
      <c r="CX16" s="245"/>
      <c r="CY16" s="245"/>
      <c r="CZ16" s="245"/>
      <c r="DA16" s="245"/>
      <c r="DB16" s="245"/>
      <c r="DC16" s="245"/>
      <c r="DD16" s="245"/>
      <c r="DE16" s="245"/>
      <c r="DF16" s="245"/>
      <c r="DG16" s="245"/>
      <c r="DH16" s="245"/>
      <c r="DI16" s="245"/>
      <c r="DJ16" s="245"/>
      <c r="DK16" s="245"/>
      <c r="DL16" s="245"/>
      <c r="DM16" s="245"/>
      <c r="DN16" s="245"/>
      <c r="DO16" s="245"/>
      <c r="DP16" s="245"/>
      <c r="DQ16" s="245"/>
      <c r="DR16" s="245"/>
      <c r="DS16" s="245"/>
      <c r="DT16" s="245"/>
      <c r="DU16" s="245"/>
      <c r="DV16" s="245"/>
      <c r="DW16" s="245"/>
      <c r="DX16" s="245"/>
      <c r="DY16" s="245"/>
      <c r="DZ16" s="245"/>
      <c r="EA16" s="245"/>
      <c r="EB16" s="245"/>
      <c r="EC16" s="245"/>
      <c r="ED16" s="245"/>
      <c r="EE16" s="245"/>
      <c r="EF16" s="245"/>
      <c r="EG16" s="245"/>
      <c r="EH16" s="245"/>
      <c r="EI16" s="245"/>
      <c r="EJ16" s="245"/>
      <c r="EK16" s="245"/>
      <c r="EL16" s="245"/>
      <c r="EM16" s="245"/>
      <c r="EN16" s="245"/>
      <c r="EO16" s="245"/>
      <c r="EP16" s="245"/>
      <c r="EQ16" s="245"/>
      <c r="ER16" s="245"/>
      <c r="ES16" s="245"/>
      <c r="ET16" s="245"/>
      <c r="EU16" s="245"/>
      <c r="EV16" s="245"/>
      <c r="EW16" s="245"/>
      <c r="EX16" s="245"/>
      <c r="EY16" s="245"/>
      <c r="EZ16" s="245"/>
      <c r="FA16" s="245"/>
      <c r="FB16" s="245"/>
      <c r="FC16" s="245"/>
      <c r="FD16" s="245"/>
      <c r="FE16" s="245"/>
      <c r="FF16" s="245"/>
      <c r="FG16" s="245"/>
      <c r="FH16" s="245"/>
      <c r="FI16" s="245"/>
      <c r="FJ16" s="245"/>
      <c r="FK16" s="245"/>
      <c r="FL16" s="245"/>
      <c r="FM16" s="245"/>
      <c r="FN16" s="245"/>
      <c r="FO16" s="245"/>
      <c r="FP16" s="245"/>
      <c r="FQ16" s="245"/>
      <c r="FR16" s="245"/>
      <c r="FS16" s="245"/>
      <c r="FT16" s="245"/>
      <c r="FU16" s="245"/>
      <c r="FV16" s="245"/>
      <c r="FW16" s="245"/>
      <c r="FX16" s="245"/>
      <c r="FY16" s="245"/>
      <c r="FZ16" s="245"/>
      <c r="GA16" s="245"/>
      <c r="GB16" s="245"/>
      <c r="GC16" s="245"/>
      <c r="GD16" s="245"/>
      <c r="GE16" s="245"/>
      <c r="GF16" s="245"/>
      <c r="GG16" s="245"/>
      <c r="GH16" s="245"/>
      <c r="GI16" s="245"/>
      <c r="GJ16" s="245"/>
      <c r="GK16" s="245"/>
      <c r="GL16" s="245"/>
      <c r="GM16" s="245"/>
      <c r="GN16" s="245"/>
      <c r="GO16" s="245"/>
      <c r="GP16" s="245"/>
      <c r="GQ16" s="245"/>
      <c r="GR16" s="245"/>
      <c r="GS16" s="245"/>
      <c r="GT16" s="245"/>
      <c r="GU16" s="245"/>
      <c r="GV16" s="245"/>
      <c r="GW16" s="245"/>
      <c r="GX16" s="245"/>
      <c r="GY16" s="245"/>
      <c r="GZ16" s="245"/>
      <c r="HA16" s="245"/>
      <c r="HB16" s="245"/>
      <c r="HC16" s="245"/>
      <c r="HD16" s="245"/>
      <c r="HE16" s="245"/>
      <c r="HF16" s="245"/>
      <c r="HG16" s="245"/>
      <c r="HH16" s="245"/>
      <c r="HI16" s="245"/>
      <c r="HJ16" s="245"/>
      <c r="HK16" s="245"/>
      <c r="HL16" s="245"/>
      <c r="HM16" s="245"/>
      <c r="HN16" s="245"/>
      <c r="HO16" s="245"/>
      <c r="HP16" s="245"/>
      <c r="HQ16" s="245"/>
      <c r="HR16" s="245"/>
      <c r="HS16" s="245"/>
      <c r="HT16" s="245"/>
      <c r="HU16" s="245"/>
      <c r="HV16" s="245"/>
      <c r="HW16" s="245"/>
      <c r="HX16" s="245"/>
      <c r="HY16" s="245"/>
      <c r="HZ16" s="245"/>
      <c r="IA16" s="245"/>
      <c r="IB16" s="245"/>
      <c r="IC16" s="245"/>
      <c r="ID16" s="245"/>
      <c r="IE16" s="245"/>
      <c r="IF16" s="245"/>
      <c r="IG16" s="245"/>
      <c r="IH16" s="245"/>
      <c r="II16" s="245"/>
      <c r="IJ16" s="245"/>
      <c r="IK16" s="245"/>
      <c r="IL16" s="245"/>
      <c r="IM16" s="245"/>
      <c r="IN16" s="245"/>
      <c r="IO16" s="245"/>
      <c r="IP16" s="245"/>
      <c r="IQ16" s="245"/>
      <c r="IR16" s="245"/>
      <c r="IS16" s="245"/>
      <c r="IT16" s="245"/>
      <c r="IU16" s="245"/>
      <c r="IV16" s="245"/>
      <c r="IW16" s="245"/>
      <c r="IX16" s="245"/>
      <c r="IY16" s="245"/>
      <c r="IZ16" s="245"/>
      <c r="JA16" s="245"/>
      <c r="JB16" s="245"/>
      <c r="JC16" s="245"/>
      <c r="JD16" s="245"/>
      <c r="JE16" s="245"/>
      <c r="JF16" s="245"/>
      <c r="JG16" s="245"/>
      <c r="JH16" s="245"/>
      <c r="JI16" s="245"/>
      <c r="JJ16" s="245"/>
      <c r="JK16" s="245"/>
      <c r="JL16" s="245"/>
      <c r="JM16" s="245"/>
      <c r="JN16" s="245"/>
      <c r="JO16" s="245"/>
      <c r="JP16" s="245"/>
      <c r="JQ16" s="245"/>
      <c r="JR16" s="245"/>
      <c r="JS16" s="245"/>
      <c r="JT16" s="245"/>
      <c r="JU16" s="245"/>
      <c r="JV16" s="245"/>
      <c r="JW16" s="245"/>
      <c r="JX16" s="245"/>
      <c r="JY16" s="245"/>
      <c r="JZ16" s="245"/>
      <c r="KA16" s="245"/>
      <c r="KB16" s="245"/>
      <c r="KC16" s="245"/>
      <c r="KD16" s="245"/>
      <c r="KE16" s="245"/>
      <c r="KF16" s="245"/>
      <c r="KG16" s="245"/>
      <c r="KH16" s="245"/>
      <c r="KI16" s="245"/>
      <c r="KJ16" s="245"/>
      <c r="KK16" s="245"/>
      <c r="KL16" s="245"/>
      <c r="KM16" s="245"/>
      <c r="KN16" s="245"/>
      <c r="KO16" s="245"/>
      <c r="KP16" s="245"/>
      <c r="KQ16" s="245"/>
      <c r="KR16" s="245"/>
      <c r="KS16" s="245"/>
      <c r="KT16" s="245"/>
      <c r="KU16" s="245"/>
      <c r="KV16" s="245"/>
      <c r="KW16" s="245"/>
      <c r="KX16" s="245"/>
      <c r="KY16" s="245"/>
      <c r="KZ16" s="245"/>
      <c r="LA16" s="245"/>
      <c r="LB16" s="245"/>
      <c r="LC16" s="245"/>
      <c r="LD16" s="245"/>
      <c r="LE16" s="245"/>
      <c r="LF16" s="245"/>
      <c r="LG16" s="245"/>
      <c r="LH16" s="245"/>
      <c r="LI16" s="245"/>
      <c r="LJ16" s="245"/>
      <c r="LK16" s="245"/>
      <c r="LL16" s="245"/>
      <c r="LM16" s="245"/>
      <c r="LN16" s="245"/>
      <c r="LO16" s="245"/>
      <c r="LP16" s="245"/>
      <c r="LQ16" s="245"/>
      <c r="LR16" s="245"/>
      <c r="LS16" s="245"/>
      <c r="LT16" s="245"/>
      <c r="LU16" s="245"/>
      <c r="LV16" s="245"/>
      <c r="LW16" s="245"/>
      <c r="LX16" s="245"/>
      <c r="LY16" s="245"/>
      <c r="LZ16" s="245"/>
      <c r="MA16" s="245"/>
      <c r="MB16" s="245"/>
      <c r="MC16" s="245"/>
      <c r="MD16" s="245"/>
      <c r="ME16" s="245"/>
      <c r="MF16" s="245"/>
      <c r="MG16" s="245"/>
      <c r="MH16" s="245"/>
      <c r="MI16" s="245"/>
      <c r="MJ16" s="245"/>
      <c r="MK16" s="245"/>
      <c r="ML16" s="245"/>
      <c r="MM16" s="245"/>
      <c r="MN16" s="245"/>
      <c r="MO16" s="245"/>
      <c r="MP16" s="245"/>
      <c r="MQ16" s="245"/>
      <c r="MR16" s="245"/>
      <c r="MS16" s="245"/>
      <c r="MT16" s="245"/>
      <c r="MU16" s="245"/>
      <c r="MV16" s="245"/>
      <c r="MW16" s="245"/>
      <c r="MX16" s="245"/>
      <c r="MY16" s="245"/>
      <c r="MZ16" s="245"/>
      <c r="NA16" s="245"/>
      <c r="NB16" s="245"/>
      <c r="NC16" s="245"/>
      <c r="ND16" s="245"/>
      <c r="NE16" s="245"/>
      <c r="NF16" s="245"/>
      <c r="NG16" s="245"/>
      <c r="NH16" s="245"/>
      <c r="NI16" s="245"/>
      <c r="NJ16" s="245"/>
      <c r="NK16" s="245"/>
      <c r="NL16" s="245"/>
      <c r="NM16" s="245"/>
      <c r="NN16" s="245"/>
      <c r="NO16" s="245"/>
      <c r="NP16" s="245"/>
      <c r="NQ16" s="245"/>
      <c r="NR16" s="245"/>
      <c r="NS16" s="245"/>
      <c r="NT16" s="245"/>
      <c r="NU16" s="245"/>
      <c r="NV16" s="245"/>
      <c r="NW16" s="245"/>
      <c r="NX16" s="245"/>
      <c r="NY16" s="245"/>
      <c r="NZ16" s="245"/>
      <c r="OA16" s="245"/>
      <c r="OB16" s="245"/>
      <c r="OC16" s="245"/>
      <c r="OD16" s="245"/>
      <c r="OE16" s="245"/>
      <c r="OF16" s="245"/>
      <c r="OG16" s="245"/>
      <c r="OH16" s="245"/>
      <c r="OI16" s="245"/>
      <c r="OJ16" s="245"/>
      <c r="OK16" s="245"/>
      <c r="OL16" s="245"/>
      <c r="OM16" s="245"/>
      <c r="ON16" s="245"/>
      <c r="OO16" s="245"/>
      <c r="OP16" s="245"/>
      <c r="OQ16" s="245"/>
      <c r="OR16" s="245"/>
      <c r="OS16" s="245"/>
      <c r="OT16" s="245"/>
      <c r="OU16" s="245"/>
      <c r="OV16" s="245"/>
      <c r="OW16" s="245"/>
      <c r="OX16" s="245"/>
      <c r="OY16" s="245"/>
      <c r="OZ16" s="245"/>
      <c r="PA16" s="245"/>
      <c r="PB16" s="245"/>
      <c r="PC16" s="245"/>
      <c r="PD16" s="245"/>
      <c r="PE16" s="245"/>
      <c r="PF16" s="245"/>
      <c r="PG16" s="245"/>
      <c r="PH16" s="245"/>
      <c r="PI16" s="245"/>
      <c r="PJ16" s="245"/>
      <c r="PK16" s="245"/>
      <c r="PL16" s="245"/>
      <c r="PM16" s="245"/>
      <c r="PN16" s="245"/>
      <c r="PO16" s="245"/>
      <c r="PP16" s="245"/>
      <c r="PQ16" s="245"/>
      <c r="PR16" s="245"/>
      <c r="PS16" s="245"/>
      <c r="PT16" s="245"/>
      <c r="PU16" s="245"/>
      <c r="PV16" s="245"/>
      <c r="PW16" s="245"/>
      <c r="PX16" s="245"/>
      <c r="PY16" s="245"/>
      <c r="PZ16" s="245"/>
      <c r="QA16" s="245"/>
      <c r="QB16" s="245"/>
      <c r="QC16" s="245"/>
      <c r="QD16" s="245"/>
      <c r="QE16" s="245"/>
      <c r="QF16" s="245"/>
      <c r="QG16" s="245"/>
      <c r="QH16" s="245"/>
      <c r="QI16" s="245"/>
      <c r="QJ16" s="245"/>
      <c r="QK16" s="245"/>
      <c r="QL16" s="245"/>
      <c r="QM16" s="245"/>
      <c r="QN16" s="245"/>
      <c r="QO16" s="245"/>
      <c r="QP16" s="245"/>
      <c r="QQ16" s="245"/>
      <c r="QR16" s="245"/>
      <c r="QS16" s="245"/>
      <c r="QT16" s="245"/>
      <c r="QU16" s="245"/>
      <c r="QV16" s="245"/>
      <c r="QW16" s="245"/>
      <c r="QX16" s="245"/>
      <c r="QY16" s="245"/>
      <c r="QZ16" s="245"/>
      <c r="RA16" s="245"/>
      <c r="RB16" s="245"/>
      <c r="RC16" s="245"/>
      <c r="RD16" s="245"/>
      <c r="RE16" s="245"/>
      <c r="RF16" s="245"/>
      <c r="RG16" s="245"/>
      <c r="RH16" s="245"/>
      <c r="RI16" s="245"/>
      <c r="RJ16" s="245"/>
      <c r="RK16" s="245"/>
      <c r="RL16" s="245"/>
      <c r="RM16" s="245"/>
      <c r="RN16" s="245"/>
      <c r="RO16" s="245"/>
      <c r="RP16" s="245"/>
      <c r="RQ16" s="245"/>
      <c r="RR16" s="245"/>
      <c r="RS16" s="245"/>
      <c r="RT16" s="245"/>
      <c r="RU16" s="245"/>
      <c r="RV16" s="245"/>
      <c r="RW16" s="245"/>
      <c r="RX16" s="245"/>
      <c r="RY16" s="245"/>
      <c r="RZ16" s="245"/>
      <c r="SA16" s="245"/>
      <c r="SB16" s="245"/>
      <c r="SC16" s="245"/>
      <c r="SD16" s="245"/>
      <c r="SE16" s="245"/>
      <c r="SF16" s="245"/>
      <c r="SG16" s="245"/>
      <c r="SH16" s="245"/>
      <c r="SI16" s="245"/>
      <c r="SJ16" s="245"/>
      <c r="SK16" s="245"/>
      <c r="SL16" s="245"/>
      <c r="SM16" s="245"/>
      <c r="SN16" s="245"/>
      <c r="SO16" s="245"/>
      <c r="SP16" s="245"/>
      <c r="SQ16" s="245"/>
      <c r="SR16" s="245"/>
      <c r="SS16" s="245"/>
      <c r="ST16" s="245"/>
      <c r="SU16" s="245"/>
      <c r="SV16" s="245"/>
      <c r="SW16" s="245"/>
      <c r="SX16" s="245"/>
      <c r="SY16" s="245"/>
      <c r="SZ16" s="245"/>
      <c r="TA16" s="245"/>
      <c r="TB16" s="245"/>
      <c r="TC16" s="245"/>
      <c r="TD16" s="245"/>
      <c r="TE16" s="245"/>
      <c r="TF16" s="245"/>
      <c r="TG16" s="245"/>
      <c r="TH16" s="245"/>
      <c r="TI16" s="245"/>
      <c r="TJ16" s="245"/>
      <c r="TK16" s="245"/>
      <c r="TL16" s="245"/>
      <c r="TM16" s="245"/>
      <c r="TN16" s="245"/>
      <c r="TO16" s="245"/>
      <c r="TP16" s="245"/>
      <c r="TQ16" s="245"/>
      <c r="TR16" s="245"/>
      <c r="TS16" s="245"/>
      <c r="TT16" s="245"/>
      <c r="TU16" s="245"/>
      <c r="TV16" s="245"/>
      <c r="TW16" s="245"/>
      <c r="TX16" s="245"/>
      <c r="TY16" s="245"/>
      <c r="TZ16" s="245"/>
      <c r="UA16" s="245"/>
      <c r="UB16" s="245"/>
      <c r="UC16" s="245"/>
      <c r="UD16" s="245"/>
      <c r="UE16" s="245"/>
      <c r="UF16" s="245"/>
      <c r="UG16" s="245"/>
      <c r="UH16" s="245"/>
      <c r="UI16" s="245"/>
      <c r="UJ16" s="245"/>
      <c r="UK16" s="245"/>
      <c r="UL16" s="245"/>
      <c r="UM16" s="245"/>
      <c r="UN16" s="245"/>
      <c r="UO16" s="245"/>
      <c r="UP16" s="245"/>
      <c r="UQ16" s="245"/>
      <c r="UR16" s="245"/>
      <c r="US16" s="245"/>
      <c r="UT16" s="245"/>
      <c r="UU16" s="245"/>
      <c r="UV16" s="245"/>
      <c r="UW16" s="245"/>
      <c r="UX16" s="245"/>
      <c r="UY16" s="245"/>
      <c r="UZ16" s="245"/>
      <c r="VA16" s="245"/>
      <c r="VB16" s="245"/>
      <c r="VC16" s="245"/>
      <c r="VD16" s="245"/>
      <c r="VE16" s="245"/>
      <c r="VF16" s="245"/>
      <c r="VG16" s="245"/>
      <c r="VH16" s="245"/>
      <c r="VI16" s="245"/>
      <c r="VJ16" s="245"/>
      <c r="VK16" s="245"/>
      <c r="VL16" s="245"/>
      <c r="VM16" s="245"/>
      <c r="VN16" s="245"/>
      <c r="VO16" s="245"/>
      <c r="VP16" s="245"/>
      <c r="VQ16" s="245"/>
      <c r="VR16" s="245"/>
      <c r="VS16" s="245"/>
      <c r="VT16" s="245"/>
      <c r="VU16" s="245"/>
      <c r="VV16" s="245"/>
      <c r="VW16" s="245"/>
      <c r="VX16" s="245"/>
      <c r="VY16" s="245"/>
      <c r="VZ16" s="245"/>
      <c r="WA16" s="245"/>
      <c r="WB16" s="245"/>
      <c r="WC16" s="245"/>
      <c r="WD16" s="245"/>
      <c r="WE16" s="245"/>
      <c r="WF16" s="245"/>
      <c r="WG16" s="245"/>
      <c r="WH16" s="245"/>
      <c r="WI16" s="245"/>
      <c r="WJ16" s="245"/>
      <c r="WK16" s="245"/>
      <c r="WL16" s="245"/>
      <c r="WM16" s="245"/>
      <c r="WN16" s="245"/>
      <c r="WO16" s="245"/>
      <c r="WP16" s="245"/>
      <c r="WQ16" s="245"/>
      <c r="WR16" s="245"/>
      <c r="WS16" s="245"/>
      <c r="WT16" s="245"/>
      <c r="WU16" s="245"/>
      <c r="WV16" s="245"/>
      <c r="WW16" s="245"/>
      <c r="WX16" s="245"/>
      <c r="WY16" s="245"/>
      <c r="WZ16" s="245"/>
      <c r="XA16" s="245"/>
      <c r="XB16" s="245"/>
      <c r="XC16" s="245"/>
      <c r="XD16" s="245"/>
      <c r="XE16" s="245"/>
      <c r="XF16" s="245"/>
      <c r="XG16" s="245"/>
      <c r="XH16" s="245"/>
      <c r="XI16" s="245"/>
      <c r="XJ16" s="245"/>
      <c r="XK16" s="245"/>
      <c r="XL16" s="245"/>
      <c r="XM16" s="245"/>
      <c r="XN16" s="245"/>
      <c r="XO16" s="245"/>
      <c r="XP16" s="245"/>
      <c r="XQ16" s="245"/>
      <c r="XR16" s="245"/>
      <c r="XS16" s="245"/>
      <c r="XT16" s="245"/>
      <c r="XU16" s="245"/>
      <c r="XV16" s="245"/>
      <c r="XW16" s="245"/>
      <c r="XX16" s="245"/>
      <c r="XY16" s="245"/>
      <c r="XZ16" s="245"/>
      <c r="YA16" s="245"/>
      <c r="YB16" s="245"/>
      <c r="YC16" s="245"/>
      <c r="YD16" s="245"/>
      <c r="YE16" s="245"/>
      <c r="YF16" s="245"/>
      <c r="YG16" s="245"/>
      <c r="YH16" s="245"/>
      <c r="YI16" s="245"/>
      <c r="YJ16" s="245"/>
      <c r="YK16" s="245"/>
      <c r="YL16" s="245"/>
      <c r="YM16" s="245"/>
      <c r="YN16" s="245"/>
      <c r="YO16" s="245"/>
      <c r="YP16" s="245"/>
      <c r="YQ16" s="245"/>
      <c r="YR16" s="245"/>
      <c r="YS16" s="245"/>
      <c r="YT16" s="245"/>
      <c r="YU16" s="245"/>
      <c r="YV16" s="245"/>
      <c r="YW16" s="245"/>
      <c r="YX16" s="245"/>
      <c r="YY16" s="245"/>
      <c r="YZ16" s="245"/>
      <c r="ZA16" s="245"/>
      <c r="ZB16" s="245"/>
      <c r="ZC16" s="245"/>
      <c r="ZD16" s="245"/>
      <c r="ZE16" s="245"/>
      <c r="ZF16" s="245"/>
      <c r="ZG16" s="245"/>
      <c r="ZH16" s="245"/>
      <c r="ZI16" s="245"/>
      <c r="ZJ16" s="245"/>
      <c r="ZK16" s="245"/>
      <c r="ZL16" s="245"/>
      <c r="ZM16" s="245"/>
      <c r="ZN16" s="245"/>
      <c r="ZO16" s="245"/>
      <c r="ZP16" s="245"/>
      <c r="ZQ16" s="245"/>
      <c r="ZR16" s="245"/>
      <c r="ZS16" s="245"/>
      <c r="ZT16" s="245"/>
      <c r="ZU16" s="245"/>
      <c r="ZV16" s="245"/>
      <c r="ZW16" s="245"/>
      <c r="ZX16" s="245"/>
      <c r="ZY16" s="245"/>
      <c r="ZZ16" s="245"/>
      <c r="AAA16" s="245"/>
      <c r="AAB16" s="245"/>
      <c r="AAC16" s="245"/>
      <c r="AAD16" s="245"/>
      <c r="AAE16" s="245"/>
      <c r="AAF16" s="245"/>
      <c r="AAG16" s="245"/>
      <c r="AAH16" s="245"/>
      <c r="AAI16" s="245"/>
      <c r="AAJ16" s="245"/>
      <c r="AAK16" s="245"/>
      <c r="AAL16" s="245"/>
      <c r="AAM16" s="245"/>
      <c r="AAN16" s="245"/>
      <c r="AAO16" s="245"/>
      <c r="AAP16" s="245"/>
      <c r="AAQ16" s="245"/>
      <c r="AAR16" s="245"/>
      <c r="AAS16" s="245"/>
      <c r="AAT16" s="245"/>
      <c r="AAU16" s="245"/>
      <c r="AAV16" s="245"/>
      <c r="AAW16" s="245"/>
      <c r="AAX16" s="245"/>
      <c r="AAY16" s="245"/>
      <c r="AAZ16" s="245"/>
      <c r="ABA16" s="245"/>
      <c r="ABB16" s="245"/>
      <c r="ABC16" s="245"/>
      <c r="ABD16" s="245"/>
      <c r="ABE16" s="245"/>
      <c r="ABF16" s="245"/>
      <c r="ABG16" s="245"/>
      <c r="ABH16" s="245"/>
      <c r="ABI16" s="245"/>
      <c r="ABJ16" s="245"/>
      <c r="ABK16" s="245"/>
      <c r="ABL16" s="245"/>
      <c r="ABM16" s="245"/>
      <c r="ABN16" s="245"/>
      <c r="ABO16" s="245"/>
      <c r="ABP16" s="245"/>
      <c r="ABQ16" s="245"/>
      <c r="ABR16" s="245"/>
      <c r="ABS16" s="245"/>
      <c r="ABT16" s="245"/>
      <c r="ABU16" s="245"/>
      <c r="ABV16" s="245"/>
      <c r="ABW16" s="245"/>
      <c r="ABX16" s="245"/>
      <c r="ABY16" s="245"/>
      <c r="ABZ16" s="245"/>
      <c r="ACA16" s="245"/>
      <c r="ACB16" s="245"/>
      <c r="ACC16" s="245"/>
      <c r="ACD16" s="245"/>
      <c r="ACE16" s="245"/>
      <c r="ACF16" s="245"/>
      <c r="ACG16" s="245"/>
      <c r="ACH16" s="245"/>
      <c r="ACI16" s="245"/>
      <c r="ACJ16" s="245"/>
      <c r="ACK16" s="245"/>
      <c r="ACL16" s="245"/>
      <c r="ACM16" s="245"/>
      <c r="ACN16" s="245"/>
      <c r="ACO16" s="245"/>
      <c r="ACP16" s="245"/>
      <c r="ACQ16" s="245"/>
      <c r="ACR16" s="245"/>
      <c r="ACS16" s="245"/>
      <c r="ACT16" s="245"/>
      <c r="ACU16" s="245"/>
      <c r="ACV16" s="245"/>
      <c r="ACW16" s="245"/>
      <c r="ACX16" s="245"/>
      <c r="ACY16" s="245"/>
      <c r="ACZ16" s="245"/>
      <c r="ADA16" s="245"/>
      <c r="ADB16" s="245"/>
      <c r="ADC16" s="245"/>
      <c r="ADD16" s="245"/>
      <c r="ADE16" s="245"/>
      <c r="ADF16" s="245"/>
      <c r="ADG16" s="245"/>
      <c r="ADH16" s="245"/>
      <c r="ADI16" s="245"/>
      <c r="ADJ16" s="245"/>
      <c r="ADK16" s="245"/>
      <c r="ADL16" s="245"/>
      <c r="ADM16" s="245"/>
      <c r="ADN16" s="245"/>
      <c r="ADO16" s="245"/>
      <c r="ADP16" s="245"/>
      <c r="ADQ16" s="245"/>
      <c r="ADR16" s="245"/>
      <c r="ADS16" s="245"/>
      <c r="ADT16" s="245"/>
      <c r="ADU16" s="245"/>
      <c r="ADV16" s="245"/>
      <c r="ADW16" s="245"/>
      <c r="ADX16" s="245"/>
      <c r="ADY16" s="245"/>
      <c r="ADZ16" s="245"/>
      <c r="AEA16" s="245"/>
      <c r="AEB16" s="245"/>
      <c r="AEC16" s="245"/>
      <c r="AED16" s="245"/>
      <c r="AEE16" s="245"/>
      <c r="AEF16" s="245"/>
      <c r="AEG16" s="245"/>
      <c r="AEH16" s="245"/>
      <c r="AEI16" s="245"/>
      <c r="AEJ16" s="245"/>
      <c r="AEK16" s="245"/>
      <c r="AEL16" s="245"/>
      <c r="AEM16" s="245"/>
      <c r="AEN16" s="245"/>
      <c r="AEO16" s="245"/>
      <c r="AEP16" s="245"/>
      <c r="AEQ16" s="245"/>
      <c r="AER16" s="245"/>
      <c r="AES16" s="245"/>
      <c r="AET16" s="245"/>
      <c r="AEU16" s="245"/>
      <c r="AEV16" s="245"/>
      <c r="AEW16" s="245"/>
      <c r="AEX16" s="245"/>
      <c r="AEY16" s="245"/>
      <c r="AEZ16" s="245"/>
      <c r="AFA16" s="245"/>
      <c r="AFB16" s="245"/>
      <c r="AFC16" s="245"/>
      <c r="AFD16" s="245"/>
      <c r="AFE16" s="245"/>
      <c r="AFF16" s="245"/>
      <c r="AFG16" s="245"/>
      <c r="AFH16" s="245"/>
      <c r="AFI16" s="245"/>
      <c r="AFJ16" s="245"/>
      <c r="AFK16" s="245"/>
      <c r="AFL16" s="245"/>
      <c r="AFM16" s="245"/>
      <c r="AFN16" s="245"/>
      <c r="AFO16" s="245"/>
      <c r="AFP16" s="245"/>
      <c r="AFQ16" s="245"/>
      <c r="AFR16" s="245"/>
      <c r="AFS16" s="245"/>
      <c r="AFT16" s="245"/>
      <c r="AFU16" s="245"/>
      <c r="AFV16" s="245"/>
      <c r="AFW16" s="245"/>
      <c r="AFX16" s="245"/>
      <c r="AFY16" s="245"/>
      <c r="AFZ16" s="245"/>
      <c r="AGA16" s="245"/>
      <c r="AGB16" s="245"/>
      <c r="AGC16" s="245"/>
      <c r="AGD16" s="245"/>
      <c r="AGE16" s="245"/>
      <c r="AGF16" s="245"/>
      <c r="AGG16" s="245"/>
      <c r="AGH16" s="245"/>
      <c r="AGI16" s="245"/>
      <c r="AGJ16" s="245"/>
      <c r="AGK16" s="245"/>
      <c r="AGL16" s="245"/>
      <c r="AGM16" s="245"/>
      <c r="AGN16" s="245"/>
      <c r="AGO16" s="245"/>
      <c r="AGP16" s="245"/>
      <c r="AGQ16" s="245"/>
      <c r="AGR16" s="245"/>
      <c r="AGS16" s="245"/>
      <c r="AGT16" s="245"/>
      <c r="AGU16" s="245"/>
      <c r="AGV16" s="245"/>
      <c r="AGW16" s="245"/>
      <c r="AGX16" s="245"/>
      <c r="AGY16" s="245"/>
      <c r="AGZ16" s="245"/>
      <c r="AHA16" s="245"/>
    </row>
    <row r="17" spans="1:15" ht="30" customHeight="1" x14ac:dyDescent="0.3">
      <c r="A17" s="242"/>
      <c r="B17" s="256"/>
      <c r="C17" s="249"/>
      <c r="D17" s="249"/>
      <c r="E17" s="249"/>
      <c r="F17" s="249"/>
      <c r="G17" s="249"/>
      <c r="H17" s="249"/>
      <c r="I17" s="249"/>
      <c r="J17" s="244"/>
      <c r="K17" s="257"/>
      <c r="L17" s="243"/>
      <c r="M17" s="248"/>
      <c r="N17" s="297"/>
      <c r="O17" s="243"/>
    </row>
    <row r="18" spans="1:15" ht="30" customHeight="1" x14ac:dyDescent="0.3">
      <c r="A18" s="239"/>
      <c r="B18" s="288"/>
      <c r="C18" s="289"/>
      <c r="D18" s="289"/>
      <c r="E18" s="289"/>
      <c r="F18" s="289"/>
      <c r="G18" s="289"/>
      <c r="H18" s="289"/>
      <c r="I18" s="289"/>
      <c r="J18" s="290"/>
      <c r="K18" s="289"/>
      <c r="L18" s="291"/>
      <c r="M18" s="334"/>
      <c r="N18" s="333"/>
      <c r="O18" s="292"/>
    </row>
    <row r="19" spans="1:15" s="181" customFormat="1" ht="30" customHeight="1" x14ac:dyDescent="0.3">
      <c r="A19" s="382"/>
      <c r="B19" s="257"/>
      <c r="C19" s="383"/>
      <c r="D19" s="240"/>
      <c r="E19" s="383"/>
      <c r="F19" s="240"/>
      <c r="G19" s="240"/>
      <c r="H19" s="240"/>
      <c r="I19" s="240"/>
      <c r="J19" s="293"/>
      <c r="K19" s="294"/>
      <c r="L19" s="240"/>
      <c r="M19" s="383"/>
      <c r="N19" s="333"/>
      <c r="O19" s="240"/>
    </row>
    <row r="20" spans="1:15" s="181" customFormat="1" ht="30" customHeight="1" x14ac:dyDescent="0.3">
      <c r="A20" s="178"/>
      <c r="B20" s="176"/>
      <c r="C20" s="176"/>
      <c r="D20" s="178"/>
      <c r="E20" s="176"/>
      <c r="F20" s="176"/>
      <c r="G20" s="176"/>
      <c r="H20" s="177"/>
      <c r="I20" s="176"/>
      <c r="J20" s="176"/>
      <c r="K20" s="176"/>
      <c r="L20" s="178"/>
      <c r="M20" s="178"/>
      <c r="N20" s="177"/>
    </row>
    <row r="21" spans="1:15" s="181" customFormat="1" ht="30" customHeight="1" x14ac:dyDescent="0.3">
      <c r="A21" s="178"/>
      <c r="B21" s="176"/>
      <c r="C21" s="176"/>
      <c r="D21" s="178"/>
      <c r="E21" s="176"/>
      <c r="F21" s="176"/>
      <c r="G21" s="176"/>
      <c r="H21" s="177"/>
      <c r="I21" s="176"/>
      <c r="J21" s="176"/>
      <c r="K21" s="176"/>
      <c r="L21" s="178"/>
      <c r="M21" s="178"/>
      <c r="N21" s="177"/>
    </row>
    <row r="22" spans="1:15" s="181" customFormat="1" ht="30" customHeight="1" x14ac:dyDescent="0.3">
      <c r="A22" s="178"/>
      <c r="B22" s="176"/>
      <c r="C22" s="176"/>
      <c r="D22" s="178"/>
      <c r="E22" s="176"/>
      <c r="F22" s="176"/>
      <c r="G22" s="176"/>
      <c r="H22" s="177"/>
      <c r="I22" s="176"/>
      <c r="J22" s="176"/>
      <c r="K22" s="176"/>
      <c r="L22" s="178"/>
      <c r="M22" s="178"/>
      <c r="N22" s="177"/>
    </row>
    <row r="23" spans="1:15" s="181" customFormat="1" ht="30" customHeight="1" x14ac:dyDescent="0.3">
      <c r="A23" s="178"/>
      <c r="B23" s="176"/>
      <c r="C23" s="176"/>
      <c r="D23" s="178"/>
      <c r="E23" s="176"/>
      <c r="F23" s="176"/>
      <c r="G23" s="176"/>
      <c r="H23" s="177"/>
      <c r="I23" s="176"/>
      <c r="J23" s="176"/>
      <c r="K23" s="176"/>
      <c r="L23" s="178"/>
      <c r="M23" s="178"/>
      <c r="N23" s="177"/>
    </row>
    <row r="24" spans="1:15" s="181" customFormat="1" ht="30" customHeight="1" x14ac:dyDescent="0.3">
      <c r="A24" s="178"/>
      <c r="B24" s="176"/>
      <c r="C24" s="176"/>
      <c r="D24" s="178"/>
      <c r="E24" s="176"/>
      <c r="F24" s="176"/>
      <c r="G24" s="176"/>
      <c r="H24" s="177"/>
      <c r="I24" s="176"/>
      <c r="J24" s="176"/>
      <c r="K24" s="176"/>
      <c r="L24" s="178"/>
      <c r="M24" s="178"/>
      <c r="N24" s="177"/>
    </row>
    <row r="25" spans="1:15" s="181" customFormat="1" ht="30" customHeight="1" x14ac:dyDescent="0.3">
      <c r="A25" s="240"/>
      <c r="B25" s="294"/>
      <c r="C25" s="240"/>
      <c r="D25" s="240"/>
      <c r="E25" s="240"/>
      <c r="F25" s="240"/>
      <c r="G25" s="240"/>
      <c r="H25" s="240"/>
      <c r="I25" s="240"/>
      <c r="J25" s="240"/>
      <c r="K25" s="240"/>
      <c r="L25" s="240"/>
      <c r="M25" s="240"/>
      <c r="N25" s="304"/>
      <c r="O25" s="240"/>
    </row>
    <row r="26" spans="1:15" s="181" customFormat="1" ht="30" customHeight="1" x14ac:dyDescent="0.3">
      <c r="A26" s="240"/>
      <c r="B26" s="294"/>
      <c r="C26" s="240"/>
      <c r="D26" s="240"/>
      <c r="E26" s="240"/>
      <c r="F26" s="240"/>
      <c r="G26" s="240"/>
      <c r="H26" s="240"/>
      <c r="I26" s="240"/>
      <c r="J26" s="240"/>
      <c r="K26" s="240"/>
      <c r="L26" s="240"/>
      <c r="M26" s="240"/>
      <c r="N26" s="304"/>
      <c r="O26" s="240"/>
    </row>
    <row r="27" spans="1:15" s="181" customFormat="1" ht="30" customHeight="1" x14ac:dyDescent="0.3">
      <c r="A27" s="240"/>
      <c r="B27" s="294"/>
      <c r="C27" s="240"/>
      <c r="D27" s="240"/>
      <c r="E27" s="240"/>
      <c r="F27" s="240"/>
      <c r="G27" s="240"/>
      <c r="H27" s="240"/>
      <c r="I27" s="240"/>
      <c r="J27" s="240"/>
      <c r="K27" s="240"/>
      <c r="L27" s="240"/>
      <c r="M27" s="240"/>
      <c r="N27" s="304"/>
      <c r="O27" s="240"/>
    </row>
    <row r="28" spans="1:15" s="181" customFormat="1" ht="30" customHeight="1" x14ac:dyDescent="0.3">
      <c r="A28" s="240"/>
      <c r="B28" s="294"/>
      <c r="C28" s="240"/>
      <c r="D28" s="240"/>
      <c r="E28" s="240"/>
      <c r="F28" s="240"/>
      <c r="G28" s="240"/>
      <c r="H28" s="240"/>
      <c r="I28" s="240"/>
      <c r="J28" s="240"/>
      <c r="K28" s="240"/>
      <c r="L28" s="240"/>
      <c r="M28" s="240"/>
      <c r="N28" s="304"/>
      <c r="O28" s="240"/>
    </row>
    <row r="29" spans="1:15" s="181" customFormat="1" ht="30" customHeight="1" x14ac:dyDescent="0.3">
      <c r="A29" s="178"/>
      <c r="B29" s="176"/>
      <c r="C29" s="176"/>
      <c r="D29" s="178"/>
      <c r="E29" s="176"/>
      <c r="F29" s="176"/>
      <c r="G29" s="176"/>
      <c r="H29" s="177"/>
      <c r="I29" s="176"/>
      <c r="J29" s="176"/>
      <c r="K29" s="176"/>
      <c r="L29" s="178"/>
      <c r="M29" s="178"/>
      <c r="N29" s="177"/>
    </row>
    <row r="30" spans="1:15" s="181" customFormat="1" ht="30" customHeight="1" x14ac:dyDescent="0.3">
      <c r="A30" s="178"/>
      <c r="B30" s="176"/>
      <c r="C30" s="176"/>
      <c r="D30" s="178"/>
      <c r="E30" s="176"/>
      <c r="F30" s="176"/>
      <c r="G30" s="176"/>
      <c r="H30" s="177"/>
      <c r="I30" s="176"/>
      <c r="J30" s="176"/>
      <c r="K30" s="176"/>
      <c r="L30" s="178"/>
      <c r="M30" s="178"/>
      <c r="N30" s="177"/>
    </row>
    <row r="31" spans="1:15" s="181" customFormat="1" ht="30" customHeight="1" x14ac:dyDescent="0.3">
      <c r="A31" s="178"/>
      <c r="B31" s="176"/>
      <c r="C31" s="176"/>
      <c r="D31" s="178"/>
      <c r="E31" s="176"/>
      <c r="F31" s="176"/>
      <c r="G31" s="176"/>
      <c r="H31" s="177"/>
      <c r="I31" s="176"/>
      <c r="J31" s="176"/>
      <c r="K31" s="176"/>
      <c r="L31" s="178"/>
      <c r="M31" s="178"/>
      <c r="N31" s="177"/>
    </row>
    <row r="32" spans="1:15" s="181" customFormat="1" ht="30" customHeight="1" x14ac:dyDescent="0.3">
      <c r="A32" s="178"/>
      <c r="B32" s="176"/>
      <c r="C32" s="176"/>
      <c r="D32" s="178"/>
      <c r="E32" s="176"/>
      <c r="F32" s="176"/>
      <c r="G32" s="176"/>
      <c r="H32" s="177"/>
      <c r="I32" s="176"/>
      <c r="J32" s="176"/>
      <c r="K32" s="176"/>
      <c r="L32" s="178"/>
      <c r="M32" s="178"/>
      <c r="N32" s="177"/>
    </row>
    <row r="33" spans="1:14" s="181" customFormat="1" ht="30" customHeight="1" x14ac:dyDescent="0.3">
      <c r="A33" s="178"/>
      <c r="B33" s="176"/>
      <c r="C33" s="176"/>
      <c r="D33" s="178"/>
      <c r="E33" s="176"/>
      <c r="F33" s="176"/>
      <c r="G33" s="176"/>
      <c r="H33" s="177"/>
      <c r="I33" s="176"/>
      <c r="J33" s="176"/>
      <c r="K33" s="176"/>
      <c r="L33" s="178"/>
      <c r="M33" s="178"/>
      <c r="N33" s="177"/>
    </row>
    <row r="34" spans="1:14" s="181" customFormat="1" ht="30" customHeight="1" x14ac:dyDescent="0.3">
      <c r="A34" s="178"/>
      <c r="B34" s="176"/>
      <c r="C34" s="176"/>
      <c r="D34" s="178"/>
      <c r="E34" s="176"/>
      <c r="F34" s="176"/>
      <c r="G34" s="176"/>
      <c r="H34" s="177"/>
      <c r="I34" s="176"/>
      <c r="J34" s="176"/>
      <c r="K34" s="176"/>
      <c r="L34" s="178"/>
      <c r="M34" s="178"/>
      <c r="N34" s="177"/>
    </row>
    <row r="35" spans="1:14" s="181" customFormat="1" ht="30" customHeight="1" x14ac:dyDescent="0.3">
      <c r="A35" s="183"/>
      <c r="D35" s="183"/>
      <c r="H35" s="182"/>
      <c r="L35" s="183"/>
      <c r="M35" s="178"/>
      <c r="N35" s="182"/>
    </row>
    <row r="36" spans="1:14" s="181" customFormat="1" ht="30" customHeight="1" x14ac:dyDescent="0.3">
      <c r="A36" s="183"/>
      <c r="D36" s="183"/>
      <c r="H36" s="182"/>
      <c r="L36" s="183"/>
      <c r="M36" s="178"/>
      <c r="N36" s="182"/>
    </row>
    <row r="37" spans="1:14" s="181" customFormat="1" ht="30" customHeight="1" x14ac:dyDescent="0.3">
      <c r="A37" s="183"/>
      <c r="D37" s="183"/>
      <c r="H37" s="182"/>
      <c r="L37" s="183"/>
      <c r="M37" s="178"/>
      <c r="N37" s="182"/>
    </row>
  </sheetData>
  <dataValidations count="2">
    <dataValidation type="date" allowBlank="1" showInputMessage="1" showErrorMessage="1" sqref="A1:A18 A20:A1048576">
      <formula1>42036</formula1>
      <formula2>42063</formula2>
    </dataValidation>
    <dataValidation type="list" allowBlank="1" showInputMessage="1" showErrorMessage="1" sqref="C1:C1048576">
      <formula1>"IVL,Non-Congressional SHOP,Congressional (SHOP)"</formula1>
    </dataValidation>
  </dataValidations>
  <pageMargins left="0.7" right="0.7" top="0.75" bottom="0.75" header="0.3" footer="0.3"/>
  <pageSetup scale="48"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7"/>
  <sheetViews>
    <sheetView topLeftCell="A7" workbookViewId="0">
      <selection activeCell="C14" sqref="C14"/>
    </sheetView>
  </sheetViews>
  <sheetFormatPr defaultColWidth="8.88671875" defaultRowHeight="14.4" x14ac:dyDescent="0.3"/>
  <cols>
    <col min="1" max="1" width="11.33203125" style="189" customWidth="1"/>
    <col min="2" max="2" width="12.88671875" style="2" customWidth="1"/>
    <col min="3" max="3" width="16.5546875" style="2" customWidth="1"/>
    <col min="4" max="4" width="15" style="189" customWidth="1"/>
    <col min="5" max="7" width="17.5546875" style="2" customWidth="1"/>
    <col min="8" max="8" width="10.33203125" style="190" customWidth="1"/>
    <col min="9" max="9" width="13.6640625" style="2" customWidth="1"/>
    <col min="10" max="10" width="30.33203125" style="2" customWidth="1"/>
    <col min="11" max="11" width="17.33203125" style="2" customWidth="1"/>
    <col min="12" max="12" width="20.44140625" style="189" customWidth="1"/>
    <col min="13" max="13" width="28.6640625" style="189" customWidth="1"/>
    <col min="14" max="14" width="10.44140625" style="190" customWidth="1"/>
    <col min="15" max="16384" width="8.88671875" style="2"/>
  </cols>
  <sheetData>
    <row r="1" spans="1:885" s="169" customFormat="1" ht="30" customHeight="1" x14ac:dyDescent="0.35">
      <c r="A1" s="284" t="s">
        <v>70</v>
      </c>
      <c r="B1" s="285"/>
      <c r="C1" s="286"/>
      <c r="D1" s="286"/>
      <c r="E1" s="286"/>
      <c r="F1" s="286"/>
      <c r="G1" s="286"/>
      <c r="H1" s="286"/>
      <c r="I1" s="286"/>
      <c r="J1" s="287"/>
      <c r="K1" s="285"/>
      <c r="L1" s="287"/>
      <c r="M1" s="287"/>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1" t="s">
        <v>71</v>
      </c>
      <c r="B2" s="282" t="s">
        <v>51</v>
      </c>
      <c r="C2" s="282" t="s">
        <v>47</v>
      </c>
      <c r="D2" s="282" t="s">
        <v>41</v>
      </c>
      <c r="E2" s="282" t="s">
        <v>46</v>
      </c>
      <c r="F2" s="282" t="s">
        <v>72</v>
      </c>
      <c r="G2" s="282" t="s">
        <v>73</v>
      </c>
      <c r="H2" s="282" t="s">
        <v>74</v>
      </c>
      <c r="I2" s="282" t="s">
        <v>75</v>
      </c>
      <c r="J2" s="282" t="s">
        <v>42</v>
      </c>
      <c r="K2" s="282" t="s">
        <v>76</v>
      </c>
      <c r="L2" s="282" t="s">
        <v>77</v>
      </c>
      <c r="M2" s="282" t="s">
        <v>55</v>
      </c>
      <c r="N2" s="296"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189" customHeight="1" x14ac:dyDescent="0.3">
      <c r="A3" s="242">
        <v>42041</v>
      </c>
      <c r="B3" s="256"/>
      <c r="C3" s="249" t="s">
        <v>80</v>
      </c>
      <c r="D3" s="249" t="s">
        <v>81</v>
      </c>
      <c r="E3" s="249" t="s">
        <v>82</v>
      </c>
      <c r="F3" s="249"/>
      <c r="G3" s="249"/>
      <c r="H3" s="249"/>
      <c r="I3" s="253"/>
      <c r="J3" s="246" t="s">
        <v>83</v>
      </c>
      <c r="K3" s="253" t="s">
        <v>84</v>
      </c>
      <c r="L3" s="243"/>
      <c r="M3" s="249" t="s">
        <v>85</v>
      </c>
      <c r="N3" s="297"/>
      <c r="O3" s="243"/>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c r="EM3" s="241"/>
      <c r="EN3" s="241"/>
      <c r="EO3" s="241"/>
      <c r="EP3" s="241"/>
      <c r="EQ3" s="241"/>
      <c r="ER3" s="241"/>
      <c r="ES3" s="241"/>
      <c r="ET3" s="241"/>
      <c r="EU3" s="241"/>
      <c r="EV3" s="241"/>
      <c r="EW3" s="241"/>
      <c r="EX3" s="241"/>
      <c r="EY3" s="241"/>
      <c r="EZ3" s="241"/>
      <c r="FA3" s="241"/>
      <c r="FB3" s="241"/>
      <c r="FC3" s="241"/>
      <c r="FD3" s="241"/>
      <c r="FE3" s="241"/>
      <c r="FF3" s="241"/>
      <c r="FG3" s="241"/>
      <c r="FH3" s="241"/>
      <c r="FI3" s="241"/>
      <c r="FJ3" s="241"/>
      <c r="FK3" s="241"/>
      <c r="FL3" s="241"/>
      <c r="FM3" s="241"/>
      <c r="FN3" s="241"/>
      <c r="FO3" s="241"/>
      <c r="FP3" s="241"/>
      <c r="FQ3" s="241"/>
      <c r="FR3" s="241"/>
      <c r="FS3" s="241"/>
      <c r="FT3" s="241"/>
      <c r="FU3" s="241"/>
      <c r="FV3" s="241"/>
      <c r="FW3" s="241"/>
      <c r="FX3" s="241"/>
      <c r="FY3" s="241"/>
      <c r="FZ3" s="241"/>
      <c r="GA3" s="241"/>
      <c r="GB3" s="241"/>
      <c r="GC3" s="241"/>
      <c r="GD3" s="241"/>
      <c r="GE3" s="241"/>
      <c r="GF3" s="241"/>
      <c r="GG3" s="241"/>
      <c r="GH3" s="241"/>
      <c r="GI3" s="241"/>
      <c r="GJ3" s="241"/>
      <c r="GK3" s="241"/>
      <c r="GL3" s="241"/>
      <c r="GM3" s="241"/>
      <c r="GN3" s="241"/>
      <c r="GO3" s="241"/>
      <c r="GP3" s="241"/>
      <c r="GQ3" s="241"/>
      <c r="GR3" s="241"/>
      <c r="GS3" s="241"/>
      <c r="GT3" s="241"/>
      <c r="GU3" s="241"/>
      <c r="GV3" s="241"/>
      <c r="GW3" s="241"/>
      <c r="GX3" s="241"/>
      <c r="GY3" s="241"/>
      <c r="GZ3" s="241"/>
      <c r="HA3" s="241"/>
      <c r="HB3" s="241"/>
      <c r="HC3" s="241"/>
      <c r="HD3" s="241"/>
      <c r="HE3" s="241"/>
      <c r="HF3" s="241"/>
      <c r="HG3" s="241"/>
      <c r="HH3" s="241"/>
      <c r="HI3" s="241"/>
      <c r="HJ3" s="241"/>
      <c r="HK3" s="241"/>
      <c r="HL3" s="241"/>
      <c r="HM3" s="241"/>
      <c r="HN3" s="241"/>
      <c r="HO3" s="241"/>
      <c r="HP3" s="241"/>
      <c r="HQ3" s="241"/>
      <c r="HR3" s="241"/>
      <c r="HS3" s="241"/>
      <c r="HT3" s="241"/>
      <c r="HU3" s="241"/>
      <c r="HV3" s="241"/>
      <c r="HW3" s="241"/>
      <c r="HX3" s="241"/>
      <c r="HY3" s="241"/>
      <c r="HZ3" s="241"/>
      <c r="IA3" s="241"/>
      <c r="IB3" s="241"/>
      <c r="IC3" s="241"/>
      <c r="ID3" s="241"/>
      <c r="IE3" s="241"/>
      <c r="IF3" s="241"/>
      <c r="IG3" s="241"/>
      <c r="IH3" s="241"/>
      <c r="II3" s="241"/>
      <c r="IJ3" s="241"/>
      <c r="IK3" s="241"/>
      <c r="IL3" s="241"/>
      <c r="IM3" s="241"/>
      <c r="IN3" s="241"/>
      <c r="IO3" s="241"/>
      <c r="IP3" s="241"/>
      <c r="IQ3" s="241"/>
      <c r="IR3" s="241"/>
      <c r="IS3" s="241"/>
      <c r="IT3" s="241"/>
      <c r="IU3" s="241"/>
      <c r="IV3" s="241"/>
      <c r="IW3" s="241"/>
      <c r="IX3" s="241"/>
      <c r="IY3" s="241"/>
      <c r="IZ3" s="241"/>
      <c r="JA3" s="241"/>
      <c r="JB3" s="241"/>
      <c r="JC3" s="241"/>
      <c r="JD3" s="241"/>
      <c r="JE3" s="241"/>
      <c r="JF3" s="241"/>
      <c r="JG3" s="241"/>
      <c r="JH3" s="241"/>
      <c r="JI3" s="241"/>
      <c r="JJ3" s="241"/>
      <c r="JK3" s="241"/>
      <c r="JL3" s="241"/>
      <c r="JM3" s="241"/>
      <c r="JN3" s="241"/>
      <c r="JO3" s="241"/>
      <c r="JP3" s="241"/>
      <c r="JQ3" s="241"/>
      <c r="JR3" s="241"/>
      <c r="JS3" s="241"/>
      <c r="JT3" s="241"/>
      <c r="JU3" s="241"/>
      <c r="JV3" s="241"/>
      <c r="JW3" s="241"/>
      <c r="JX3" s="241"/>
      <c r="JY3" s="241"/>
      <c r="JZ3" s="241"/>
      <c r="KA3" s="241"/>
      <c r="KB3" s="241"/>
      <c r="KC3" s="241"/>
      <c r="KD3" s="241"/>
      <c r="KE3" s="241"/>
      <c r="KF3" s="241"/>
      <c r="KG3" s="241"/>
      <c r="KH3" s="241"/>
      <c r="KI3" s="241"/>
      <c r="KJ3" s="241"/>
      <c r="KK3" s="241"/>
      <c r="KL3" s="241"/>
      <c r="KM3" s="241"/>
      <c r="KN3" s="241"/>
      <c r="KO3" s="241"/>
      <c r="KP3" s="241"/>
      <c r="KQ3" s="241"/>
      <c r="KR3" s="241"/>
      <c r="KS3" s="241"/>
      <c r="KT3" s="241"/>
      <c r="KU3" s="241"/>
      <c r="KV3" s="241"/>
      <c r="KW3" s="241"/>
      <c r="KX3" s="241"/>
      <c r="KY3" s="241"/>
      <c r="KZ3" s="241"/>
      <c r="LA3" s="241"/>
      <c r="LB3" s="241"/>
      <c r="LC3" s="241"/>
      <c r="LD3" s="241"/>
      <c r="LE3" s="241"/>
      <c r="LF3" s="241"/>
      <c r="LG3" s="241"/>
      <c r="LH3" s="241"/>
      <c r="LI3" s="241"/>
      <c r="LJ3" s="241"/>
      <c r="LK3" s="241"/>
      <c r="LL3" s="241"/>
      <c r="LM3" s="241"/>
      <c r="LN3" s="241"/>
      <c r="LO3" s="241"/>
      <c r="LP3" s="241"/>
      <c r="LQ3" s="241"/>
      <c r="LR3" s="241"/>
      <c r="LS3" s="241"/>
      <c r="LT3" s="241"/>
      <c r="LU3" s="241"/>
      <c r="LV3" s="241"/>
      <c r="LW3" s="241"/>
      <c r="LX3" s="241"/>
      <c r="LY3" s="241"/>
      <c r="LZ3" s="241"/>
      <c r="MA3" s="241"/>
      <c r="MB3" s="241"/>
      <c r="MC3" s="241"/>
      <c r="MD3" s="241"/>
      <c r="ME3" s="241"/>
      <c r="MF3" s="241"/>
      <c r="MG3" s="241"/>
      <c r="MH3" s="241"/>
      <c r="MI3" s="241"/>
      <c r="MJ3" s="241"/>
      <c r="MK3" s="241"/>
      <c r="ML3" s="241"/>
      <c r="MM3" s="241"/>
      <c r="MN3" s="241"/>
      <c r="MO3" s="241"/>
      <c r="MP3" s="241"/>
      <c r="MQ3" s="241"/>
      <c r="MR3" s="241"/>
      <c r="MS3" s="241"/>
      <c r="MT3" s="241"/>
      <c r="MU3" s="241"/>
      <c r="MV3" s="241"/>
      <c r="MW3" s="241"/>
      <c r="MX3" s="241"/>
      <c r="MY3" s="241"/>
      <c r="MZ3" s="241"/>
      <c r="NA3" s="241"/>
      <c r="NB3" s="241"/>
      <c r="NC3" s="241"/>
      <c r="ND3" s="241"/>
      <c r="NE3" s="241"/>
      <c r="NF3" s="241"/>
      <c r="NG3" s="241"/>
      <c r="NH3" s="241"/>
      <c r="NI3" s="241"/>
      <c r="NJ3" s="241"/>
      <c r="NK3" s="241"/>
      <c r="NL3" s="241"/>
      <c r="NM3" s="241"/>
      <c r="NN3" s="241"/>
      <c r="NO3" s="241"/>
      <c r="NP3" s="241"/>
      <c r="NQ3" s="241"/>
      <c r="NR3" s="241"/>
      <c r="NS3" s="241"/>
      <c r="NT3" s="241"/>
      <c r="NU3" s="241"/>
      <c r="NV3" s="241"/>
      <c r="NW3" s="241"/>
      <c r="NX3" s="241"/>
      <c r="NY3" s="241"/>
      <c r="NZ3" s="241"/>
      <c r="OA3" s="241"/>
      <c r="OB3" s="241"/>
      <c r="OC3" s="241"/>
      <c r="OD3" s="241"/>
      <c r="OE3" s="241"/>
      <c r="OF3" s="241"/>
      <c r="OG3" s="241"/>
      <c r="OH3" s="241"/>
      <c r="OI3" s="241"/>
      <c r="OJ3" s="241"/>
      <c r="OK3" s="241"/>
      <c r="OL3" s="241"/>
      <c r="OM3" s="241"/>
      <c r="ON3" s="241"/>
      <c r="OO3" s="241"/>
      <c r="OP3" s="241"/>
      <c r="OQ3" s="241"/>
      <c r="OR3" s="241"/>
      <c r="OS3" s="241"/>
      <c r="OT3" s="241"/>
      <c r="OU3" s="241"/>
      <c r="OV3" s="241"/>
      <c r="OW3" s="241"/>
      <c r="OX3" s="241"/>
      <c r="OY3" s="241"/>
      <c r="OZ3" s="241"/>
      <c r="PA3" s="241"/>
      <c r="PB3" s="241"/>
      <c r="PC3" s="241"/>
      <c r="PD3" s="241"/>
      <c r="PE3" s="241"/>
      <c r="PF3" s="241"/>
      <c r="PG3" s="241"/>
      <c r="PH3" s="241"/>
      <c r="PI3" s="241"/>
      <c r="PJ3" s="241"/>
      <c r="PK3" s="241"/>
      <c r="PL3" s="241"/>
      <c r="PM3" s="241"/>
      <c r="PN3" s="241"/>
      <c r="PO3" s="241"/>
      <c r="PP3" s="241"/>
      <c r="PQ3" s="241"/>
      <c r="PR3" s="241"/>
      <c r="PS3" s="241"/>
      <c r="PT3" s="241"/>
      <c r="PU3" s="241"/>
      <c r="PV3" s="241"/>
      <c r="PW3" s="241"/>
      <c r="PX3" s="241"/>
      <c r="PY3" s="241"/>
      <c r="PZ3" s="241"/>
      <c r="QA3" s="241"/>
      <c r="QB3" s="241"/>
      <c r="QC3" s="241"/>
      <c r="QD3" s="241"/>
      <c r="QE3" s="241"/>
      <c r="QF3" s="241"/>
      <c r="QG3" s="241"/>
      <c r="QH3" s="241"/>
      <c r="QI3" s="241"/>
      <c r="QJ3" s="241"/>
      <c r="QK3" s="241"/>
      <c r="QL3" s="241"/>
      <c r="QM3" s="241"/>
      <c r="QN3" s="241"/>
      <c r="QO3" s="241"/>
      <c r="QP3" s="241"/>
      <c r="QQ3" s="241"/>
      <c r="QR3" s="241"/>
      <c r="QS3" s="241"/>
      <c r="QT3" s="241"/>
      <c r="QU3" s="241"/>
      <c r="QV3" s="241"/>
      <c r="QW3" s="241"/>
      <c r="QX3" s="241"/>
      <c r="QY3" s="241"/>
      <c r="QZ3" s="241"/>
      <c r="RA3" s="241"/>
      <c r="RB3" s="241"/>
      <c r="RC3" s="241"/>
      <c r="RD3" s="241"/>
      <c r="RE3" s="241"/>
      <c r="RF3" s="241"/>
      <c r="RG3" s="241"/>
      <c r="RH3" s="241"/>
      <c r="RI3" s="241"/>
      <c r="RJ3" s="241"/>
      <c r="RK3" s="241"/>
      <c r="RL3" s="241"/>
      <c r="RM3" s="241"/>
      <c r="RN3" s="241"/>
      <c r="RO3" s="241"/>
      <c r="RP3" s="241"/>
      <c r="RQ3" s="241"/>
      <c r="RR3" s="241"/>
      <c r="RS3" s="241"/>
      <c r="RT3" s="241"/>
      <c r="RU3" s="241"/>
      <c r="RV3" s="241"/>
      <c r="RW3" s="241"/>
      <c r="RX3" s="241"/>
      <c r="RY3" s="241"/>
      <c r="RZ3" s="241"/>
      <c r="SA3" s="241"/>
      <c r="SB3" s="241"/>
      <c r="SC3" s="241"/>
      <c r="SD3" s="241"/>
      <c r="SE3" s="241"/>
      <c r="SF3" s="241"/>
      <c r="SG3" s="241"/>
      <c r="SH3" s="241"/>
      <c r="SI3" s="241"/>
      <c r="SJ3" s="241"/>
      <c r="SK3" s="241"/>
      <c r="SL3" s="241"/>
      <c r="SM3" s="241"/>
      <c r="SN3" s="241"/>
      <c r="SO3" s="241"/>
      <c r="SP3" s="241"/>
      <c r="SQ3" s="241"/>
      <c r="SR3" s="241"/>
      <c r="SS3" s="241"/>
      <c r="ST3" s="241"/>
      <c r="SU3" s="241"/>
      <c r="SV3" s="241"/>
      <c r="SW3" s="241"/>
      <c r="SX3" s="241"/>
      <c r="SY3" s="241"/>
      <c r="SZ3" s="241"/>
      <c r="TA3" s="241"/>
      <c r="TB3" s="241"/>
      <c r="TC3" s="241"/>
      <c r="TD3" s="241"/>
      <c r="TE3" s="241"/>
      <c r="TF3" s="241"/>
      <c r="TG3" s="241"/>
      <c r="TH3" s="241"/>
      <c r="TI3" s="241"/>
      <c r="TJ3" s="241"/>
      <c r="TK3" s="241"/>
      <c r="TL3" s="241"/>
      <c r="TM3" s="241"/>
      <c r="TN3" s="241"/>
      <c r="TO3" s="241"/>
      <c r="TP3" s="241"/>
      <c r="TQ3" s="241"/>
      <c r="TR3" s="241"/>
      <c r="TS3" s="241"/>
      <c r="TT3" s="241"/>
      <c r="TU3" s="241"/>
      <c r="TV3" s="241"/>
      <c r="TW3" s="241"/>
      <c r="TX3" s="241"/>
      <c r="TY3" s="241"/>
      <c r="TZ3" s="241"/>
      <c r="UA3" s="241"/>
      <c r="UB3" s="241"/>
      <c r="UC3" s="241"/>
      <c r="UD3" s="241"/>
      <c r="UE3" s="241"/>
      <c r="UF3" s="241"/>
      <c r="UG3" s="241"/>
      <c r="UH3" s="241"/>
      <c r="UI3" s="241"/>
      <c r="UJ3" s="241"/>
      <c r="UK3" s="241"/>
      <c r="UL3" s="241"/>
      <c r="UM3" s="241"/>
      <c r="UN3" s="241"/>
      <c r="UO3" s="241"/>
      <c r="UP3" s="241"/>
      <c r="UQ3" s="241"/>
      <c r="UR3" s="241"/>
      <c r="US3" s="241"/>
      <c r="UT3" s="241"/>
      <c r="UU3" s="241"/>
      <c r="UV3" s="241"/>
      <c r="UW3" s="241"/>
      <c r="UX3" s="241"/>
      <c r="UY3" s="241"/>
      <c r="UZ3" s="241"/>
      <c r="VA3" s="241"/>
      <c r="VB3" s="241"/>
      <c r="VC3" s="241"/>
      <c r="VD3" s="241"/>
      <c r="VE3" s="241"/>
      <c r="VF3" s="241"/>
      <c r="VG3" s="241"/>
      <c r="VH3" s="241"/>
      <c r="VI3" s="241"/>
      <c r="VJ3" s="241"/>
      <c r="VK3" s="241"/>
      <c r="VL3" s="241"/>
      <c r="VM3" s="241"/>
      <c r="VN3" s="241"/>
      <c r="VO3" s="241"/>
      <c r="VP3" s="241"/>
      <c r="VQ3" s="241"/>
      <c r="VR3" s="241"/>
      <c r="VS3" s="241"/>
      <c r="VT3" s="241"/>
      <c r="VU3" s="241"/>
      <c r="VV3" s="241"/>
      <c r="VW3" s="241"/>
      <c r="VX3" s="241"/>
      <c r="VY3" s="241"/>
      <c r="VZ3" s="241"/>
      <c r="WA3" s="241"/>
      <c r="WB3" s="241"/>
      <c r="WC3" s="241"/>
      <c r="WD3" s="241"/>
      <c r="WE3" s="241"/>
      <c r="WF3" s="241"/>
      <c r="WG3" s="241"/>
      <c r="WH3" s="241"/>
      <c r="WI3" s="241"/>
      <c r="WJ3" s="241"/>
      <c r="WK3" s="241"/>
      <c r="WL3" s="241"/>
      <c r="WM3" s="241"/>
      <c r="WN3" s="241"/>
      <c r="WO3" s="241"/>
      <c r="WP3" s="241"/>
      <c r="WQ3" s="241"/>
      <c r="WR3" s="241"/>
      <c r="WS3" s="241"/>
      <c r="WT3" s="241"/>
      <c r="WU3" s="241"/>
      <c r="WV3" s="241"/>
      <c r="WW3" s="241"/>
      <c r="WX3" s="241"/>
      <c r="WY3" s="241"/>
      <c r="WZ3" s="241"/>
      <c r="XA3" s="241"/>
      <c r="XB3" s="241"/>
      <c r="XC3" s="241"/>
      <c r="XD3" s="241"/>
      <c r="XE3" s="241"/>
      <c r="XF3" s="241"/>
      <c r="XG3" s="241"/>
      <c r="XH3" s="241"/>
      <c r="XI3" s="241"/>
      <c r="XJ3" s="241"/>
      <c r="XK3" s="241"/>
      <c r="XL3" s="241"/>
      <c r="XM3" s="241"/>
      <c r="XN3" s="241"/>
      <c r="XO3" s="241"/>
      <c r="XP3" s="241"/>
      <c r="XQ3" s="241"/>
      <c r="XR3" s="241"/>
      <c r="XS3" s="241"/>
      <c r="XT3" s="241"/>
      <c r="XU3" s="241"/>
      <c r="XV3" s="241"/>
      <c r="XW3" s="241"/>
      <c r="XX3" s="241"/>
      <c r="XY3" s="241"/>
      <c r="XZ3" s="241"/>
      <c r="YA3" s="241"/>
      <c r="YB3" s="241"/>
      <c r="YC3" s="241"/>
      <c r="YD3" s="241"/>
      <c r="YE3" s="241"/>
      <c r="YF3" s="241"/>
      <c r="YG3" s="241"/>
      <c r="YH3" s="241"/>
      <c r="YI3" s="241"/>
      <c r="YJ3" s="241"/>
      <c r="YK3" s="241"/>
      <c r="YL3" s="241"/>
      <c r="YM3" s="241"/>
      <c r="YN3" s="241"/>
      <c r="YO3" s="241"/>
      <c r="YP3" s="241"/>
      <c r="YQ3" s="241"/>
      <c r="YR3" s="241"/>
      <c r="YS3" s="241"/>
      <c r="YT3" s="241"/>
      <c r="YU3" s="241"/>
      <c r="YV3" s="241"/>
      <c r="YW3" s="241"/>
      <c r="YX3" s="241"/>
      <c r="YY3" s="241"/>
      <c r="YZ3" s="241"/>
      <c r="ZA3" s="241"/>
      <c r="ZB3" s="241"/>
      <c r="ZC3" s="241"/>
      <c r="ZD3" s="241"/>
      <c r="ZE3" s="241"/>
      <c r="ZF3" s="241"/>
      <c r="ZG3" s="241"/>
      <c r="ZH3" s="241"/>
      <c r="ZI3" s="241"/>
      <c r="ZJ3" s="241"/>
      <c r="ZK3" s="241"/>
      <c r="ZL3" s="241"/>
      <c r="ZM3" s="241"/>
      <c r="ZN3" s="241"/>
      <c r="ZO3" s="241"/>
      <c r="ZP3" s="241"/>
      <c r="ZQ3" s="241"/>
      <c r="ZR3" s="241"/>
      <c r="ZS3" s="241"/>
      <c r="ZT3" s="241"/>
      <c r="ZU3" s="241"/>
      <c r="ZV3" s="241"/>
      <c r="ZW3" s="241"/>
      <c r="ZX3" s="241"/>
      <c r="ZY3" s="241"/>
      <c r="ZZ3" s="241"/>
      <c r="AAA3" s="241"/>
      <c r="AAB3" s="241"/>
      <c r="AAC3" s="241"/>
      <c r="AAD3" s="241"/>
      <c r="AAE3" s="241"/>
      <c r="AAF3" s="241"/>
      <c r="AAG3" s="241"/>
      <c r="AAH3" s="241"/>
      <c r="AAI3" s="241"/>
      <c r="AAJ3" s="241"/>
      <c r="AAK3" s="241"/>
      <c r="AAL3" s="241"/>
      <c r="AAM3" s="241"/>
      <c r="AAN3" s="241"/>
      <c r="AAO3" s="241"/>
      <c r="AAP3" s="241"/>
      <c r="AAQ3" s="241"/>
      <c r="AAR3" s="241"/>
      <c r="AAS3" s="241"/>
      <c r="AAT3" s="241"/>
      <c r="AAU3" s="241"/>
      <c r="AAV3" s="241"/>
      <c r="AAW3" s="241"/>
      <c r="AAX3" s="241"/>
      <c r="AAY3" s="241"/>
      <c r="AAZ3" s="241"/>
      <c r="ABA3" s="241"/>
      <c r="ABB3" s="241"/>
      <c r="ABC3" s="241"/>
      <c r="ABD3" s="241"/>
      <c r="ABE3" s="241"/>
      <c r="ABF3" s="241"/>
      <c r="ABG3" s="241"/>
      <c r="ABH3" s="241"/>
      <c r="ABI3" s="241"/>
      <c r="ABJ3" s="241"/>
      <c r="ABK3" s="241"/>
      <c r="ABL3" s="241"/>
      <c r="ABM3" s="241"/>
      <c r="ABN3" s="241"/>
      <c r="ABO3" s="241"/>
      <c r="ABP3" s="241"/>
      <c r="ABQ3" s="241"/>
      <c r="ABR3" s="241"/>
      <c r="ABS3" s="241"/>
      <c r="ABT3" s="241"/>
      <c r="ABU3" s="241"/>
      <c r="ABV3" s="241"/>
      <c r="ABW3" s="241"/>
      <c r="ABX3" s="241"/>
      <c r="ABY3" s="241"/>
      <c r="ABZ3" s="241"/>
      <c r="ACA3" s="241"/>
      <c r="ACB3" s="241"/>
      <c r="ACC3" s="241"/>
      <c r="ACD3" s="241"/>
      <c r="ACE3" s="241"/>
      <c r="ACF3" s="241"/>
      <c r="ACG3" s="241"/>
      <c r="ACH3" s="241"/>
      <c r="ACI3" s="241"/>
      <c r="ACJ3" s="241"/>
      <c r="ACK3" s="241"/>
      <c r="ACL3" s="241"/>
      <c r="ACM3" s="241"/>
      <c r="ACN3" s="241"/>
      <c r="ACO3" s="241"/>
      <c r="ACP3" s="241"/>
      <c r="ACQ3" s="241"/>
      <c r="ACR3" s="241"/>
      <c r="ACS3" s="241"/>
      <c r="ACT3" s="241"/>
      <c r="ACU3" s="241"/>
      <c r="ACV3" s="241"/>
      <c r="ACW3" s="241"/>
      <c r="ACX3" s="241"/>
      <c r="ACY3" s="241"/>
      <c r="ACZ3" s="241"/>
      <c r="ADA3" s="241"/>
      <c r="ADB3" s="241"/>
      <c r="ADC3" s="241"/>
      <c r="ADD3" s="241"/>
      <c r="ADE3" s="241"/>
      <c r="ADF3" s="241"/>
      <c r="ADG3" s="241"/>
      <c r="ADH3" s="241"/>
      <c r="ADI3" s="241"/>
      <c r="ADJ3" s="241"/>
      <c r="ADK3" s="241"/>
      <c r="ADL3" s="241"/>
      <c r="ADM3" s="241"/>
      <c r="ADN3" s="241"/>
      <c r="ADO3" s="241"/>
      <c r="ADP3" s="241"/>
      <c r="ADQ3" s="241"/>
      <c r="ADR3" s="241"/>
      <c r="ADS3" s="241"/>
      <c r="ADT3" s="241"/>
      <c r="ADU3" s="241"/>
      <c r="ADV3" s="241"/>
      <c r="ADW3" s="241"/>
      <c r="ADX3" s="241"/>
      <c r="ADY3" s="241"/>
      <c r="ADZ3" s="241"/>
      <c r="AEA3" s="241"/>
      <c r="AEB3" s="241"/>
      <c r="AEC3" s="241"/>
      <c r="AED3" s="241"/>
      <c r="AEE3" s="241"/>
      <c r="AEF3" s="241"/>
      <c r="AEG3" s="241"/>
      <c r="AEH3" s="241"/>
      <c r="AEI3" s="241"/>
      <c r="AEJ3" s="241"/>
      <c r="AEK3" s="241"/>
      <c r="AEL3" s="241"/>
      <c r="AEM3" s="241"/>
      <c r="AEN3" s="241"/>
      <c r="AEO3" s="241"/>
      <c r="AEP3" s="241"/>
      <c r="AEQ3" s="241"/>
      <c r="AER3" s="241"/>
      <c r="AES3" s="241"/>
      <c r="AET3" s="241"/>
      <c r="AEU3" s="241"/>
      <c r="AEV3" s="241"/>
      <c r="AEW3" s="241"/>
      <c r="AEX3" s="241"/>
      <c r="AEY3" s="241"/>
      <c r="AEZ3" s="241"/>
      <c r="AFA3" s="241"/>
      <c r="AFB3" s="241"/>
      <c r="AFC3" s="241"/>
      <c r="AFD3" s="241"/>
      <c r="AFE3" s="241"/>
      <c r="AFF3" s="241"/>
      <c r="AFG3" s="241"/>
      <c r="AFH3" s="241"/>
      <c r="AFI3" s="241"/>
      <c r="AFJ3" s="241"/>
      <c r="AFK3" s="241"/>
      <c r="AFL3" s="241"/>
      <c r="AFM3" s="241"/>
      <c r="AFN3" s="241"/>
      <c r="AFO3" s="241"/>
      <c r="AFP3" s="241"/>
      <c r="AFQ3" s="241"/>
      <c r="AFR3" s="241"/>
      <c r="AFS3" s="241"/>
      <c r="AFT3" s="241"/>
      <c r="AFU3" s="241"/>
      <c r="AFV3" s="241"/>
      <c r="AFW3" s="241"/>
      <c r="AFX3" s="241"/>
      <c r="AFY3" s="241"/>
      <c r="AFZ3" s="241"/>
      <c r="AGA3" s="241"/>
      <c r="AGB3" s="241"/>
      <c r="AGC3" s="241"/>
      <c r="AGD3" s="241"/>
      <c r="AGE3" s="241"/>
      <c r="AGF3" s="241"/>
      <c r="AGG3" s="241"/>
      <c r="AGH3" s="241"/>
      <c r="AGI3" s="241"/>
      <c r="AGJ3" s="241"/>
      <c r="AGK3" s="241"/>
      <c r="AGL3" s="241"/>
      <c r="AGM3" s="241"/>
      <c r="AGN3" s="241"/>
      <c r="AGO3" s="241"/>
      <c r="AGP3" s="241"/>
      <c r="AGQ3" s="241"/>
      <c r="AGR3" s="241"/>
      <c r="AGS3" s="241"/>
      <c r="AGT3" s="241"/>
      <c r="AGU3" s="241"/>
      <c r="AGV3" s="241"/>
      <c r="AGW3" s="241"/>
      <c r="AGX3" s="241"/>
      <c r="AGY3" s="241"/>
      <c r="AGZ3" s="241"/>
      <c r="AHA3" s="241"/>
    </row>
    <row r="4" spans="1:885" ht="30" customHeight="1" x14ac:dyDescent="0.3">
      <c r="A4" s="267">
        <v>42044</v>
      </c>
      <c r="B4" s="268">
        <v>348548</v>
      </c>
      <c r="C4" s="269">
        <v>155413</v>
      </c>
      <c r="D4" s="269" t="s">
        <v>81</v>
      </c>
      <c r="E4" s="269" t="s">
        <v>82</v>
      </c>
      <c r="F4" s="269" t="s">
        <v>86</v>
      </c>
      <c r="G4" s="269" t="s">
        <v>87</v>
      </c>
      <c r="H4" s="269" t="s">
        <v>88</v>
      </c>
      <c r="I4" s="269" t="s">
        <v>89</v>
      </c>
      <c r="J4" s="269" t="s">
        <v>90</v>
      </c>
      <c r="K4" s="269" t="s">
        <v>91</v>
      </c>
      <c r="L4" s="270" t="s">
        <v>92</v>
      </c>
      <c r="M4" s="268" t="s">
        <v>93</v>
      </c>
      <c r="N4" s="298">
        <v>42055</v>
      </c>
      <c r="O4" s="271"/>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60"/>
      <c r="CN4" s="260"/>
      <c r="CO4" s="260"/>
      <c r="CP4" s="260"/>
      <c r="CQ4" s="260"/>
      <c r="CR4" s="260"/>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c r="DR4" s="260"/>
      <c r="DS4" s="260"/>
      <c r="DT4" s="260"/>
      <c r="DU4" s="260"/>
      <c r="DV4" s="260"/>
      <c r="DW4" s="260"/>
      <c r="DX4" s="260"/>
      <c r="DY4" s="260"/>
      <c r="DZ4" s="260"/>
      <c r="EA4" s="260"/>
      <c r="EB4" s="260"/>
      <c r="EC4" s="260"/>
      <c r="ED4" s="260"/>
      <c r="EE4" s="260"/>
      <c r="EF4" s="260"/>
      <c r="EG4" s="260"/>
      <c r="EH4" s="260"/>
      <c r="EI4" s="260"/>
      <c r="EJ4" s="260"/>
      <c r="EK4" s="260"/>
      <c r="EL4" s="260"/>
      <c r="EM4" s="260"/>
      <c r="EN4" s="260"/>
      <c r="EO4" s="260"/>
      <c r="EP4" s="260"/>
      <c r="EQ4" s="260"/>
      <c r="ER4" s="260"/>
      <c r="ES4" s="260"/>
      <c r="ET4" s="260"/>
      <c r="EU4" s="260"/>
      <c r="EV4" s="260"/>
      <c r="EW4" s="260"/>
      <c r="EX4" s="260"/>
      <c r="EY4" s="260"/>
      <c r="EZ4" s="260"/>
      <c r="FA4" s="260"/>
      <c r="FB4" s="260"/>
      <c r="FC4" s="260"/>
      <c r="FD4" s="260"/>
      <c r="FE4" s="260"/>
      <c r="FF4" s="260"/>
      <c r="FG4" s="260"/>
      <c r="FH4" s="260"/>
      <c r="FI4" s="260"/>
      <c r="FJ4" s="260"/>
      <c r="FK4" s="260"/>
      <c r="FL4" s="260"/>
      <c r="FM4" s="260"/>
      <c r="FN4" s="260"/>
      <c r="FO4" s="260"/>
      <c r="FP4" s="260"/>
      <c r="FQ4" s="260"/>
      <c r="FR4" s="260"/>
      <c r="FS4" s="260"/>
      <c r="FT4" s="260"/>
      <c r="FU4" s="260"/>
      <c r="FV4" s="260"/>
      <c r="FW4" s="260"/>
      <c r="FX4" s="260"/>
      <c r="FY4" s="260"/>
      <c r="FZ4" s="260"/>
      <c r="GA4" s="260"/>
      <c r="GB4" s="260"/>
      <c r="GC4" s="260"/>
      <c r="GD4" s="260"/>
      <c r="GE4" s="260"/>
      <c r="GF4" s="260"/>
      <c r="GG4" s="260"/>
      <c r="GH4" s="260"/>
      <c r="GI4" s="260"/>
      <c r="GJ4" s="260"/>
      <c r="GK4" s="260"/>
      <c r="GL4" s="260"/>
      <c r="GM4" s="260"/>
      <c r="GN4" s="260"/>
      <c r="GO4" s="260"/>
      <c r="GP4" s="260"/>
      <c r="GQ4" s="260"/>
      <c r="GR4" s="260"/>
      <c r="GS4" s="260"/>
      <c r="GT4" s="260"/>
      <c r="GU4" s="260"/>
      <c r="GV4" s="260"/>
      <c r="GW4" s="260"/>
      <c r="GX4" s="260"/>
      <c r="GY4" s="260"/>
      <c r="GZ4" s="260"/>
      <c r="HA4" s="260"/>
      <c r="HB4" s="260"/>
      <c r="HC4" s="260"/>
      <c r="HD4" s="260"/>
      <c r="HE4" s="260"/>
      <c r="HF4" s="260"/>
      <c r="HG4" s="260"/>
      <c r="HH4" s="260"/>
      <c r="HI4" s="260"/>
      <c r="HJ4" s="260"/>
      <c r="HK4" s="260"/>
      <c r="HL4" s="260"/>
      <c r="HM4" s="260"/>
      <c r="HN4" s="260"/>
      <c r="HO4" s="260"/>
      <c r="HP4" s="260"/>
      <c r="HQ4" s="260"/>
      <c r="HR4" s="260"/>
      <c r="HS4" s="260"/>
      <c r="HT4" s="260"/>
      <c r="HU4" s="260"/>
      <c r="HV4" s="260"/>
      <c r="HW4" s="260"/>
      <c r="HX4" s="260"/>
      <c r="HY4" s="260"/>
      <c r="HZ4" s="260"/>
      <c r="IA4" s="260"/>
      <c r="IB4" s="260"/>
      <c r="IC4" s="260"/>
      <c r="ID4" s="260"/>
      <c r="IE4" s="260"/>
      <c r="IF4" s="260"/>
      <c r="IG4" s="260"/>
      <c r="IH4" s="260"/>
      <c r="II4" s="260"/>
      <c r="IJ4" s="260"/>
      <c r="IK4" s="260"/>
      <c r="IL4" s="260"/>
      <c r="IM4" s="260"/>
      <c r="IN4" s="260"/>
      <c r="IO4" s="260"/>
      <c r="IP4" s="260"/>
      <c r="IQ4" s="260"/>
      <c r="IR4" s="260"/>
      <c r="IS4" s="260"/>
      <c r="IT4" s="260"/>
      <c r="IU4" s="260"/>
      <c r="IV4" s="260"/>
      <c r="IW4" s="260"/>
      <c r="IX4" s="260"/>
      <c r="IY4" s="260"/>
      <c r="IZ4" s="260"/>
      <c r="JA4" s="260"/>
      <c r="JB4" s="260"/>
      <c r="JC4" s="260"/>
      <c r="JD4" s="260"/>
      <c r="JE4" s="260"/>
      <c r="JF4" s="260"/>
      <c r="JG4" s="260"/>
      <c r="JH4" s="260"/>
      <c r="JI4" s="260"/>
      <c r="JJ4" s="260"/>
      <c r="JK4" s="260"/>
      <c r="JL4" s="260"/>
      <c r="JM4" s="260"/>
      <c r="JN4" s="260"/>
      <c r="JO4" s="260"/>
      <c r="JP4" s="260"/>
      <c r="JQ4" s="260"/>
      <c r="JR4" s="260"/>
      <c r="JS4" s="260"/>
      <c r="JT4" s="260"/>
      <c r="JU4" s="260"/>
      <c r="JV4" s="260"/>
      <c r="JW4" s="260"/>
      <c r="JX4" s="260"/>
      <c r="JY4" s="260"/>
      <c r="JZ4" s="260"/>
      <c r="KA4" s="260"/>
      <c r="KB4" s="260"/>
      <c r="KC4" s="260"/>
      <c r="KD4" s="260"/>
      <c r="KE4" s="260"/>
      <c r="KF4" s="260"/>
      <c r="KG4" s="260"/>
      <c r="KH4" s="260"/>
      <c r="KI4" s="260"/>
      <c r="KJ4" s="260"/>
      <c r="KK4" s="260"/>
      <c r="KL4" s="260"/>
      <c r="KM4" s="260"/>
      <c r="KN4" s="260"/>
      <c r="KO4" s="260"/>
      <c r="KP4" s="260"/>
      <c r="KQ4" s="260"/>
      <c r="KR4" s="260"/>
      <c r="KS4" s="260"/>
      <c r="KT4" s="260"/>
      <c r="KU4" s="260"/>
      <c r="KV4" s="260"/>
      <c r="KW4" s="260"/>
      <c r="KX4" s="260"/>
      <c r="KY4" s="260"/>
      <c r="KZ4" s="260"/>
      <c r="LA4" s="260"/>
      <c r="LB4" s="260"/>
      <c r="LC4" s="260"/>
      <c r="LD4" s="260"/>
      <c r="LE4" s="260"/>
      <c r="LF4" s="260"/>
      <c r="LG4" s="260"/>
      <c r="LH4" s="260"/>
      <c r="LI4" s="260"/>
      <c r="LJ4" s="260"/>
      <c r="LK4" s="260"/>
      <c r="LL4" s="260"/>
      <c r="LM4" s="260"/>
      <c r="LN4" s="260"/>
      <c r="LO4" s="260"/>
      <c r="LP4" s="260"/>
      <c r="LQ4" s="260"/>
      <c r="LR4" s="260"/>
      <c r="LS4" s="260"/>
      <c r="LT4" s="260"/>
      <c r="LU4" s="260"/>
      <c r="LV4" s="260"/>
      <c r="LW4" s="260"/>
      <c r="LX4" s="260"/>
      <c r="LY4" s="260"/>
      <c r="LZ4" s="260"/>
      <c r="MA4" s="260"/>
      <c r="MB4" s="260"/>
      <c r="MC4" s="260"/>
      <c r="MD4" s="260"/>
      <c r="ME4" s="260"/>
      <c r="MF4" s="260"/>
      <c r="MG4" s="260"/>
      <c r="MH4" s="260"/>
      <c r="MI4" s="260"/>
      <c r="MJ4" s="260"/>
      <c r="MK4" s="260"/>
      <c r="ML4" s="260"/>
      <c r="MM4" s="260"/>
      <c r="MN4" s="260"/>
      <c r="MO4" s="260"/>
      <c r="MP4" s="260"/>
      <c r="MQ4" s="260"/>
      <c r="MR4" s="260"/>
      <c r="MS4" s="260"/>
      <c r="MT4" s="260"/>
      <c r="MU4" s="260"/>
      <c r="MV4" s="260"/>
      <c r="MW4" s="260"/>
      <c r="MX4" s="260"/>
      <c r="MY4" s="260"/>
      <c r="MZ4" s="260"/>
      <c r="NA4" s="260"/>
      <c r="NB4" s="260"/>
      <c r="NC4" s="260"/>
      <c r="ND4" s="260"/>
      <c r="NE4" s="260"/>
      <c r="NF4" s="260"/>
      <c r="NG4" s="260"/>
      <c r="NH4" s="260"/>
      <c r="NI4" s="260"/>
      <c r="NJ4" s="260"/>
      <c r="NK4" s="260"/>
      <c r="NL4" s="260"/>
      <c r="NM4" s="260"/>
      <c r="NN4" s="260"/>
      <c r="NO4" s="260"/>
      <c r="NP4" s="260"/>
      <c r="NQ4" s="260"/>
      <c r="NR4" s="260"/>
      <c r="NS4" s="260"/>
      <c r="NT4" s="260"/>
      <c r="NU4" s="260"/>
      <c r="NV4" s="260"/>
      <c r="NW4" s="260"/>
      <c r="NX4" s="260"/>
      <c r="NY4" s="260"/>
      <c r="NZ4" s="260"/>
      <c r="OA4" s="260"/>
      <c r="OB4" s="260"/>
      <c r="OC4" s="260"/>
      <c r="OD4" s="260"/>
      <c r="OE4" s="260"/>
      <c r="OF4" s="260"/>
      <c r="OG4" s="260"/>
      <c r="OH4" s="260"/>
      <c r="OI4" s="260"/>
      <c r="OJ4" s="260"/>
      <c r="OK4" s="260"/>
      <c r="OL4" s="260"/>
      <c r="OM4" s="260"/>
      <c r="ON4" s="260"/>
      <c r="OO4" s="260"/>
      <c r="OP4" s="260"/>
      <c r="OQ4" s="260"/>
      <c r="OR4" s="260"/>
      <c r="OS4" s="260"/>
      <c r="OT4" s="260"/>
      <c r="OU4" s="260"/>
      <c r="OV4" s="260"/>
      <c r="OW4" s="260"/>
      <c r="OX4" s="260"/>
      <c r="OY4" s="260"/>
      <c r="OZ4" s="260"/>
      <c r="PA4" s="260"/>
      <c r="PB4" s="260"/>
      <c r="PC4" s="260"/>
      <c r="PD4" s="260"/>
      <c r="PE4" s="260"/>
      <c r="PF4" s="260"/>
      <c r="PG4" s="260"/>
      <c r="PH4" s="260"/>
      <c r="PI4" s="260"/>
      <c r="PJ4" s="260"/>
      <c r="PK4" s="260"/>
      <c r="PL4" s="260"/>
      <c r="PM4" s="260"/>
      <c r="PN4" s="260"/>
      <c r="PO4" s="260"/>
      <c r="PP4" s="260"/>
      <c r="PQ4" s="260"/>
      <c r="PR4" s="260"/>
      <c r="PS4" s="260"/>
      <c r="PT4" s="260"/>
      <c r="PU4" s="260"/>
      <c r="PV4" s="260"/>
      <c r="PW4" s="260"/>
      <c r="PX4" s="260"/>
      <c r="PY4" s="260"/>
      <c r="PZ4" s="260"/>
      <c r="QA4" s="260"/>
      <c r="QB4" s="260"/>
      <c r="QC4" s="260"/>
      <c r="QD4" s="260"/>
      <c r="QE4" s="260"/>
      <c r="QF4" s="260"/>
      <c r="QG4" s="260"/>
      <c r="QH4" s="260"/>
      <c r="QI4" s="260"/>
      <c r="QJ4" s="260"/>
      <c r="QK4" s="260"/>
      <c r="QL4" s="260"/>
      <c r="QM4" s="260"/>
      <c r="QN4" s="260"/>
      <c r="QO4" s="260"/>
      <c r="QP4" s="260"/>
      <c r="QQ4" s="260"/>
      <c r="QR4" s="260"/>
      <c r="QS4" s="260"/>
      <c r="QT4" s="260"/>
      <c r="QU4" s="260"/>
      <c r="QV4" s="260"/>
      <c r="QW4" s="260"/>
      <c r="QX4" s="260"/>
      <c r="QY4" s="260"/>
      <c r="QZ4" s="260"/>
      <c r="RA4" s="260"/>
      <c r="RB4" s="260"/>
      <c r="RC4" s="260"/>
      <c r="RD4" s="260"/>
      <c r="RE4" s="260"/>
      <c r="RF4" s="260"/>
      <c r="RG4" s="260"/>
      <c r="RH4" s="260"/>
      <c r="RI4" s="260"/>
      <c r="RJ4" s="260"/>
      <c r="RK4" s="260"/>
      <c r="RL4" s="260"/>
      <c r="RM4" s="260"/>
      <c r="RN4" s="260"/>
      <c r="RO4" s="260"/>
      <c r="RP4" s="260"/>
      <c r="RQ4" s="260"/>
      <c r="RR4" s="260"/>
      <c r="RS4" s="260"/>
      <c r="RT4" s="260"/>
      <c r="RU4" s="260"/>
      <c r="RV4" s="260"/>
      <c r="RW4" s="260"/>
      <c r="RX4" s="260"/>
      <c r="RY4" s="260"/>
      <c r="RZ4" s="260"/>
      <c r="SA4" s="260"/>
      <c r="SB4" s="260"/>
      <c r="SC4" s="260"/>
      <c r="SD4" s="260"/>
      <c r="SE4" s="260"/>
      <c r="SF4" s="260"/>
      <c r="SG4" s="260"/>
      <c r="SH4" s="260"/>
      <c r="SI4" s="260"/>
      <c r="SJ4" s="260"/>
      <c r="SK4" s="260"/>
      <c r="SL4" s="260"/>
      <c r="SM4" s="260"/>
      <c r="SN4" s="260"/>
      <c r="SO4" s="260"/>
      <c r="SP4" s="260"/>
      <c r="SQ4" s="260"/>
      <c r="SR4" s="260"/>
      <c r="SS4" s="260"/>
      <c r="ST4" s="260"/>
      <c r="SU4" s="260"/>
      <c r="SV4" s="260"/>
      <c r="SW4" s="260"/>
      <c r="SX4" s="260"/>
      <c r="SY4" s="260"/>
      <c r="SZ4" s="260"/>
      <c r="TA4" s="260"/>
      <c r="TB4" s="260"/>
      <c r="TC4" s="260"/>
      <c r="TD4" s="260"/>
      <c r="TE4" s="260"/>
      <c r="TF4" s="260"/>
      <c r="TG4" s="260"/>
      <c r="TH4" s="260"/>
      <c r="TI4" s="260"/>
      <c r="TJ4" s="260"/>
      <c r="TK4" s="260"/>
      <c r="TL4" s="260"/>
      <c r="TM4" s="260"/>
      <c r="TN4" s="260"/>
      <c r="TO4" s="260"/>
      <c r="TP4" s="260"/>
      <c r="TQ4" s="260"/>
      <c r="TR4" s="260"/>
      <c r="TS4" s="260"/>
      <c r="TT4" s="260"/>
      <c r="TU4" s="260"/>
      <c r="TV4" s="260"/>
      <c r="TW4" s="260"/>
      <c r="TX4" s="260"/>
      <c r="TY4" s="260"/>
      <c r="TZ4" s="260"/>
      <c r="UA4" s="260"/>
      <c r="UB4" s="260"/>
      <c r="UC4" s="260"/>
      <c r="UD4" s="260"/>
      <c r="UE4" s="260"/>
      <c r="UF4" s="260"/>
      <c r="UG4" s="260"/>
      <c r="UH4" s="260"/>
      <c r="UI4" s="260"/>
      <c r="UJ4" s="260"/>
      <c r="UK4" s="260"/>
      <c r="UL4" s="260"/>
      <c r="UM4" s="260"/>
      <c r="UN4" s="260"/>
      <c r="UO4" s="260"/>
      <c r="UP4" s="260"/>
      <c r="UQ4" s="260"/>
      <c r="UR4" s="260"/>
      <c r="US4" s="260"/>
      <c r="UT4" s="260"/>
      <c r="UU4" s="260"/>
      <c r="UV4" s="260"/>
      <c r="UW4" s="260"/>
      <c r="UX4" s="260"/>
      <c r="UY4" s="260"/>
      <c r="UZ4" s="260"/>
      <c r="VA4" s="260"/>
      <c r="VB4" s="260"/>
      <c r="VC4" s="260"/>
      <c r="VD4" s="260"/>
      <c r="VE4" s="260"/>
      <c r="VF4" s="260"/>
      <c r="VG4" s="260"/>
      <c r="VH4" s="260"/>
      <c r="VI4" s="260"/>
      <c r="VJ4" s="260"/>
      <c r="VK4" s="260"/>
      <c r="VL4" s="260"/>
      <c r="VM4" s="260"/>
      <c r="VN4" s="260"/>
      <c r="VO4" s="260"/>
      <c r="VP4" s="260"/>
      <c r="VQ4" s="260"/>
      <c r="VR4" s="260"/>
      <c r="VS4" s="260"/>
      <c r="VT4" s="260"/>
      <c r="VU4" s="260"/>
      <c r="VV4" s="260"/>
      <c r="VW4" s="260"/>
      <c r="VX4" s="260"/>
      <c r="VY4" s="260"/>
      <c r="VZ4" s="260"/>
      <c r="WA4" s="260"/>
      <c r="WB4" s="260"/>
      <c r="WC4" s="260"/>
      <c r="WD4" s="260"/>
      <c r="WE4" s="260"/>
      <c r="WF4" s="260"/>
      <c r="WG4" s="260"/>
      <c r="WH4" s="260"/>
      <c r="WI4" s="260"/>
      <c r="WJ4" s="260"/>
      <c r="WK4" s="260"/>
      <c r="WL4" s="260"/>
      <c r="WM4" s="260"/>
      <c r="WN4" s="260"/>
      <c r="WO4" s="260"/>
      <c r="WP4" s="260"/>
      <c r="WQ4" s="260"/>
      <c r="WR4" s="260"/>
      <c r="WS4" s="260"/>
      <c r="WT4" s="260"/>
      <c r="WU4" s="260"/>
      <c r="WV4" s="260"/>
      <c r="WW4" s="260"/>
      <c r="WX4" s="260"/>
      <c r="WY4" s="260"/>
      <c r="WZ4" s="260"/>
      <c r="XA4" s="260"/>
      <c r="XB4" s="260"/>
      <c r="XC4" s="260"/>
      <c r="XD4" s="260"/>
      <c r="XE4" s="260"/>
      <c r="XF4" s="260"/>
      <c r="XG4" s="260"/>
      <c r="XH4" s="260"/>
      <c r="XI4" s="260"/>
      <c r="XJ4" s="260"/>
      <c r="XK4" s="260"/>
      <c r="XL4" s="260"/>
      <c r="XM4" s="260"/>
      <c r="XN4" s="260"/>
      <c r="XO4" s="260"/>
      <c r="XP4" s="260"/>
      <c r="XQ4" s="260"/>
      <c r="XR4" s="260"/>
      <c r="XS4" s="260"/>
      <c r="XT4" s="260"/>
      <c r="XU4" s="260"/>
      <c r="XV4" s="260"/>
      <c r="XW4" s="260"/>
      <c r="XX4" s="260"/>
      <c r="XY4" s="260"/>
      <c r="XZ4" s="260"/>
      <c r="YA4" s="260"/>
      <c r="YB4" s="260"/>
      <c r="YC4" s="260"/>
      <c r="YD4" s="260"/>
      <c r="YE4" s="260"/>
      <c r="YF4" s="260"/>
      <c r="YG4" s="260"/>
      <c r="YH4" s="260"/>
      <c r="YI4" s="260"/>
      <c r="YJ4" s="260"/>
      <c r="YK4" s="260"/>
      <c r="YL4" s="260"/>
      <c r="YM4" s="260"/>
      <c r="YN4" s="260"/>
      <c r="YO4" s="260"/>
      <c r="YP4" s="260"/>
      <c r="YQ4" s="260"/>
      <c r="YR4" s="260"/>
      <c r="YS4" s="260"/>
      <c r="YT4" s="260"/>
      <c r="YU4" s="260"/>
      <c r="YV4" s="260"/>
      <c r="YW4" s="260"/>
      <c r="YX4" s="260"/>
      <c r="YY4" s="260"/>
      <c r="YZ4" s="260"/>
      <c r="ZA4" s="260"/>
      <c r="ZB4" s="260"/>
      <c r="ZC4" s="260"/>
      <c r="ZD4" s="260"/>
      <c r="ZE4" s="260"/>
      <c r="ZF4" s="260"/>
      <c r="ZG4" s="260"/>
      <c r="ZH4" s="260"/>
      <c r="ZI4" s="260"/>
      <c r="ZJ4" s="260"/>
      <c r="ZK4" s="260"/>
      <c r="ZL4" s="260"/>
      <c r="ZM4" s="260"/>
      <c r="ZN4" s="260"/>
      <c r="ZO4" s="260"/>
      <c r="ZP4" s="260"/>
      <c r="ZQ4" s="260"/>
      <c r="ZR4" s="260"/>
      <c r="ZS4" s="260"/>
      <c r="ZT4" s="260"/>
      <c r="ZU4" s="260"/>
      <c r="ZV4" s="260"/>
      <c r="ZW4" s="260"/>
      <c r="ZX4" s="260"/>
      <c r="ZY4" s="260"/>
      <c r="ZZ4" s="260"/>
      <c r="AAA4" s="260"/>
      <c r="AAB4" s="260"/>
      <c r="AAC4" s="260"/>
      <c r="AAD4" s="260"/>
      <c r="AAE4" s="260"/>
      <c r="AAF4" s="260"/>
      <c r="AAG4" s="260"/>
      <c r="AAH4" s="260"/>
      <c r="AAI4" s="260"/>
      <c r="AAJ4" s="260"/>
      <c r="AAK4" s="260"/>
      <c r="AAL4" s="260"/>
      <c r="AAM4" s="260"/>
      <c r="AAN4" s="260"/>
      <c r="AAO4" s="260"/>
      <c r="AAP4" s="260"/>
      <c r="AAQ4" s="260"/>
      <c r="AAR4" s="260"/>
      <c r="AAS4" s="260"/>
      <c r="AAT4" s="260"/>
      <c r="AAU4" s="260"/>
      <c r="AAV4" s="260"/>
      <c r="AAW4" s="260"/>
      <c r="AAX4" s="260"/>
      <c r="AAY4" s="260"/>
      <c r="AAZ4" s="260"/>
      <c r="ABA4" s="260"/>
      <c r="ABB4" s="260"/>
      <c r="ABC4" s="260"/>
      <c r="ABD4" s="260"/>
      <c r="ABE4" s="260"/>
      <c r="ABF4" s="260"/>
      <c r="ABG4" s="260"/>
      <c r="ABH4" s="260"/>
      <c r="ABI4" s="260"/>
      <c r="ABJ4" s="260"/>
      <c r="ABK4" s="260"/>
      <c r="ABL4" s="260"/>
      <c r="ABM4" s="260"/>
      <c r="ABN4" s="260"/>
      <c r="ABO4" s="260"/>
      <c r="ABP4" s="260"/>
      <c r="ABQ4" s="260"/>
      <c r="ABR4" s="260"/>
      <c r="ABS4" s="260"/>
      <c r="ABT4" s="260"/>
      <c r="ABU4" s="260"/>
      <c r="ABV4" s="260"/>
      <c r="ABW4" s="260"/>
      <c r="ABX4" s="260"/>
      <c r="ABY4" s="260"/>
      <c r="ABZ4" s="260"/>
      <c r="ACA4" s="260"/>
      <c r="ACB4" s="260"/>
      <c r="ACC4" s="260"/>
      <c r="ACD4" s="260"/>
      <c r="ACE4" s="260"/>
      <c r="ACF4" s="260"/>
      <c r="ACG4" s="260"/>
      <c r="ACH4" s="260"/>
      <c r="ACI4" s="260"/>
      <c r="ACJ4" s="260"/>
      <c r="ACK4" s="260"/>
      <c r="ACL4" s="260"/>
      <c r="ACM4" s="260"/>
      <c r="ACN4" s="260"/>
      <c r="ACO4" s="260"/>
      <c r="ACP4" s="260"/>
      <c r="ACQ4" s="260"/>
      <c r="ACR4" s="260"/>
      <c r="ACS4" s="260"/>
      <c r="ACT4" s="260"/>
      <c r="ACU4" s="260"/>
      <c r="ACV4" s="260"/>
      <c r="ACW4" s="260"/>
      <c r="ACX4" s="260"/>
      <c r="ACY4" s="260"/>
      <c r="ACZ4" s="260"/>
      <c r="ADA4" s="260"/>
      <c r="ADB4" s="260"/>
      <c r="ADC4" s="260"/>
      <c r="ADD4" s="260"/>
      <c r="ADE4" s="260"/>
      <c r="ADF4" s="260"/>
      <c r="ADG4" s="260"/>
      <c r="ADH4" s="260"/>
      <c r="ADI4" s="260"/>
      <c r="ADJ4" s="260"/>
      <c r="ADK4" s="260"/>
      <c r="ADL4" s="260"/>
      <c r="ADM4" s="260"/>
      <c r="ADN4" s="260"/>
      <c r="ADO4" s="260"/>
      <c r="ADP4" s="260"/>
      <c r="ADQ4" s="260"/>
      <c r="ADR4" s="260"/>
      <c r="ADS4" s="260"/>
      <c r="ADT4" s="260"/>
      <c r="ADU4" s="260"/>
      <c r="ADV4" s="260"/>
      <c r="ADW4" s="260"/>
      <c r="ADX4" s="260"/>
      <c r="ADY4" s="260"/>
      <c r="ADZ4" s="260"/>
      <c r="AEA4" s="260"/>
      <c r="AEB4" s="260"/>
      <c r="AEC4" s="260"/>
      <c r="AED4" s="260"/>
      <c r="AEE4" s="260"/>
      <c r="AEF4" s="260"/>
      <c r="AEG4" s="260"/>
      <c r="AEH4" s="260"/>
      <c r="AEI4" s="260"/>
      <c r="AEJ4" s="260"/>
      <c r="AEK4" s="260"/>
      <c r="AEL4" s="260"/>
      <c r="AEM4" s="260"/>
      <c r="AEN4" s="260"/>
      <c r="AEO4" s="260"/>
      <c r="AEP4" s="260"/>
      <c r="AEQ4" s="260"/>
      <c r="AER4" s="260"/>
      <c r="AES4" s="260"/>
      <c r="AET4" s="260"/>
      <c r="AEU4" s="260"/>
      <c r="AEV4" s="260"/>
      <c r="AEW4" s="260"/>
      <c r="AEX4" s="260"/>
      <c r="AEY4" s="260"/>
      <c r="AEZ4" s="260"/>
      <c r="AFA4" s="260"/>
      <c r="AFB4" s="260"/>
      <c r="AFC4" s="260"/>
      <c r="AFD4" s="260"/>
      <c r="AFE4" s="260"/>
      <c r="AFF4" s="260"/>
      <c r="AFG4" s="260"/>
      <c r="AFH4" s="260"/>
      <c r="AFI4" s="260"/>
      <c r="AFJ4" s="260"/>
      <c r="AFK4" s="260"/>
      <c r="AFL4" s="260"/>
      <c r="AFM4" s="260"/>
      <c r="AFN4" s="260"/>
      <c r="AFO4" s="260"/>
      <c r="AFP4" s="260"/>
      <c r="AFQ4" s="260"/>
      <c r="AFR4" s="260"/>
      <c r="AFS4" s="260"/>
      <c r="AFT4" s="260"/>
      <c r="AFU4" s="260"/>
      <c r="AFV4" s="260"/>
      <c r="AFW4" s="260"/>
      <c r="AFX4" s="260"/>
      <c r="AFY4" s="260"/>
      <c r="AFZ4" s="260"/>
      <c r="AGA4" s="260"/>
      <c r="AGB4" s="260"/>
      <c r="AGC4" s="260"/>
      <c r="AGD4" s="260"/>
      <c r="AGE4" s="260"/>
      <c r="AGF4" s="260"/>
      <c r="AGG4" s="260"/>
      <c r="AGH4" s="260"/>
      <c r="AGI4" s="260"/>
      <c r="AGJ4" s="260"/>
      <c r="AGK4" s="260"/>
      <c r="AGL4" s="260"/>
      <c r="AGM4" s="260"/>
      <c r="AGN4" s="260"/>
      <c r="AGO4" s="260"/>
      <c r="AGP4" s="260"/>
      <c r="AGQ4" s="260"/>
      <c r="AGR4" s="260"/>
      <c r="AGS4" s="260"/>
      <c r="AGT4" s="260"/>
      <c r="AGU4" s="260"/>
      <c r="AGV4" s="260"/>
      <c r="AGW4" s="260"/>
      <c r="AGX4" s="260"/>
      <c r="AGY4" s="260"/>
      <c r="AGZ4" s="260"/>
      <c r="AHA4" s="260"/>
    </row>
    <row r="5" spans="1:885" ht="65.400000000000006" customHeight="1" x14ac:dyDescent="0.3">
      <c r="A5" s="252">
        <v>42052</v>
      </c>
      <c r="B5" s="255">
        <v>374923</v>
      </c>
      <c r="C5" s="254">
        <v>160373</v>
      </c>
      <c r="D5" s="254" t="s">
        <v>81</v>
      </c>
      <c r="E5" s="254" t="s">
        <v>82</v>
      </c>
      <c r="F5" s="254" t="s">
        <v>94</v>
      </c>
      <c r="G5" s="254" t="s">
        <v>95</v>
      </c>
      <c r="H5" s="254" t="s">
        <v>96</v>
      </c>
      <c r="I5" s="254"/>
      <c r="J5" s="263" t="s">
        <v>97</v>
      </c>
      <c r="K5" s="264" t="s">
        <v>98</v>
      </c>
      <c r="L5" s="259" t="s">
        <v>99</v>
      </c>
      <c r="M5" s="254" t="s">
        <v>93</v>
      </c>
      <c r="N5" s="299">
        <v>42052</v>
      </c>
      <c r="O5" s="243"/>
      <c r="P5" s="258"/>
      <c r="Q5" s="258"/>
      <c r="R5" s="258"/>
      <c r="S5" s="258"/>
      <c r="T5" s="258"/>
      <c r="U5" s="258"/>
      <c r="V5" s="258"/>
      <c r="W5" s="258"/>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c r="AZ5" s="258"/>
      <c r="BA5" s="258"/>
      <c r="BB5" s="258"/>
      <c r="BC5" s="258"/>
      <c r="BD5" s="258"/>
      <c r="BE5" s="258"/>
      <c r="BF5" s="258"/>
      <c r="BG5" s="258"/>
      <c r="BH5" s="258"/>
      <c r="BI5" s="258"/>
      <c r="BJ5" s="258"/>
      <c r="BK5" s="258"/>
      <c r="BL5" s="258"/>
      <c r="BM5" s="258"/>
      <c r="BN5" s="258"/>
      <c r="BO5" s="258"/>
      <c r="BP5" s="258"/>
      <c r="BQ5" s="258"/>
      <c r="BR5" s="258"/>
      <c r="BS5" s="258"/>
      <c r="BT5" s="258"/>
      <c r="BU5" s="258"/>
      <c r="BV5" s="258"/>
      <c r="BW5" s="258"/>
      <c r="BX5" s="258"/>
      <c r="BY5" s="258"/>
      <c r="BZ5" s="258"/>
      <c r="CA5" s="258"/>
      <c r="CB5" s="258"/>
      <c r="CC5" s="258"/>
      <c r="CD5" s="258"/>
      <c r="CE5" s="258"/>
      <c r="CF5" s="258"/>
      <c r="CG5" s="258"/>
      <c r="CH5" s="258"/>
      <c r="CI5" s="258"/>
      <c r="CJ5" s="258"/>
      <c r="CK5" s="258"/>
      <c r="CL5" s="258"/>
      <c r="CM5" s="258"/>
      <c r="CN5" s="258"/>
      <c r="CO5" s="258"/>
      <c r="CP5" s="258"/>
      <c r="CQ5" s="258"/>
      <c r="CR5" s="258"/>
      <c r="CS5" s="258"/>
      <c r="CT5" s="258"/>
      <c r="CU5" s="258"/>
      <c r="CV5" s="258"/>
      <c r="CW5" s="258"/>
      <c r="CX5" s="258"/>
      <c r="CY5" s="258"/>
      <c r="CZ5" s="258"/>
      <c r="DA5" s="258"/>
      <c r="DB5" s="258"/>
      <c r="DC5" s="258"/>
      <c r="DD5" s="258"/>
      <c r="DE5" s="258"/>
      <c r="DF5" s="258"/>
      <c r="DG5" s="258"/>
      <c r="DH5" s="258"/>
      <c r="DI5" s="258"/>
      <c r="DJ5" s="258"/>
      <c r="DK5" s="258"/>
      <c r="DL5" s="258"/>
      <c r="DM5" s="258"/>
      <c r="DN5" s="258"/>
      <c r="DO5" s="258"/>
      <c r="DP5" s="258"/>
      <c r="DQ5" s="258"/>
      <c r="DR5" s="258"/>
      <c r="DS5" s="258"/>
      <c r="DT5" s="258"/>
      <c r="DU5" s="258"/>
      <c r="DV5" s="258"/>
      <c r="DW5" s="258"/>
      <c r="DX5" s="258"/>
      <c r="DY5" s="258"/>
      <c r="DZ5" s="258"/>
      <c r="EA5" s="258"/>
      <c r="EB5" s="258"/>
      <c r="EC5" s="258"/>
      <c r="ED5" s="258"/>
      <c r="EE5" s="258"/>
      <c r="EF5" s="258"/>
      <c r="EG5" s="258"/>
      <c r="EH5" s="258"/>
      <c r="EI5" s="258"/>
      <c r="EJ5" s="258"/>
      <c r="EK5" s="258"/>
      <c r="EL5" s="258"/>
      <c r="EM5" s="258"/>
      <c r="EN5" s="258"/>
      <c r="EO5" s="258"/>
      <c r="EP5" s="258"/>
      <c r="EQ5" s="258"/>
      <c r="ER5" s="258"/>
      <c r="ES5" s="258"/>
      <c r="ET5" s="258"/>
      <c r="EU5" s="258"/>
      <c r="EV5" s="258"/>
      <c r="EW5" s="258"/>
      <c r="EX5" s="258"/>
      <c r="EY5" s="258"/>
      <c r="EZ5" s="258"/>
      <c r="FA5" s="258"/>
      <c r="FB5" s="258"/>
      <c r="FC5" s="258"/>
      <c r="FD5" s="258"/>
      <c r="FE5" s="258"/>
      <c r="FF5" s="258"/>
      <c r="FG5" s="258"/>
      <c r="FH5" s="258"/>
      <c r="FI5" s="258"/>
      <c r="FJ5" s="258"/>
      <c r="FK5" s="258"/>
      <c r="FL5" s="258"/>
      <c r="FM5" s="258"/>
      <c r="FN5" s="258"/>
      <c r="FO5" s="258"/>
      <c r="FP5" s="258"/>
      <c r="FQ5" s="258"/>
      <c r="FR5" s="258"/>
      <c r="FS5" s="258"/>
      <c r="FT5" s="258"/>
      <c r="FU5" s="258"/>
      <c r="FV5" s="258"/>
      <c r="FW5" s="258"/>
      <c r="FX5" s="258"/>
      <c r="FY5" s="258"/>
      <c r="FZ5" s="258"/>
      <c r="GA5" s="258"/>
      <c r="GB5" s="258"/>
      <c r="GC5" s="258"/>
      <c r="GD5" s="258"/>
      <c r="GE5" s="258"/>
      <c r="GF5" s="258"/>
      <c r="GG5" s="258"/>
      <c r="GH5" s="258"/>
      <c r="GI5" s="258"/>
      <c r="GJ5" s="258"/>
      <c r="GK5" s="258"/>
      <c r="GL5" s="258"/>
      <c r="GM5" s="258"/>
      <c r="GN5" s="258"/>
      <c r="GO5" s="258"/>
      <c r="GP5" s="258"/>
      <c r="GQ5" s="258"/>
      <c r="GR5" s="258"/>
      <c r="GS5" s="258"/>
      <c r="GT5" s="258"/>
      <c r="GU5" s="258"/>
      <c r="GV5" s="258"/>
      <c r="GW5" s="258"/>
      <c r="GX5" s="258"/>
      <c r="GY5" s="258"/>
      <c r="GZ5" s="258"/>
      <c r="HA5" s="258"/>
      <c r="HB5" s="258"/>
      <c r="HC5" s="258"/>
      <c r="HD5" s="258"/>
      <c r="HE5" s="258"/>
      <c r="HF5" s="258"/>
      <c r="HG5" s="258"/>
      <c r="HH5" s="258"/>
      <c r="HI5" s="258"/>
      <c r="HJ5" s="258"/>
      <c r="HK5" s="258"/>
      <c r="HL5" s="258"/>
      <c r="HM5" s="258"/>
      <c r="HN5" s="258"/>
      <c r="HO5" s="258"/>
      <c r="HP5" s="258"/>
      <c r="HQ5" s="258"/>
      <c r="HR5" s="258"/>
      <c r="HS5" s="258"/>
      <c r="HT5" s="258"/>
      <c r="HU5" s="258"/>
      <c r="HV5" s="258"/>
      <c r="HW5" s="258"/>
      <c r="HX5" s="258"/>
      <c r="HY5" s="258"/>
      <c r="HZ5" s="258"/>
      <c r="IA5" s="258"/>
      <c r="IB5" s="258"/>
      <c r="IC5" s="258"/>
      <c r="ID5" s="258"/>
      <c r="IE5" s="258"/>
      <c r="IF5" s="258"/>
      <c r="IG5" s="258"/>
      <c r="IH5" s="258"/>
      <c r="II5" s="258"/>
      <c r="IJ5" s="258"/>
      <c r="IK5" s="258"/>
      <c r="IL5" s="258"/>
      <c r="IM5" s="258"/>
      <c r="IN5" s="258"/>
      <c r="IO5" s="258"/>
      <c r="IP5" s="258"/>
      <c r="IQ5" s="258"/>
      <c r="IR5" s="258"/>
      <c r="IS5" s="258"/>
      <c r="IT5" s="258"/>
      <c r="IU5" s="258"/>
      <c r="IV5" s="258"/>
      <c r="IW5" s="258"/>
      <c r="IX5" s="258"/>
      <c r="IY5" s="258"/>
      <c r="IZ5" s="258"/>
      <c r="JA5" s="258"/>
      <c r="JB5" s="258"/>
      <c r="JC5" s="258"/>
      <c r="JD5" s="258"/>
      <c r="JE5" s="258"/>
      <c r="JF5" s="258"/>
      <c r="JG5" s="258"/>
      <c r="JH5" s="258"/>
      <c r="JI5" s="258"/>
      <c r="JJ5" s="258"/>
      <c r="JK5" s="258"/>
      <c r="JL5" s="258"/>
      <c r="JM5" s="258"/>
      <c r="JN5" s="258"/>
      <c r="JO5" s="258"/>
      <c r="JP5" s="258"/>
      <c r="JQ5" s="258"/>
      <c r="JR5" s="258"/>
      <c r="JS5" s="258"/>
      <c r="JT5" s="258"/>
      <c r="JU5" s="258"/>
      <c r="JV5" s="258"/>
      <c r="JW5" s="258"/>
      <c r="JX5" s="258"/>
      <c r="JY5" s="258"/>
      <c r="JZ5" s="258"/>
      <c r="KA5" s="258"/>
      <c r="KB5" s="258"/>
      <c r="KC5" s="258"/>
      <c r="KD5" s="258"/>
      <c r="KE5" s="258"/>
      <c r="KF5" s="258"/>
      <c r="KG5" s="258"/>
      <c r="KH5" s="258"/>
      <c r="KI5" s="258"/>
      <c r="KJ5" s="258"/>
      <c r="KK5" s="258"/>
      <c r="KL5" s="258"/>
      <c r="KM5" s="258"/>
      <c r="KN5" s="258"/>
      <c r="KO5" s="258"/>
      <c r="KP5" s="258"/>
      <c r="KQ5" s="258"/>
      <c r="KR5" s="258"/>
      <c r="KS5" s="258"/>
      <c r="KT5" s="258"/>
      <c r="KU5" s="258"/>
      <c r="KV5" s="258"/>
      <c r="KW5" s="258"/>
      <c r="KX5" s="258"/>
      <c r="KY5" s="258"/>
      <c r="KZ5" s="258"/>
      <c r="LA5" s="258"/>
      <c r="LB5" s="258"/>
      <c r="LC5" s="258"/>
      <c r="LD5" s="258"/>
      <c r="LE5" s="258"/>
      <c r="LF5" s="258"/>
      <c r="LG5" s="258"/>
      <c r="LH5" s="258"/>
      <c r="LI5" s="258"/>
      <c r="LJ5" s="258"/>
      <c r="LK5" s="258"/>
      <c r="LL5" s="258"/>
      <c r="LM5" s="258"/>
      <c r="LN5" s="258"/>
      <c r="LO5" s="258"/>
      <c r="LP5" s="258"/>
      <c r="LQ5" s="258"/>
      <c r="LR5" s="258"/>
      <c r="LS5" s="258"/>
      <c r="LT5" s="258"/>
      <c r="LU5" s="258"/>
      <c r="LV5" s="258"/>
      <c r="LW5" s="258"/>
      <c r="LX5" s="258"/>
      <c r="LY5" s="258"/>
      <c r="LZ5" s="258"/>
      <c r="MA5" s="258"/>
      <c r="MB5" s="258"/>
      <c r="MC5" s="258"/>
      <c r="MD5" s="258"/>
      <c r="ME5" s="258"/>
      <c r="MF5" s="258"/>
      <c r="MG5" s="258"/>
      <c r="MH5" s="258"/>
      <c r="MI5" s="258"/>
      <c r="MJ5" s="258"/>
      <c r="MK5" s="258"/>
      <c r="ML5" s="258"/>
      <c r="MM5" s="258"/>
      <c r="MN5" s="258"/>
      <c r="MO5" s="258"/>
      <c r="MP5" s="258"/>
      <c r="MQ5" s="258"/>
      <c r="MR5" s="258"/>
      <c r="MS5" s="258"/>
      <c r="MT5" s="258"/>
      <c r="MU5" s="258"/>
      <c r="MV5" s="258"/>
      <c r="MW5" s="258"/>
      <c r="MX5" s="258"/>
      <c r="MY5" s="258"/>
      <c r="MZ5" s="258"/>
      <c r="NA5" s="258"/>
      <c r="NB5" s="258"/>
      <c r="NC5" s="258"/>
      <c r="ND5" s="258"/>
      <c r="NE5" s="258"/>
      <c r="NF5" s="258"/>
      <c r="NG5" s="258"/>
      <c r="NH5" s="258"/>
      <c r="NI5" s="258"/>
      <c r="NJ5" s="258"/>
      <c r="NK5" s="258"/>
      <c r="NL5" s="258"/>
      <c r="NM5" s="258"/>
      <c r="NN5" s="258"/>
      <c r="NO5" s="258"/>
      <c r="NP5" s="258"/>
      <c r="NQ5" s="258"/>
      <c r="NR5" s="258"/>
      <c r="NS5" s="258"/>
      <c r="NT5" s="258"/>
      <c r="NU5" s="258"/>
      <c r="NV5" s="258"/>
      <c r="NW5" s="258"/>
      <c r="NX5" s="258"/>
      <c r="NY5" s="258"/>
      <c r="NZ5" s="258"/>
      <c r="OA5" s="258"/>
      <c r="OB5" s="258"/>
      <c r="OC5" s="258"/>
      <c r="OD5" s="258"/>
      <c r="OE5" s="258"/>
      <c r="OF5" s="258"/>
      <c r="OG5" s="258"/>
      <c r="OH5" s="258"/>
      <c r="OI5" s="258"/>
      <c r="OJ5" s="258"/>
      <c r="OK5" s="258"/>
      <c r="OL5" s="258"/>
      <c r="OM5" s="258"/>
      <c r="ON5" s="258"/>
      <c r="OO5" s="258"/>
      <c r="OP5" s="258"/>
      <c r="OQ5" s="258"/>
      <c r="OR5" s="258"/>
      <c r="OS5" s="258"/>
      <c r="OT5" s="258"/>
      <c r="OU5" s="258"/>
      <c r="OV5" s="258"/>
      <c r="OW5" s="258"/>
      <c r="OX5" s="258"/>
      <c r="OY5" s="258"/>
      <c r="OZ5" s="258"/>
      <c r="PA5" s="258"/>
      <c r="PB5" s="258"/>
      <c r="PC5" s="258"/>
      <c r="PD5" s="258"/>
      <c r="PE5" s="258"/>
      <c r="PF5" s="258"/>
      <c r="PG5" s="258"/>
      <c r="PH5" s="258"/>
      <c r="PI5" s="258"/>
      <c r="PJ5" s="258"/>
      <c r="PK5" s="258"/>
      <c r="PL5" s="258"/>
      <c r="PM5" s="258"/>
      <c r="PN5" s="258"/>
      <c r="PO5" s="258"/>
      <c r="PP5" s="258"/>
      <c r="PQ5" s="258"/>
      <c r="PR5" s="258"/>
      <c r="PS5" s="258"/>
      <c r="PT5" s="258"/>
      <c r="PU5" s="258"/>
      <c r="PV5" s="258"/>
      <c r="PW5" s="258"/>
      <c r="PX5" s="258"/>
      <c r="PY5" s="258"/>
      <c r="PZ5" s="258"/>
      <c r="QA5" s="258"/>
      <c r="QB5" s="258"/>
      <c r="QC5" s="258"/>
      <c r="QD5" s="258"/>
      <c r="QE5" s="258"/>
      <c r="QF5" s="258"/>
      <c r="QG5" s="258"/>
      <c r="QH5" s="258"/>
      <c r="QI5" s="258"/>
      <c r="QJ5" s="258"/>
      <c r="QK5" s="258"/>
      <c r="QL5" s="258"/>
      <c r="QM5" s="258"/>
      <c r="QN5" s="258"/>
      <c r="QO5" s="258"/>
      <c r="QP5" s="258"/>
      <c r="QQ5" s="258"/>
      <c r="QR5" s="258"/>
      <c r="QS5" s="258"/>
      <c r="QT5" s="258"/>
      <c r="QU5" s="258"/>
      <c r="QV5" s="258"/>
      <c r="QW5" s="258"/>
      <c r="QX5" s="258"/>
      <c r="QY5" s="258"/>
      <c r="QZ5" s="258"/>
      <c r="RA5" s="258"/>
      <c r="RB5" s="258"/>
      <c r="RC5" s="258"/>
      <c r="RD5" s="258"/>
      <c r="RE5" s="258"/>
      <c r="RF5" s="258"/>
      <c r="RG5" s="258"/>
      <c r="RH5" s="258"/>
      <c r="RI5" s="258"/>
      <c r="RJ5" s="258"/>
      <c r="RK5" s="258"/>
      <c r="RL5" s="258"/>
      <c r="RM5" s="258"/>
      <c r="RN5" s="258"/>
      <c r="RO5" s="258"/>
      <c r="RP5" s="258"/>
      <c r="RQ5" s="258"/>
      <c r="RR5" s="258"/>
      <c r="RS5" s="258"/>
      <c r="RT5" s="258"/>
      <c r="RU5" s="258"/>
      <c r="RV5" s="258"/>
      <c r="RW5" s="258"/>
      <c r="RX5" s="258"/>
      <c r="RY5" s="258"/>
      <c r="RZ5" s="258"/>
      <c r="SA5" s="258"/>
      <c r="SB5" s="258"/>
      <c r="SC5" s="258"/>
      <c r="SD5" s="258"/>
      <c r="SE5" s="258"/>
      <c r="SF5" s="258"/>
      <c r="SG5" s="258"/>
      <c r="SH5" s="258"/>
      <c r="SI5" s="258"/>
      <c r="SJ5" s="258"/>
      <c r="SK5" s="258"/>
      <c r="SL5" s="258"/>
      <c r="SM5" s="258"/>
      <c r="SN5" s="258"/>
      <c r="SO5" s="258"/>
      <c r="SP5" s="258"/>
      <c r="SQ5" s="258"/>
      <c r="SR5" s="258"/>
      <c r="SS5" s="258"/>
      <c r="ST5" s="258"/>
      <c r="SU5" s="258"/>
      <c r="SV5" s="258"/>
      <c r="SW5" s="258"/>
      <c r="SX5" s="258"/>
      <c r="SY5" s="258"/>
      <c r="SZ5" s="258"/>
      <c r="TA5" s="258"/>
      <c r="TB5" s="258"/>
      <c r="TC5" s="258"/>
      <c r="TD5" s="258"/>
      <c r="TE5" s="258"/>
      <c r="TF5" s="258"/>
      <c r="TG5" s="258"/>
      <c r="TH5" s="258"/>
      <c r="TI5" s="258"/>
      <c r="TJ5" s="258"/>
      <c r="TK5" s="258"/>
      <c r="TL5" s="258"/>
      <c r="TM5" s="258"/>
      <c r="TN5" s="258"/>
      <c r="TO5" s="258"/>
      <c r="TP5" s="258"/>
      <c r="TQ5" s="258"/>
      <c r="TR5" s="258"/>
      <c r="TS5" s="258"/>
      <c r="TT5" s="258"/>
      <c r="TU5" s="258"/>
      <c r="TV5" s="258"/>
      <c r="TW5" s="258"/>
      <c r="TX5" s="258"/>
      <c r="TY5" s="258"/>
      <c r="TZ5" s="258"/>
      <c r="UA5" s="258"/>
      <c r="UB5" s="258"/>
      <c r="UC5" s="258"/>
      <c r="UD5" s="258"/>
      <c r="UE5" s="258"/>
      <c r="UF5" s="258"/>
      <c r="UG5" s="258"/>
      <c r="UH5" s="258"/>
      <c r="UI5" s="258"/>
      <c r="UJ5" s="258"/>
      <c r="UK5" s="258"/>
      <c r="UL5" s="258"/>
      <c r="UM5" s="258"/>
      <c r="UN5" s="258"/>
      <c r="UO5" s="258"/>
      <c r="UP5" s="258"/>
      <c r="UQ5" s="258"/>
      <c r="UR5" s="258"/>
      <c r="US5" s="258"/>
      <c r="UT5" s="258"/>
      <c r="UU5" s="258"/>
      <c r="UV5" s="258"/>
      <c r="UW5" s="258"/>
      <c r="UX5" s="258"/>
      <c r="UY5" s="258"/>
      <c r="UZ5" s="258"/>
      <c r="VA5" s="258"/>
      <c r="VB5" s="258"/>
      <c r="VC5" s="258"/>
      <c r="VD5" s="258"/>
      <c r="VE5" s="258"/>
      <c r="VF5" s="258"/>
      <c r="VG5" s="258"/>
      <c r="VH5" s="258"/>
      <c r="VI5" s="258"/>
      <c r="VJ5" s="258"/>
      <c r="VK5" s="258"/>
      <c r="VL5" s="258"/>
      <c r="VM5" s="258"/>
      <c r="VN5" s="258"/>
      <c r="VO5" s="258"/>
      <c r="VP5" s="258"/>
      <c r="VQ5" s="258"/>
      <c r="VR5" s="258"/>
      <c r="VS5" s="258"/>
      <c r="VT5" s="258"/>
      <c r="VU5" s="258"/>
      <c r="VV5" s="258"/>
      <c r="VW5" s="258"/>
      <c r="VX5" s="258"/>
      <c r="VY5" s="258"/>
      <c r="VZ5" s="258"/>
      <c r="WA5" s="258"/>
      <c r="WB5" s="258"/>
      <c r="WC5" s="258"/>
      <c r="WD5" s="258"/>
      <c r="WE5" s="258"/>
      <c r="WF5" s="258"/>
      <c r="WG5" s="258"/>
      <c r="WH5" s="258"/>
      <c r="WI5" s="258"/>
      <c r="WJ5" s="258"/>
      <c r="WK5" s="258"/>
      <c r="WL5" s="258"/>
      <c r="WM5" s="258"/>
      <c r="WN5" s="258"/>
      <c r="WO5" s="258"/>
      <c r="WP5" s="258"/>
      <c r="WQ5" s="258"/>
      <c r="WR5" s="258"/>
      <c r="WS5" s="258"/>
      <c r="WT5" s="258"/>
      <c r="WU5" s="258"/>
      <c r="WV5" s="258"/>
      <c r="WW5" s="258"/>
      <c r="WX5" s="258"/>
      <c r="WY5" s="258"/>
      <c r="WZ5" s="258"/>
      <c r="XA5" s="258"/>
      <c r="XB5" s="258"/>
      <c r="XC5" s="258"/>
      <c r="XD5" s="258"/>
      <c r="XE5" s="258"/>
      <c r="XF5" s="258"/>
      <c r="XG5" s="258"/>
      <c r="XH5" s="258"/>
      <c r="XI5" s="258"/>
      <c r="XJ5" s="258"/>
      <c r="XK5" s="258"/>
      <c r="XL5" s="258"/>
      <c r="XM5" s="258"/>
      <c r="XN5" s="258"/>
      <c r="XO5" s="258"/>
      <c r="XP5" s="258"/>
      <c r="XQ5" s="258"/>
      <c r="XR5" s="258"/>
      <c r="XS5" s="258"/>
      <c r="XT5" s="258"/>
      <c r="XU5" s="258"/>
      <c r="XV5" s="258"/>
      <c r="XW5" s="258"/>
      <c r="XX5" s="258"/>
      <c r="XY5" s="258"/>
      <c r="XZ5" s="258"/>
      <c r="YA5" s="258"/>
      <c r="YB5" s="258"/>
      <c r="YC5" s="258"/>
      <c r="YD5" s="258"/>
      <c r="YE5" s="258"/>
      <c r="YF5" s="258"/>
      <c r="YG5" s="258"/>
      <c r="YH5" s="258"/>
      <c r="YI5" s="258"/>
      <c r="YJ5" s="258"/>
      <c r="YK5" s="258"/>
      <c r="YL5" s="258"/>
      <c r="YM5" s="258"/>
      <c r="YN5" s="258"/>
      <c r="YO5" s="258"/>
      <c r="YP5" s="258"/>
      <c r="YQ5" s="258"/>
      <c r="YR5" s="258"/>
      <c r="YS5" s="258"/>
      <c r="YT5" s="258"/>
      <c r="YU5" s="258"/>
      <c r="YV5" s="258"/>
      <c r="YW5" s="258"/>
      <c r="YX5" s="258"/>
      <c r="YY5" s="258"/>
      <c r="YZ5" s="258"/>
      <c r="ZA5" s="258"/>
      <c r="ZB5" s="258"/>
      <c r="ZC5" s="258"/>
      <c r="ZD5" s="258"/>
      <c r="ZE5" s="258"/>
      <c r="ZF5" s="258"/>
      <c r="ZG5" s="258"/>
      <c r="ZH5" s="258"/>
      <c r="ZI5" s="258"/>
      <c r="ZJ5" s="258"/>
      <c r="ZK5" s="258"/>
      <c r="ZL5" s="258"/>
      <c r="ZM5" s="258"/>
      <c r="ZN5" s="258"/>
      <c r="ZO5" s="258"/>
      <c r="ZP5" s="258"/>
      <c r="ZQ5" s="258"/>
      <c r="ZR5" s="258"/>
      <c r="ZS5" s="258"/>
      <c r="ZT5" s="258"/>
      <c r="ZU5" s="258"/>
      <c r="ZV5" s="258"/>
      <c r="ZW5" s="258"/>
      <c r="ZX5" s="258"/>
      <c r="ZY5" s="258"/>
      <c r="ZZ5" s="258"/>
      <c r="AAA5" s="258"/>
      <c r="AAB5" s="258"/>
      <c r="AAC5" s="258"/>
      <c r="AAD5" s="258"/>
      <c r="AAE5" s="258"/>
      <c r="AAF5" s="258"/>
      <c r="AAG5" s="258"/>
      <c r="AAH5" s="258"/>
      <c r="AAI5" s="258"/>
      <c r="AAJ5" s="258"/>
      <c r="AAK5" s="258"/>
      <c r="AAL5" s="258"/>
      <c r="AAM5" s="258"/>
      <c r="AAN5" s="258"/>
      <c r="AAO5" s="258"/>
      <c r="AAP5" s="258"/>
      <c r="AAQ5" s="258"/>
      <c r="AAR5" s="258"/>
      <c r="AAS5" s="258"/>
      <c r="AAT5" s="258"/>
      <c r="AAU5" s="258"/>
      <c r="AAV5" s="258"/>
      <c r="AAW5" s="258"/>
      <c r="AAX5" s="258"/>
      <c r="AAY5" s="258"/>
      <c r="AAZ5" s="258"/>
      <c r="ABA5" s="258"/>
      <c r="ABB5" s="258"/>
      <c r="ABC5" s="258"/>
      <c r="ABD5" s="258"/>
      <c r="ABE5" s="258"/>
      <c r="ABF5" s="258"/>
      <c r="ABG5" s="258"/>
      <c r="ABH5" s="258"/>
      <c r="ABI5" s="258"/>
      <c r="ABJ5" s="258"/>
      <c r="ABK5" s="258"/>
      <c r="ABL5" s="258"/>
      <c r="ABM5" s="258"/>
      <c r="ABN5" s="258"/>
      <c r="ABO5" s="258"/>
      <c r="ABP5" s="258"/>
      <c r="ABQ5" s="258"/>
      <c r="ABR5" s="258"/>
      <c r="ABS5" s="258"/>
      <c r="ABT5" s="258"/>
      <c r="ABU5" s="258"/>
      <c r="ABV5" s="258"/>
      <c r="ABW5" s="258"/>
      <c r="ABX5" s="258"/>
      <c r="ABY5" s="258"/>
      <c r="ABZ5" s="258"/>
      <c r="ACA5" s="258"/>
      <c r="ACB5" s="258"/>
      <c r="ACC5" s="258"/>
      <c r="ACD5" s="258"/>
      <c r="ACE5" s="258"/>
      <c r="ACF5" s="258"/>
      <c r="ACG5" s="258"/>
      <c r="ACH5" s="258"/>
      <c r="ACI5" s="258"/>
      <c r="ACJ5" s="258"/>
      <c r="ACK5" s="258"/>
      <c r="ACL5" s="258"/>
      <c r="ACM5" s="258"/>
      <c r="ACN5" s="258"/>
      <c r="ACO5" s="258"/>
      <c r="ACP5" s="258"/>
      <c r="ACQ5" s="258"/>
      <c r="ACR5" s="258"/>
      <c r="ACS5" s="258"/>
      <c r="ACT5" s="258"/>
      <c r="ACU5" s="258"/>
      <c r="ACV5" s="258"/>
      <c r="ACW5" s="258"/>
      <c r="ACX5" s="258"/>
      <c r="ACY5" s="258"/>
      <c r="ACZ5" s="258"/>
      <c r="ADA5" s="258"/>
      <c r="ADB5" s="258"/>
      <c r="ADC5" s="258"/>
      <c r="ADD5" s="258"/>
      <c r="ADE5" s="258"/>
      <c r="ADF5" s="258"/>
      <c r="ADG5" s="258"/>
      <c r="ADH5" s="258"/>
      <c r="ADI5" s="258"/>
      <c r="ADJ5" s="258"/>
      <c r="ADK5" s="258"/>
      <c r="ADL5" s="258"/>
      <c r="ADM5" s="258"/>
      <c r="ADN5" s="258"/>
      <c r="ADO5" s="258"/>
      <c r="ADP5" s="258"/>
      <c r="ADQ5" s="258"/>
      <c r="ADR5" s="258"/>
      <c r="ADS5" s="258"/>
      <c r="ADT5" s="258"/>
      <c r="ADU5" s="258"/>
      <c r="ADV5" s="258"/>
      <c r="ADW5" s="258"/>
      <c r="ADX5" s="258"/>
      <c r="ADY5" s="258"/>
      <c r="ADZ5" s="258"/>
      <c r="AEA5" s="258"/>
      <c r="AEB5" s="258"/>
      <c r="AEC5" s="258"/>
      <c r="AED5" s="258"/>
      <c r="AEE5" s="258"/>
      <c r="AEF5" s="258"/>
      <c r="AEG5" s="258"/>
      <c r="AEH5" s="258"/>
      <c r="AEI5" s="258"/>
      <c r="AEJ5" s="258"/>
      <c r="AEK5" s="258"/>
      <c r="AEL5" s="258"/>
      <c r="AEM5" s="258"/>
      <c r="AEN5" s="258"/>
      <c r="AEO5" s="258"/>
      <c r="AEP5" s="258"/>
      <c r="AEQ5" s="258"/>
      <c r="AER5" s="258"/>
      <c r="AES5" s="258"/>
      <c r="AET5" s="258"/>
      <c r="AEU5" s="258"/>
      <c r="AEV5" s="258"/>
      <c r="AEW5" s="258"/>
      <c r="AEX5" s="258"/>
      <c r="AEY5" s="258"/>
      <c r="AEZ5" s="258"/>
      <c r="AFA5" s="258"/>
      <c r="AFB5" s="258"/>
      <c r="AFC5" s="258"/>
      <c r="AFD5" s="258"/>
      <c r="AFE5" s="258"/>
      <c r="AFF5" s="258"/>
      <c r="AFG5" s="258"/>
      <c r="AFH5" s="258"/>
      <c r="AFI5" s="258"/>
      <c r="AFJ5" s="258"/>
      <c r="AFK5" s="258"/>
      <c r="AFL5" s="258"/>
      <c r="AFM5" s="258"/>
      <c r="AFN5" s="258"/>
      <c r="AFO5" s="258"/>
      <c r="AFP5" s="258"/>
      <c r="AFQ5" s="258"/>
      <c r="AFR5" s="258"/>
      <c r="AFS5" s="258"/>
      <c r="AFT5" s="258"/>
      <c r="AFU5" s="258"/>
      <c r="AFV5" s="258"/>
      <c r="AFW5" s="258"/>
      <c r="AFX5" s="258"/>
      <c r="AFY5" s="258"/>
      <c r="AFZ5" s="258"/>
      <c r="AGA5" s="258"/>
      <c r="AGB5" s="258"/>
      <c r="AGC5" s="258"/>
      <c r="AGD5" s="258"/>
      <c r="AGE5" s="258"/>
      <c r="AGF5" s="258"/>
      <c r="AGG5" s="258"/>
      <c r="AGH5" s="258"/>
      <c r="AGI5" s="258"/>
      <c r="AGJ5" s="258"/>
      <c r="AGK5" s="258"/>
      <c r="AGL5" s="258"/>
      <c r="AGM5" s="258"/>
      <c r="AGN5" s="258"/>
      <c r="AGO5" s="258"/>
      <c r="AGP5" s="258"/>
      <c r="AGQ5" s="258"/>
      <c r="AGR5" s="258"/>
      <c r="AGS5" s="258"/>
      <c r="AGT5" s="258"/>
      <c r="AGU5" s="258"/>
      <c r="AGV5" s="258"/>
      <c r="AGW5" s="258"/>
      <c r="AGX5" s="258"/>
      <c r="AGY5" s="258"/>
      <c r="AGZ5" s="258"/>
      <c r="AHA5" s="258"/>
    </row>
    <row r="6" spans="1:885" ht="57.6" x14ac:dyDescent="0.3">
      <c r="A6" s="267">
        <v>42053</v>
      </c>
      <c r="B6" s="268">
        <v>381805</v>
      </c>
      <c r="C6" s="269" t="s">
        <v>80</v>
      </c>
      <c r="D6" s="272" t="s">
        <v>81</v>
      </c>
      <c r="E6" s="269" t="s">
        <v>82</v>
      </c>
      <c r="F6" s="273" t="s">
        <v>100</v>
      </c>
      <c r="G6" s="269"/>
      <c r="H6" s="269"/>
      <c r="I6" s="269"/>
      <c r="J6" s="274" t="s">
        <v>101</v>
      </c>
      <c r="K6" s="273" t="s">
        <v>102</v>
      </c>
      <c r="L6" s="274" t="s">
        <v>103</v>
      </c>
      <c r="M6" s="268" t="s">
        <v>93</v>
      </c>
      <c r="N6" s="298">
        <v>42056</v>
      </c>
      <c r="O6" s="271"/>
      <c r="P6" s="247"/>
      <c r="Q6" s="247"/>
      <c r="R6" s="247"/>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c r="BY6" s="247"/>
      <c r="BZ6" s="247"/>
      <c r="CA6" s="247"/>
      <c r="CB6" s="247"/>
      <c r="CC6" s="247"/>
      <c r="CD6" s="247"/>
      <c r="CE6" s="247"/>
      <c r="CF6" s="247"/>
      <c r="CG6" s="247"/>
      <c r="CH6" s="247"/>
      <c r="CI6" s="247"/>
      <c r="CJ6" s="247"/>
      <c r="CK6" s="247"/>
      <c r="CL6" s="247"/>
      <c r="CM6" s="247"/>
      <c r="CN6" s="247"/>
      <c r="CO6" s="247"/>
      <c r="CP6" s="247"/>
      <c r="CQ6" s="247"/>
      <c r="CR6" s="247"/>
      <c r="CS6" s="247"/>
      <c r="CT6" s="247"/>
      <c r="CU6" s="247"/>
      <c r="CV6" s="247"/>
      <c r="CW6" s="247"/>
      <c r="CX6" s="247"/>
      <c r="CY6" s="247"/>
      <c r="CZ6" s="247"/>
      <c r="DA6" s="247"/>
      <c r="DB6" s="247"/>
      <c r="DC6" s="247"/>
      <c r="DD6" s="247"/>
      <c r="DE6" s="247"/>
      <c r="DF6" s="247"/>
      <c r="DG6" s="247"/>
      <c r="DH6" s="247"/>
      <c r="DI6" s="247"/>
      <c r="DJ6" s="247"/>
      <c r="DK6" s="247"/>
      <c r="DL6" s="247"/>
      <c r="DM6" s="247"/>
      <c r="DN6" s="247"/>
      <c r="DO6" s="247"/>
      <c r="DP6" s="247"/>
      <c r="DQ6" s="247"/>
      <c r="DR6" s="247"/>
      <c r="DS6" s="247"/>
      <c r="DT6" s="247"/>
      <c r="DU6" s="247"/>
      <c r="DV6" s="247"/>
      <c r="DW6" s="247"/>
      <c r="DX6" s="247"/>
      <c r="DY6" s="247"/>
      <c r="DZ6" s="247"/>
      <c r="EA6" s="247"/>
      <c r="EB6" s="247"/>
      <c r="EC6" s="247"/>
      <c r="ED6" s="247"/>
      <c r="EE6" s="247"/>
      <c r="EF6" s="247"/>
      <c r="EG6" s="247"/>
      <c r="EH6" s="247"/>
      <c r="EI6" s="247"/>
      <c r="EJ6" s="247"/>
      <c r="EK6" s="247"/>
      <c r="EL6" s="247"/>
      <c r="EM6" s="247"/>
      <c r="EN6" s="247"/>
      <c r="EO6" s="247"/>
      <c r="EP6" s="247"/>
      <c r="EQ6" s="247"/>
      <c r="ER6" s="247"/>
      <c r="ES6" s="247"/>
      <c r="ET6" s="247"/>
      <c r="EU6" s="247"/>
      <c r="EV6" s="247"/>
      <c r="EW6" s="247"/>
      <c r="EX6" s="247"/>
      <c r="EY6" s="247"/>
      <c r="EZ6" s="247"/>
      <c r="FA6" s="247"/>
      <c r="FB6" s="247"/>
      <c r="FC6" s="247"/>
      <c r="FD6" s="247"/>
      <c r="FE6" s="247"/>
      <c r="FF6" s="247"/>
      <c r="FG6" s="247"/>
      <c r="FH6" s="247"/>
      <c r="FI6" s="247"/>
      <c r="FJ6" s="247"/>
      <c r="FK6" s="247"/>
      <c r="FL6" s="247"/>
      <c r="FM6" s="247"/>
      <c r="FN6" s="247"/>
      <c r="FO6" s="247"/>
      <c r="FP6" s="247"/>
      <c r="FQ6" s="247"/>
      <c r="FR6" s="247"/>
      <c r="FS6" s="247"/>
      <c r="FT6" s="247"/>
      <c r="FU6" s="247"/>
      <c r="FV6" s="247"/>
      <c r="FW6" s="247"/>
      <c r="FX6" s="247"/>
      <c r="FY6" s="247"/>
      <c r="FZ6" s="247"/>
      <c r="GA6" s="247"/>
      <c r="GB6" s="247"/>
      <c r="GC6" s="247"/>
      <c r="GD6" s="247"/>
      <c r="GE6" s="247"/>
      <c r="GF6" s="247"/>
      <c r="GG6" s="247"/>
      <c r="GH6" s="247"/>
      <c r="GI6" s="247"/>
      <c r="GJ6" s="247"/>
      <c r="GK6" s="247"/>
      <c r="GL6" s="247"/>
      <c r="GM6" s="247"/>
      <c r="GN6" s="247"/>
      <c r="GO6" s="247"/>
      <c r="GP6" s="247"/>
      <c r="GQ6" s="247"/>
      <c r="GR6" s="247"/>
      <c r="GS6" s="247"/>
      <c r="GT6" s="247"/>
      <c r="GU6" s="247"/>
      <c r="GV6" s="247"/>
      <c r="GW6" s="247"/>
      <c r="GX6" s="247"/>
      <c r="GY6" s="247"/>
      <c r="GZ6" s="247"/>
      <c r="HA6" s="247"/>
      <c r="HB6" s="247"/>
      <c r="HC6" s="247"/>
      <c r="HD6" s="247"/>
      <c r="HE6" s="247"/>
      <c r="HF6" s="247"/>
      <c r="HG6" s="247"/>
      <c r="HH6" s="247"/>
      <c r="HI6" s="247"/>
      <c r="HJ6" s="247"/>
      <c r="HK6" s="247"/>
      <c r="HL6" s="247"/>
      <c r="HM6" s="247"/>
      <c r="HN6" s="247"/>
      <c r="HO6" s="247"/>
      <c r="HP6" s="247"/>
      <c r="HQ6" s="247"/>
      <c r="HR6" s="247"/>
      <c r="HS6" s="247"/>
      <c r="HT6" s="247"/>
      <c r="HU6" s="247"/>
      <c r="HV6" s="247"/>
      <c r="HW6" s="247"/>
      <c r="HX6" s="247"/>
      <c r="HY6" s="247"/>
      <c r="HZ6" s="247"/>
      <c r="IA6" s="247"/>
      <c r="IB6" s="247"/>
      <c r="IC6" s="247"/>
      <c r="ID6" s="247"/>
      <c r="IE6" s="247"/>
      <c r="IF6" s="247"/>
      <c r="IG6" s="247"/>
      <c r="IH6" s="247"/>
      <c r="II6" s="247"/>
      <c r="IJ6" s="247"/>
      <c r="IK6" s="247"/>
      <c r="IL6" s="247"/>
      <c r="IM6" s="247"/>
      <c r="IN6" s="247"/>
      <c r="IO6" s="247"/>
      <c r="IP6" s="247"/>
      <c r="IQ6" s="247"/>
      <c r="IR6" s="247"/>
      <c r="IS6" s="247"/>
      <c r="IT6" s="247"/>
      <c r="IU6" s="247"/>
      <c r="IV6" s="247"/>
      <c r="IW6" s="247"/>
      <c r="IX6" s="247"/>
      <c r="IY6" s="247"/>
      <c r="IZ6" s="247"/>
      <c r="JA6" s="247"/>
      <c r="JB6" s="247"/>
      <c r="JC6" s="247"/>
      <c r="JD6" s="247"/>
      <c r="JE6" s="247"/>
      <c r="JF6" s="247"/>
      <c r="JG6" s="247"/>
      <c r="JH6" s="247"/>
      <c r="JI6" s="247"/>
      <c r="JJ6" s="247"/>
      <c r="JK6" s="247"/>
      <c r="JL6" s="247"/>
      <c r="JM6" s="247"/>
      <c r="JN6" s="247"/>
      <c r="JO6" s="247"/>
      <c r="JP6" s="247"/>
      <c r="JQ6" s="247"/>
      <c r="JR6" s="247"/>
      <c r="JS6" s="247"/>
      <c r="JT6" s="247"/>
      <c r="JU6" s="247"/>
      <c r="JV6" s="247"/>
      <c r="JW6" s="247"/>
      <c r="JX6" s="247"/>
      <c r="JY6" s="247"/>
      <c r="JZ6" s="247"/>
      <c r="KA6" s="247"/>
      <c r="KB6" s="247"/>
      <c r="KC6" s="247"/>
      <c r="KD6" s="247"/>
      <c r="KE6" s="247"/>
      <c r="KF6" s="247"/>
      <c r="KG6" s="247"/>
      <c r="KH6" s="247"/>
      <c r="KI6" s="247"/>
      <c r="KJ6" s="247"/>
      <c r="KK6" s="247"/>
      <c r="KL6" s="247"/>
      <c r="KM6" s="247"/>
      <c r="KN6" s="247"/>
      <c r="KO6" s="247"/>
      <c r="KP6" s="247"/>
      <c r="KQ6" s="247"/>
      <c r="KR6" s="247"/>
      <c r="KS6" s="247"/>
      <c r="KT6" s="247"/>
      <c r="KU6" s="247"/>
      <c r="KV6" s="247"/>
      <c r="KW6" s="247"/>
      <c r="KX6" s="247"/>
      <c r="KY6" s="247"/>
      <c r="KZ6" s="247"/>
      <c r="LA6" s="247"/>
      <c r="LB6" s="247"/>
      <c r="LC6" s="247"/>
      <c r="LD6" s="247"/>
      <c r="LE6" s="247"/>
      <c r="LF6" s="247"/>
      <c r="LG6" s="247"/>
      <c r="LH6" s="247"/>
      <c r="LI6" s="247"/>
      <c r="LJ6" s="247"/>
      <c r="LK6" s="247"/>
      <c r="LL6" s="247"/>
      <c r="LM6" s="247"/>
      <c r="LN6" s="247"/>
      <c r="LO6" s="247"/>
      <c r="LP6" s="247"/>
      <c r="LQ6" s="247"/>
      <c r="LR6" s="247"/>
      <c r="LS6" s="247"/>
      <c r="LT6" s="247"/>
      <c r="LU6" s="247"/>
      <c r="LV6" s="247"/>
      <c r="LW6" s="247"/>
      <c r="LX6" s="247"/>
      <c r="LY6" s="247"/>
      <c r="LZ6" s="247"/>
      <c r="MA6" s="247"/>
      <c r="MB6" s="247"/>
      <c r="MC6" s="247"/>
      <c r="MD6" s="247"/>
      <c r="ME6" s="247"/>
      <c r="MF6" s="247"/>
      <c r="MG6" s="247"/>
      <c r="MH6" s="247"/>
      <c r="MI6" s="247"/>
      <c r="MJ6" s="247"/>
      <c r="MK6" s="247"/>
      <c r="ML6" s="247"/>
      <c r="MM6" s="247"/>
      <c r="MN6" s="247"/>
      <c r="MO6" s="247"/>
      <c r="MP6" s="247"/>
      <c r="MQ6" s="247"/>
      <c r="MR6" s="247"/>
      <c r="MS6" s="247"/>
      <c r="MT6" s="247"/>
      <c r="MU6" s="247"/>
      <c r="MV6" s="247"/>
      <c r="MW6" s="247"/>
      <c r="MX6" s="247"/>
      <c r="MY6" s="247"/>
      <c r="MZ6" s="247"/>
      <c r="NA6" s="247"/>
      <c r="NB6" s="247"/>
      <c r="NC6" s="247"/>
      <c r="ND6" s="247"/>
      <c r="NE6" s="247"/>
      <c r="NF6" s="247"/>
      <c r="NG6" s="247"/>
      <c r="NH6" s="247"/>
      <c r="NI6" s="247"/>
      <c r="NJ6" s="247"/>
      <c r="NK6" s="247"/>
      <c r="NL6" s="247"/>
      <c r="NM6" s="247"/>
      <c r="NN6" s="247"/>
      <c r="NO6" s="247"/>
      <c r="NP6" s="247"/>
      <c r="NQ6" s="247"/>
      <c r="NR6" s="247"/>
      <c r="NS6" s="247"/>
      <c r="NT6" s="247"/>
      <c r="NU6" s="247"/>
      <c r="NV6" s="247"/>
      <c r="NW6" s="247"/>
      <c r="NX6" s="247"/>
      <c r="NY6" s="247"/>
      <c r="NZ6" s="247"/>
      <c r="OA6" s="247"/>
      <c r="OB6" s="247"/>
      <c r="OC6" s="247"/>
      <c r="OD6" s="247"/>
      <c r="OE6" s="247"/>
      <c r="OF6" s="247"/>
      <c r="OG6" s="247"/>
      <c r="OH6" s="247"/>
      <c r="OI6" s="247"/>
      <c r="OJ6" s="247"/>
      <c r="OK6" s="247"/>
      <c r="OL6" s="247"/>
      <c r="OM6" s="247"/>
      <c r="ON6" s="247"/>
      <c r="OO6" s="247"/>
      <c r="OP6" s="247"/>
      <c r="OQ6" s="247"/>
      <c r="OR6" s="247"/>
      <c r="OS6" s="247"/>
      <c r="OT6" s="247"/>
      <c r="OU6" s="247"/>
      <c r="OV6" s="247"/>
      <c r="OW6" s="247"/>
      <c r="OX6" s="247"/>
      <c r="OY6" s="247"/>
      <c r="OZ6" s="247"/>
      <c r="PA6" s="247"/>
      <c r="PB6" s="247"/>
      <c r="PC6" s="247"/>
      <c r="PD6" s="247"/>
      <c r="PE6" s="247"/>
      <c r="PF6" s="247"/>
      <c r="PG6" s="247"/>
      <c r="PH6" s="247"/>
      <c r="PI6" s="247"/>
      <c r="PJ6" s="247"/>
      <c r="PK6" s="247"/>
      <c r="PL6" s="247"/>
      <c r="PM6" s="247"/>
      <c r="PN6" s="247"/>
      <c r="PO6" s="247"/>
      <c r="PP6" s="247"/>
      <c r="PQ6" s="247"/>
      <c r="PR6" s="247"/>
      <c r="PS6" s="247"/>
      <c r="PT6" s="247"/>
      <c r="PU6" s="247"/>
      <c r="PV6" s="247"/>
      <c r="PW6" s="247"/>
      <c r="PX6" s="247"/>
      <c r="PY6" s="247"/>
      <c r="PZ6" s="247"/>
      <c r="QA6" s="247"/>
      <c r="QB6" s="247"/>
      <c r="QC6" s="247"/>
      <c r="QD6" s="247"/>
      <c r="QE6" s="247"/>
      <c r="QF6" s="247"/>
      <c r="QG6" s="247"/>
      <c r="QH6" s="247"/>
      <c r="QI6" s="247"/>
      <c r="QJ6" s="247"/>
      <c r="QK6" s="247"/>
      <c r="QL6" s="247"/>
      <c r="QM6" s="247"/>
      <c r="QN6" s="247"/>
      <c r="QO6" s="247"/>
      <c r="QP6" s="247"/>
      <c r="QQ6" s="247"/>
      <c r="QR6" s="247"/>
      <c r="QS6" s="247"/>
      <c r="QT6" s="247"/>
      <c r="QU6" s="247"/>
      <c r="QV6" s="247"/>
      <c r="QW6" s="247"/>
      <c r="QX6" s="247"/>
      <c r="QY6" s="247"/>
      <c r="QZ6" s="247"/>
      <c r="RA6" s="247"/>
      <c r="RB6" s="247"/>
      <c r="RC6" s="247"/>
      <c r="RD6" s="247"/>
      <c r="RE6" s="247"/>
      <c r="RF6" s="247"/>
      <c r="RG6" s="247"/>
      <c r="RH6" s="247"/>
      <c r="RI6" s="247"/>
      <c r="RJ6" s="247"/>
      <c r="RK6" s="247"/>
      <c r="RL6" s="247"/>
      <c r="RM6" s="247"/>
      <c r="RN6" s="247"/>
      <c r="RO6" s="247"/>
      <c r="RP6" s="247"/>
      <c r="RQ6" s="247"/>
      <c r="RR6" s="247"/>
      <c r="RS6" s="247"/>
      <c r="RT6" s="247"/>
      <c r="RU6" s="247"/>
      <c r="RV6" s="247"/>
      <c r="RW6" s="247"/>
      <c r="RX6" s="247"/>
      <c r="RY6" s="247"/>
      <c r="RZ6" s="247"/>
      <c r="SA6" s="247"/>
      <c r="SB6" s="247"/>
      <c r="SC6" s="247"/>
      <c r="SD6" s="247"/>
      <c r="SE6" s="247"/>
      <c r="SF6" s="247"/>
      <c r="SG6" s="247"/>
      <c r="SH6" s="247"/>
      <c r="SI6" s="247"/>
      <c r="SJ6" s="247"/>
      <c r="SK6" s="247"/>
      <c r="SL6" s="247"/>
      <c r="SM6" s="247"/>
      <c r="SN6" s="247"/>
      <c r="SO6" s="247"/>
      <c r="SP6" s="247"/>
      <c r="SQ6" s="247"/>
      <c r="SR6" s="247"/>
      <c r="SS6" s="247"/>
      <c r="ST6" s="247"/>
      <c r="SU6" s="247"/>
      <c r="SV6" s="247"/>
      <c r="SW6" s="247"/>
      <c r="SX6" s="247"/>
      <c r="SY6" s="247"/>
      <c r="SZ6" s="247"/>
      <c r="TA6" s="247"/>
      <c r="TB6" s="247"/>
      <c r="TC6" s="247"/>
      <c r="TD6" s="247"/>
      <c r="TE6" s="247"/>
      <c r="TF6" s="247"/>
      <c r="TG6" s="247"/>
      <c r="TH6" s="247"/>
      <c r="TI6" s="247"/>
      <c r="TJ6" s="247"/>
      <c r="TK6" s="247"/>
      <c r="TL6" s="247"/>
      <c r="TM6" s="247"/>
      <c r="TN6" s="247"/>
      <c r="TO6" s="247"/>
      <c r="TP6" s="247"/>
      <c r="TQ6" s="247"/>
      <c r="TR6" s="247"/>
      <c r="TS6" s="247"/>
      <c r="TT6" s="247"/>
      <c r="TU6" s="247"/>
      <c r="TV6" s="247"/>
      <c r="TW6" s="247"/>
      <c r="TX6" s="247"/>
      <c r="TY6" s="247"/>
      <c r="TZ6" s="247"/>
      <c r="UA6" s="247"/>
      <c r="UB6" s="247"/>
      <c r="UC6" s="247"/>
      <c r="UD6" s="247"/>
      <c r="UE6" s="247"/>
      <c r="UF6" s="247"/>
      <c r="UG6" s="247"/>
      <c r="UH6" s="247"/>
      <c r="UI6" s="247"/>
      <c r="UJ6" s="247"/>
      <c r="UK6" s="247"/>
      <c r="UL6" s="247"/>
      <c r="UM6" s="247"/>
      <c r="UN6" s="247"/>
      <c r="UO6" s="247"/>
      <c r="UP6" s="247"/>
      <c r="UQ6" s="247"/>
      <c r="UR6" s="247"/>
      <c r="US6" s="247"/>
      <c r="UT6" s="247"/>
      <c r="UU6" s="247"/>
      <c r="UV6" s="247"/>
      <c r="UW6" s="247"/>
      <c r="UX6" s="247"/>
      <c r="UY6" s="247"/>
      <c r="UZ6" s="247"/>
      <c r="VA6" s="247"/>
      <c r="VB6" s="247"/>
      <c r="VC6" s="247"/>
      <c r="VD6" s="247"/>
      <c r="VE6" s="247"/>
      <c r="VF6" s="247"/>
      <c r="VG6" s="247"/>
      <c r="VH6" s="247"/>
      <c r="VI6" s="247"/>
      <c r="VJ6" s="247"/>
      <c r="VK6" s="247"/>
      <c r="VL6" s="247"/>
      <c r="VM6" s="247"/>
      <c r="VN6" s="247"/>
      <c r="VO6" s="247"/>
      <c r="VP6" s="247"/>
      <c r="VQ6" s="247"/>
      <c r="VR6" s="247"/>
      <c r="VS6" s="247"/>
      <c r="VT6" s="247"/>
      <c r="VU6" s="247"/>
      <c r="VV6" s="247"/>
      <c r="VW6" s="247"/>
      <c r="VX6" s="247"/>
      <c r="VY6" s="247"/>
      <c r="VZ6" s="247"/>
      <c r="WA6" s="247"/>
      <c r="WB6" s="247"/>
      <c r="WC6" s="247"/>
      <c r="WD6" s="247"/>
      <c r="WE6" s="247"/>
      <c r="WF6" s="247"/>
      <c r="WG6" s="247"/>
      <c r="WH6" s="247"/>
      <c r="WI6" s="247"/>
      <c r="WJ6" s="247"/>
      <c r="WK6" s="247"/>
      <c r="WL6" s="247"/>
      <c r="WM6" s="247"/>
      <c r="WN6" s="247"/>
      <c r="WO6" s="247"/>
      <c r="WP6" s="247"/>
      <c r="WQ6" s="247"/>
      <c r="WR6" s="247"/>
      <c r="WS6" s="247"/>
      <c r="WT6" s="247"/>
      <c r="WU6" s="247"/>
      <c r="WV6" s="247"/>
      <c r="WW6" s="247"/>
      <c r="WX6" s="247"/>
      <c r="WY6" s="247"/>
      <c r="WZ6" s="247"/>
      <c r="XA6" s="247"/>
      <c r="XB6" s="247"/>
      <c r="XC6" s="247"/>
      <c r="XD6" s="247"/>
      <c r="XE6" s="247"/>
      <c r="XF6" s="247"/>
      <c r="XG6" s="247"/>
      <c r="XH6" s="247"/>
      <c r="XI6" s="247"/>
      <c r="XJ6" s="247"/>
      <c r="XK6" s="247"/>
      <c r="XL6" s="247"/>
      <c r="XM6" s="247"/>
      <c r="XN6" s="247"/>
      <c r="XO6" s="247"/>
      <c r="XP6" s="247"/>
      <c r="XQ6" s="247"/>
      <c r="XR6" s="247"/>
      <c r="XS6" s="247"/>
      <c r="XT6" s="247"/>
      <c r="XU6" s="247"/>
      <c r="XV6" s="247"/>
      <c r="XW6" s="247"/>
      <c r="XX6" s="247"/>
      <c r="XY6" s="247"/>
      <c r="XZ6" s="247"/>
      <c r="YA6" s="247"/>
      <c r="YB6" s="247"/>
      <c r="YC6" s="247"/>
      <c r="YD6" s="247"/>
      <c r="YE6" s="247"/>
      <c r="YF6" s="247"/>
      <c r="YG6" s="247"/>
      <c r="YH6" s="247"/>
      <c r="YI6" s="247"/>
      <c r="YJ6" s="247"/>
      <c r="YK6" s="247"/>
      <c r="YL6" s="247"/>
      <c r="YM6" s="247"/>
      <c r="YN6" s="247"/>
      <c r="YO6" s="247"/>
      <c r="YP6" s="247"/>
      <c r="YQ6" s="247"/>
      <c r="YR6" s="247"/>
      <c r="YS6" s="247"/>
      <c r="YT6" s="247"/>
      <c r="YU6" s="247"/>
      <c r="YV6" s="247"/>
      <c r="YW6" s="247"/>
      <c r="YX6" s="247"/>
      <c r="YY6" s="247"/>
      <c r="YZ6" s="247"/>
      <c r="ZA6" s="247"/>
      <c r="ZB6" s="247"/>
      <c r="ZC6" s="247"/>
      <c r="ZD6" s="247"/>
      <c r="ZE6" s="247"/>
      <c r="ZF6" s="247"/>
      <c r="ZG6" s="247"/>
      <c r="ZH6" s="247"/>
      <c r="ZI6" s="247"/>
      <c r="ZJ6" s="247"/>
      <c r="ZK6" s="247"/>
      <c r="ZL6" s="247"/>
      <c r="ZM6" s="247"/>
      <c r="ZN6" s="247"/>
      <c r="ZO6" s="247"/>
      <c r="ZP6" s="247"/>
      <c r="ZQ6" s="247"/>
      <c r="ZR6" s="247"/>
      <c r="ZS6" s="247"/>
      <c r="ZT6" s="247"/>
      <c r="ZU6" s="247"/>
      <c r="ZV6" s="247"/>
      <c r="ZW6" s="247"/>
      <c r="ZX6" s="247"/>
      <c r="ZY6" s="247"/>
      <c r="ZZ6" s="247"/>
      <c r="AAA6" s="247"/>
      <c r="AAB6" s="247"/>
      <c r="AAC6" s="247"/>
      <c r="AAD6" s="247"/>
      <c r="AAE6" s="247"/>
      <c r="AAF6" s="247"/>
      <c r="AAG6" s="247"/>
      <c r="AAH6" s="247"/>
      <c r="AAI6" s="247"/>
      <c r="AAJ6" s="247"/>
      <c r="AAK6" s="247"/>
      <c r="AAL6" s="247"/>
      <c r="AAM6" s="247"/>
      <c r="AAN6" s="247"/>
      <c r="AAO6" s="247"/>
      <c r="AAP6" s="247"/>
      <c r="AAQ6" s="247"/>
      <c r="AAR6" s="247"/>
      <c r="AAS6" s="247"/>
      <c r="AAT6" s="247"/>
      <c r="AAU6" s="247"/>
      <c r="AAV6" s="247"/>
      <c r="AAW6" s="247"/>
      <c r="AAX6" s="247"/>
      <c r="AAY6" s="247"/>
      <c r="AAZ6" s="247"/>
      <c r="ABA6" s="247"/>
      <c r="ABB6" s="247"/>
      <c r="ABC6" s="247"/>
      <c r="ABD6" s="247"/>
      <c r="ABE6" s="247"/>
      <c r="ABF6" s="247"/>
      <c r="ABG6" s="247"/>
      <c r="ABH6" s="247"/>
      <c r="ABI6" s="247"/>
      <c r="ABJ6" s="247"/>
      <c r="ABK6" s="247"/>
      <c r="ABL6" s="247"/>
      <c r="ABM6" s="247"/>
      <c r="ABN6" s="247"/>
      <c r="ABO6" s="247"/>
      <c r="ABP6" s="247"/>
      <c r="ABQ6" s="247"/>
      <c r="ABR6" s="247"/>
      <c r="ABS6" s="247"/>
      <c r="ABT6" s="247"/>
      <c r="ABU6" s="247"/>
      <c r="ABV6" s="247"/>
      <c r="ABW6" s="247"/>
      <c r="ABX6" s="247"/>
      <c r="ABY6" s="247"/>
      <c r="ABZ6" s="247"/>
      <c r="ACA6" s="247"/>
      <c r="ACB6" s="247"/>
      <c r="ACC6" s="247"/>
      <c r="ACD6" s="247"/>
      <c r="ACE6" s="247"/>
      <c r="ACF6" s="247"/>
      <c r="ACG6" s="247"/>
      <c r="ACH6" s="247"/>
      <c r="ACI6" s="247"/>
      <c r="ACJ6" s="247"/>
      <c r="ACK6" s="247"/>
      <c r="ACL6" s="247"/>
      <c r="ACM6" s="247"/>
      <c r="ACN6" s="247"/>
      <c r="ACO6" s="247"/>
      <c r="ACP6" s="247"/>
      <c r="ACQ6" s="247"/>
      <c r="ACR6" s="247"/>
      <c r="ACS6" s="247"/>
      <c r="ACT6" s="247"/>
      <c r="ACU6" s="247"/>
      <c r="ACV6" s="247"/>
      <c r="ACW6" s="247"/>
      <c r="ACX6" s="247"/>
      <c r="ACY6" s="247"/>
      <c r="ACZ6" s="247"/>
      <c r="ADA6" s="247"/>
      <c r="ADB6" s="247"/>
      <c r="ADC6" s="247"/>
      <c r="ADD6" s="247"/>
      <c r="ADE6" s="247"/>
      <c r="ADF6" s="247"/>
      <c r="ADG6" s="247"/>
      <c r="ADH6" s="247"/>
      <c r="ADI6" s="247"/>
      <c r="ADJ6" s="247"/>
      <c r="ADK6" s="247"/>
      <c r="ADL6" s="247"/>
      <c r="ADM6" s="247"/>
      <c r="ADN6" s="247"/>
      <c r="ADO6" s="247"/>
      <c r="ADP6" s="247"/>
      <c r="ADQ6" s="247"/>
      <c r="ADR6" s="247"/>
      <c r="ADS6" s="247"/>
      <c r="ADT6" s="247"/>
      <c r="ADU6" s="247"/>
      <c r="ADV6" s="247"/>
      <c r="ADW6" s="247"/>
      <c r="ADX6" s="247"/>
      <c r="ADY6" s="247"/>
      <c r="ADZ6" s="247"/>
      <c r="AEA6" s="247"/>
      <c r="AEB6" s="247"/>
      <c r="AEC6" s="247"/>
      <c r="AED6" s="247"/>
      <c r="AEE6" s="247"/>
      <c r="AEF6" s="247"/>
      <c r="AEG6" s="247"/>
      <c r="AEH6" s="247"/>
      <c r="AEI6" s="247"/>
      <c r="AEJ6" s="247"/>
      <c r="AEK6" s="247"/>
      <c r="AEL6" s="247"/>
      <c r="AEM6" s="247"/>
      <c r="AEN6" s="247"/>
      <c r="AEO6" s="247"/>
      <c r="AEP6" s="247"/>
      <c r="AEQ6" s="247"/>
      <c r="AER6" s="247"/>
      <c r="AES6" s="247"/>
      <c r="AET6" s="247"/>
      <c r="AEU6" s="247"/>
      <c r="AEV6" s="247"/>
      <c r="AEW6" s="247"/>
      <c r="AEX6" s="247"/>
      <c r="AEY6" s="247"/>
      <c r="AEZ6" s="247"/>
      <c r="AFA6" s="247"/>
      <c r="AFB6" s="247"/>
      <c r="AFC6" s="247"/>
      <c r="AFD6" s="247"/>
      <c r="AFE6" s="247"/>
      <c r="AFF6" s="247"/>
      <c r="AFG6" s="247"/>
      <c r="AFH6" s="247"/>
      <c r="AFI6" s="247"/>
      <c r="AFJ6" s="247"/>
      <c r="AFK6" s="247"/>
      <c r="AFL6" s="247"/>
      <c r="AFM6" s="247"/>
      <c r="AFN6" s="247"/>
      <c r="AFO6" s="247"/>
      <c r="AFP6" s="247"/>
      <c r="AFQ6" s="247"/>
      <c r="AFR6" s="247"/>
      <c r="AFS6" s="247"/>
      <c r="AFT6" s="247"/>
      <c r="AFU6" s="247"/>
      <c r="AFV6" s="247"/>
      <c r="AFW6" s="247"/>
      <c r="AFX6" s="247"/>
      <c r="AFY6" s="247"/>
      <c r="AFZ6" s="247"/>
      <c r="AGA6" s="247"/>
      <c r="AGB6" s="247"/>
      <c r="AGC6" s="247"/>
      <c r="AGD6" s="247"/>
      <c r="AGE6" s="247"/>
      <c r="AGF6" s="247"/>
      <c r="AGG6" s="247"/>
      <c r="AGH6" s="247"/>
      <c r="AGI6" s="247"/>
      <c r="AGJ6" s="247"/>
      <c r="AGK6" s="247"/>
      <c r="AGL6" s="247"/>
      <c r="AGM6" s="247"/>
      <c r="AGN6" s="247"/>
      <c r="AGO6" s="247"/>
      <c r="AGP6" s="247"/>
      <c r="AGQ6" s="247"/>
      <c r="AGR6" s="247"/>
      <c r="AGS6" s="247"/>
      <c r="AGT6" s="247"/>
      <c r="AGU6" s="247"/>
      <c r="AGV6" s="247"/>
      <c r="AGW6" s="247"/>
      <c r="AGX6" s="247"/>
      <c r="AGY6" s="247"/>
      <c r="AGZ6" s="247"/>
      <c r="AHA6" s="247"/>
    </row>
    <row r="7" spans="1:885" ht="30" customHeight="1" x14ac:dyDescent="0.3">
      <c r="A7" s="242">
        <v>42053</v>
      </c>
      <c r="B7" s="253" t="s">
        <v>104</v>
      </c>
      <c r="C7" s="253" t="s">
        <v>105</v>
      </c>
      <c r="D7" s="254" t="s">
        <v>81</v>
      </c>
      <c r="E7" s="249" t="s">
        <v>82</v>
      </c>
      <c r="F7" s="249"/>
      <c r="G7" s="249"/>
      <c r="H7" s="249"/>
      <c r="I7" s="249"/>
      <c r="J7" s="244" t="s">
        <v>106</v>
      </c>
      <c r="K7" s="253" t="s">
        <v>102</v>
      </c>
      <c r="L7" s="246" t="s">
        <v>103</v>
      </c>
      <c r="M7" s="249" t="s">
        <v>93</v>
      </c>
      <c r="N7" s="300" t="s">
        <v>107</v>
      </c>
      <c r="O7" s="243"/>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67">
        <v>42053</v>
      </c>
      <c r="B8" s="269">
        <v>381172</v>
      </c>
      <c r="C8" s="269">
        <v>183111</v>
      </c>
      <c r="D8" s="272" t="s">
        <v>81</v>
      </c>
      <c r="E8" s="269" t="s">
        <v>82</v>
      </c>
      <c r="F8" s="269" t="s">
        <v>108</v>
      </c>
      <c r="G8" s="269" t="s">
        <v>109</v>
      </c>
      <c r="H8" s="269"/>
      <c r="I8" s="269"/>
      <c r="J8" s="275" t="s">
        <v>110</v>
      </c>
      <c r="K8" s="276" t="s">
        <v>111</v>
      </c>
      <c r="L8" s="270" t="s">
        <v>112</v>
      </c>
      <c r="M8" s="269" t="s">
        <v>113</v>
      </c>
      <c r="N8" s="301">
        <v>42061</v>
      </c>
      <c r="O8" s="271"/>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30" customHeight="1" x14ac:dyDescent="0.3">
      <c r="A9" s="242">
        <v>42054</v>
      </c>
      <c r="B9" s="256"/>
      <c r="C9" s="253" t="s">
        <v>114</v>
      </c>
      <c r="D9" s="254" t="s">
        <v>81</v>
      </c>
      <c r="E9" s="249" t="s">
        <v>82</v>
      </c>
      <c r="F9" s="249"/>
      <c r="G9" s="249"/>
      <c r="H9" s="249"/>
      <c r="I9" s="249"/>
      <c r="J9" s="246" t="s">
        <v>115</v>
      </c>
      <c r="K9" s="253" t="s">
        <v>116</v>
      </c>
      <c r="L9" s="243"/>
      <c r="M9" s="248" t="s">
        <v>117</v>
      </c>
      <c r="N9" s="297"/>
      <c r="O9" s="243"/>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72.599999999999994" customHeight="1" x14ac:dyDescent="0.3">
      <c r="A10" s="277">
        <v>42054</v>
      </c>
      <c r="B10" s="269"/>
      <c r="C10" s="273" t="s">
        <v>118</v>
      </c>
      <c r="D10" s="273" t="s">
        <v>119</v>
      </c>
      <c r="E10" s="269" t="s">
        <v>120</v>
      </c>
      <c r="F10" s="273" t="s">
        <v>121</v>
      </c>
      <c r="G10" s="273" t="s">
        <v>122</v>
      </c>
      <c r="H10" s="273" t="s">
        <v>96</v>
      </c>
      <c r="I10" s="273" t="s">
        <v>96</v>
      </c>
      <c r="J10" s="278" t="s">
        <v>123</v>
      </c>
      <c r="K10" s="273" t="s">
        <v>124</v>
      </c>
      <c r="L10" s="278" t="s">
        <v>125</v>
      </c>
      <c r="M10" s="278" t="s">
        <v>155</v>
      </c>
      <c r="N10" s="318">
        <v>42069</v>
      </c>
      <c r="O10" s="279"/>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30" customHeight="1" x14ac:dyDescent="0.35">
      <c r="A11" s="242">
        <v>42054</v>
      </c>
      <c r="B11" s="265">
        <v>358355</v>
      </c>
      <c r="C11" s="249">
        <v>165614</v>
      </c>
      <c r="D11" s="249" t="s">
        <v>81</v>
      </c>
      <c r="E11" s="249" t="s">
        <v>82</v>
      </c>
      <c r="F11" s="249" t="s">
        <v>126</v>
      </c>
      <c r="G11" s="249" t="s">
        <v>127</v>
      </c>
      <c r="H11" s="249" t="s">
        <v>126</v>
      </c>
      <c r="I11" s="249" t="s">
        <v>128</v>
      </c>
      <c r="J11" s="250" t="s">
        <v>129</v>
      </c>
      <c r="K11" s="262" t="s">
        <v>102</v>
      </c>
      <c r="L11" s="243"/>
      <c r="M11" s="244" t="s">
        <v>130</v>
      </c>
      <c r="N11" s="302">
        <v>42054</v>
      </c>
      <c r="O11" s="243"/>
      <c r="P11" s="245"/>
      <c r="Q11" s="245"/>
      <c r="R11" s="245"/>
      <c r="S11" s="245"/>
      <c r="T11" s="245"/>
      <c r="U11" s="245"/>
      <c r="V11" s="245"/>
      <c r="W11" s="245"/>
      <c r="X11" s="245"/>
      <c r="Y11" s="245"/>
      <c r="Z11" s="245"/>
      <c r="AA11" s="245"/>
      <c r="AB11" s="245"/>
      <c r="AC11" s="245"/>
      <c r="AD11" s="245"/>
      <c r="AE11" s="245"/>
      <c r="AF11" s="245"/>
      <c r="AG11" s="245"/>
      <c r="AH11" s="245"/>
      <c r="AI11" s="266"/>
      <c r="AJ11" s="245"/>
      <c r="AK11" s="245"/>
      <c r="AL11" s="245"/>
      <c r="AM11" s="245"/>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5"/>
      <c r="BN11" s="245"/>
      <c r="BO11" s="245"/>
      <c r="BP11" s="245"/>
      <c r="BQ11" s="245"/>
      <c r="BR11" s="245"/>
      <c r="BS11" s="245"/>
      <c r="BT11" s="245"/>
      <c r="BU11" s="245"/>
      <c r="BV11" s="245"/>
      <c r="BW11" s="245"/>
      <c r="BX11" s="245"/>
      <c r="BY11" s="245"/>
      <c r="BZ11" s="245"/>
      <c r="CA11" s="245"/>
      <c r="CB11" s="245"/>
      <c r="CC11" s="245"/>
      <c r="CD11" s="245"/>
      <c r="CE11" s="245"/>
      <c r="CF11" s="245"/>
      <c r="CG11" s="245"/>
      <c r="CH11" s="245"/>
      <c r="CI11" s="245"/>
      <c r="CJ11" s="245"/>
      <c r="CK11" s="245"/>
      <c r="CL11" s="245"/>
      <c r="CM11" s="245"/>
      <c r="CN11" s="245"/>
      <c r="CO11" s="245"/>
      <c r="CP11" s="245"/>
      <c r="CQ11" s="245"/>
      <c r="CR11" s="245"/>
      <c r="CS11" s="245"/>
      <c r="CT11" s="245"/>
      <c r="CU11" s="245"/>
      <c r="CV11" s="245"/>
      <c r="CW11" s="245"/>
      <c r="CX11" s="245"/>
      <c r="CY11" s="245"/>
      <c r="CZ11" s="245"/>
      <c r="DA11" s="245"/>
      <c r="DB11" s="245"/>
      <c r="DC11" s="245"/>
      <c r="DD11" s="245"/>
      <c r="DE11" s="245"/>
      <c r="DF11" s="245"/>
      <c r="DG11" s="245"/>
      <c r="DH11" s="245"/>
      <c r="DI11" s="245"/>
      <c r="DJ11" s="245"/>
      <c r="DK11" s="245"/>
      <c r="DL11" s="245"/>
      <c r="DM11" s="245"/>
      <c r="DN11" s="245"/>
      <c r="DO11" s="245"/>
      <c r="DP11" s="245"/>
      <c r="DQ11" s="245"/>
      <c r="DR11" s="245"/>
      <c r="DS11" s="245"/>
      <c r="DT11" s="245"/>
      <c r="DU11" s="245"/>
      <c r="DV11" s="245"/>
      <c r="DW11" s="245"/>
      <c r="DX11" s="245"/>
      <c r="DY11" s="245"/>
      <c r="DZ11" s="245"/>
      <c r="EA11" s="245"/>
      <c r="EB11" s="245"/>
      <c r="EC11" s="245"/>
      <c r="ED11" s="245"/>
      <c r="EE11" s="245"/>
      <c r="EF11" s="245"/>
      <c r="EG11" s="245"/>
      <c r="EH11" s="245"/>
      <c r="EI11" s="245"/>
      <c r="EJ11" s="245"/>
      <c r="EK11" s="245"/>
      <c r="EL11" s="245"/>
      <c r="EM11" s="245"/>
      <c r="EN11" s="245"/>
      <c r="EO11" s="245"/>
      <c r="EP11" s="245"/>
      <c r="EQ11" s="245"/>
      <c r="ER11" s="245"/>
      <c r="ES11" s="245"/>
      <c r="ET11" s="245"/>
      <c r="EU11" s="245"/>
      <c r="EV11" s="245"/>
      <c r="EW11" s="245"/>
      <c r="EX11" s="245"/>
      <c r="EY11" s="245"/>
      <c r="EZ11" s="245"/>
      <c r="FA11" s="245"/>
      <c r="FB11" s="245"/>
      <c r="FC11" s="245"/>
      <c r="FD11" s="245"/>
      <c r="FE11" s="245"/>
      <c r="FF11" s="245"/>
      <c r="FG11" s="245"/>
      <c r="FH11" s="245"/>
      <c r="FI11" s="245"/>
      <c r="FJ11" s="245"/>
      <c r="FK11" s="245"/>
      <c r="FL11" s="245"/>
      <c r="FM11" s="245"/>
      <c r="FN11" s="245"/>
      <c r="FO11" s="245"/>
      <c r="FP11" s="245"/>
      <c r="FQ11" s="245"/>
      <c r="FR11" s="245"/>
      <c r="FS11" s="245"/>
      <c r="FT11" s="245"/>
      <c r="FU11" s="245"/>
      <c r="FV11" s="245"/>
      <c r="FW11" s="245"/>
      <c r="FX11" s="245"/>
      <c r="FY11" s="245"/>
      <c r="FZ11" s="245"/>
      <c r="GA11" s="245"/>
      <c r="GB11" s="245"/>
      <c r="GC11" s="245"/>
      <c r="GD11" s="245"/>
      <c r="GE11" s="245"/>
      <c r="GF11" s="245"/>
      <c r="GG11" s="245"/>
      <c r="GH11" s="245"/>
      <c r="GI11" s="245"/>
      <c r="GJ11" s="245"/>
      <c r="GK11" s="245"/>
      <c r="GL11" s="245"/>
      <c r="GM11" s="245"/>
      <c r="GN11" s="245"/>
      <c r="GO11" s="245"/>
      <c r="GP11" s="245"/>
      <c r="GQ11" s="245"/>
      <c r="GR11" s="245"/>
      <c r="GS11" s="245"/>
      <c r="GT11" s="245"/>
      <c r="GU11" s="245"/>
      <c r="GV11" s="245"/>
      <c r="GW11" s="245"/>
      <c r="GX11" s="245"/>
      <c r="GY11" s="245"/>
      <c r="GZ11" s="245"/>
      <c r="HA11" s="245"/>
      <c r="HB11" s="245"/>
      <c r="HC11" s="245"/>
      <c r="HD11" s="245"/>
      <c r="HE11" s="245"/>
      <c r="HF11" s="245"/>
      <c r="HG11" s="245"/>
      <c r="HH11" s="245"/>
      <c r="HI11" s="245"/>
      <c r="HJ11" s="245"/>
      <c r="HK11" s="245"/>
      <c r="HL11" s="245"/>
      <c r="HM11" s="245"/>
      <c r="HN11" s="245"/>
      <c r="HO11" s="245"/>
      <c r="HP11" s="245"/>
      <c r="HQ11" s="245"/>
      <c r="HR11" s="245"/>
      <c r="HS11" s="245"/>
      <c r="HT11" s="245"/>
      <c r="HU11" s="245"/>
      <c r="HV11" s="245"/>
      <c r="HW11" s="245"/>
      <c r="HX11" s="245"/>
      <c r="HY11" s="245"/>
      <c r="HZ11" s="245"/>
      <c r="IA11" s="245"/>
      <c r="IB11" s="245"/>
      <c r="IC11" s="245"/>
      <c r="ID11" s="245"/>
      <c r="IE11" s="245"/>
      <c r="IF11" s="245"/>
      <c r="IG11" s="245"/>
      <c r="IH11" s="245"/>
      <c r="II11" s="245"/>
      <c r="IJ11" s="245"/>
      <c r="IK11" s="245"/>
      <c r="IL11" s="245"/>
      <c r="IM11" s="245"/>
      <c r="IN11" s="245"/>
      <c r="IO11" s="245"/>
      <c r="IP11" s="245"/>
      <c r="IQ11" s="245"/>
      <c r="IR11" s="245"/>
      <c r="IS11" s="245"/>
      <c r="IT11" s="245"/>
      <c r="IU11" s="245"/>
      <c r="IV11" s="245"/>
      <c r="IW11" s="245"/>
      <c r="IX11" s="245"/>
      <c r="IY11" s="245"/>
      <c r="IZ11" s="245"/>
      <c r="JA11" s="245"/>
      <c r="JB11" s="245"/>
      <c r="JC11" s="245"/>
      <c r="JD11" s="245"/>
      <c r="JE11" s="245"/>
      <c r="JF11" s="245"/>
      <c r="JG11" s="245"/>
      <c r="JH11" s="245"/>
      <c r="JI11" s="245"/>
      <c r="JJ11" s="245"/>
      <c r="JK11" s="245"/>
      <c r="JL11" s="245"/>
      <c r="JM11" s="245"/>
      <c r="JN11" s="245"/>
      <c r="JO11" s="245"/>
      <c r="JP11" s="245"/>
      <c r="JQ11" s="245"/>
      <c r="JR11" s="245"/>
      <c r="JS11" s="245"/>
      <c r="JT11" s="245"/>
      <c r="JU11" s="245"/>
      <c r="JV11" s="245"/>
      <c r="JW11" s="245"/>
      <c r="JX11" s="245"/>
      <c r="JY11" s="245"/>
      <c r="JZ11" s="245"/>
      <c r="KA11" s="245"/>
      <c r="KB11" s="245"/>
      <c r="KC11" s="245"/>
      <c r="KD11" s="245"/>
      <c r="KE11" s="245"/>
      <c r="KF11" s="245"/>
      <c r="KG11" s="245"/>
      <c r="KH11" s="245"/>
      <c r="KI11" s="245"/>
      <c r="KJ11" s="245"/>
      <c r="KK11" s="245"/>
      <c r="KL11" s="245"/>
      <c r="KM11" s="245"/>
      <c r="KN11" s="245"/>
      <c r="KO11" s="245"/>
      <c r="KP11" s="245"/>
      <c r="KQ11" s="245"/>
      <c r="KR11" s="245"/>
      <c r="KS11" s="245"/>
      <c r="KT11" s="245"/>
      <c r="KU11" s="245"/>
      <c r="KV11" s="245"/>
      <c r="KW11" s="245"/>
      <c r="KX11" s="245"/>
      <c r="KY11" s="245"/>
      <c r="KZ11" s="245"/>
      <c r="LA11" s="245"/>
      <c r="LB11" s="245"/>
      <c r="LC11" s="245"/>
      <c r="LD11" s="245"/>
      <c r="LE11" s="245"/>
      <c r="LF11" s="245"/>
      <c r="LG11" s="245"/>
      <c r="LH11" s="245"/>
      <c r="LI11" s="245"/>
      <c r="LJ11" s="245"/>
      <c r="LK11" s="245"/>
      <c r="LL11" s="245"/>
      <c r="LM11" s="245"/>
      <c r="LN11" s="245"/>
      <c r="LO11" s="245"/>
      <c r="LP11" s="245"/>
      <c r="LQ11" s="245"/>
      <c r="LR11" s="245"/>
      <c r="LS11" s="245"/>
      <c r="LT11" s="245"/>
      <c r="LU11" s="245"/>
      <c r="LV11" s="245"/>
      <c r="LW11" s="245"/>
      <c r="LX11" s="245"/>
      <c r="LY11" s="245"/>
      <c r="LZ11" s="245"/>
      <c r="MA11" s="245"/>
      <c r="MB11" s="245"/>
      <c r="MC11" s="245"/>
      <c r="MD11" s="245"/>
      <c r="ME11" s="245"/>
      <c r="MF11" s="245"/>
      <c r="MG11" s="245"/>
      <c r="MH11" s="245"/>
      <c r="MI11" s="245"/>
      <c r="MJ11" s="245"/>
      <c r="MK11" s="245"/>
      <c r="ML11" s="245"/>
      <c r="MM11" s="245"/>
      <c r="MN11" s="245"/>
      <c r="MO11" s="245"/>
      <c r="MP11" s="245"/>
      <c r="MQ11" s="245"/>
      <c r="MR11" s="245"/>
      <c r="MS11" s="245"/>
      <c r="MT11" s="245"/>
      <c r="MU11" s="245"/>
      <c r="MV11" s="245"/>
      <c r="MW11" s="245"/>
      <c r="MX11" s="245"/>
      <c r="MY11" s="245"/>
      <c r="MZ11" s="245"/>
      <c r="NA11" s="245"/>
      <c r="NB11" s="245"/>
      <c r="NC11" s="245"/>
      <c r="ND11" s="245"/>
      <c r="NE11" s="245"/>
      <c r="NF11" s="245"/>
      <c r="NG11" s="245"/>
      <c r="NH11" s="245"/>
      <c r="NI11" s="245"/>
      <c r="NJ11" s="245"/>
      <c r="NK11" s="245"/>
      <c r="NL11" s="245"/>
      <c r="NM11" s="245"/>
      <c r="NN11" s="245"/>
      <c r="NO11" s="245"/>
      <c r="NP11" s="245"/>
      <c r="NQ11" s="245"/>
      <c r="NR11" s="245"/>
      <c r="NS11" s="245"/>
      <c r="NT11" s="245"/>
      <c r="NU11" s="245"/>
      <c r="NV11" s="245"/>
      <c r="NW11" s="245"/>
      <c r="NX11" s="245"/>
      <c r="NY11" s="245"/>
      <c r="NZ11" s="245"/>
      <c r="OA11" s="245"/>
      <c r="OB11" s="245"/>
      <c r="OC11" s="245"/>
      <c r="OD11" s="245"/>
      <c r="OE11" s="245"/>
      <c r="OF11" s="245"/>
      <c r="OG11" s="245"/>
      <c r="OH11" s="245"/>
      <c r="OI11" s="245"/>
      <c r="OJ11" s="245"/>
      <c r="OK11" s="245"/>
      <c r="OL11" s="245"/>
      <c r="OM11" s="245"/>
      <c r="ON11" s="245"/>
      <c r="OO11" s="245"/>
      <c r="OP11" s="245"/>
      <c r="OQ11" s="245"/>
      <c r="OR11" s="245"/>
      <c r="OS11" s="245"/>
      <c r="OT11" s="245"/>
      <c r="OU11" s="245"/>
      <c r="OV11" s="245"/>
      <c r="OW11" s="245"/>
      <c r="OX11" s="245"/>
      <c r="OY11" s="245"/>
      <c r="OZ11" s="245"/>
      <c r="PA11" s="245"/>
      <c r="PB11" s="245"/>
      <c r="PC11" s="245"/>
      <c r="PD11" s="245"/>
      <c r="PE11" s="245"/>
      <c r="PF11" s="245"/>
      <c r="PG11" s="245"/>
      <c r="PH11" s="245"/>
      <c r="PI11" s="245"/>
      <c r="PJ11" s="245"/>
      <c r="PK11" s="245"/>
      <c r="PL11" s="245"/>
      <c r="PM11" s="245"/>
      <c r="PN11" s="245"/>
      <c r="PO11" s="245"/>
      <c r="PP11" s="245"/>
      <c r="PQ11" s="245"/>
      <c r="PR11" s="245"/>
      <c r="PS11" s="245"/>
      <c r="PT11" s="245"/>
      <c r="PU11" s="245"/>
      <c r="PV11" s="245"/>
      <c r="PW11" s="245"/>
      <c r="PX11" s="245"/>
      <c r="PY11" s="245"/>
      <c r="PZ11" s="245"/>
      <c r="QA11" s="245"/>
      <c r="QB11" s="245"/>
      <c r="QC11" s="245"/>
      <c r="QD11" s="245"/>
      <c r="QE11" s="245"/>
      <c r="QF11" s="245"/>
      <c r="QG11" s="245"/>
      <c r="QH11" s="245"/>
      <c r="QI11" s="245"/>
      <c r="QJ11" s="245"/>
      <c r="QK11" s="245"/>
      <c r="QL11" s="245"/>
      <c r="QM11" s="245"/>
      <c r="QN11" s="245"/>
      <c r="QO11" s="245"/>
      <c r="QP11" s="245"/>
      <c r="QQ11" s="245"/>
      <c r="QR11" s="245"/>
      <c r="QS11" s="245"/>
      <c r="QT11" s="245"/>
      <c r="QU11" s="245"/>
      <c r="QV11" s="245"/>
      <c r="QW11" s="245"/>
      <c r="QX11" s="245"/>
      <c r="QY11" s="245"/>
      <c r="QZ11" s="245"/>
      <c r="RA11" s="245"/>
      <c r="RB11" s="245"/>
      <c r="RC11" s="245"/>
      <c r="RD11" s="245"/>
      <c r="RE11" s="245"/>
      <c r="RF11" s="245"/>
      <c r="RG11" s="245"/>
      <c r="RH11" s="245"/>
      <c r="RI11" s="245"/>
      <c r="RJ11" s="245"/>
      <c r="RK11" s="245"/>
      <c r="RL11" s="245"/>
      <c r="RM11" s="245"/>
      <c r="RN11" s="245"/>
      <c r="RO11" s="245"/>
      <c r="RP11" s="245"/>
      <c r="RQ11" s="245"/>
      <c r="RR11" s="245"/>
      <c r="RS11" s="245"/>
      <c r="RT11" s="245"/>
      <c r="RU11" s="245"/>
      <c r="RV11" s="245"/>
      <c r="RW11" s="245"/>
      <c r="RX11" s="245"/>
      <c r="RY11" s="245"/>
      <c r="RZ11" s="245"/>
      <c r="SA11" s="245"/>
      <c r="SB11" s="245"/>
      <c r="SC11" s="245"/>
      <c r="SD11" s="245"/>
      <c r="SE11" s="245"/>
      <c r="SF11" s="245"/>
      <c r="SG11" s="245"/>
      <c r="SH11" s="245"/>
      <c r="SI11" s="245"/>
      <c r="SJ11" s="245"/>
      <c r="SK11" s="245"/>
      <c r="SL11" s="245"/>
      <c r="SM11" s="245"/>
      <c r="SN11" s="245"/>
      <c r="SO11" s="245"/>
      <c r="SP11" s="245"/>
      <c r="SQ11" s="245"/>
      <c r="SR11" s="245"/>
      <c r="SS11" s="245"/>
      <c r="ST11" s="245"/>
      <c r="SU11" s="245"/>
      <c r="SV11" s="245"/>
      <c r="SW11" s="245"/>
      <c r="SX11" s="245"/>
      <c r="SY11" s="245"/>
      <c r="SZ11" s="245"/>
      <c r="TA11" s="245"/>
      <c r="TB11" s="245"/>
      <c r="TC11" s="245"/>
      <c r="TD11" s="245"/>
      <c r="TE11" s="245"/>
      <c r="TF11" s="245"/>
      <c r="TG11" s="245"/>
      <c r="TH11" s="245"/>
      <c r="TI11" s="245"/>
      <c r="TJ11" s="245"/>
      <c r="TK11" s="245"/>
      <c r="TL11" s="245"/>
      <c r="TM11" s="245"/>
      <c r="TN11" s="245"/>
      <c r="TO11" s="245"/>
      <c r="TP11" s="245"/>
      <c r="TQ11" s="245"/>
      <c r="TR11" s="245"/>
      <c r="TS11" s="245"/>
      <c r="TT11" s="245"/>
      <c r="TU11" s="245"/>
      <c r="TV11" s="245"/>
      <c r="TW11" s="245"/>
      <c r="TX11" s="245"/>
      <c r="TY11" s="245"/>
      <c r="TZ11" s="245"/>
      <c r="UA11" s="245"/>
      <c r="UB11" s="245"/>
      <c r="UC11" s="245"/>
      <c r="UD11" s="245"/>
      <c r="UE11" s="245"/>
      <c r="UF11" s="245"/>
      <c r="UG11" s="245"/>
      <c r="UH11" s="245"/>
      <c r="UI11" s="245"/>
      <c r="UJ11" s="245"/>
      <c r="UK11" s="245"/>
      <c r="UL11" s="245"/>
      <c r="UM11" s="245"/>
      <c r="UN11" s="245"/>
      <c r="UO11" s="245"/>
      <c r="UP11" s="245"/>
      <c r="UQ11" s="245"/>
      <c r="UR11" s="245"/>
      <c r="US11" s="245"/>
      <c r="UT11" s="245"/>
      <c r="UU11" s="245"/>
      <c r="UV11" s="245"/>
      <c r="UW11" s="245"/>
      <c r="UX11" s="245"/>
      <c r="UY11" s="245"/>
      <c r="UZ11" s="245"/>
      <c r="VA11" s="245"/>
      <c r="VB11" s="245"/>
      <c r="VC11" s="245"/>
      <c r="VD11" s="245"/>
      <c r="VE11" s="245"/>
      <c r="VF11" s="245"/>
      <c r="VG11" s="245"/>
      <c r="VH11" s="245"/>
      <c r="VI11" s="245"/>
      <c r="VJ11" s="245"/>
      <c r="VK11" s="245"/>
      <c r="VL11" s="245"/>
      <c r="VM11" s="245"/>
      <c r="VN11" s="245"/>
      <c r="VO11" s="245"/>
      <c r="VP11" s="245"/>
      <c r="VQ11" s="245"/>
      <c r="VR11" s="245"/>
      <c r="VS11" s="245"/>
      <c r="VT11" s="245"/>
      <c r="VU11" s="245"/>
      <c r="VV11" s="245"/>
      <c r="VW11" s="245"/>
      <c r="VX11" s="245"/>
      <c r="VY11" s="245"/>
      <c r="VZ11" s="245"/>
      <c r="WA11" s="245"/>
      <c r="WB11" s="245"/>
      <c r="WC11" s="245"/>
      <c r="WD11" s="245"/>
      <c r="WE11" s="245"/>
      <c r="WF11" s="245"/>
      <c r="WG11" s="245"/>
      <c r="WH11" s="245"/>
      <c r="WI11" s="245"/>
      <c r="WJ11" s="245"/>
      <c r="WK11" s="245"/>
      <c r="WL11" s="245"/>
      <c r="WM11" s="245"/>
      <c r="WN11" s="245"/>
      <c r="WO11" s="245"/>
      <c r="WP11" s="245"/>
      <c r="WQ11" s="245"/>
      <c r="WR11" s="245"/>
      <c r="WS11" s="245"/>
      <c r="WT11" s="245"/>
      <c r="WU11" s="245"/>
      <c r="WV11" s="245"/>
      <c r="WW11" s="245"/>
      <c r="WX11" s="245"/>
      <c r="WY11" s="245"/>
      <c r="WZ11" s="245"/>
      <c r="XA11" s="245"/>
      <c r="XB11" s="245"/>
      <c r="XC11" s="245"/>
      <c r="XD11" s="245"/>
      <c r="XE11" s="245"/>
      <c r="XF11" s="245"/>
      <c r="XG11" s="245"/>
      <c r="XH11" s="245"/>
      <c r="XI11" s="245"/>
      <c r="XJ11" s="245"/>
      <c r="XK11" s="245"/>
      <c r="XL11" s="245"/>
      <c r="XM11" s="245"/>
      <c r="XN11" s="245"/>
      <c r="XO11" s="245"/>
      <c r="XP11" s="245"/>
      <c r="XQ11" s="245"/>
      <c r="XR11" s="245"/>
      <c r="XS11" s="245"/>
      <c r="XT11" s="245"/>
      <c r="XU11" s="245"/>
      <c r="XV11" s="245"/>
      <c r="XW11" s="245"/>
      <c r="XX11" s="245"/>
      <c r="XY11" s="245"/>
      <c r="XZ11" s="245"/>
      <c r="YA11" s="245"/>
      <c r="YB11" s="245"/>
      <c r="YC11" s="245"/>
      <c r="YD11" s="245"/>
      <c r="YE11" s="245"/>
      <c r="YF11" s="245"/>
      <c r="YG11" s="245"/>
      <c r="YH11" s="245"/>
      <c r="YI11" s="245"/>
      <c r="YJ11" s="245"/>
      <c r="YK11" s="245"/>
      <c r="YL11" s="245"/>
      <c r="YM11" s="245"/>
      <c r="YN11" s="245"/>
      <c r="YO11" s="245"/>
      <c r="YP11" s="245"/>
      <c r="YQ11" s="245"/>
      <c r="YR11" s="245"/>
      <c r="YS11" s="245"/>
      <c r="YT11" s="245"/>
      <c r="YU11" s="245"/>
      <c r="YV11" s="245"/>
      <c r="YW11" s="245"/>
      <c r="YX11" s="245"/>
      <c r="YY11" s="245"/>
      <c r="YZ11" s="245"/>
      <c r="ZA11" s="245"/>
      <c r="ZB11" s="245"/>
      <c r="ZC11" s="245"/>
      <c r="ZD11" s="245"/>
      <c r="ZE11" s="245"/>
      <c r="ZF11" s="245"/>
      <c r="ZG11" s="245"/>
      <c r="ZH11" s="245"/>
      <c r="ZI11" s="245"/>
      <c r="ZJ11" s="245"/>
      <c r="ZK11" s="245"/>
      <c r="ZL11" s="245"/>
      <c r="ZM11" s="245"/>
      <c r="ZN11" s="245"/>
      <c r="ZO11" s="245"/>
      <c r="ZP11" s="245"/>
      <c r="ZQ11" s="245"/>
      <c r="ZR11" s="245"/>
      <c r="ZS11" s="245"/>
      <c r="ZT11" s="245"/>
      <c r="ZU11" s="245"/>
      <c r="ZV11" s="245"/>
      <c r="ZW11" s="245"/>
      <c r="ZX11" s="245"/>
      <c r="ZY11" s="245"/>
      <c r="ZZ11" s="245"/>
      <c r="AAA11" s="245"/>
      <c r="AAB11" s="245"/>
      <c r="AAC11" s="245"/>
      <c r="AAD11" s="245"/>
      <c r="AAE11" s="245"/>
      <c r="AAF11" s="245"/>
      <c r="AAG11" s="245"/>
      <c r="AAH11" s="245"/>
      <c r="AAI11" s="245"/>
      <c r="AAJ11" s="245"/>
      <c r="AAK11" s="245"/>
      <c r="AAL11" s="245"/>
      <c r="AAM11" s="245"/>
      <c r="AAN11" s="245"/>
      <c r="AAO11" s="245"/>
      <c r="AAP11" s="245"/>
      <c r="AAQ11" s="245"/>
      <c r="AAR11" s="245"/>
      <c r="AAS11" s="245"/>
      <c r="AAT11" s="245"/>
      <c r="AAU11" s="245"/>
      <c r="AAV11" s="245"/>
      <c r="AAW11" s="245"/>
      <c r="AAX11" s="245"/>
      <c r="AAY11" s="245"/>
      <c r="AAZ11" s="245"/>
      <c r="ABA11" s="245"/>
      <c r="ABB11" s="245"/>
      <c r="ABC11" s="245"/>
      <c r="ABD11" s="245"/>
      <c r="ABE11" s="245"/>
      <c r="ABF11" s="245"/>
      <c r="ABG11" s="245"/>
      <c r="ABH11" s="245"/>
      <c r="ABI11" s="245"/>
      <c r="ABJ11" s="245"/>
      <c r="ABK11" s="245"/>
      <c r="ABL11" s="245"/>
      <c r="ABM11" s="245"/>
      <c r="ABN11" s="245"/>
      <c r="ABO11" s="245"/>
      <c r="ABP11" s="245"/>
      <c r="ABQ11" s="245"/>
      <c r="ABR11" s="245"/>
      <c r="ABS11" s="245"/>
      <c r="ABT11" s="245"/>
      <c r="ABU11" s="245"/>
      <c r="ABV11" s="245"/>
      <c r="ABW11" s="245"/>
      <c r="ABX11" s="245"/>
      <c r="ABY11" s="245"/>
      <c r="ABZ11" s="245"/>
      <c r="ACA11" s="245"/>
      <c r="ACB11" s="245"/>
      <c r="ACC11" s="245"/>
      <c r="ACD11" s="245"/>
      <c r="ACE11" s="245"/>
      <c r="ACF11" s="245"/>
      <c r="ACG11" s="245"/>
      <c r="ACH11" s="245"/>
      <c r="ACI11" s="245"/>
      <c r="ACJ11" s="245"/>
      <c r="ACK11" s="245"/>
      <c r="ACL11" s="245"/>
      <c r="ACM11" s="245"/>
      <c r="ACN11" s="245"/>
      <c r="ACO11" s="245"/>
      <c r="ACP11" s="245"/>
      <c r="ACQ11" s="245"/>
      <c r="ACR11" s="245"/>
      <c r="ACS11" s="245"/>
      <c r="ACT11" s="245"/>
      <c r="ACU11" s="245"/>
      <c r="ACV11" s="245"/>
      <c r="ACW11" s="245"/>
      <c r="ACX11" s="245"/>
      <c r="ACY11" s="245"/>
      <c r="ACZ11" s="245"/>
      <c r="ADA11" s="245"/>
      <c r="ADB11" s="245"/>
      <c r="ADC11" s="245"/>
      <c r="ADD11" s="245"/>
      <c r="ADE11" s="245"/>
      <c r="ADF11" s="245"/>
      <c r="ADG11" s="245"/>
      <c r="ADH11" s="245"/>
      <c r="ADI11" s="245"/>
      <c r="ADJ11" s="245"/>
      <c r="ADK11" s="245"/>
      <c r="ADL11" s="245"/>
      <c r="ADM11" s="245"/>
      <c r="ADN11" s="245"/>
      <c r="ADO11" s="245"/>
      <c r="ADP11" s="245"/>
      <c r="ADQ11" s="245"/>
      <c r="ADR11" s="245"/>
      <c r="ADS11" s="245"/>
      <c r="ADT11" s="245"/>
      <c r="ADU11" s="245"/>
      <c r="ADV11" s="245"/>
      <c r="ADW11" s="245"/>
      <c r="ADX11" s="245"/>
      <c r="ADY11" s="245"/>
      <c r="ADZ11" s="245"/>
      <c r="AEA11" s="245"/>
      <c r="AEB11" s="245"/>
      <c r="AEC11" s="245"/>
      <c r="AED11" s="245"/>
      <c r="AEE11" s="245"/>
      <c r="AEF11" s="245"/>
      <c r="AEG11" s="245"/>
      <c r="AEH11" s="245"/>
      <c r="AEI11" s="245"/>
      <c r="AEJ11" s="245"/>
      <c r="AEK11" s="245"/>
      <c r="AEL11" s="245"/>
      <c r="AEM11" s="245"/>
      <c r="AEN11" s="245"/>
      <c r="AEO11" s="245"/>
      <c r="AEP11" s="245"/>
      <c r="AEQ11" s="245"/>
      <c r="AER11" s="245"/>
      <c r="AES11" s="245"/>
      <c r="AET11" s="245"/>
      <c r="AEU11" s="245"/>
      <c r="AEV11" s="245"/>
      <c r="AEW11" s="245"/>
      <c r="AEX11" s="245"/>
      <c r="AEY11" s="245"/>
      <c r="AEZ11" s="245"/>
      <c r="AFA11" s="245"/>
      <c r="AFB11" s="245"/>
      <c r="AFC11" s="245"/>
      <c r="AFD11" s="245"/>
      <c r="AFE11" s="245"/>
      <c r="AFF11" s="245"/>
      <c r="AFG11" s="245"/>
      <c r="AFH11" s="245"/>
      <c r="AFI11" s="245"/>
      <c r="AFJ11" s="245"/>
      <c r="AFK11" s="245"/>
      <c r="AFL11" s="245"/>
      <c r="AFM11" s="245"/>
      <c r="AFN11" s="245"/>
      <c r="AFO11" s="245"/>
      <c r="AFP11" s="245"/>
      <c r="AFQ11" s="245"/>
      <c r="AFR11" s="245"/>
      <c r="AFS11" s="245"/>
      <c r="AFT11" s="245"/>
      <c r="AFU11" s="245"/>
      <c r="AFV11" s="245"/>
      <c r="AFW11" s="245"/>
      <c r="AFX11" s="245"/>
      <c r="AFY11" s="245"/>
      <c r="AFZ11" s="245"/>
      <c r="AGA11" s="245"/>
      <c r="AGB11" s="245"/>
      <c r="AGC11" s="245"/>
      <c r="AGD11" s="245"/>
      <c r="AGE11" s="245"/>
      <c r="AGF11" s="245"/>
      <c r="AGG11" s="245"/>
      <c r="AGH11" s="245"/>
      <c r="AGI11" s="245"/>
      <c r="AGJ11" s="245"/>
      <c r="AGK11" s="245"/>
      <c r="AGL11" s="245"/>
      <c r="AGM11" s="245"/>
      <c r="AGN11" s="245"/>
      <c r="AGO11" s="245"/>
      <c r="AGP11" s="245"/>
      <c r="AGQ11" s="245"/>
      <c r="AGR11" s="245"/>
      <c r="AGS11" s="245"/>
      <c r="AGT11" s="245"/>
      <c r="AGU11" s="245"/>
      <c r="AGV11" s="245"/>
      <c r="AGW11" s="245"/>
      <c r="AGX11" s="245"/>
      <c r="AGY11" s="245"/>
      <c r="AGZ11" s="245"/>
      <c r="AHA11" s="245"/>
    </row>
    <row r="12" spans="1:885" ht="62.4" customHeight="1" x14ac:dyDescent="0.3">
      <c r="A12" s="277">
        <v>42055</v>
      </c>
      <c r="B12" s="268">
        <v>371745</v>
      </c>
      <c r="C12" s="269">
        <v>10001174</v>
      </c>
      <c r="D12" s="269" t="s">
        <v>131</v>
      </c>
      <c r="E12" s="269" t="s">
        <v>132</v>
      </c>
      <c r="F12" s="269" t="s">
        <v>133</v>
      </c>
      <c r="G12" s="269" t="s">
        <v>134</v>
      </c>
      <c r="H12" s="269" t="s">
        <v>133</v>
      </c>
      <c r="I12" s="269" t="s">
        <v>135</v>
      </c>
      <c r="J12" s="274" t="s">
        <v>136</v>
      </c>
      <c r="K12" s="273" t="s">
        <v>91</v>
      </c>
      <c r="L12" s="269" t="s">
        <v>137</v>
      </c>
      <c r="M12" s="274" t="s">
        <v>93</v>
      </c>
      <c r="N12" s="298">
        <v>42060</v>
      </c>
      <c r="O12" s="27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251"/>
      <c r="BA12" s="251"/>
      <c r="BB12" s="251"/>
      <c r="BC12" s="251"/>
      <c r="BD12" s="251"/>
      <c r="BE12" s="251"/>
      <c r="BF12" s="251"/>
      <c r="BG12" s="251"/>
      <c r="BH12" s="251"/>
      <c r="BI12" s="251"/>
      <c r="BJ12" s="251"/>
      <c r="BK12" s="251"/>
      <c r="BL12" s="251"/>
      <c r="BM12" s="251"/>
      <c r="BN12" s="251"/>
      <c r="BO12" s="251"/>
      <c r="BP12" s="251"/>
      <c r="BQ12" s="251"/>
      <c r="BR12" s="251"/>
      <c r="BS12" s="251"/>
      <c r="BT12" s="251"/>
      <c r="BU12" s="251"/>
      <c r="BV12" s="251"/>
      <c r="BW12" s="251"/>
      <c r="BX12" s="251"/>
      <c r="BY12" s="251"/>
      <c r="BZ12" s="251"/>
      <c r="CA12" s="251"/>
      <c r="CB12" s="251"/>
      <c r="CC12" s="251"/>
      <c r="CD12" s="251"/>
      <c r="CE12" s="251"/>
      <c r="CF12" s="251"/>
      <c r="CG12" s="251"/>
      <c r="CH12" s="251"/>
      <c r="CI12" s="251"/>
      <c r="CJ12" s="251"/>
      <c r="CK12" s="251"/>
      <c r="CL12" s="251"/>
      <c r="CM12" s="251"/>
      <c r="CN12" s="251"/>
      <c r="CO12" s="251"/>
      <c r="CP12" s="251"/>
      <c r="CQ12" s="251"/>
      <c r="CR12" s="251"/>
      <c r="CS12" s="251"/>
      <c r="CT12" s="251"/>
      <c r="CU12" s="251"/>
      <c r="CV12" s="251"/>
      <c r="CW12" s="251"/>
      <c r="CX12" s="251"/>
      <c r="CY12" s="251"/>
      <c r="CZ12" s="251"/>
      <c r="DA12" s="251"/>
      <c r="DB12" s="251"/>
      <c r="DC12" s="251"/>
      <c r="DD12" s="251"/>
      <c r="DE12" s="251"/>
      <c r="DF12" s="251"/>
      <c r="DG12" s="251"/>
      <c r="DH12" s="251"/>
      <c r="DI12" s="251"/>
      <c r="DJ12" s="251"/>
      <c r="DK12" s="251"/>
      <c r="DL12" s="251"/>
      <c r="DM12" s="251"/>
      <c r="DN12" s="251"/>
      <c r="DO12" s="251"/>
      <c r="DP12" s="251"/>
      <c r="DQ12" s="251"/>
      <c r="DR12" s="251"/>
      <c r="DS12" s="251"/>
      <c r="DT12" s="251"/>
      <c r="DU12" s="251"/>
      <c r="DV12" s="251"/>
      <c r="DW12" s="251"/>
      <c r="DX12" s="251"/>
      <c r="DY12" s="251"/>
      <c r="DZ12" s="251"/>
      <c r="EA12" s="251"/>
      <c r="EB12" s="251"/>
      <c r="EC12" s="251"/>
      <c r="ED12" s="251"/>
      <c r="EE12" s="251"/>
      <c r="EF12" s="251"/>
      <c r="EG12" s="251"/>
      <c r="EH12" s="251"/>
      <c r="EI12" s="251"/>
      <c r="EJ12" s="251"/>
      <c r="EK12" s="251"/>
      <c r="EL12" s="251"/>
      <c r="EM12" s="251"/>
      <c r="EN12" s="251"/>
      <c r="EO12" s="251"/>
      <c r="EP12" s="251"/>
      <c r="EQ12" s="251"/>
      <c r="ER12" s="251"/>
      <c r="ES12" s="251"/>
      <c r="ET12" s="251"/>
      <c r="EU12" s="251"/>
      <c r="EV12" s="251"/>
      <c r="EW12" s="251"/>
      <c r="EX12" s="251"/>
      <c r="EY12" s="251"/>
      <c r="EZ12" s="251"/>
      <c r="FA12" s="251"/>
      <c r="FB12" s="251"/>
      <c r="FC12" s="251"/>
      <c r="FD12" s="251"/>
      <c r="FE12" s="251"/>
      <c r="FF12" s="251"/>
      <c r="FG12" s="251"/>
      <c r="FH12" s="251"/>
      <c r="FI12" s="251"/>
      <c r="FJ12" s="251"/>
      <c r="FK12" s="251"/>
      <c r="FL12" s="251"/>
      <c r="FM12" s="251"/>
      <c r="FN12" s="251"/>
      <c r="FO12" s="251"/>
      <c r="FP12" s="251"/>
      <c r="FQ12" s="251"/>
      <c r="FR12" s="251"/>
      <c r="FS12" s="251"/>
      <c r="FT12" s="251"/>
      <c r="FU12" s="251"/>
      <c r="FV12" s="251"/>
      <c r="FW12" s="251"/>
      <c r="FX12" s="251"/>
      <c r="FY12" s="251"/>
      <c r="FZ12" s="251"/>
      <c r="GA12" s="251"/>
      <c r="GB12" s="251"/>
      <c r="GC12" s="251"/>
      <c r="GD12" s="251"/>
      <c r="GE12" s="251"/>
      <c r="GF12" s="251"/>
      <c r="GG12" s="251"/>
      <c r="GH12" s="251"/>
      <c r="GI12" s="251"/>
      <c r="GJ12" s="251"/>
      <c r="GK12" s="251"/>
      <c r="GL12" s="251"/>
      <c r="GM12" s="251"/>
      <c r="GN12" s="251"/>
      <c r="GO12" s="251"/>
      <c r="GP12" s="251"/>
      <c r="GQ12" s="251"/>
      <c r="GR12" s="251"/>
      <c r="GS12" s="251"/>
      <c r="GT12" s="251"/>
      <c r="GU12" s="251"/>
      <c r="GV12" s="251"/>
      <c r="GW12" s="251"/>
      <c r="GX12" s="251"/>
      <c r="GY12" s="251"/>
      <c r="GZ12" s="251"/>
      <c r="HA12" s="251"/>
      <c r="HB12" s="251"/>
      <c r="HC12" s="251"/>
      <c r="HD12" s="251"/>
      <c r="HE12" s="251"/>
      <c r="HF12" s="251"/>
      <c r="HG12" s="251"/>
      <c r="HH12" s="251"/>
      <c r="HI12" s="251"/>
      <c r="HJ12" s="251"/>
      <c r="HK12" s="251"/>
      <c r="HL12" s="251"/>
      <c r="HM12" s="251"/>
      <c r="HN12" s="251"/>
      <c r="HO12" s="251"/>
      <c r="HP12" s="251"/>
      <c r="HQ12" s="251"/>
      <c r="HR12" s="251"/>
      <c r="HS12" s="251"/>
      <c r="HT12" s="251"/>
      <c r="HU12" s="251"/>
      <c r="HV12" s="251"/>
      <c r="HW12" s="251"/>
      <c r="HX12" s="251"/>
      <c r="HY12" s="251"/>
      <c r="HZ12" s="251"/>
      <c r="IA12" s="251"/>
      <c r="IB12" s="251"/>
      <c r="IC12" s="251"/>
      <c r="ID12" s="251"/>
      <c r="IE12" s="251"/>
      <c r="IF12" s="251"/>
      <c r="IG12" s="251"/>
      <c r="IH12" s="251"/>
      <c r="II12" s="251"/>
      <c r="IJ12" s="251"/>
      <c r="IK12" s="251"/>
      <c r="IL12" s="251"/>
      <c r="IM12" s="251"/>
      <c r="IN12" s="251"/>
      <c r="IO12" s="251"/>
      <c r="IP12" s="251"/>
      <c r="IQ12" s="251"/>
      <c r="IR12" s="251"/>
      <c r="IS12" s="251"/>
      <c r="IT12" s="251"/>
      <c r="IU12" s="251"/>
      <c r="IV12" s="251"/>
      <c r="IW12" s="251"/>
      <c r="IX12" s="251"/>
      <c r="IY12" s="251"/>
      <c r="IZ12" s="251"/>
      <c r="JA12" s="251"/>
      <c r="JB12" s="251"/>
      <c r="JC12" s="251"/>
      <c r="JD12" s="251"/>
      <c r="JE12" s="251"/>
      <c r="JF12" s="251"/>
      <c r="JG12" s="251"/>
      <c r="JH12" s="251"/>
      <c r="JI12" s="251"/>
      <c r="JJ12" s="251"/>
      <c r="JK12" s="251"/>
      <c r="JL12" s="251"/>
      <c r="JM12" s="251"/>
      <c r="JN12" s="251"/>
      <c r="JO12" s="251"/>
      <c r="JP12" s="251"/>
      <c r="JQ12" s="251"/>
      <c r="JR12" s="251"/>
      <c r="JS12" s="251"/>
      <c r="JT12" s="251"/>
      <c r="JU12" s="251"/>
      <c r="JV12" s="251"/>
      <c r="JW12" s="251"/>
      <c r="JX12" s="251"/>
      <c r="JY12" s="251"/>
      <c r="JZ12" s="251"/>
      <c r="KA12" s="251"/>
      <c r="KB12" s="251"/>
      <c r="KC12" s="251"/>
      <c r="KD12" s="251"/>
      <c r="KE12" s="251"/>
      <c r="KF12" s="251"/>
      <c r="KG12" s="251"/>
      <c r="KH12" s="251"/>
      <c r="KI12" s="251"/>
      <c r="KJ12" s="251"/>
      <c r="KK12" s="251"/>
      <c r="KL12" s="251"/>
      <c r="KM12" s="251"/>
      <c r="KN12" s="251"/>
      <c r="KO12" s="251"/>
      <c r="KP12" s="251"/>
      <c r="KQ12" s="251"/>
      <c r="KR12" s="251"/>
      <c r="KS12" s="251"/>
      <c r="KT12" s="251"/>
      <c r="KU12" s="251"/>
      <c r="KV12" s="251"/>
      <c r="KW12" s="251"/>
      <c r="KX12" s="251"/>
      <c r="KY12" s="251"/>
      <c r="KZ12" s="251"/>
      <c r="LA12" s="251"/>
      <c r="LB12" s="251"/>
      <c r="LC12" s="251"/>
      <c r="LD12" s="251"/>
      <c r="LE12" s="251"/>
      <c r="LF12" s="251"/>
      <c r="LG12" s="251"/>
      <c r="LH12" s="251"/>
      <c r="LI12" s="251"/>
      <c r="LJ12" s="251"/>
      <c r="LK12" s="251"/>
      <c r="LL12" s="251"/>
      <c r="LM12" s="251"/>
      <c r="LN12" s="251"/>
      <c r="LO12" s="251"/>
      <c r="LP12" s="251"/>
      <c r="LQ12" s="251"/>
      <c r="LR12" s="251"/>
      <c r="LS12" s="251"/>
      <c r="LT12" s="251"/>
      <c r="LU12" s="251"/>
      <c r="LV12" s="251"/>
      <c r="LW12" s="251"/>
      <c r="LX12" s="251"/>
      <c r="LY12" s="251"/>
      <c r="LZ12" s="251"/>
      <c r="MA12" s="251"/>
      <c r="MB12" s="251"/>
      <c r="MC12" s="251"/>
      <c r="MD12" s="251"/>
      <c r="ME12" s="251"/>
      <c r="MF12" s="251"/>
      <c r="MG12" s="251"/>
      <c r="MH12" s="251"/>
      <c r="MI12" s="251"/>
      <c r="MJ12" s="251"/>
      <c r="MK12" s="251"/>
      <c r="ML12" s="251"/>
      <c r="MM12" s="251"/>
      <c r="MN12" s="251"/>
      <c r="MO12" s="251"/>
      <c r="MP12" s="251"/>
      <c r="MQ12" s="251"/>
      <c r="MR12" s="251"/>
      <c r="MS12" s="251"/>
      <c r="MT12" s="251"/>
      <c r="MU12" s="251"/>
      <c r="MV12" s="251"/>
      <c r="MW12" s="251"/>
      <c r="MX12" s="251"/>
      <c r="MY12" s="251"/>
      <c r="MZ12" s="251"/>
      <c r="NA12" s="251"/>
      <c r="NB12" s="251"/>
      <c r="NC12" s="251"/>
      <c r="ND12" s="251"/>
      <c r="NE12" s="251"/>
      <c r="NF12" s="251"/>
      <c r="NG12" s="251"/>
      <c r="NH12" s="251"/>
      <c r="NI12" s="251"/>
      <c r="NJ12" s="251"/>
      <c r="NK12" s="251"/>
      <c r="NL12" s="251"/>
      <c r="NM12" s="251"/>
      <c r="NN12" s="251"/>
      <c r="NO12" s="251"/>
      <c r="NP12" s="251"/>
      <c r="NQ12" s="251"/>
      <c r="NR12" s="251"/>
      <c r="NS12" s="251"/>
      <c r="NT12" s="251"/>
      <c r="NU12" s="251"/>
      <c r="NV12" s="251"/>
      <c r="NW12" s="251"/>
      <c r="NX12" s="251"/>
      <c r="NY12" s="251"/>
      <c r="NZ12" s="251"/>
      <c r="OA12" s="251"/>
      <c r="OB12" s="251"/>
      <c r="OC12" s="251"/>
      <c r="OD12" s="251"/>
      <c r="OE12" s="251"/>
      <c r="OF12" s="251"/>
      <c r="OG12" s="251"/>
      <c r="OH12" s="251"/>
      <c r="OI12" s="251"/>
      <c r="OJ12" s="251"/>
      <c r="OK12" s="251"/>
      <c r="OL12" s="251"/>
      <c r="OM12" s="251"/>
      <c r="ON12" s="251"/>
      <c r="OO12" s="251"/>
      <c r="OP12" s="251"/>
      <c r="OQ12" s="251"/>
      <c r="OR12" s="251"/>
      <c r="OS12" s="251"/>
      <c r="OT12" s="251"/>
      <c r="OU12" s="251"/>
      <c r="OV12" s="251"/>
      <c r="OW12" s="251"/>
      <c r="OX12" s="251"/>
      <c r="OY12" s="251"/>
      <c r="OZ12" s="251"/>
      <c r="PA12" s="251"/>
      <c r="PB12" s="251"/>
      <c r="PC12" s="251"/>
      <c r="PD12" s="251"/>
      <c r="PE12" s="251"/>
      <c r="PF12" s="251"/>
      <c r="PG12" s="251"/>
      <c r="PH12" s="251"/>
      <c r="PI12" s="251"/>
      <c r="PJ12" s="251"/>
      <c r="PK12" s="251"/>
      <c r="PL12" s="251"/>
      <c r="PM12" s="251"/>
      <c r="PN12" s="251"/>
      <c r="PO12" s="251"/>
      <c r="PP12" s="251"/>
      <c r="PQ12" s="251"/>
      <c r="PR12" s="251"/>
      <c r="PS12" s="251"/>
      <c r="PT12" s="251"/>
      <c r="PU12" s="251"/>
      <c r="PV12" s="251"/>
      <c r="PW12" s="251"/>
      <c r="PX12" s="251"/>
      <c r="PY12" s="251"/>
      <c r="PZ12" s="251"/>
      <c r="QA12" s="251"/>
      <c r="QB12" s="251"/>
      <c r="QC12" s="251"/>
      <c r="QD12" s="251"/>
      <c r="QE12" s="251"/>
      <c r="QF12" s="251"/>
      <c r="QG12" s="251"/>
      <c r="QH12" s="251"/>
      <c r="QI12" s="251"/>
      <c r="QJ12" s="251"/>
      <c r="QK12" s="251"/>
      <c r="QL12" s="251"/>
      <c r="QM12" s="251"/>
      <c r="QN12" s="251"/>
      <c r="QO12" s="251"/>
      <c r="QP12" s="251"/>
      <c r="QQ12" s="251"/>
      <c r="QR12" s="251"/>
      <c r="QS12" s="251"/>
      <c r="QT12" s="251"/>
      <c r="QU12" s="251"/>
      <c r="QV12" s="251"/>
      <c r="QW12" s="251"/>
      <c r="QX12" s="251"/>
      <c r="QY12" s="251"/>
      <c r="QZ12" s="251"/>
      <c r="RA12" s="251"/>
      <c r="RB12" s="251"/>
      <c r="RC12" s="251"/>
      <c r="RD12" s="251"/>
      <c r="RE12" s="251"/>
      <c r="RF12" s="251"/>
      <c r="RG12" s="251"/>
      <c r="RH12" s="251"/>
      <c r="RI12" s="251"/>
      <c r="RJ12" s="251"/>
      <c r="RK12" s="251"/>
      <c r="RL12" s="251"/>
      <c r="RM12" s="251"/>
      <c r="RN12" s="251"/>
      <c r="RO12" s="251"/>
      <c r="RP12" s="251"/>
      <c r="RQ12" s="251"/>
      <c r="RR12" s="251"/>
      <c r="RS12" s="251"/>
      <c r="RT12" s="251"/>
      <c r="RU12" s="251"/>
      <c r="RV12" s="251"/>
      <c r="RW12" s="251"/>
      <c r="RX12" s="251"/>
      <c r="RY12" s="251"/>
      <c r="RZ12" s="251"/>
      <c r="SA12" s="251"/>
      <c r="SB12" s="251"/>
      <c r="SC12" s="251"/>
      <c r="SD12" s="251"/>
      <c r="SE12" s="251"/>
      <c r="SF12" s="251"/>
      <c r="SG12" s="251"/>
      <c r="SH12" s="251"/>
      <c r="SI12" s="251"/>
      <c r="SJ12" s="251"/>
      <c r="SK12" s="251"/>
      <c r="SL12" s="251"/>
      <c r="SM12" s="251"/>
      <c r="SN12" s="251"/>
      <c r="SO12" s="251"/>
      <c r="SP12" s="251"/>
      <c r="SQ12" s="251"/>
      <c r="SR12" s="251"/>
      <c r="SS12" s="251"/>
      <c r="ST12" s="251"/>
      <c r="SU12" s="251"/>
      <c r="SV12" s="251"/>
      <c r="SW12" s="251"/>
      <c r="SX12" s="251"/>
      <c r="SY12" s="251"/>
      <c r="SZ12" s="251"/>
      <c r="TA12" s="251"/>
      <c r="TB12" s="251"/>
      <c r="TC12" s="251"/>
      <c r="TD12" s="251"/>
      <c r="TE12" s="251"/>
      <c r="TF12" s="251"/>
      <c r="TG12" s="251"/>
      <c r="TH12" s="251"/>
      <c r="TI12" s="251"/>
      <c r="TJ12" s="251"/>
      <c r="TK12" s="251"/>
      <c r="TL12" s="251"/>
      <c r="TM12" s="251"/>
      <c r="TN12" s="251"/>
      <c r="TO12" s="251"/>
      <c r="TP12" s="251"/>
      <c r="TQ12" s="251"/>
      <c r="TR12" s="251"/>
      <c r="TS12" s="251"/>
      <c r="TT12" s="251"/>
      <c r="TU12" s="251"/>
      <c r="TV12" s="251"/>
      <c r="TW12" s="251"/>
      <c r="TX12" s="251"/>
      <c r="TY12" s="251"/>
      <c r="TZ12" s="251"/>
      <c r="UA12" s="251"/>
      <c r="UB12" s="251"/>
      <c r="UC12" s="251"/>
      <c r="UD12" s="251"/>
      <c r="UE12" s="251"/>
      <c r="UF12" s="251"/>
      <c r="UG12" s="251"/>
      <c r="UH12" s="251"/>
      <c r="UI12" s="251"/>
      <c r="UJ12" s="251"/>
      <c r="UK12" s="251"/>
      <c r="UL12" s="251"/>
      <c r="UM12" s="251"/>
      <c r="UN12" s="251"/>
      <c r="UO12" s="251"/>
      <c r="UP12" s="251"/>
      <c r="UQ12" s="251"/>
      <c r="UR12" s="251"/>
      <c r="US12" s="251"/>
      <c r="UT12" s="251"/>
      <c r="UU12" s="251"/>
      <c r="UV12" s="251"/>
      <c r="UW12" s="251"/>
      <c r="UX12" s="251"/>
      <c r="UY12" s="251"/>
      <c r="UZ12" s="251"/>
      <c r="VA12" s="251"/>
      <c r="VB12" s="251"/>
      <c r="VC12" s="251"/>
      <c r="VD12" s="251"/>
      <c r="VE12" s="251"/>
      <c r="VF12" s="251"/>
      <c r="VG12" s="251"/>
      <c r="VH12" s="251"/>
      <c r="VI12" s="251"/>
      <c r="VJ12" s="251"/>
      <c r="VK12" s="251"/>
      <c r="VL12" s="251"/>
      <c r="VM12" s="251"/>
      <c r="VN12" s="251"/>
      <c r="VO12" s="251"/>
      <c r="VP12" s="251"/>
      <c r="VQ12" s="251"/>
      <c r="VR12" s="251"/>
      <c r="VS12" s="251"/>
      <c r="VT12" s="251"/>
      <c r="VU12" s="251"/>
      <c r="VV12" s="251"/>
      <c r="VW12" s="251"/>
      <c r="VX12" s="251"/>
      <c r="VY12" s="251"/>
      <c r="VZ12" s="251"/>
      <c r="WA12" s="251"/>
      <c r="WB12" s="251"/>
      <c r="WC12" s="251"/>
      <c r="WD12" s="251"/>
      <c r="WE12" s="251"/>
      <c r="WF12" s="251"/>
      <c r="WG12" s="251"/>
      <c r="WH12" s="251"/>
      <c r="WI12" s="251"/>
      <c r="WJ12" s="251"/>
      <c r="WK12" s="251"/>
      <c r="WL12" s="251"/>
      <c r="WM12" s="251"/>
      <c r="WN12" s="251"/>
      <c r="WO12" s="251"/>
      <c r="WP12" s="251"/>
      <c r="WQ12" s="251"/>
      <c r="WR12" s="251"/>
      <c r="WS12" s="251"/>
      <c r="WT12" s="251"/>
      <c r="WU12" s="251"/>
      <c r="WV12" s="251"/>
      <c r="WW12" s="251"/>
      <c r="WX12" s="251"/>
      <c r="WY12" s="251"/>
      <c r="WZ12" s="251"/>
      <c r="XA12" s="251"/>
      <c r="XB12" s="251"/>
      <c r="XC12" s="251"/>
      <c r="XD12" s="251"/>
      <c r="XE12" s="251"/>
      <c r="XF12" s="251"/>
      <c r="XG12" s="251"/>
      <c r="XH12" s="251"/>
      <c r="XI12" s="251"/>
      <c r="XJ12" s="251"/>
      <c r="XK12" s="251"/>
      <c r="XL12" s="251"/>
      <c r="XM12" s="251"/>
      <c r="XN12" s="251"/>
      <c r="XO12" s="251"/>
      <c r="XP12" s="251"/>
      <c r="XQ12" s="251"/>
      <c r="XR12" s="251"/>
      <c r="XS12" s="251"/>
      <c r="XT12" s="251"/>
      <c r="XU12" s="251"/>
      <c r="XV12" s="251"/>
      <c r="XW12" s="251"/>
      <c r="XX12" s="251"/>
      <c r="XY12" s="251"/>
      <c r="XZ12" s="251"/>
      <c r="YA12" s="251"/>
      <c r="YB12" s="251"/>
      <c r="YC12" s="251"/>
      <c r="YD12" s="251"/>
      <c r="YE12" s="251"/>
      <c r="YF12" s="251"/>
      <c r="YG12" s="251"/>
      <c r="YH12" s="251"/>
      <c r="YI12" s="251"/>
      <c r="YJ12" s="251"/>
      <c r="YK12" s="251"/>
      <c r="YL12" s="251"/>
      <c r="YM12" s="251"/>
      <c r="YN12" s="251"/>
      <c r="YO12" s="251"/>
      <c r="YP12" s="251"/>
      <c r="YQ12" s="251"/>
      <c r="YR12" s="251"/>
      <c r="YS12" s="251"/>
      <c r="YT12" s="251"/>
      <c r="YU12" s="251"/>
      <c r="YV12" s="251"/>
      <c r="YW12" s="251"/>
      <c r="YX12" s="251"/>
      <c r="YY12" s="251"/>
      <c r="YZ12" s="251"/>
      <c r="ZA12" s="251"/>
      <c r="ZB12" s="251"/>
      <c r="ZC12" s="251"/>
      <c r="ZD12" s="251"/>
      <c r="ZE12" s="251"/>
      <c r="ZF12" s="251"/>
      <c r="ZG12" s="251"/>
      <c r="ZH12" s="251"/>
      <c r="ZI12" s="251"/>
      <c r="ZJ12" s="251"/>
      <c r="ZK12" s="251"/>
      <c r="ZL12" s="251"/>
      <c r="ZM12" s="251"/>
      <c r="ZN12" s="251"/>
      <c r="ZO12" s="251"/>
      <c r="ZP12" s="251"/>
      <c r="ZQ12" s="251"/>
      <c r="ZR12" s="251"/>
      <c r="ZS12" s="251"/>
      <c r="ZT12" s="251"/>
      <c r="ZU12" s="251"/>
      <c r="ZV12" s="251"/>
      <c r="ZW12" s="251"/>
      <c r="ZX12" s="251"/>
      <c r="ZY12" s="251"/>
      <c r="ZZ12" s="251"/>
      <c r="AAA12" s="251"/>
      <c r="AAB12" s="251"/>
      <c r="AAC12" s="251"/>
      <c r="AAD12" s="251"/>
      <c r="AAE12" s="251"/>
      <c r="AAF12" s="251"/>
      <c r="AAG12" s="251"/>
      <c r="AAH12" s="251"/>
      <c r="AAI12" s="251"/>
      <c r="AAJ12" s="251"/>
      <c r="AAK12" s="251"/>
      <c r="AAL12" s="251"/>
      <c r="AAM12" s="251"/>
      <c r="AAN12" s="251"/>
      <c r="AAO12" s="251"/>
      <c r="AAP12" s="251"/>
      <c r="AAQ12" s="251"/>
      <c r="AAR12" s="251"/>
      <c r="AAS12" s="251"/>
      <c r="AAT12" s="251"/>
      <c r="AAU12" s="251"/>
      <c r="AAV12" s="251"/>
      <c r="AAW12" s="251"/>
      <c r="AAX12" s="251"/>
      <c r="AAY12" s="251"/>
      <c r="AAZ12" s="251"/>
      <c r="ABA12" s="251"/>
      <c r="ABB12" s="251"/>
      <c r="ABC12" s="251"/>
      <c r="ABD12" s="251"/>
      <c r="ABE12" s="251"/>
      <c r="ABF12" s="251"/>
      <c r="ABG12" s="251"/>
      <c r="ABH12" s="251"/>
      <c r="ABI12" s="251"/>
      <c r="ABJ12" s="251"/>
      <c r="ABK12" s="251"/>
      <c r="ABL12" s="251"/>
      <c r="ABM12" s="251"/>
      <c r="ABN12" s="251"/>
      <c r="ABO12" s="251"/>
      <c r="ABP12" s="251"/>
      <c r="ABQ12" s="251"/>
      <c r="ABR12" s="251"/>
      <c r="ABS12" s="251"/>
      <c r="ABT12" s="251"/>
      <c r="ABU12" s="251"/>
      <c r="ABV12" s="251"/>
      <c r="ABW12" s="251"/>
      <c r="ABX12" s="251"/>
      <c r="ABY12" s="251"/>
      <c r="ABZ12" s="251"/>
      <c r="ACA12" s="251"/>
      <c r="ACB12" s="251"/>
      <c r="ACC12" s="251"/>
      <c r="ACD12" s="251"/>
      <c r="ACE12" s="251"/>
      <c r="ACF12" s="251"/>
      <c r="ACG12" s="251"/>
      <c r="ACH12" s="251"/>
      <c r="ACI12" s="251"/>
      <c r="ACJ12" s="251"/>
      <c r="ACK12" s="251"/>
      <c r="ACL12" s="251"/>
      <c r="ACM12" s="251"/>
      <c r="ACN12" s="251"/>
      <c r="ACO12" s="251"/>
      <c r="ACP12" s="251"/>
      <c r="ACQ12" s="251"/>
      <c r="ACR12" s="251"/>
      <c r="ACS12" s="251"/>
      <c r="ACT12" s="251"/>
      <c r="ACU12" s="251"/>
      <c r="ACV12" s="251"/>
      <c r="ACW12" s="251"/>
      <c r="ACX12" s="251"/>
      <c r="ACY12" s="251"/>
      <c r="ACZ12" s="251"/>
      <c r="ADA12" s="251"/>
      <c r="ADB12" s="251"/>
      <c r="ADC12" s="251"/>
      <c r="ADD12" s="251"/>
      <c r="ADE12" s="251"/>
      <c r="ADF12" s="251"/>
      <c r="ADG12" s="251"/>
      <c r="ADH12" s="251"/>
      <c r="ADI12" s="251"/>
      <c r="ADJ12" s="251"/>
      <c r="ADK12" s="251"/>
      <c r="ADL12" s="251"/>
      <c r="ADM12" s="251"/>
      <c r="ADN12" s="251"/>
      <c r="ADO12" s="251"/>
      <c r="ADP12" s="251"/>
      <c r="ADQ12" s="251"/>
      <c r="ADR12" s="251"/>
      <c r="ADS12" s="251"/>
      <c r="ADT12" s="251"/>
      <c r="ADU12" s="251"/>
      <c r="ADV12" s="251"/>
      <c r="ADW12" s="251"/>
      <c r="ADX12" s="251"/>
      <c r="ADY12" s="251"/>
      <c r="ADZ12" s="251"/>
      <c r="AEA12" s="251"/>
      <c r="AEB12" s="251"/>
      <c r="AEC12" s="251"/>
      <c r="AED12" s="251"/>
      <c r="AEE12" s="251"/>
      <c r="AEF12" s="251"/>
      <c r="AEG12" s="251"/>
      <c r="AEH12" s="251"/>
      <c r="AEI12" s="251"/>
      <c r="AEJ12" s="251"/>
      <c r="AEK12" s="251"/>
      <c r="AEL12" s="251"/>
      <c r="AEM12" s="251"/>
      <c r="AEN12" s="251"/>
      <c r="AEO12" s="251"/>
      <c r="AEP12" s="251"/>
      <c r="AEQ12" s="251"/>
      <c r="AER12" s="251"/>
      <c r="AES12" s="251"/>
      <c r="AET12" s="251"/>
      <c r="AEU12" s="251"/>
      <c r="AEV12" s="251"/>
      <c r="AEW12" s="251"/>
      <c r="AEX12" s="251"/>
      <c r="AEY12" s="251"/>
      <c r="AEZ12" s="251"/>
      <c r="AFA12" s="251"/>
      <c r="AFB12" s="251"/>
      <c r="AFC12" s="251"/>
      <c r="AFD12" s="251"/>
      <c r="AFE12" s="251"/>
      <c r="AFF12" s="251"/>
      <c r="AFG12" s="251"/>
      <c r="AFH12" s="251"/>
      <c r="AFI12" s="251"/>
      <c r="AFJ12" s="251"/>
      <c r="AFK12" s="251"/>
      <c r="AFL12" s="251"/>
      <c r="AFM12" s="251"/>
      <c r="AFN12" s="251"/>
      <c r="AFO12" s="251"/>
      <c r="AFP12" s="251"/>
      <c r="AFQ12" s="251"/>
      <c r="AFR12" s="251"/>
      <c r="AFS12" s="251"/>
      <c r="AFT12" s="251"/>
      <c r="AFU12" s="251"/>
      <c r="AFV12" s="251"/>
      <c r="AFW12" s="251"/>
      <c r="AFX12" s="251"/>
      <c r="AFY12" s="251"/>
      <c r="AFZ12" s="251"/>
      <c r="AGA12" s="251"/>
      <c r="AGB12" s="251"/>
      <c r="AGC12" s="251"/>
      <c r="AGD12" s="251"/>
      <c r="AGE12" s="251"/>
      <c r="AGF12" s="251"/>
      <c r="AGG12" s="251"/>
      <c r="AGH12" s="251"/>
      <c r="AGI12" s="251"/>
      <c r="AGJ12" s="251"/>
      <c r="AGK12" s="251"/>
      <c r="AGL12" s="251"/>
      <c r="AGM12" s="251"/>
      <c r="AGN12" s="251"/>
      <c r="AGO12" s="251"/>
      <c r="AGP12" s="251"/>
      <c r="AGQ12" s="251"/>
      <c r="AGR12" s="251"/>
      <c r="AGS12" s="251"/>
      <c r="AGT12" s="251"/>
      <c r="AGU12" s="251"/>
      <c r="AGV12" s="251"/>
      <c r="AGW12" s="251"/>
      <c r="AGX12" s="251"/>
      <c r="AGY12" s="251"/>
      <c r="AGZ12" s="251"/>
      <c r="AHA12" s="251"/>
    </row>
    <row r="13" spans="1:885" ht="30" customHeight="1" x14ac:dyDescent="0.3">
      <c r="A13" s="242">
        <v>42055</v>
      </c>
      <c r="B13" s="256"/>
      <c r="C13" s="249" t="s">
        <v>138</v>
      </c>
      <c r="D13" s="249" t="s">
        <v>81</v>
      </c>
      <c r="E13" s="249" t="s">
        <v>82</v>
      </c>
      <c r="F13" s="249" t="s">
        <v>139</v>
      </c>
      <c r="G13" s="249"/>
      <c r="H13" s="249"/>
      <c r="I13" s="249"/>
      <c r="J13" s="244" t="s">
        <v>140</v>
      </c>
      <c r="K13" s="257" t="s">
        <v>116</v>
      </c>
      <c r="L13" s="243" t="s">
        <v>141</v>
      </c>
      <c r="M13" s="248" t="s">
        <v>142</v>
      </c>
      <c r="N13" s="297"/>
      <c r="O13" s="243"/>
      <c r="P13" s="245"/>
      <c r="Q13" s="245"/>
      <c r="R13" s="245"/>
      <c r="S13" s="245"/>
      <c r="T13" s="245"/>
      <c r="U13" s="245"/>
      <c r="V13" s="245"/>
      <c r="W13" s="245"/>
      <c r="X13" s="245"/>
      <c r="Y13" s="245"/>
      <c r="Z13" s="245"/>
      <c r="AA13" s="245"/>
      <c r="AB13" s="245"/>
      <c r="AC13" s="245"/>
      <c r="AD13" s="245"/>
      <c r="AE13" s="245"/>
      <c r="AF13" s="245"/>
      <c r="AG13" s="245"/>
      <c r="AH13" s="245"/>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5"/>
      <c r="BN13" s="245"/>
      <c r="BO13" s="245"/>
      <c r="BP13" s="245"/>
      <c r="BQ13" s="245"/>
      <c r="BR13" s="245"/>
      <c r="BS13" s="245"/>
      <c r="BT13" s="245"/>
      <c r="BU13" s="245"/>
      <c r="BV13" s="245"/>
      <c r="BW13" s="245"/>
      <c r="BX13" s="245"/>
      <c r="BY13" s="245"/>
      <c r="BZ13" s="245"/>
      <c r="CA13" s="245"/>
      <c r="CB13" s="245"/>
      <c r="CC13" s="245"/>
      <c r="CD13" s="245"/>
      <c r="CE13" s="245"/>
      <c r="CF13" s="245"/>
      <c r="CG13" s="245"/>
      <c r="CH13" s="245"/>
      <c r="CI13" s="245"/>
      <c r="CJ13" s="245"/>
      <c r="CK13" s="245"/>
      <c r="CL13" s="245"/>
      <c r="CM13" s="245"/>
      <c r="CN13" s="245"/>
      <c r="CO13" s="245"/>
      <c r="CP13" s="245"/>
      <c r="CQ13" s="245"/>
      <c r="CR13" s="245"/>
      <c r="CS13" s="245"/>
      <c r="CT13" s="245"/>
      <c r="CU13" s="245"/>
      <c r="CV13" s="245"/>
      <c r="CW13" s="245"/>
      <c r="CX13" s="245"/>
      <c r="CY13" s="245"/>
      <c r="CZ13" s="245"/>
      <c r="DA13" s="245"/>
      <c r="DB13" s="245"/>
      <c r="DC13" s="245"/>
      <c r="DD13" s="245"/>
      <c r="DE13" s="245"/>
      <c r="DF13" s="245"/>
      <c r="DG13" s="245"/>
      <c r="DH13" s="245"/>
      <c r="DI13" s="245"/>
      <c r="DJ13" s="245"/>
      <c r="DK13" s="245"/>
      <c r="DL13" s="245"/>
      <c r="DM13" s="245"/>
      <c r="DN13" s="245"/>
      <c r="DO13" s="245"/>
      <c r="DP13" s="245"/>
      <c r="DQ13" s="245"/>
      <c r="DR13" s="245"/>
      <c r="DS13" s="245"/>
      <c r="DT13" s="245"/>
      <c r="DU13" s="245"/>
      <c r="DV13" s="245"/>
      <c r="DW13" s="245"/>
      <c r="DX13" s="245"/>
      <c r="DY13" s="245"/>
      <c r="DZ13" s="245"/>
      <c r="EA13" s="245"/>
      <c r="EB13" s="245"/>
      <c r="EC13" s="245"/>
      <c r="ED13" s="245"/>
      <c r="EE13" s="245"/>
      <c r="EF13" s="245"/>
      <c r="EG13" s="245"/>
      <c r="EH13" s="245"/>
      <c r="EI13" s="245"/>
      <c r="EJ13" s="245"/>
      <c r="EK13" s="245"/>
      <c r="EL13" s="245"/>
      <c r="EM13" s="245"/>
      <c r="EN13" s="245"/>
      <c r="EO13" s="245"/>
      <c r="EP13" s="245"/>
      <c r="EQ13" s="245"/>
      <c r="ER13" s="245"/>
      <c r="ES13" s="245"/>
      <c r="ET13" s="245"/>
      <c r="EU13" s="245"/>
      <c r="EV13" s="245"/>
      <c r="EW13" s="245"/>
      <c r="EX13" s="245"/>
      <c r="EY13" s="245"/>
      <c r="EZ13" s="245"/>
      <c r="FA13" s="245"/>
      <c r="FB13" s="245"/>
      <c r="FC13" s="245"/>
      <c r="FD13" s="245"/>
      <c r="FE13" s="245"/>
      <c r="FF13" s="245"/>
      <c r="FG13" s="245"/>
      <c r="FH13" s="245"/>
      <c r="FI13" s="245"/>
      <c r="FJ13" s="245"/>
      <c r="FK13" s="245"/>
      <c r="FL13" s="245"/>
      <c r="FM13" s="245"/>
      <c r="FN13" s="245"/>
      <c r="FO13" s="245"/>
      <c r="FP13" s="245"/>
      <c r="FQ13" s="245"/>
      <c r="FR13" s="245"/>
      <c r="FS13" s="245"/>
      <c r="FT13" s="245"/>
      <c r="FU13" s="245"/>
      <c r="FV13" s="245"/>
      <c r="FW13" s="245"/>
      <c r="FX13" s="245"/>
      <c r="FY13" s="245"/>
      <c r="FZ13" s="245"/>
      <c r="GA13" s="245"/>
      <c r="GB13" s="245"/>
      <c r="GC13" s="245"/>
      <c r="GD13" s="245"/>
      <c r="GE13" s="245"/>
      <c r="GF13" s="245"/>
      <c r="GG13" s="245"/>
      <c r="GH13" s="245"/>
      <c r="GI13" s="245"/>
      <c r="GJ13" s="245"/>
      <c r="GK13" s="245"/>
      <c r="GL13" s="245"/>
      <c r="GM13" s="245"/>
      <c r="GN13" s="245"/>
      <c r="GO13" s="245"/>
      <c r="GP13" s="245"/>
      <c r="GQ13" s="245"/>
      <c r="GR13" s="245"/>
      <c r="GS13" s="245"/>
      <c r="GT13" s="245"/>
      <c r="GU13" s="245"/>
      <c r="GV13" s="245"/>
      <c r="GW13" s="245"/>
      <c r="GX13" s="245"/>
      <c r="GY13" s="245"/>
      <c r="GZ13" s="245"/>
      <c r="HA13" s="245"/>
      <c r="HB13" s="245"/>
      <c r="HC13" s="245"/>
      <c r="HD13" s="245"/>
      <c r="HE13" s="245"/>
      <c r="HF13" s="245"/>
      <c r="HG13" s="245"/>
      <c r="HH13" s="245"/>
      <c r="HI13" s="245"/>
      <c r="HJ13" s="245"/>
      <c r="HK13" s="245"/>
      <c r="HL13" s="245"/>
      <c r="HM13" s="245"/>
      <c r="HN13" s="245"/>
      <c r="HO13" s="245"/>
      <c r="HP13" s="245"/>
      <c r="HQ13" s="245"/>
      <c r="HR13" s="245"/>
      <c r="HS13" s="245"/>
      <c r="HT13" s="245"/>
      <c r="HU13" s="245"/>
      <c r="HV13" s="245"/>
      <c r="HW13" s="245"/>
      <c r="HX13" s="245"/>
      <c r="HY13" s="245"/>
      <c r="HZ13" s="245"/>
      <c r="IA13" s="245"/>
      <c r="IB13" s="245"/>
      <c r="IC13" s="245"/>
      <c r="ID13" s="245"/>
      <c r="IE13" s="245"/>
      <c r="IF13" s="245"/>
      <c r="IG13" s="245"/>
      <c r="IH13" s="245"/>
      <c r="II13" s="245"/>
      <c r="IJ13" s="245"/>
      <c r="IK13" s="245"/>
      <c r="IL13" s="245"/>
      <c r="IM13" s="245"/>
      <c r="IN13" s="245"/>
      <c r="IO13" s="245"/>
      <c r="IP13" s="245"/>
      <c r="IQ13" s="245"/>
      <c r="IR13" s="245"/>
      <c r="IS13" s="245"/>
      <c r="IT13" s="245"/>
      <c r="IU13" s="245"/>
      <c r="IV13" s="245"/>
      <c r="IW13" s="245"/>
      <c r="IX13" s="245"/>
      <c r="IY13" s="245"/>
      <c r="IZ13" s="245"/>
      <c r="JA13" s="245"/>
      <c r="JB13" s="245"/>
      <c r="JC13" s="245"/>
      <c r="JD13" s="245"/>
      <c r="JE13" s="245"/>
      <c r="JF13" s="245"/>
      <c r="JG13" s="245"/>
      <c r="JH13" s="245"/>
      <c r="JI13" s="245"/>
      <c r="JJ13" s="245"/>
      <c r="JK13" s="245"/>
      <c r="JL13" s="245"/>
      <c r="JM13" s="245"/>
      <c r="JN13" s="245"/>
      <c r="JO13" s="245"/>
      <c r="JP13" s="245"/>
      <c r="JQ13" s="245"/>
      <c r="JR13" s="245"/>
      <c r="JS13" s="245"/>
      <c r="JT13" s="245"/>
      <c r="JU13" s="245"/>
      <c r="JV13" s="245"/>
      <c r="JW13" s="245"/>
      <c r="JX13" s="245"/>
      <c r="JY13" s="245"/>
      <c r="JZ13" s="245"/>
      <c r="KA13" s="245"/>
      <c r="KB13" s="245"/>
      <c r="KC13" s="245"/>
      <c r="KD13" s="245"/>
      <c r="KE13" s="245"/>
      <c r="KF13" s="245"/>
      <c r="KG13" s="245"/>
      <c r="KH13" s="245"/>
      <c r="KI13" s="245"/>
      <c r="KJ13" s="245"/>
      <c r="KK13" s="245"/>
      <c r="KL13" s="245"/>
      <c r="KM13" s="245"/>
      <c r="KN13" s="245"/>
      <c r="KO13" s="245"/>
      <c r="KP13" s="245"/>
      <c r="KQ13" s="245"/>
      <c r="KR13" s="245"/>
      <c r="KS13" s="245"/>
      <c r="KT13" s="245"/>
      <c r="KU13" s="245"/>
      <c r="KV13" s="245"/>
      <c r="KW13" s="245"/>
      <c r="KX13" s="245"/>
      <c r="KY13" s="245"/>
      <c r="KZ13" s="245"/>
      <c r="LA13" s="245"/>
      <c r="LB13" s="245"/>
      <c r="LC13" s="245"/>
      <c r="LD13" s="245"/>
      <c r="LE13" s="245"/>
      <c r="LF13" s="245"/>
      <c r="LG13" s="245"/>
      <c r="LH13" s="245"/>
      <c r="LI13" s="245"/>
      <c r="LJ13" s="245"/>
      <c r="LK13" s="245"/>
      <c r="LL13" s="245"/>
      <c r="LM13" s="245"/>
      <c r="LN13" s="245"/>
      <c r="LO13" s="245"/>
      <c r="LP13" s="245"/>
      <c r="LQ13" s="245"/>
      <c r="LR13" s="245"/>
      <c r="LS13" s="245"/>
      <c r="LT13" s="245"/>
      <c r="LU13" s="245"/>
      <c r="LV13" s="245"/>
      <c r="LW13" s="245"/>
      <c r="LX13" s="245"/>
      <c r="LY13" s="245"/>
      <c r="LZ13" s="245"/>
      <c r="MA13" s="245"/>
      <c r="MB13" s="245"/>
      <c r="MC13" s="245"/>
      <c r="MD13" s="245"/>
      <c r="ME13" s="245"/>
      <c r="MF13" s="245"/>
      <c r="MG13" s="245"/>
      <c r="MH13" s="245"/>
      <c r="MI13" s="245"/>
      <c r="MJ13" s="245"/>
      <c r="MK13" s="245"/>
      <c r="ML13" s="245"/>
      <c r="MM13" s="245"/>
      <c r="MN13" s="245"/>
      <c r="MO13" s="245"/>
      <c r="MP13" s="245"/>
      <c r="MQ13" s="245"/>
      <c r="MR13" s="245"/>
      <c r="MS13" s="245"/>
      <c r="MT13" s="245"/>
      <c r="MU13" s="245"/>
      <c r="MV13" s="245"/>
      <c r="MW13" s="245"/>
      <c r="MX13" s="245"/>
      <c r="MY13" s="245"/>
      <c r="MZ13" s="245"/>
      <c r="NA13" s="245"/>
      <c r="NB13" s="245"/>
      <c r="NC13" s="245"/>
      <c r="ND13" s="245"/>
      <c r="NE13" s="245"/>
      <c r="NF13" s="245"/>
      <c r="NG13" s="245"/>
      <c r="NH13" s="245"/>
      <c r="NI13" s="245"/>
      <c r="NJ13" s="245"/>
      <c r="NK13" s="245"/>
      <c r="NL13" s="245"/>
      <c r="NM13" s="245"/>
      <c r="NN13" s="245"/>
      <c r="NO13" s="245"/>
      <c r="NP13" s="245"/>
      <c r="NQ13" s="245"/>
      <c r="NR13" s="245"/>
      <c r="NS13" s="245"/>
      <c r="NT13" s="245"/>
      <c r="NU13" s="245"/>
      <c r="NV13" s="245"/>
      <c r="NW13" s="245"/>
      <c r="NX13" s="245"/>
      <c r="NY13" s="245"/>
      <c r="NZ13" s="245"/>
      <c r="OA13" s="245"/>
      <c r="OB13" s="245"/>
      <c r="OC13" s="245"/>
      <c r="OD13" s="245"/>
      <c r="OE13" s="245"/>
      <c r="OF13" s="245"/>
      <c r="OG13" s="245"/>
      <c r="OH13" s="245"/>
      <c r="OI13" s="245"/>
      <c r="OJ13" s="245"/>
      <c r="OK13" s="245"/>
      <c r="OL13" s="245"/>
      <c r="OM13" s="245"/>
      <c r="ON13" s="245"/>
      <c r="OO13" s="245"/>
      <c r="OP13" s="245"/>
      <c r="OQ13" s="245"/>
      <c r="OR13" s="245"/>
      <c r="OS13" s="245"/>
      <c r="OT13" s="245"/>
      <c r="OU13" s="245"/>
      <c r="OV13" s="245"/>
      <c r="OW13" s="245"/>
      <c r="OX13" s="245"/>
      <c r="OY13" s="245"/>
      <c r="OZ13" s="245"/>
      <c r="PA13" s="245"/>
      <c r="PB13" s="245"/>
      <c r="PC13" s="245"/>
      <c r="PD13" s="245"/>
      <c r="PE13" s="245"/>
      <c r="PF13" s="245"/>
      <c r="PG13" s="245"/>
      <c r="PH13" s="245"/>
      <c r="PI13" s="245"/>
      <c r="PJ13" s="245"/>
      <c r="PK13" s="245"/>
      <c r="PL13" s="245"/>
      <c r="PM13" s="245"/>
      <c r="PN13" s="245"/>
      <c r="PO13" s="245"/>
      <c r="PP13" s="245"/>
      <c r="PQ13" s="245"/>
      <c r="PR13" s="245"/>
      <c r="PS13" s="245"/>
      <c r="PT13" s="245"/>
      <c r="PU13" s="245"/>
      <c r="PV13" s="245"/>
      <c r="PW13" s="245"/>
      <c r="PX13" s="245"/>
      <c r="PY13" s="245"/>
      <c r="PZ13" s="245"/>
      <c r="QA13" s="245"/>
      <c r="QB13" s="245"/>
      <c r="QC13" s="245"/>
      <c r="QD13" s="245"/>
      <c r="QE13" s="245"/>
      <c r="QF13" s="245"/>
      <c r="QG13" s="245"/>
      <c r="QH13" s="245"/>
      <c r="QI13" s="245"/>
      <c r="QJ13" s="245"/>
      <c r="QK13" s="245"/>
      <c r="QL13" s="245"/>
      <c r="QM13" s="245"/>
      <c r="QN13" s="245"/>
      <c r="QO13" s="245"/>
      <c r="QP13" s="245"/>
      <c r="QQ13" s="245"/>
      <c r="QR13" s="245"/>
      <c r="QS13" s="245"/>
      <c r="QT13" s="245"/>
      <c r="QU13" s="245"/>
      <c r="QV13" s="245"/>
      <c r="QW13" s="245"/>
      <c r="QX13" s="245"/>
      <c r="QY13" s="245"/>
      <c r="QZ13" s="245"/>
      <c r="RA13" s="245"/>
      <c r="RB13" s="245"/>
      <c r="RC13" s="245"/>
      <c r="RD13" s="245"/>
      <c r="RE13" s="245"/>
      <c r="RF13" s="245"/>
      <c r="RG13" s="245"/>
      <c r="RH13" s="245"/>
      <c r="RI13" s="245"/>
      <c r="RJ13" s="245"/>
      <c r="RK13" s="245"/>
      <c r="RL13" s="245"/>
      <c r="RM13" s="245"/>
      <c r="RN13" s="245"/>
      <c r="RO13" s="245"/>
      <c r="RP13" s="245"/>
      <c r="RQ13" s="245"/>
      <c r="RR13" s="245"/>
      <c r="RS13" s="245"/>
      <c r="RT13" s="245"/>
      <c r="RU13" s="245"/>
      <c r="RV13" s="245"/>
      <c r="RW13" s="245"/>
      <c r="RX13" s="245"/>
      <c r="RY13" s="245"/>
      <c r="RZ13" s="245"/>
      <c r="SA13" s="245"/>
      <c r="SB13" s="245"/>
      <c r="SC13" s="245"/>
      <c r="SD13" s="245"/>
      <c r="SE13" s="245"/>
      <c r="SF13" s="245"/>
      <c r="SG13" s="245"/>
      <c r="SH13" s="245"/>
      <c r="SI13" s="245"/>
      <c r="SJ13" s="245"/>
      <c r="SK13" s="245"/>
      <c r="SL13" s="245"/>
      <c r="SM13" s="245"/>
      <c r="SN13" s="245"/>
      <c r="SO13" s="245"/>
      <c r="SP13" s="245"/>
      <c r="SQ13" s="245"/>
      <c r="SR13" s="245"/>
      <c r="SS13" s="245"/>
      <c r="ST13" s="245"/>
      <c r="SU13" s="245"/>
      <c r="SV13" s="245"/>
      <c r="SW13" s="245"/>
      <c r="SX13" s="245"/>
      <c r="SY13" s="245"/>
      <c r="SZ13" s="245"/>
      <c r="TA13" s="245"/>
      <c r="TB13" s="245"/>
      <c r="TC13" s="245"/>
      <c r="TD13" s="245"/>
      <c r="TE13" s="245"/>
      <c r="TF13" s="245"/>
      <c r="TG13" s="245"/>
      <c r="TH13" s="245"/>
      <c r="TI13" s="245"/>
      <c r="TJ13" s="245"/>
      <c r="TK13" s="245"/>
      <c r="TL13" s="245"/>
      <c r="TM13" s="245"/>
      <c r="TN13" s="245"/>
      <c r="TO13" s="245"/>
      <c r="TP13" s="245"/>
      <c r="TQ13" s="245"/>
      <c r="TR13" s="245"/>
      <c r="TS13" s="245"/>
      <c r="TT13" s="245"/>
      <c r="TU13" s="245"/>
      <c r="TV13" s="245"/>
      <c r="TW13" s="245"/>
      <c r="TX13" s="245"/>
      <c r="TY13" s="245"/>
      <c r="TZ13" s="245"/>
      <c r="UA13" s="245"/>
      <c r="UB13" s="245"/>
      <c r="UC13" s="245"/>
      <c r="UD13" s="245"/>
      <c r="UE13" s="245"/>
      <c r="UF13" s="245"/>
      <c r="UG13" s="245"/>
      <c r="UH13" s="245"/>
      <c r="UI13" s="245"/>
      <c r="UJ13" s="245"/>
      <c r="UK13" s="245"/>
      <c r="UL13" s="245"/>
      <c r="UM13" s="245"/>
      <c r="UN13" s="245"/>
      <c r="UO13" s="245"/>
      <c r="UP13" s="245"/>
      <c r="UQ13" s="245"/>
      <c r="UR13" s="245"/>
      <c r="US13" s="245"/>
      <c r="UT13" s="245"/>
      <c r="UU13" s="245"/>
      <c r="UV13" s="245"/>
      <c r="UW13" s="245"/>
      <c r="UX13" s="245"/>
      <c r="UY13" s="245"/>
      <c r="UZ13" s="245"/>
      <c r="VA13" s="245"/>
      <c r="VB13" s="245"/>
      <c r="VC13" s="245"/>
      <c r="VD13" s="245"/>
      <c r="VE13" s="245"/>
      <c r="VF13" s="245"/>
      <c r="VG13" s="245"/>
      <c r="VH13" s="245"/>
      <c r="VI13" s="245"/>
      <c r="VJ13" s="245"/>
      <c r="VK13" s="245"/>
      <c r="VL13" s="245"/>
      <c r="VM13" s="245"/>
      <c r="VN13" s="245"/>
      <c r="VO13" s="245"/>
      <c r="VP13" s="245"/>
      <c r="VQ13" s="245"/>
      <c r="VR13" s="245"/>
      <c r="VS13" s="245"/>
      <c r="VT13" s="245"/>
      <c r="VU13" s="245"/>
      <c r="VV13" s="245"/>
      <c r="VW13" s="245"/>
      <c r="VX13" s="245"/>
      <c r="VY13" s="245"/>
      <c r="VZ13" s="245"/>
      <c r="WA13" s="245"/>
      <c r="WB13" s="245"/>
      <c r="WC13" s="245"/>
      <c r="WD13" s="245"/>
      <c r="WE13" s="245"/>
      <c r="WF13" s="245"/>
      <c r="WG13" s="245"/>
      <c r="WH13" s="245"/>
      <c r="WI13" s="245"/>
      <c r="WJ13" s="245"/>
      <c r="WK13" s="245"/>
      <c r="WL13" s="245"/>
      <c r="WM13" s="245"/>
      <c r="WN13" s="245"/>
      <c r="WO13" s="245"/>
      <c r="WP13" s="245"/>
      <c r="WQ13" s="245"/>
      <c r="WR13" s="245"/>
      <c r="WS13" s="245"/>
      <c r="WT13" s="245"/>
      <c r="WU13" s="245"/>
      <c r="WV13" s="245"/>
      <c r="WW13" s="245"/>
      <c r="WX13" s="245"/>
      <c r="WY13" s="245"/>
      <c r="WZ13" s="245"/>
      <c r="XA13" s="245"/>
      <c r="XB13" s="245"/>
      <c r="XC13" s="245"/>
      <c r="XD13" s="245"/>
      <c r="XE13" s="245"/>
      <c r="XF13" s="245"/>
      <c r="XG13" s="245"/>
      <c r="XH13" s="245"/>
      <c r="XI13" s="245"/>
      <c r="XJ13" s="245"/>
      <c r="XK13" s="245"/>
      <c r="XL13" s="245"/>
      <c r="XM13" s="245"/>
      <c r="XN13" s="245"/>
      <c r="XO13" s="245"/>
      <c r="XP13" s="245"/>
      <c r="XQ13" s="245"/>
      <c r="XR13" s="245"/>
      <c r="XS13" s="245"/>
      <c r="XT13" s="245"/>
      <c r="XU13" s="245"/>
      <c r="XV13" s="245"/>
      <c r="XW13" s="245"/>
      <c r="XX13" s="245"/>
      <c r="XY13" s="245"/>
      <c r="XZ13" s="245"/>
      <c r="YA13" s="245"/>
      <c r="YB13" s="245"/>
      <c r="YC13" s="245"/>
      <c r="YD13" s="245"/>
      <c r="YE13" s="245"/>
      <c r="YF13" s="245"/>
      <c r="YG13" s="245"/>
      <c r="YH13" s="245"/>
      <c r="YI13" s="245"/>
      <c r="YJ13" s="245"/>
      <c r="YK13" s="245"/>
      <c r="YL13" s="245"/>
      <c r="YM13" s="245"/>
      <c r="YN13" s="245"/>
      <c r="YO13" s="245"/>
      <c r="YP13" s="245"/>
      <c r="YQ13" s="245"/>
      <c r="YR13" s="245"/>
      <c r="YS13" s="245"/>
      <c r="YT13" s="245"/>
      <c r="YU13" s="245"/>
      <c r="YV13" s="245"/>
      <c r="YW13" s="245"/>
      <c r="YX13" s="245"/>
      <c r="YY13" s="245"/>
      <c r="YZ13" s="245"/>
      <c r="ZA13" s="245"/>
      <c r="ZB13" s="245"/>
      <c r="ZC13" s="245"/>
      <c r="ZD13" s="245"/>
      <c r="ZE13" s="245"/>
      <c r="ZF13" s="245"/>
      <c r="ZG13" s="245"/>
      <c r="ZH13" s="245"/>
      <c r="ZI13" s="245"/>
      <c r="ZJ13" s="245"/>
      <c r="ZK13" s="245"/>
      <c r="ZL13" s="245"/>
      <c r="ZM13" s="245"/>
      <c r="ZN13" s="245"/>
      <c r="ZO13" s="245"/>
      <c r="ZP13" s="245"/>
      <c r="ZQ13" s="245"/>
      <c r="ZR13" s="245"/>
      <c r="ZS13" s="245"/>
      <c r="ZT13" s="245"/>
      <c r="ZU13" s="245"/>
      <c r="ZV13" s="245"/>
      <c r="ZW13" s="245"/>
      <c r="ZX13" s="245"/>
      <c r="ZY13" s="245"/>
      <c r="ZZ13" s="245"/>
      <c r="AAA13" s="245"/>
      <c r="AAB13" s="245"/>
      <c r="AAC13" s="245"/>
      <c r="AAD13" s="245"/>
      <c r="AAE13" s="245"/>
      <c r="AAF13" s="245"/>
      <c r="AAG13" s="245"/>
      <c r="AAH13" s="245"/>
      <c r="AAI13" s="245"/>
      <c r="AAJ13" s="245"/>
      <c r="AAK13" s="245"/>
      <c r="AAL13" s="245"/>
      <c r="AAM13" s="245"/>
      <c r="AAN13" s="245"/>
      <c r="AAO13" s="245"/>
      <c r="AAP13" s="245"/>
      <c r="AAQ13" s="245"/>
      <c r="AAR13" s="245"/>
      <c r="AAS13" s="245"/>
      <c r="AAT13" s="245"/>
      <c r="AAU13" s="245"/>
      <c r="AAV13" s="245"/>
      <c r="AAW13" s="245"/>
      <c r="AAX13" s="245"/>
      <c r="AAY13" s="245"/>
      <c r="AAZ13" s="245"/>
      <c r="ABA13" s="245"/>
      <c r="ABB13" s="245"/>
      <c r="ABC13" s="245"/>
      <c r="ABD13" s="245"/>
      <c r="ABE13" s="245"/>
      <c r="ABF13" s="245"/>
      <c r="ABG13" s="245"/>
      <c r="ABH13" s="245"/>
      <c r="ABI13" s="245"/>
      <c r="ABJ13" s="245"/>
      <c r="ABK13" s="245"/>
      <c r="ABL13" s="245"/>
      <c r="ABM13" s="245"/>
      <c r="ABN13" s="245"/>
      <c r="ABO13" s="245"/>
      <c r="ABP13" s="245"/>
      <c r="ABQ13" s="245"/>
      <c r="ABR13" s="245"/>
      <c r="ABS13" s="245"/>
      <c r="ABT13" s="245"/>
      <c r="ABU13" s="245"/>
      <c r="ABV13" s="245"/>
      <c r="ABW13" s="245"/>
      <c r="ABX13" s="245"/>
      <c r="ABY13" s="245"/>
      <c r="ABZ13" s="245"/>
      <c r="ACA13" s="245"/>
      <c r="ACB13" s="245"/>
      <c r="ACC13" s="245"/>
      <c r="ACD13" s="245"/>
      <c r="ACE13" s="245"/>
      <c r="ACF13" s="245"/>
      <c r="ACG13" s="245"/>
      <c r="ACH13" s="245"/>
      <c r="ACI13" s="245"/>
      <c r="ACJ13" s="245"/>
      <c r="ACK13" s="245"/>
      <c r="ACL13" s="245"/>
      <c r="ACM13" s="245"/>
      <c r="ACN13" s="245"/>
      <c r="ACO13" s="245"/>
      <c r="ACP13" s="245"/>
      <c r="ACQ13" s="245"/>
      <c r="ACR13" s="245"/>
      <c r="ACS13" s="245"/>
      <c r="ACT13" s="245"/>
      <c r="ACU13" s="245"/>
      <c r="ACV13" s="245"/>
      <c r="ACW13" s="245"/>
      <c r="ACX13" s="245"/>
      <c r="ACY13" s="245"/>
      <c r="ACZ13" s="245"/>
      <c r="ADA13" s="245"/>
      <c r="ADB13" s="245"/>
      <c r="ADC13" s="245"/>
      <c r="ADD13" s="245"/>
      <c r="ADE13" s="245"/>
      <c r="ADF13" s="245"/>
      <c r="ADG13" s="245"/>
      <c r="ADH13" s="245"/>
      <c r="ADI13" s="245"/>
      <c r="ADJ13" s="245"/>
      <c r="ADK13" s="245"/>
      <c r="ADL13" s="245"/>
      <c r="ADM13" s="245"/>
      <c r="ADN13" s="245"/>
      <c r="ADO13" s="245"/>
      <c r="ADP13" s="245"/>
      <c r="ADQ13" s="245"/>
      <c r="ADR13" s="245"/>
      <c r="ADS13" s="245"/>
      <c r="ADT13" s="245"/>
      <c r="ADU13" s="245"/>
      <c r="ADV13" s="245"/>
      <c r="ADW13" s="245"/>
      <c r="ADX13" s="245"/>
      <c r="ADY13" s="245"/>
      <c r="ADZ13" s="245"/>
      <c r="AEA13" s="245"/>
      <c r="AEB13" s="245"/>
      <c r="AEC13" s="245"/>
      <c r="AED13" s="245"/>
      <c r="AEE13" s="245"/>
      <c r="AEF13" s="245"/>
      <c r="AEG13" s="245"/>
      <c r="AEH13" s="245"/>
      <c r="AEI13" s="245"/>
      <c r="AEJ13" s="245"/>
      <c r="AEK13" s="245"/>
      <c r="AEL13" s="245"/>
      <c r="AEM13" s="245"/>
      <c r="AEN13" s="245"/>
      <c r="AEO13" s="245"/>
      <c r="AEP13" s="245"/>
      <c r="AEQ13" s="245"/>
      <c r="AER13" s="245"/>
      <c r="AES13" s="245"/>
      <c r="AET13" s="245"/>
      <c r="AEU13" s="245"/>
      <c r="AEV13" s="245"/>
      <c r="AEW13" s="245"/>
      <c r="AEX13" s="245"/>
      <c r="AEY13" s="245"/>
      <c r="AEZ13" s="245"/>
      <c r="AFA13" s="245"/>
      <c r="AFB13" s="245"/>
      <c r="AFC13" s="245"/>
      <c r="AFD13" s="245"/>
      <c r="AFE13" s="245"/>
      <c r="AFF13" s="245"/>
      <c r="AFG13" s="245"/>
      <c r="AFH13" s="245"/>
      <c r="AFI13" s="245"/>
      <c r="AFJ13" s="245"/>
      <c r="AFK13" s="245"/>
      <c r="AFL13" s="245"/>
      <c r="AFM13" s="245"/>
      <c r="AFN13" s="245"/>
      <c r="AFO13" s="245"/>
      <c r="AFP13" s="245"/>
      <c r="AFQ13" s="245"/>
      <c r="AFR13" s="245"/>
      <c r="AFS13" s="245"/>
      <c r="AFT13" s="245"/>
      <c r="AFU13" s="245"/>
      <c r="AFV13" s="245"/>
      <c r="AFW13" s="245"/>
      <c r="AFX13" s="245"/>
      <c r="AFY13" s="245"/>
      <c r="AFZ13" s="245"/>
      <c r="AGA13" s="245"/>
      <c r="AGB13" s="245"/>
      <c r="AGC13" s="245"/>
      <c r="AGD13" s="245"/>
      <c r="AGE13" s="245"/>
      <c r="AGF13" s="245"/>
      <c r="AGG13" s="245"/>
      <c r="AGH13" s="245"/>
      <c r="AGI13" s="245"/>
      <c r="AGJ13" s="245"/>
      <c r="AGK13" s="245"/>
      <c r="AGL13" s="245"/>
      <c r="AGM13" s="245"/>
      <c r="AGN13" s="245"/>
      <c r="AGO13" s="245"/>
      <c r="AGP13" s="245"/>
      <c r="AGQ13" s="245"/>
      <c r="AGR13" s="245"/>
      <c r="AGS13" s="245"/>
      <c r="AGT13" s="245"/>
      <c r="AGU13" s="245"/>
      <c r="AGV13" s="245"/>
      <c r="AGW13" s="245"/>
      <c r="AGX13" s="245"/>
      <c r="AGY13" s="245"/>
      <c r="AGZ13" s="245"/>
      <c r="AHA13" s="245"/>
    </row>
    <row r="14" spans="1:885" ht="168.6" customHeight="1" x14ac:dyDescent="0.3">
      <c r="A14" s="267">
        <v>42041</v>
      </c>
      <c r="B14" s="268"/>
      <c r="C14" s="269" t="s">
        <v>80</v>
      </c>
      <c r="D14" s="269"/>
      <c r="E14" s="269" t="s">
        <v>82</v>
      </c>
      <c r="F14" s="269"/>
      <c r="G14" s="269"/>
      <c r="H14" s="269"/>
      <c r="I14" s="273"/>
      <c r="J14" s="274" t="s">
        <v>83</v>
      </c>
      <c r="K14" s="273" t="s">
        <v>143</v>
      </c>
      <c r="L14" s="271"/>
      <c r="M14" s="271"/>
      <c r="N14" s="303"/>
      <c r="O14" s="271"/>
      <c r="P14" s="258"/>
      <c r="Q14" s="258"/>
      <c r="R14" s="258"/>
      <c r="S14" s="258"/>
      <c r="T14" s="258"/>
      <c r="U14" s="258"/>
      <c r="V14" s="258"/>
      <c r="W14" s="258"/>
      <c r="X14" s="258"/>
      <c r="Y14" s="258"/>
      <c r="Z14" s="258"/>
      <c r="AA14" s="258"/>
      <c r="AB14" s="258"/>
      <c r="AC14" s="258"/>
      <c r="AD14" s="258"/>
      <c r="AE14" s="258"/>
      <c r="AF14" s="258"/>
      <c r="AG14" s="258"/>
      <c r="AH14" s="258"/>
      <c r="AI14" s="258"/>
      <c r="AJ14" s="258"/>
      <c r="AK14" s="258"/>
      <c r="AL14" s="258"/>
      <c r="AM14" s="258"/>
      <c r="AN14" s="258"/>
      <c r="AO14" s="258"/>
      <c r="AP14" s="258"/>
      <c r="AQ14" s="258"/>
      <c r="AR14" s="258"/>
      <c r="AS14" s="258"/>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1"/>
      <c r="BP14" s="241"/>
      <c r="BQ14" s="241"/>
      <c r="BR14" s="241"/>
      <c r="BS14" s="241"/>
      <c r="BT14" s="241"/>
      <c r="BU14" s="241"/>
      <c r="BV14" s="241"/>
      <c r="BW14" s="241"/>
      <c r="BX14" s="241"/>
      <c r="BY14" s="241"/>
      <c r="BZ14" s="241"/>
      <c r="CA14" s="241"/>
      <c r="CB14" s="241"/>
      <c r="CC14" s="241"/>
      <c r="CD14" s="241"/>
      <c r="CE14" s="241"/>
      <c r="CF14" s="241"/>
      <c r="CG14" s="241"/>
      <c r="CH14" s="241"/>
      <c r="CI14" s="241"/>
      <c r="CJ14" s="241"/>
      <c r="CK14" s="241"/>
      <c r="CL14" s="241"/>
      <c r="CM14" s="241"/>
      <c r="CN14" s="241"/>
      <c r="CO14" s="241"/>
      <c r="CP14" s="241"/>
      <c r="CQ14" s="241"/>
      <c r="CR14" s="241"/>
      <c r="CS14" s="241"/>
      <c r="CT14" s="241"/>
      <c r="CU14" s="241"/>
      <c r="CV14" s="241"/>
      <c r="CW14" s="241"/>
      <c r="CX14" s="241"/>
      <c r="CY14" s="241"/>
      <c r="CZ14" s="241"/>
      <c r="DA14" s="241"/>
      <c r="DB14" s="241"/>
      <c r="DC14" s="241"/>
      <c r="DD14" s="241"/>
      <c r="DE14" s="241"/>
      <c r="DF14" s="241"/>
      <c r="DG14" s="241"/>
      <c r="DH14" s="241"/>
      <c r="DI14" s="241"/>
      <c r="DJ14" s="241"/>
      <c r="DK14" s="241"/>
      <c r="DL14" s="241"/>
      <c r="DM14" s="241"/>
      <c r="DN14" s="241"/>
      <c r="DO14" s="241"/>
      <c r="DP14" s="241"/>
      <c r="DQ14" s="241"/>
      <c r="DR14" s="241"/>
      <c r="DS14" s="241"/>
      <c r="DT14" s="241"/>
      <c r="DU14" s="241"/>
      <c r="DV14" s="241"/>
      <c r="DW14" s="241"/>
      <c r="DX14" s="241"/>
      <c r="DY14" s="241"/>
      <c r="DZ14" s="241"/>
      <c r="EA14" s="241"/>
      <c r="EB14" s="241"/>
      <c r="EC14" s="241"/>
      <c r="ED14" s="241"/>
      <c r="EE14" s="241"/>
      <c r="EF14" s="241"/>
      <c r="EG14" s="241"/>
      <c r="EH14" s="241"/>
      <c r="EI14" s="241"/>
      <c r="EJ14" s="241"/>
      <c r="EK14" s="241"/>
      <c r="EL14" s="241"/>
      <c r="EM14" s="241"/>
      <c r="EN14" s="241"/>
      <c r="EO14" s="241"/>
      <c r="EP14" s="241"/>
      <c r="EQ14" s="241"/>
      <c r="ER14" s="241"/>
      <c r="ES14" s="241"/>
      <c r="ET14" s="241"/>
      <c r="EU14" s="241"/>
      <c r="EV14" s="241"/>
      <c r="EW14" s="241"/>
      <c r="EX14" s="241"/>
      <c r="EY14" s="241"/>
      <c r="EZ14" s="241"/>
      <c r="FA14" s="241"/>
      <c r="FB14" s="241"/>
      <c r="FC14" s="241"/>
      <c r="FD14" s="241"/>
      <c r="FE14" s="241"/>
      <c r="FF14" s="241"/>
      <c r="FG14" s="241"/>
      <c r="FH14" s="241"/>
      <c r="FI14" s="241"/>
      <c r="FJ14" s="241"/>
      <c r="FK14" s="241"/>
      <c r="FL14" s="241"/>
      <c r="FM14" s="241"/>
      <c r="FN14" s="241"/>
      <c r="FO14" s="241"/>
      <c r="FP14" s="241"/>
      <c r="FQ14" s="241"/>
      <c r="FR14" s="241"/>
      <c r="FS14" s="241"/>
      <c r="FT14" s="241"/>
      <c r="FU14" s="241"/>
      <c r="FV14" s="241"/>
      <c r="FW14" s="241"/>
      <c r="FX14" s="241"/>
      <c r="FY14" s="241"/>
      <c r="FZ14" s="241"/>
      <c r="GA14" s="241"/>
      <c r="GB14" s="241"/>
      <c r="GC14" s="241"/>
      <c r="GD14" s="241"/>
      <c r="GE14" s="241"/>
      <c r="GF14" s="241"/>
      <c r="GG14" s="241"/>
      <c r="GH14" s="241"/>
      <c r="GI14" s="241"/>
      <c r="GJ14" s="241"/>
      <c r="GK14" s="241"/>
      <c r="GL14" s="241"/>
      <c r="GM14" s="241"/>
      <c r="GN14" s="241"/>
      <c r="GO14" s="241"/>
      <c r="GP14" s="241"/>
      <c r="GQ14" s="241"/>
      <c r="GR14" s="241"/>
      <c r="GS14" s="241"/>
      <c r="GT14" s="241"/>
      <c r="GU14" s="241"/>
      <c r="GV14" s="241"/>
      <c r="GW14" s="241"/>
      <c r="GX14" s="241"/>
      <c r="GY14" s="241"/>
      <c r="GZ14" s="241"/>
      <c r="HA14" s="241"/>
      <c r="HB14" s="241"/>
      <c r="HC14" s="241"/>
      <c r="HD14" s="241"/>
      <c r="HE14" s="241"/>
      <c r="HF14" s="241"/>
      <c r="HG14" s="241"/>
      <c r="HH14" s="241"/>
      <c r="HI14" s="241"/>
      <c r="HJ14" s="241"/>
      <c r="HK14" s="241"/>
      <c r="HL14" s="241"/>
      <c r="HM14" s="241"/>
      <c r="HN14" s="241"/>
      <c r="HO14" s="241"/>
      <c r="HP14" s="241"/>
      <c r="HQ14" s="241"/>
      <c r="HR14" s="241"/>
      <c r="HS14" s="241"/>
      <c r="HT14" s="241"/>
      <c r="HU14" s="241"/>
      <c r="HV14" s="241"/>
      <c r="HW14" s="241"/>
      <c r="HX14" s="241"/>
      <c r="HY14" s="241"/>
      <c r="HZ14" s="241"/>
      <c r="IA14" s="241"/>
      <c r="IB14" s="241"/>
      <c r="IC14" s="241"/>
      <c r="ID14" s="241"/>
      <c r="IE14" s="241"/>
      <c r="IF14" s="241"/>
      <c r="IG14" s="241"/>
      <c r="IH14" s="241"/>
      <c r="II14" s="241"/>
      <c r="IJ14" s="241"/>
      <c r="IK14" s="241"/>
      <c r="IL14" s="241"/>
      <c r="IM14" s="241"/>
      <c r="IN14" s="241"/>
      <c r="IO14" s="241"/>
      <c r="IP14" s="241"/>
      <c r="IQ14" s="241"/>
      <c r="IR14" s="241"/>
      <c r="IS14" s="241"/>
      <c r="IT14" s="241"/>
      <c r="IU14" s="241"/>
      <c r="IV14" s="241"/>
      <c r="IW14" s="241"/>
      <c r="IX14" s="241"/>
      <c r="IY14" s="241"/>
      <c r="IZ14" s="241"/>
      <c r="JA14" s="241"/>
      <c r="JB14" s="241"/>
      <c r="JC14" s="241"/>
      <c r="JD14" s="241"/>
      <c r="JE14" s="241"/>
      <c r="JF14" s="241"/>
      <c r="JG14" s="241"/>
      <c r="JH14" s="241"/>
      <c r="JI14" s="241"/>
      <c r="JJ14" s="241"/>
      <c r="JK14" s="241"/>
      <c r="JL14" s="241"/>
      <c r="JM14" s="241"/>
      <c r="JN14" s="241"/>
      <c r="JO14" s="241"/>
      <c r="JP14" s="241"/>
      <c r="JQ14" s="241"/>
      <c r="JR14" s="241"/>
      <c r="JS14" s="241"/>
      <c r="JT14" s="241"/>
      <c r="JU14" s="241"/>
      <c r="JV14" s="241"/>
      <c r="JW14" s="241"/>
      <c r="JX14" s="241"/>
      <c r="JY14" s="241"/>
      <c r="JZ14" s="241"/>
      <c r="KA14" s="241"/>
      <c r="KB14" s="241"/>
      <c r="KC14" s="241"/>
      <c r="KD14" s="241"/>
      <c r="KE14" s="241"/>
      <c r="KF14" s="241"/>
      <c r="KG14" s="241"/>
      <c r="KH14" s="241"/>
      <c r="KI14" s="241"/>
      <c r="KJ14" s="241"/>
      <c r="KK14" s="241"/>
      <c r="KL14" s="241"/>
      <c r="KM14" s="241"/>
      <c r="KN14" s="241"/>
      <c r="KO14" s="241"/>
      <c r="KP14" s="241"/>
      <c r="KQ14" s="241"/>
      <c r="KR14" s="241"/>
      <c r="KS14" s="241"/>
      <c r="KT14" s="241"/>
      <c r="KU14" s="241"/>
      <c r="KV14" s="241"/>
      <c r="KW14" s="241"/>
      <c r="KX14" s="241"/>
      <c r="KY14" s="241"/>
      <c r="KZ14" s="241"/>
      <c r="LA14" s="241"/>
      <c r="LB14" s="241"/>
      <c r="LC14" s="241"/>
      <c r="LD14" s="241"/>
      <c r="LE14" s="241"/>
      <c r="LF14" s="241"/>
      <c r="LG14" s="241"/>
      <c r="LH14" s="241"/>
      <c r="LI14" s="241"/>
      <c r="LJ14" s="241"/>
      <c r="LK14" s="241"/>
      <c r="LL14" s="241"/>
      <c r="LM14" s="241"/>
      <c r="LN14" s="241"/>
      <c r="LO14" s="241"/>
      <c r="LP14" s="241"/>
      <c r="LQ14" s="241"/>
      <c r="LR14" s="241"/>
      <c r="LS14" s="241"/>
      <c r="LT14" s="241"/>
      <c r="LU14" s="241"/>
      <c r="LV14" s="241"/>
      <c r="LW14" s="241"/>
      <c r="LX14" s="241"/>
      <c r="LY14" s="241"/>
      <c r="LZ14" s="241"/>
      <c r="MA14" s="241"/>
      <c r="MB14" s="241"/>
      <c r="MC14" s="241"/>
      <c r="MD14" s="241"/>
      <c r="ME14" s="241"/>
      <c r="MF14" s="241"/>
      <c r="MG14" s="241"/>
      <c r="MH14" s="241"/>
      <c r="MI14" s="241"/>
      <c r="MJ14" s="241"/>
      <c r="MK14" s="241"/>
      <c r="ML14" s="241"/>
      <c r="MM14" s="241"/>
      <c r="MN14" s="241"/>
      <c r="MO14" s="241"/>
      <c r="MP14" s="241"/>
      <c r="MQ14" s="241"/>
      <c r="MR14" s="241"/>
      <c r="MS14" s="241"/>
      <c r="MT14" s="241"/>
      <c r="MU14" s="241"/>
      <c r="MV14" s="241"/>
      <c r="MW14" s="241"/>
      <c r="MX14" s="241"/>
      <c r="MY14" s="241"/>
      <c r="MZ14" s="241"/>
      <c r="NA14" s="241"/>
      <c r="NB14" s="241"/>
      <c r="NC14" s="241"/>
      <c r="ND14" s="241"/>
      <c r="NE14" s="241"/>
      <c r="NF14" s="241"/>
      <c r="NG14" s="241"/>
      <c r="NH14" s="241"/>
      <c r="NI14" s="241"/>
      <c r="NJ14" s="241"/>
      <c r="NK14" s="241"/>
      <c r="NL14" s="241"/>
      <c r="NM14" s="241"/>
      <c r="NN14" s="241"/>
      <c r="NO14" s="241"/>
      <c r="NP14" s="241"/>
      <c r="NQ14" s="241"/>
      <c r="NR14" s="241"/>
      <c r="NS14" s="241"/>
      <c r="NT14" s="241"/>
      <c r="NU14" s="241"/>
      <c r="NV14" s="241"/>
      <c r="NW14" s="241"/>
      <c r="NX14" s="241"/>
      <c r="NY14" s="241"/>
      <c r="NZ14" s="241"/>
      <c r="OA14" s="241"/>
      <c r="OB14" s="241"/>
      <c r="OC14" s="241"/>
      <c r="OD14" s="241"/>
      <c r="OE14" s="241"/>
      <c r="OF14" s="241"/>
      <c r="OG14" s="241"/>
      <c r="OH14" s="241"/>
      <c r="OI14" s="241"/>
      <c r="OJ14" s="241"/>
      <c r="OK14" s="241"/>
      <c r="OL14" s="241"/>
      <c r="OM14" s="241"/>
      <c r="ON14" s="241"/>
      <c r="OO14" s="241"/>
      <c r="OP14" s="241"/>
      <c r="OQ14" s="241"/>
      <c r="OR14" s="241"/>
      <c r="OS14" s="241"/>
      <c r="OT14" s="241"/>
      <c r="OU14" s="241"/>
      <c r="OV14" s="241"/>
      <c r="OW14" s="241"/>
      <c r="OX14" s="241"/>
      <c r="OY14" s="241"/>
      <c r="OZ14" s="241"/>
      <c r="PA14" s="241"/>
      <c r="PB14" s="241"/>
      <c r="PC14" s="241"/>
      <c r="PD14" s="241"/>
      <c r="PE14" s="241"/>
      <c r="PF14" s="241"/>
      <c r="PG14" s="241"/>
      <c r="PH14" s="241"/>
      <c r="PI14" s="241"/>
      <c r="PJ14" s="241"/>
      <c r="PK14" s="241"/>
      <c r="PL14" s="241"/>
      <c r="PM14" s="241"/>
      <c r="PN14" s="241"/>
      <c r="PO14" s="241"/>
      <c r="PP14" s="241"/>
      <c r="PQ14" s="241"/>
      <c r="PR14" s="241"/>
      <c r="PS14" s="241"/>
      <c r="PT14" s="241"/>
      <c r="PU14" s="241"/>
      <c r="PV14" s="241"/>
      <c r="PW14" s="241"/>
      <c r="PX14" s="241"/>
      <c r="PY14" s="241"/>
      <c r="PZ14" s="241"/>
      <c r="QA14" s="241"/>
      <c r="QB14" s="241"/>
      <c r="QC14" s="241"/>
      <c r="QD14" s="241"/>
      <c r="QE14" s="241"/>
      <c r="QF14" s="241"/>
      <c r="QG14" s="241"/>
      <c r="QH14" s="241"/>
      <c r="QI14" s="241"/>
      <c r="QJ14" s="241"/>
      <c r="QK14" s="241"/>
      <c r="QL14" s="241"/>
      <c r="QM14" s="241"/>
      <c r="QN14" s="241"/>
      <c r="QO14" s="241"/>
      <c r="QP14" s="241"/>
      <c r="QQ14" s="241"/>
      <c r="QR14" s="241"/>
      <c r="QS14" s="241"/>
      <c r="QT14" s="241"/>
      <c r="QU14" s="241"/>
      <c r="QV14" s="241"/>
      <c r="QW14" s="241"/>
      <c r="QX14" s="241"/>
      <c r="QY14" s="241"/>
      <c r="QZ14" s="241"/>
      <c r="RA14" s="241"/>
      <c r="RB14" s="241"/>
      <c r="RC14" s="241"/>
      <c r="RD14" s="241"/>
      <c r="RE14" s="241"/>
      <c r="RF14" s="241"/>
      <c r="RG14" s="241"/>
      <c r="RH14" s="241"/>
      <c r="RI14" s="241"/>
      <c r="RJ14" s="241"/>
      <c r="RK14" s="241"/>
      <c r="RL14" s="241"/>
      <c r="RM14" s="241"/>
      <c r="RN14" s="241"/>
      <c r="RO14" s="241"/>
      <c r="RP14" s="241"/>
      <c r="RQ14" s="241"/>
      <c r="RR14" s="241"/>
      <c r="RS14" s="241"/>
      <c r="RT14" s="241"/>
      <c r="RU14" s="241"/>
      <c r="RV14" s="241"/>
      <c r="RW14" s="241"/>
      <c r="RX14" s="241"/>
      <c r="RY14" s="241"/>
      <c r="RZ14" s="241"/>
      <c r="SA14" s="241"/>
      <c r="SB14" s="241"/>
      <c r="SC14" s="241"/>
      <c r="SD14" s="241"/>
      <c r="SE14" s="241"/>
      <c r="SF14" s="241"/>
      <c r="SG14" s="241"/>
      <c r="SH14" s="241"/>
      <c r="SI14" s="241"/>
      <c r="SJ14" s="241"/>
      <c r="SK14" s="241"/>
      <c r="SL14" s="241"/>
      <c r="SM14" s="241"/>
      <c r="SN14" s="241"/>
      <c r="SO14" s="241"/>
      <c r="SP14" s="241"/>
      <c r="SQ14" s="241"/>
      <c r="SR14" s="241"/>
      <c r="SS14" s="241"/>
      <c r="ST14" s="241"/>
      <c r="SU14" s="241"/>
      <c r="SV14" s="241"/>
      <c r="SW14" s="241"/>
      <c r="SX14" s="241"/>
      <c r="SY14" s="241"/>
      <c r="SZ14" s="241"/>
      <c r="TA14" s="241"/>
      <c r="TB14" s="241"/>
      <c r="TC14" s="241"/>
      <c r="TD14" s="241"/>
      <c r="TE14" s="241"/>
      <c r="TF14" s="241"/>
      <c r="TG14" s="241"/>
      <c r="TH14" s="241"/>
      <c r="TI14" s="241"/>
      <c r="TJ14" s="241"/>
      <c r="TK14" s="241"/>
      <c r="TL14" s="241"/>
      <c r="TM14" s="241"/>
      <c r="TN14" s="241"/>
      <c r="TO14" s="241"/>
      <c r="TP14" s="241"/>
      <c r="TQ14" s="241"/>
      <c r="TR14" s="241"/>
      <c r="TS14" s="241"/>
      <c r="TT14" s="241"/>
      <c r="TU14" s="241"/>
      <c r="TV14" s="241"/>
      <c r="TW14" s="241"/>
      <c r="TX14" s="241"/>
      <c r="TY14" s="241"/>
      <c r="TZ14" s="241"/>
      <c r="UA14" s="241"/>
      <c r="UB14" s="241"/>
      <c r="UC14" s="241"/>
      <c r="UD14" s="241"/>
      <c r="UE14" s="241"/>
      <c r="UF14" s="241"/>
      <c r="UG14" s="241"/>
      <c r="UH14" s="241"/>
      <c r="UI14" s="241"/>
      <c r="UJ14" s="241"/>
      <c r="UK14" s="241"/>
      <c r="UL14" s="241"/>
      <c r="UM14" s="241"/>
      <c r="UN14" s="241"/>
      <c r="UO14" s="241"/>
      <c r="UP14" s="241"/>
      <c r="UQ14" s="241"/>
      <c r="UR14" s="241"/>
      <c r="US14" s="241"/>
      <c r="UT14" s="241"/>
      <c r="UU14" s="241"/>
      <c r="UV14" s="241"/>
      <c r="UW14" s="241"/>
      <c r="UX14" s="241"/>
      <c r="UY14" s="241"/>
      <c r="UZ14" s="241"/>
      <c r="VA14" s="241"/>
      <c r="VB14" s="241"/>
      <c r="VC14" s="241"/>
      <c r="VD14" s="241"/>
      <c r="VE14" s="241"/>
      <c r="VF14" s="241"/>
      <c r="VG14" s="241"/>
      <c r="VH14" s="241"/>
      <c r="VI14" s="241"/>
      <c r="VJ14" s="241"/>
      <c r="VK14" s="241"/>
      <c r="VL14" s="241"/>
      <c r="VM14" s="241"/>
      <c r="VN14" s="241"/>
      <c r="VO14" s="241"/>
      <c r="VP14" s="241"/>
      <c r="VQ14" s="241"/>
      <c r="VR14" s="241"/>
      <c r="VS14" s="241"/>
      <c r="VT14" s="241"/>
      <c r="VU14" s="241"/>
      <c r="VV14" s="241"/>
      <c r="VW14" s="241"/>
      <c r="VX14" s="241"/>
      <c r="VY14" s="241"/>
      <c r="VZ14" s="241"/>
      <c r="WA14" s="241"/>
      <c r="WB14" s="241"/>
      <c r="WC14" s="241"/>
      <c r="WD14" s="241"/>
      <c r="WE14" s="241"/>
      <c r="WF14" s="241"/>
      <c r="WG14" s="241"/>
      <c r="WH14" s="241"/>
      <c r="WI14" s="241"/>
      <c r="WJ14" s="241"/>
      <c r="WK14" s="241"/>
      <c r="WL14" s="241"/>
      <c r="WM14" s="241"/>
      <c r="WN14" s="241"/>
      <c r="WO14" s="241"/>
      <c r="WP14" s="241"/>
      <c r="WQ14" s="241"/>
      <c r="WR14" s="241"/>
      <c r="WS14" s="241"/>
      <c r="WT14" s="241"/>
      <c r="WU14" s="241"/>
      <c r="WV14" s="241"/>
      <c r="WW14" s="241"/>
      <c r="WX14" s="241"/>
      <c r="WY14" s="241"/>
      <c r="WZ14" s="241"/>
      <c r="XA14" s="241"/>
      <c r="XB14" s="241"/>
      <c r="XC14" s="241"/>
      <c r="XD14" s="241"/>
      <c r="XE14" s="241"/>
      <c r="XF14" s="241"/>
      <c r="XG14" s="241"/>
      <c r="XH14" s="241"/>
      <c r="XI14" s="241"/>
      <c r="XJ14" s="241"/>
      <c r="XK14" s="241"/>
      <c r="XL14" s="241"/>
      <c r="XM14" s="241"/>
      <c r="XN14" s="241"/>
      <c r="XO14" s="241"/>
      <c r="XP14" s="241"/>
      <c r="XQ14" s="241"/>
      <c r="XR14" s="241"/>
      <c r="XS14" s="241"/>
      <c r="XT14" s="241"/>
      <c r="XU14" s="241"/>
      <c r="XV14" s="241"/>
      <c r="XW14" s="241"/>
      <c r="XX14" s="241"/>
      <c r="XY14" s="241"/>
      <c r="XZ14" s="241"/>
      <c r="YA14" s="241"/>
      <c r="YB14" s="241"/>
      <c r="YC14" s="241"/>
      <c r="YD14" s="241"/>
      <c r="YE14" s="241"/>
      <c r="YF14" s="241"/>
      <c r="YG14" s="241"/>
      <c r="YH14" s="241"/>
      <c r="YI14" s="241"/>
      <c r="YJ14" s="241"/>
      <c r="YK14" s="241"/>
      <c r="YL14" s="241"/>
      <c r="YM14" s="241"/>
      <c r="YN14" s="241"/>
      <c r="YO14" s="241"/>
      <c r="YP14" s="241"/>
      <c r="YQ14" s="241"/>
      <c r="YR14" s="241"/>
      <c r="YS14" s="241"/>
      <c r="YT14" s="241"/>
      <c r="YU14" s="241"/>
      <c r="YV14" s="241"/>
      <c r="YW14" s="241"/>
      <c r="YX14" s="241"/>
      <c r="YY14" s="241"/>
      <c r="YZ14" s="241"/>
      <c r="ZA14" s="241"/>
      <c r="ZB14" s="241"/>
      <c r="ZC14" s="241"/>
      <c r="ZD14" s="241"/>
      <c r="ZE14" s="241"/>
      <c r="ZF14" s="241"/>
      <c r="ZG14" s="241"/>
      <c r="ZH14" s="241"/>
      <c r="ZI14" s="241"/>
      <c r="ZJ14" s="241"/>
      <c r="ZK14" s="241"/>
      <c r="ZL14" s="241"/>
      <c r="ZM14" s="241"/>
      <c r="ZN14" s="241"/>
      <c r="ZO14" s="241"/>
      <c r="ZP14" s="241"/>
      <c r="ZQ14" s="241"/>
      <c r="ZR14" s="241"/>
      <c r="ZS14" s="241"/>
      <c r="ZT14" s="241"/>
      <c r="ZU14" s="241"/>
      <c r="ZV14" s="241"/>
      <c r="ZW14" s="241"/>
      <c r="ZX14" s="241"/>
      <c r="ZY14" s="241"/>
      <c r="ZZ14" s="241"/>
      <c r="AAA14" s="241"/>
      <c r="AAB14" s="241"/>
      <c r="AAC14" s="241"/>
      <c r="AAD14" s="241"/>
      <c r="AAE14" s="241"/>
      <c r="AAF14" s="241"/>
      <c r="AAG14" s="241"/>
      <c r="AAH14" s="241"/>
      <c r="AAI14" s="241"/>
      <c r="AAJ14" s="241"/>
      <c r="AAK14" s="241"/>
      <c r="AAL14" s="241"/>
      <c r="AAM14" s="241"/>
      <c r="AAN14" s="241"/>
      <c r="AAO14" s="241"/>
      <c r="AAP14" s="241"/>
      <c r="AAQ14" s="241"/>
      <c r="AAR14" s="241"/>
      <c r="AAS14" s="241"/>
      <c r="AAT14" s="241"/>
      <c r="AAU14" s="241"/>
      <c r="AAV14" s="241"/>
      <c r="AAW14" s="241"/>
      <c r="AAX14" s="241"/>
      <c r="AAY14" s="241"/>
      <c r="AAZ14" s="241"/>
      <c r="ABA14" s="241"/>
      <c r="ABB14" s="241"/>
      <c r="ABC14" s="241"/>
      <c r="ABD14" s="241"/>
      <c r="ABE14" s="241"/>
      <c r="ABF14" s="241"/>
      <c r="ABG14" s="241"/>
      <c r="ABH14" s="241"/>
      <c r="ABI14" s="241"/>
      <c r="ABJ14" s="241"/>
      <c r="ABK14" s="241"/>
      <c r="ABL14" s="241"/>
      <c r="ABM14" s="241"/>
      <c r="ABN14" s="241"/>
      <c r="ABO14" s="241"/>
      <c r="ABP14" s="241"/>
      <c r="ABQ14" s="241"/>
      <c r="ABR14" s="241"/>
      <c r="ABS14" s="241"/>
      <c r="ABT14" s="241"/>
      <c r="ABU14" s="241"/>
      <c r="ABV14" s="241"/>
      <c r="ABW14" s="241"/>
      <c r="ABX14" s="241"/>
      <c r="ABY14" s="241"/>
      <c r="ABZ14" s="241"/>
      <c r="ACA14" s="241"/>
      <c r="ACB14" s="241"/>
      <c r="ACC14" s="241"/>
      <c r="ACD14" s="241"/>
      <c r="ACE14" s="241"/>
      <c r="ACF14" s="241"/>
      <c r="ACG14" s="241"/>
      <c r="ACH14" s="241"/>
      <c r="ACI14" s="241"/>
      <c r="ACJ14" s="241"/>
      <c r="ACK14" s="241"/>
      <c r="ACL14" s="241"/>
      <c r="ACM14" s="241"/>
      <c r="ACN14" s="241"/>
      <c r="ACO14" s="241"/>
      <c r="ACP14" s="241"/>
      <c r="ACQ14" s="241"/>
      <c r="ACR14" s="241"/>
      <c r="ACS14" s="241"/>
      <c r="ACT14" s="241"/>
      <c r="ACU14" s="241"/>
      <c r="ACV14" s="241"/>
      <c r="ACW14" s="241"/>
      <c r="ACX14" s="241"/>
      <c r="ACY14" s="241"/>
      <c r="ACZ14" s="241"/>
      <c r="ADA14" s="241"/>
      <c r="ADB14" s="241"/>
      <c r="ADC14" s="241"/>
      <c r="ADD14" s="241"/>
      <c r="ADE14" s="241"/>
      <c r="ADF14" s="241"/>
      <c r="ADG14" s="241"/>
      <c r="ADH14" s="241"/>
      <c r="ADI14" s="241"/>
      <c r="ADJ14" s="241"/>
      <c r="ADK14" s="241"/>
      <c r="ADL14" s="241"/>
      <c r="ADM14" s="241"/>
      <c r="ADN14" s="241"/>
      <c r="ADO14" s="241"/>
      <c r="ADP14" s="241"/>
      <c r="ADQ14" s="241"/>
      <c r="ADR14" s="241"/>
      <c r="ADS14" s="241"/>
      <c r="ADT14" s="241"/>
      <c r="ADU14" s="241"/>
      <c r="ADV14" s="241"/>
      <c r="ADW14" s="241"/>
      <c r="ADX14" s="241"/>
      <c r="ADY14" s="241"/>
      <c r="ADZ14" s="241"/>
      <c r="AEA14" s="241"/>
      <c r="AEB14" s="241"/>
      <c r="AEC14" s="241"/>
      <c r="AED14" s="241"/>
      <c r="AEE14" s="241"/>
      <c r="AEF14" s="241"/>
      <c r="AEG14" s="241"/>
      <c r="AEH14" s="241"/>
      <c r="AEI14" s="241"/>
      <c r="AEJ14" s="241"/>
      <c r="AEK14" s="241"/>
      <c r="AEL14" s="241"/>
      <c r="AEM14" s="241"/>
      <c r="AEN14" s="241"/>
      <c r="AEO14" s="241"/>
      <c r="AEP14" s="241"/>
      <c r="AEQ14" s="241"/>
      <c r="AER14" s="241"/>
      <c r="AES14" s="241"/>
      <c r="AET14" s="241"/>
      <c r="AEU14" s="241"/>
      <c r="AEV14" s="241"/>
      <c r="AEW14" s="241"/>
      <c r="AEX14" s="241"/>
      <c r="AEY14" s="241"/>
      <c r="AEZ14" s="241"/>
      <c r="AFA14" s="241"/>
      <c r="AFB14" s="241"/>
      <c r="AFC14" s="241"/>
      <c r="AFD14" s="241"/>
      <c r="AFE14" s="241"/>
      <c r="AFF14" s="241"/>
      <c r="AFG14" s="241"/>
      <c r="AFH14" s="241"/>
      <c r="AFI14" s="241"/>
      <c r="AFJ14" s="241"/>
      <c r="AFK14" s="241"/>
      <c r="AFL14" s="241"/>
      <c r="AFM14" s="241"/>
      <c r="AFN14" s="241"/>
      <c r="AFO14" s="241"/>
      <c r="AFP14" s="241"/>
      <c r="AFQ14" s="241"/>
      <c r="AFR14" s="241"/>
      <c r="AFS14" s="241"/>
      <c r="AFT14" s="241"/>
      <c r="AFU14" s="241"/>
      <c r="AFV14" s="241"/>
      <c r="AFW14" s="241"/>
      <c r="AFX14" s="241"/>
      <c r="AFY14" s="241"/>
      <c r="AFZ14" s="241"/>
      <c r="AGA14" s="241"/>
      <c r="AGB14" s="241"/>
      <c r="AGC14" s="241"/>
      <c r="AGD14" s="241"/>
      <c r="AGE14" s="241"/>
      <c r="AGF14" s="241"/>
      <c r="AGG14" s="241"/>
      <c r="AGH14" s="241"/>
      <c r="AGI14" s="241"/>
      <c r="AGJ14" s="241"/>
      <c r="AGK14" s="241"/>
      <c r="AGL14" s="241"/>
      <c r="AGM14" s="241"/>
      <c r="AGN14" s="241"/>
      <c r="AGO14" s="241"/>
      <c r="AGP14" s="241"/>
      <c r="AGQ14" s="241"/>
      <c r="AGR14" s="241"/>
      <c r="AGS14" s="241"/>
      <c r="AGT14" s="241"/>
      <c r="AGU14" s="241"/>
      <c r="AGV14" s="241"/>
      <c r="AGW14" s="241"/>
      <c r="AGX14" s="241"/>
      <c r="AGY14" s="241"/>
      <c r="AGZ14" s="241"/>
      <c r="AHA14" s="241"/>
    </row>
    <row r="15" spans="1:885" ht="71.400000000000006" customHeight="1" x14ac:dyDescent="0.3">
      <c r="A15" s="242">
        <v>42053</v>
      </c>
      <c r="B15" s="256">
        <v>381805</v>
      </c>
      <c r="C15" s="249" t="s">
        <v>80</v>
      </c>
      <c r="D15" s="249"/>
      <c r="E15" s="249" t="s">
        <v>82</v>
      </c>
      <c r="F15" s="253" t="s">
        <v>100</v>
      </c>
      <c r="G15" s="249"/>
      <c r="H15" s="249"/>
      <c r="I15" s="249"/>
      <c r="J15" s="246" t="s">
        <v>101</v>
      </c>
      <c r="K15" s="257" t="s">
        <v>102</v>
      </c>
      <c r="L15" s="261" t="s">
        <v>103</v>
      </c>
      <c r="M15" s="256" t="s">
        <v>93</v>
      </c>
      <c r="N15" s="302">
        <v>42056</v>
      </c>
      <c r="O15" s="243"/>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7"/>
      <c r="CA15" s="247"/>
      <c r="CB15" s="247"/>
      <c r="CC15" s="247"/>
      <c r="CD15" s="247"/>
      <c r="CE15" s="247"/>
      <c r="CF15" s="247"/>
      <c r="CG15" s="247"/>
      <c r="CH15" s="247"/>
      <c r="CI15" s="247"/>
      <c r="CJ15" s="247"/>
      <c r="CK15" s="247"/>
      <c r="CL15" s="247"/>
      <c r="CM15" s="247"/>
      <c r="CN15" s="247"/>
      <c r="CO15" s="247"/>
      <c r="CP15" s="247"/>
      <c r="CQ15" s="247"/>
      <c r="CR15" s="247"/>
      <c r="CS15" s="247"/>
      <c r="CT15" s="247"/>
      <c r="CU15" s="247"/>
      <c r="CV15" s="247"/>
      <c r="CW15" s="247"/>
      <c r="CX15" s="247"/>
      <c r="CY15" s="247"/>
      <c r="CZ15" s="247"/>
      <c r="DA15" s="247"/>
      <c r="DB15" s="247"/>
      <c r="DC15" s="247"/>
      <c r="DD15" s="247"/>
      <c r="DE15" s="247"/>
      <c r="DF15" s="247"/>
      <c r="DG15" s="247"/>
      <c r="DH15" s="247"/>
      <c r="DI15" s="247"/>
      <c r="DJ15" s="247"/>
      <c r="DK15" s="247"/>
      <c r="DL15" s="247"/>
      <c r="DM15" s="247"/>
      <c r="DN15" s="247"/>
      <c r="DO15" s="247"/>
      <c r="DP15" s="247"/>
      <c r="DQ15" s="247"/>
      <c r="DR15" s="247"/>
      <c r="DS15" s="247"/>
      <c r="DT15" s="247"/>
      <c r="DU15" s="247"/>
      <c r="DV15" s="247"/>
      <c r="DW15" s="247"/>
      <c r="DX15" s="247"/>
      <c r="DY15" s="247"/>
      <c r="DZ15" s="247"/>
      <c r="EA15" s="247"/>
      <c r="EB15" s="247"/>
      <c r="EC15" s="247"/>
      <c r="ED15" s="247"/>
      <c r="EE15" s="247"/>
      <c r="EF15" s="247"/>
      <c r="EG15" s="247"/>
      <c r="EH15" s="247"/>
      <c r="EI15" s="247"/>
      <c r="EJ15" s="247"/>
      <c r="EK15" s="247"/>
      <c r="EL15" s="247"/>
      <c r="EM15" s="247"/>
      <c r="EN15" s="247"/>
      <c r="EO15" s="247"/>
      <c r="EP15" s="247"/>
      <c r="EQ15" s="247"/>
      <c r="ER15" s="247"/>
      <c r="ES15" s="247"/>
      <c r="ET15" s="247"/>
      <c r="EU15" s="247"/>
      <c r="EV15" s="247"/>
      <c r="EW15" s="247"/>
      <c r="EX15" s="247"/>
      <c r="EY15" s="247"/>
      <c r="EZ15" s="247"/>
      <c r="FA15" s="247"/>
      <c r="FB15" s="247"/>
      <c r="FC15" s="247"/>
      <c r="FD15" s="247"/>
      <c r="FE15" s="247"/>
      <c r="FF15" s="247"/>
      <c r="FG15" s="247"/>
      <c r="FH15" s="247"/>
      <c r="FI15" s="247"/>
      <c r="FJ15" s="247"/>
      <c r="FK15" s="247"/>
      <c r="FL15" s="247"/>
      <c r="FM15" s="247"/>
      <c r="FN15" s="247"/>
      <c r="FO15" s="247"/>
      <c r="FP15" s="247"/>
      <c r="FQ15" s="247"/>
      <c r="FR15" s="247"/>
      <c r="FS15" s="247"/>
      <c r="FT15" s="247"/>
      <c r="FU15" s="247"/>
      <c r="FV15" s="247"/>
      <c r="FW15" s="247"/>
      <c r="FX15" s="247"/>
      <c r="FY15" s="247"/>
      <c r="FZ15" s="247"/>
      <c r="GA15" s="247"/>
      <c r="GB15" s="247"/>
      <c r="GC15" s="247"/>
      <c r="GD15" s="247"/>
      <c r="GE15" s="247"/>
      <c r="GF15" s="247"/>
      <c r="GG15" s="247"/>
      <c r="GH15" s="247"/>
      <c r="GI15" s="247"/>
      <c r="GJ15" s="247"/>
      <c r="GK15" s="247"/>
      <c r="GL15" s="247"/>
      <c r="GM15" s="247"/>
      <c r="GN15" s="247"/>
      <c r="GO15" s="247"/>
      <c r="GP15" s="247"/>
      <c r="GQ15" s="247"/>
      <c r="GR15" s="247"/>
      <c r="GS15" s="247"/>
      <c r="GT15" s="247"/>
      <c r="GU15" s="247"/>
      <c r="GV15" s="247"/>
      <c r="GW15" s="247"/>
      <c r="GX15" s="247"/>
      <c r="GY15" s="247"/>
      <c r="GZ15" s="247"/>
      <c r="HA15" s="247"/>
      <c r="HB15" s="247"/>
      <c r="HC15" s="247"/>
      <c r="HD15" s="247"/>
      <c r="HE15" s="247"/>
      <c r="HF15" s="247"/>
      <c r="HG15" s="247"/>
      <c r="HH15" s="247"/>
      <c r="HI15" s="247"/>
      <c r="HJ15" s="247"/>
      <c r="HK15" s="247"/>
      <c r="HL15" s="247"/>
      <c r="HM15" s="247"/>
      <c r="HN15" s="247"/>
      <c r="HO15" s="247"/>
      <c r="HP15" s="247"/>
      <c r="HQ15" s="247"/>
      <c r="HR15" s="247"/>
      <c r="HS15" s="247"/>
      <c r="HT15" s="247"/>
      <c r="HU15" s="247"/>
      <c r="HV15" s="247"/>
      <c r="HW15" s="247"/>
      <c r="HX15" s="247"/>
      <c r="HY15" s="247"/>
      <c r="HZ15" s="247"/>
      <c r="IA15" s="247"/>
      <c r="IB15" s="247"/>
      <c r="IC15" s="247"/>
      <c r="ID15" s="247"/>
      <c r="IE15" s="247"/>
      <c r="IF15" s="247"/>
      <c r="IG15" s="247"/>
      <c r="IH15" s="247"/>
      <c r="II15" s="247"/>
      <c r="IJ15" s="247"/>
      <c r="IK15" s="247"/>
      <c r="IL15" s="247"/>
      <c r="IM15" s="247"/>
      <c r="IN15" s="247"/>
      <c r="IO15" s="247"/>
      <c r="IP15" s="247"/>
      <c r="IQ15" s="247"/>
      <c r="IR15" s="247"/>
      <c r="IS15" s="247"/>
      <c r="IT15" s="247"/>
      <c r="IU15" s="247"/>
      <c r="IV15" s="247"/>
      <c r="IW15" s="247"/>
      <c r="IX15" s="247"/>
      <c r="IY15" s="247"/>
      <c r="IZ15" s="247"/>
      <c r="JA15" s="247"/>
      <c r="JB15" s="247"/>
      <c r="JC15" s="247"/>
      <c r="JD15" s="247"/>
      <c r="JE15" s="247"/>
      <c r="JF15" s="247"/>
      <c r="JG15" s="247"/>
      <c r="JH15" s="247"/>
      <c r="JI15" s="247"/>
      <c r="JJ15" s="247"/>
      <c r="JK15" s="247"/>
      <c r="JL15" s="247"/>
      <c r="JM15" s="247"/>
      <c r="JN15" s="247"/>
      <c r="JO15" s="247"/>
      <c r="JP15" s="247"/>
      <c r="JQ15" s="247"/>
      <c r="JR15" s="247"/>
      <c r="JS15" s="247"/>
      <c r="JT15" s="247"/>
      <c r="JU15" s="247"/>
      <c r="JV15" s="247"/>
      <c r="JW15" s="247"/>
      <c r="JX15" s="247"/>
      <c r="JY15" s="247"/>
      <c r="JZ15" s="247"/>
      <c r="KA15" s="247"/>
      <c r="KB15" s="247"/>
      <c r="KC15" s="247"/>
      <c r="KD15" s="247"/>
      <c r="KE15" s="247"/>
      <c r="KF15" s="247"/>
      <c r="KG15" s="247"/>
      <c r="KH15" s="247"/>
      <c r="KI15" s="247"/>
      <c r="KJ15" s="247"/>
      <c r="KK15" s="247"/>
      <c r="KL15" s="247"/>
      <c r="KM15" s="247"/>
      <c r="KN15" s="247"/>
      <c r="KO15" s="247"/>
      <c r="KP15" s="247"/>
      <c r="KQ15" s="247"/>
      <c r="KR15" s="247"/>
      <c r="KS15" s="247"/>
      <c r="KT15" s="247"/>
      <c r="KU15" s="247"/>
      <c r="KV15" s="247"/>
      <c r="KW15" s="247"/>
      <c r="KX15" s="247"/>
      <c r="KY15" s="247"/>
      <c r="KZ15" s="247"/>
      <c r="LA15" s="247"/>
      <c r="LB15" s="247"/>
      <c r="LC15" s="247"/>
      <c r="LD15" s="247"/>
      <c r="LE15" s="247"/>
      <c r="LF15" s="247"/>
      <c r="LG15" s="247"/>
      <c r="LH15" s="247"/>
      <c r="LI15" s="247"/>
      <c r="LJ15" s="247"/>
      <c r="LK15" s="247"/>
      <c r="LL15" s="247"/>
      <c r="LM15" s="247"/>
      <c r="LN15" s="247"/>
      <c r="LO15" s="247"/>
      <c r="LP15" s="247"/>
      <c r="LQ15" s="247"/>
      <c r="LR15" s="247"/>
      <c r="LS15" s="247"/>
      <c r="LT15" s="247"/>
      <c r="LU15" s="247"/>
      <c r="LV15" s="247"/>
      <c r="LW15" s="247"/>
      <c r="LX15" s="247"/>
      <c r="LY15" s="247"/>
      <c r="LZ15" s="247"/>
      <c r="MA15" s="247"/>
      <c r="MB15" s="247"/>
      <c r="MC15" s="247"/>
      <c r="MD15" s="247"/>
      <c r="ME15" s="247"/>
      <c r="MF15" s="247"/>
      <c r="MG15" s="247"/>
      <c r="MH15" s="247"/>
      <c r="MI15" s="247"/>
      <c r="MJ15" s="247"/>
      <c r="MK15" s="247"/>
      <c r="ML15" s="247"/>
      <c r="MM15" s="247"/>
      <c r="MN15" s="247"/>
      <c r="MO15" s="247"/>
      <c r="MP15" s="247"/>
      <c r="MQ15" s="247"/>
      <c r="MR15" s="247"/>
      <c r="MS15" s="247"/>
      <c r="MT15" s="247"/>
      <c r="MU15" s="247"/>
      <c r="MV15" s="247"/>
      <c r="MW15" s="247"/>
      <c r="MX15" s="247"/>
      <c r="MY15" s="247"/>
      <c r="MZ15" s="247"/>
      <c r="NA15" s="247"/>
      <c r="NB15" s="247"/>
      <c r="NC15" s="247"/>
      <c r="ND15" s="247"/>
      <c r="NE15" s="247"/>
      <c r="NF15" s="247"/>
      <c r="NG15" s="247"/>
      <c r="NH15" s="247"/>
      <c r="NI15" s="247"/>
      <c r="NJ15" s="247"/>
      <c r="NK15" s="247"/>
      <c r="NL15" s="247"/>
      <c r="NM15" s="247"/>
      <c r="NN15" s="247"/>
      <c r="NO15" s="247"/>
      <c r="NP15" s="247"/>
      <c r="NQ15" s="247"/>
      <c r="NR15" s="247"/>
      <c r="NS15" s="247"/>
      <c r="NT15" s="247"/>
      <c r="NU15" s="247"/>
      <c r="NV15" s="247"/>
      <c r="NW15" s="247"/>
      <c r="NX15" s="247"/>
      <c r="NY15" s="247"/>
      <c r="NZ15" s="247"/>
      <c r="OA15" s="247"/>
      <c r="OB15" s="247"/>
      <c r="OC15" s="247"/>
      <c r="OD15" s="247"/>
      <c r="OE15" s="247"/>
      <c r="OF15" s="247"/>
      <c r="OG15" s="247"/>
      <c r="OH15" s="247"/>
      <c r="OI15" s="247"/>
      <c r="OJ15" s="247"/>
      <c r="OK15" s="247"/>
      <c r="OL15" s="247"/>
      <c r="OM15" s="247"/>
      <c r="ON15" s="247"/>
      <c r="OO15" s="247"/>
      <c r="OP15" s="247"/>
      <c r="OQ15" s="247"/>
      <c r="OR15" s="247"/>
      <c r="OS15" s="247"/>
      <c r="OT15" s="247"/>
      <c r="OU15" s="247"/>
      <c r="OV15" s="247"/>
      <c r="OW15" s="247"/>
      <c r="OX15" s="247"/>
      <c r="OY15" s="247"/>
      <c r="OZ15" s="247"/>
      <c r="PA15" s="247"/>
      <c r="PB15" s="247"/>
      <c r="PC15" s="247"/>
      <c r="PD15" s="247"/>
      <c r="PE15" s="247"/>
      <c r="PF15" s="247"/>
      <c r="PG15" s="247"/>
      <c r="PH15" s="247"/>
      <c r="PI15" s="247"/>
      <c r="PJ15" s="247"/>
      <c r="PK15" s="247"/>
      <c r="PL15" s="247"/>
      <c r="PM15" s="247"/>
      <c r="PN15" s="247"/>
      <c r="PO15" s="247"/>
      <c r="PP15" s="247"/>
      <c r="PQ15" s="247"/>
      <c r="PR15" s="247"/>
      <c r="PS15" s="247"/>
      <c r="PT15" s="247"/>
      <c r="PU15" s="247"/>
      <c r="PV15" s="247"/>
      <c r="PW15" s="247"/>
      <c r="PX15" s="247"/>
      <c r="PY15" s="247"/>
      <c r="PZ15" s="247"/>
      <c r="QA15" s="247"/>
      <c r="QB15" s="247"/>
      <c r="QC15" s="247"/>
      <c r="QD15" s="247"/>
      <c r="QE15" s="247"/>
      <c r="QF15" s="247"/>
      <c r="QG15" s="247"/>
      <c r="QH15" s="247"/>
      <c r="QI15" s="247"/>
      <c r="QJ15" s="247"/>
      <c r="QK15" s="247"/>
      <c r="QL15" s="247"/>
      <c r="QM15" s="247"/>
      <c r="QN15" s="247"/>
      <c r="QO15" s="247"/>
      <c r="QP15" s="247"/>
      <c r="QQ15" s="247"/>
      <c r="QR15" s="247"/>
      <c r="QS15" s="247"/>
      <c r="QT15" s="247"/>
      <c r="QU15" s="247"/>
      <c r="QV15" s="247"/>
      <c r="QW15" s="247"/>
      <c r="QX15" s="247"/>
      <c r="QY15" s="247"/>
      <c r="QZ15" s="247"/>
      <c r="RA15" s="247"/>
      <c r="RB15" s="247"/>
      <c r="RC15" s="247"/>
      <c r="RD15" s="247"/>
      <c r="RE15" s="247"/>
      <c r="RF15" s="247"/>
      <c r="RG15" s="247"/>
      <c r="RH15" s="247"/>
      <c r="RI15" s="247"/>
      <c r="RJ15" s="247"/>
      <c r="RK15" s="247"/>
      <c r="RL15" s="247"/>
      <c r="RM15" s="247"/>
      <c r="RN15" s="247"/>
      <c r="RO15" s="247"/>
      <c r="RP15" s="247"/>
      <c r="RQ15" s="247"/>
      <c r="RR15" s="247"/>
      <c r="RS15" s="247"/>
      <c r="RT15" s="247"/>
      <c r="RU15" s="247"/>
      <c r="RV15" s="247"/>
      <c r="RW15" s="247"/>
      <c r="RX15" s="247"/>
      <c r="RY15" s="247"/>
      <c r="RZ15" s="247"/>
      <c r="SA15" s="247"/>
      <c r="SB15" s="247"/>
      <c r="SC15" s="247"/>
      <c r="SD15" s="247"/>
      <c r="SE15" s="247"/>
      <c r="SF15" s="247"/>
      <c r="SG15" s="247"/>
      <c r="SH15" s="247"/>
      <c r="SI15" s="247"/>
      <c r="SJ15" s="247"/>
      <c r="SK15" s="247"/>
      <c r="SL15" s="247"/>
      <c r="SM15" s="247"/>
      <c r="SN15" s="247"/>
      <c r="SO15" s="247"/>
      <c r="SP15" s="247"/>
      <c r="SQ15" s="247"/>
      <c r="SR15" s="247"/>
      <c r="SS15" s="247"/>
      <c r="ST15" s="247"/>
      <c r="SU15" s="247"/>
      <c r="SV15" s="247"/>
      <c r="SW15" s="247"/>
      <c r="SX15" s="247"/>
      <c r="SY15" s="247"/>
      <c r="SZ15" s="247"/>
      <c r="TA15" s="247"/>
      <c r="TB15" s="247"/>
      <c r="TC15" s="247"/>
      <c r="TD15" s="247"/>
      <c r="TE15" s="247"/>
      <c r="TF15" s="247"/>
      <c r="TG15" s="247"/>
      <c r="TH15" s="247"/>
      <c r="TI15" s="247"/>
      <c r="TJ15" s="247"/>
      <c r="TK15" s="247"/>
      <c r="TL15" s="247"/>
      <c r="TM15" s="247"/>
      <c r="TN15" s="247"/>
      <c r="TO15" s="247"/>
      <c r="TP15" s="247"/>
      <c r="TQ15" s="247"/>
      <c r="TR15" s="247"/>
      <c r="TS15" s="247"/>
      <c r="TT15" s="247"/>
      <c r="TU15" s="247"/>
      <c r="TV15" s="247"/>
      <c r="TW15" s="247"/>
      <c r="TX15" s="247"/>
      <c r="TY15" s="247"/>
      <c r="TZ15" s="247"/>
      <c r="UA15" s="247"/>
      <c r="UB15" s="247"/>
      <c r="UC15" s="247"/>
      <c r="UD15" s="247"/>
      <c r="UE15" s="247"/>
      <c r="UF15" s="247"/>
      <c r="UG15" s="247"/>
      <c r="UH15" s="247"/>
      <c r="UI15" s="247"/>
      <c r="UJ15" s="247"/>
      <c r="UK15" s="247"/>
      <c r="UL15" s="247"/>
      <c r="UM15" s="247"/>
      <c r="UN15" s="247"/>
      <c r="UO15" s="247"/>
      <c r="UP15" s="247"/>
      <c r="UQ15" s="247"/>
      <c r="UR15" s="247"/>
      <c r="US15" s="247"/>
      <c r="UT15" s="247"/>
      <c r="UU15" s="247"/>
      <c r="UV15" s="247"/>
      <c r="UW15" s="247"/>
      <c r="UX15" s="247"/>
      <c r="UY15" s="247"/>
      <c r="UZ15" s="247"/>
      <c r="VA15" s="247"/>
      <c r="VB15" s="247"/>
      <c r="VC15" s="247"/>
      <c r="VD15" s="247"/>
      <c r="VE15" s="247"/>
      <c r="VF15" s="247"/>
      <c r="VG15" s="247"/>
      <c r="VH15" s="247"/>
      <c r="VI15" s="247"/>
      <c r="VJ15" s="247"/>
      <c r="VK15" s="247"/>
      <c r="VL15" s="247"/>
      <c r="VM15" s="247"/>
      <c r="VN15" s="247"/>
      <c r="VO15" s="247"/>
      <c r="VP15" s="247"/>
      <c r="VQ15" s="247"/>
      <c r="VR15" s="247"/>
      <c r="VS15" s="247"/>
      <c r="VT15" s="247"/>
      <c r="VU15" s="247"/>
      <c r="VV15" s="247"/>
      <c r="VW15" s="247"/>
      <c r="VX15" s="247"/>
      <c r="VY15" s="247"/>
      <c r="VZ15" s="247"/>
      <c r="WA15" s="247"/>
      <c r="WB15" s="247"/>
      <c r="WC15" s="247"/>
      <c r="WD15" s="247"/>
      <c r="WE15" s="247"/>
      <c r="WF15" s="247"/>
      <c r="WG15" s="247"/>
      <c r="WH15" s="247"/>
      <c r="WI15" s="247"/>
      <c r="WJ15" s="247"/>
      <c r="WK15" s="247"/>
      <c r="WL15" s="247"/>
      <c r="WM15" s="247"/>
      <c r="WN15" s="247"/>
      <c r="WO15" s="247"/>
      <c r="WP15" s="247"/>
      <c r="WQ15" s="247"/>
      <c r="WR15" s="247"/>
      <c r="WS15" s="247"/>
      <c r="WT15" s="247"/>
      <c r="WU15" s="247"/>
      <c r="WV15" s="247"/>
      <c r="WW15" s="247"/>
      <c r="WX15" s="247"/>
      <c r="WY15" s="247"/>
      <c r="WZ15" s="247"/>
      <c r="XA15" s="247"/>
      <c r="XB15" s="247"/>
      <c r="XC15" s="247"/>
      <c r="XD15" s="247"/>
      <c r="XE15" s="247"/>
      <c r="XF15" s="247"/>
      <c r="XG15" s="247"/>
      <c r="XH15" s="247"/>
      <c r="XI15" s="247"/>
      <c r="XJ15" s="247"/>
      <c r="XK15" s="247"/>
      <c r="XL15" s="247"/>
      <c r="XM15" s="247"/>
      <c r="XN15" s="247"/>
      <c r="XO15" s="247"/>
      <c r="XP15" s="247"/>
      <c r="XQ15" s="247"/>
      <c r="XR15" s="247"/>
      <c r="XS15" s="247"/>
      <c r="XT15" s="247"/>
      <c r="XU15" s="247"/>
      <c r="XV15" s="247"/>
      <c r="XW15" s="247"/>
      <c r="XX15" s="247"/>
      <c r="XY15" s="247"/>
      <c r="XZ15" s="247"/>
      <c r="YA15" s="247"/>
      <c r="YB15" s="247"/>
      <c r="YC15" s="247"/>
      <c r="YD15" s="247"/>
      <c r="YE15" s="247"/>
      <c r="YF15" s="247"/>
      <c r="YG15" s="247"/>
      <c r="YH15" s="247"/>
      <c r="YI15" s="247"/>
      <c r="YJ15" s="247"/>
      <c r="YK15" s="247"/>
      <c r="YL15" s="247"/>
      <c r="YM15" s="247"/>
      <c r="YN15" s="247"/>
      <c r="YO15" s="247"/>
      <c r="YP15" s="247"/>
      <c r="YQ15" s="247"/>
      <c r="YR15" s="247"/>
      <c r="YS15" s="247"/>
      <c r="YT15" s="247"/>
      <c r="YU15" s="247"/>
      <c r="YV15" s="247"/>
      <c r="YW15" s="247"/>
      <c r="YX15" s="247"/>
      <c r="YY15" s="247"/>
      <c r="YZ15" s="247"/>
      <c r="ZA15" s="247"/>
      <c r="ZB15" s="247"/>
      <c r="ZC15" s="247"/>
      <c r="ZD15" s="247"/>
      <c r="ZE15" s="247"/>
      <c r="ZF15" s="247"/>
      <c r="ZG15" s="247"/>
      <c r="ZH15" s="247"/>
      <c r="ZI15" s="247"/>
      <c r="ZJ15" s="247"/>
      <c r="ZK15" s="247"/>
      <c r="ZL15" s="247"/>
      <c r="ZM15" s="247"/>
      <c r="ZN15" s="247"/>
      <c r="ZO15" s="247"/>
      <c r="ZP15" s="247"/>
      <c r="ZQ15" s="247"/>
      <c r="ZR15" s="247"/>
      <c r="ZS15" s="247"/>
      <c r="ZT15" s="247"/>
      <c r="ZU15" s="247"/>
      <c r="ZV15" s="247"/>
      <c r="ZW15" s="247"/>
      <c r="ZX15" s="247"/>
      <c r="ZY15" s="247"/>
      <c r="ZZ15" s="247"/>
      <c r="AAA15" s="247"/>
      <c r="AAB15" s="247"/>
      <c r="AAC15" s="247"/>
      <c r="AAD15" s="247"/>
      <c r="AAE15" s="247"/>
      <c r="AAF15" s="247"/>
      <c r="AAG15" s="247"/>
      <c r="AAH15" s="247"/>
      <c r="AAI15" s="247"/>
      <c r="AAJ15" s="247"/>
      <c r="AAK15" s="247"/>
      <c r="AAL15" s="247"/>
      <c r="AAM15" s="247"/>
      <c r="AAN15" s="247"/>
      <c r="AAO15" s="247"/>
      <c r="AAP15" s="247"/>
      <c r="AAQ15" s="247"/>
      <c r="AAR15" s="247"/>
      <c r="AAS15" s="247"/>
      <c r="AAT15" s="247"/>
      <c r="AAU15" s="247"/>
      <c r="AAV15" s="247"/>
      <c r="AAW15" s="247"/>
      <c r="AAX15" s="247"/>
      <c r="AAY15" s="247"/>
      <c r="AAZ15" s="247"/>
      <c r="ABA15" s="247"/>
      <c r="ABB15" s="247"/>
      <c r="ABC15" s="247"/>
      <c r="ABD15" s="247"/>
      <c r="ABE15" s="247"/>
      <c r="ABF15" s="247"/>
      <c r="ABG15" s="247"/>
      <c r="ABH15" s="247"/>
      <c r="ABI15" s="247"/>
      <c r="ABJ15" s="247"/>
      <c r="ABK15" s="247"/>
      <c r="ABL15" s="247"/>
      <c r="ABM15" s="247"/>
      <c r="ABN15" s="247"/>
      <c r="ABO15" s="247"/>
      <c r="ABP15" s="247"/>
      <c r="ABQ15" s="247"/>
      <c r="ABR15" s="247"/>
      <c r="ABS15" s="247"/>
      <c r="ABT15" s="247"/>
      <c r="ABU15" s="247"/>
      <c r="ABV15" s="247"/>
      <c r="ABW15" s="247"/>
      <c r="ABX15" s="247"/>
      <c r="ABY15" s="247"/>
      <c r="ABZ15" s="247"/>
      <c r="ACA15" s="247"/>
      <c r="ACB15" s="247"/>
      <c r="ACC15" s="247"/>
      <c r="ACD15" s="247"/>
      <c r="ACE15" s="247"/>
      <c r="ACF15" s="247"/>
      <c r="ACG15" s="247"/>
      <c r="ACH15" s="247"/>
      <c r="ACI15" s="247"/>
      <c r="ACJ15" s="247"/>
      <c r="ACK15" s="247"/>
      <c r="ACL15" s="247"/>
      <c r="ACM15" s="247"/>
      <c r="ACN15" s="247"/>
      <c r="ACO15" s="247"/>
      <c r="ACP15" s="247"/>
      <c r="ACQ15" s="247"/>
      <c r="ACR15" s="247"/>
      <c r="ACS15" s="247"/>
      <c r="ACT15" s="247"/>
      <c r="ACU15" s="247"/>
      <c r="ACV15" s="247"/>
      <c r="ACW15" s="247"/>
      <c r="ACX15" s="247"/>
      <c r="ACY15" s="247"/>
      <c r="ACZ15" s="247"/>
      <c r="ADA15" s="247"/>
      <c r="ADB15" s="247"/>
      <c r="ADC15" s="247"/>
      <c r="ADD15" s="247"/>
      <c r="ADE15" s="247"/>
      <c r="ADF15" s="247"/>
      <c r="ADG15" s="247"/>
      <c r="ADH15" s="247"/>
      <c r="ADI15" s="247"/>
      <c r="ADJ15" s="247"/>
      <c r="ADK15" s="247"/>
      <c r="ADL15" s="247"/>
      <c r="ADM15" s="247"/>
      <c r="ADN15" s="247"/>
      <c r="ADO15" s="247"/>
      <c r="ADP15" s="247"/>
      <c r="ADQ15" s="247"/>
      <c r="ADR15" s="247"/>
      <c r="ADS15" s="247"/>
      <c r="ADT15" s="247"/>
      <c r="ADU15" s="247"/>
      <c r="ADV15" s="247"/>
      <c r="ADW15" s="247"/>
      <c r="ADX15" s="247"/>
      <c r="ADY15" s="247"/>
      <c r="ADZ15" s="247"/>
      <c r="AEA15" s="247"/>
      <c r="AEB15" s="247"/>
      <c r="AEC15" s="247"/>
      <c r="AED15" s="247"/>
      <c r="AEE15" s="247"/>
      <c r="AEF15" s="247"/>
      <c r="AEG15" s="247"/>
      <c r="AEH15" s="247"/>
      <c r="AEI15" s="247"/>
      <c r="AEJ15" s="247"/>
      <c r="AEK15" s="247"/>
      <c r="AEL15" s="247"/>
      <c r="AEM15" s="247"/>
      <c r="AEN15" s="247"/>
      <c r="AEO15" s="247"/>
      <c r="AEP15" s="247"/>
      <c r="AEQ15" s="247"/>
      <c r="AER15" s="247"/>
      <c r="AES15" s="247"/>
      <c r="AET15" s="247"/>
      <c r="AEU15" s="247"/>
      <c r="AEV15" s="247"/>
      <c r="AEW15" s="247"/>
      <c r="AEX15" s="247"/>
      <c r="AEY15" s="247"/>
      <c r="AEZ15" s="247"/>
      <c r="AFA15" s="247"/>
      <c r="AFB15" s="247"/>
      <c r="AFC15" s="247"/>
      <c r="AFD15" s="247"/>
      <c r="AFE15" s="247"/>
      <c r="AFF15" s="247"/>
      <c r="AFG15" s="247"/>
      <c r="AFH15" s="247"/>
      <c r="AFI15" s="247"/>
      <c r="AFJ15" s="247"/>
      <c r="AFK15" s="247"/>
      <c r="AFL15" s="247"/>
      <c r="AFM15" s="247"/>
      <c r="AFN15" s="247"/>
      <c r="AFO15" s="247"/>
      <c r="AFP15" s="247"/>
      <c r="AFQ15" s="247"/>
      <c r="AFR15" s="247"/>
      <c r="AFS15" s="247"/>
      <c r="AFT15" s="247"/>
      <c r="AFU15" s="247"/>
      <c r="AFV15" s="247"/>
      <c r="AFW15" s="247"/>
      <c r="AFX15" s="247"/>
      <c r="AFY15" s="247"/>
      <c r="AFZ15" s="247"/>
      <c r="AGA15" s="247"/>
      <c r="AGB15" s="247"/>
      <c r="AGC15" s="247"/>
      <c r="AGD15" s="247"/>
      <c r="AGE15" s="247"/>
      <c r="AGF15" s="247"/>
      <c r="AGG15" s="247"/>
      <c r="AGH15" s="247"/>
      <c r="AGI15" s="247"/>
      <c r="AGJ15" s="247"/>
      <c r="AGK15" s="247"/>
      <c r="AGL15" s="247"/>
      <c r="AGM15" s="247"/>
      <c r="AGN15" s="247"/>
      <c r="AGO15" s="247"/>
      <c r="AGP15" s="247"/>
      <c r="AGQ15" s="247"/>
      <c r="AGR15" s="247"/>
      <c r="AGS15" s="247"/>
      <c r="AGT15" s="247"/>
      <c r="AGU15" s="247"/>
      <c r="AGV15" s="247"/>
      <c r="AGW15" s="247"/>
      <c r="AGX15" s="247"/>
      <c r="AGY15" s="247"/>
      <c r="AGZ15" s="247"/>
      <c r="AHA15" s="247"/>
    </row>
    <row r="16" spans="1:885" ht="30" customHeight="1" x14ac:dyDescent="0.3">
      <c r="A16" s="267">
        <v>42053</v>
      </c>
      <c r="B16" s="280" t="s">
        <v>104</v>
      </c>
      <c r="C16" s="269" t="s">
        <v>144</v>
      </c>
      <c r="D16" s="269"/>
      <c r="E16" s="269" t="s">
        <v>82</v>
      </c>
      <c r="F16" s="269"/>
      <c r="G16" s="269"/>
      <c r="H16" s="269"/>
      <c r="I16" s="269"/>
      <c r="J16" s="270" t="s">
        <v>106</v>
      </c>
      <c r="K16" s="280" t="s">
        <v>102</v>
      </c>
      <c r="L16" s="278" t="s">
        <v>103</v>
      </c>
      <c r="M16" s="268" t="s">
        <v>93</v>
      </c>
      <c r="N16" s="298">
        <v>42054</v>
      </c>
      <c r="O16" s="271"/>
      <c r="P16" s="245"/>
      <c r="Q16" s="245"/>
      <c r="R16" s="245"/>
      <c r="S16" s="245"/>
      <c r="T16" s="245"/>
      <c r="U16" s="245"/>
      <c r="V16" s="245"/>
      <c r="W16" s="245"/>
      <c r="X16" s="245"/>
      <c r="Y16" s="245"/>
      <c r="Z16" s="245"/>
      <c r="AA16" s="245"/>
      <c r="AB16" s="245"/>
      <c r="AC16" s="245"/>
      <c r="AD16" s="245"/>
      <c r="AE16" s="245"/>
      <c r="AF16" s="245"/>
      <c r="AG16" s="245"/>
      <c r="AH16" s="245"/>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5"/>
      <c r="BN16" s="245"/>
      <c r="BO16" s="245"/>
      <c r="BP16" s="245"/>
      <c r="BQ16" s="245"/>
      <c r="BR16" s="245"/>
      <c r="BS16" s="245"/>
      <c r="BT16" s="245"/>
      <c r="BU16" s="245"/>
      <c r="BV16" s="245"/>
      <c r="BW16" s="245"/>
      <c r="BX16" s="245"/>
      <c r="BY16" s="245"/>
      <c r="BZ16" s="245"/>
      <c r="CA16" s="245"/>
      <c r="CB16" s="245"/>
      <c r="CC16" s="245"/>
      <c r="CD16" s="245"/>
      <c r="CE16" s="245"/>
      <c r="CF16" s="245"/>
      <c r="CG16" s="245"/>
      <c r="CH16" s="245"/>
      <c r="CI16" s="245"/>
      <c r="CJ16" s="245"/>
      <c r="CK16" s="245"/>
      <c r="CL16" s="245"/>
      <c r="CM16" s="245"/>
      <c r="CN16" s="245"/>
      <c r="CO16" s="245"/>
      <c r="CP16" s="245"/>
      <c r="CQ16" s="245"/>
      <c r="CR16" s="245"/>
      <c r="CS16" s="245"/>
      <c r="CT16" s="245"/>
      <c r="CU16" s="245"/>
      <c r="CV16" s="245"/>
      <c r="CW16" s="245"/>
      <c r="CX16" s="245"/>
      <c r="CY16" s="245"/>
      <c r="CZ16" s="245"/>
      <c r="DA16" s="245"/>
      <c r="DB16" s="245"/>
      <c r="DC16" s="245"/>
      <c r="DD16" s="245"/>
      <c r="DE16" s="245"/>
      <c r="DF16" s="245"/>
      <c r="DG16" s="245"/>
      <c r="DH16" s="245"/>
      <c r="DI16" s="245"/>
      <c r="DJ16" s="245"/>
      <c r="DK16" s="245"/>
      <c r="DL16" s="245"/>
      <c r="DM16" s="245"/>
      <c r="DN16" s="245"/>
      <c r="DO16" s="245"/>
      <c r="DP16" s="245"/>
      <c r="DQ16" s="245"/>
      <c r="DR16" s="245"/>
      <c r="DS16" s="245"/>
      <c r="DT16" s="245"/>
      <c r="DU16" s="245"/>
      <c r="DV16" s="245"/>
      <c r="DW16" s="245"/>
      <c r="DX16" s="245"/>
      <c r="DY16" s="245"/>
      <c r="DZ16" s="245"/>
      <c r="EA16" s="245"/>
      <c r="EB16" s="245"/>
      <c r="EC16" s="245"/>
      <c r="ED16" s="245"/>
      <c r="EE16" s="245"/>
      <c r="EF16" s="245"/>
      <c r="EG16" s="245"/>
      <c r="EH16" s="245"/>
      <c r="EI16" s="245"/>
      <c r="EJ16" s="245"/>
      <c r="EK16" s="245"/>
      <c r="EL16" s="245"/>
      <c r="EM16" s="245"/>
      <c r="EN16" s="245"/>
      <c r="EO16" s="245"/>
      <c r="EP16" s="245"/>
      <c r="EQ16" s="245"/>
      <c r="ER16" s="245"/>
      <c r="ES16" s="245"/>
      <c r="ET16" s="245"/>
      <c r="EU16" s="245"/>
      <c r="EV16" s="245"/>
      <c r="EW16" s="245"/>
      <c r="EX16" s="245"/>
      <c r="EY16" s="245"/>
      <c r="EZ16" s="245"/>
      <c r="FA16" s="245"/>
      <c r="FB16" s="245"/>
      <c r="FC16" s="245"/>
      <c r="FD16" s="245"/>
      <c r="FE16" s="245"/>
      <c r="FF16" s="245"/>
      <c r="FG16" s="245"/>
      <c r="FH16" s="245"/>
      <c r="FI16" s="245"/>
      <c r="FJ16" s="245"/>
      <c r="FK16" s="245"/>
      <c r="FL16" s="245"/>
      <c r="FM16" s="245"/>
      <c r="FN16" s="245"/>
      <c r="FO16" s="245"/>
      <c r="FP16" s="245"/>
      <c r="FQ16" s="245"/>
      <c r="FR16" s="245"/>
      <c r="FS16" s="245"/>
      <c r="FT16" s="245"/>
      <c r="FU16" s="245"/>
      <c r="FV16" s="245"/>
      <c r="FW16" s="245"/>
      <c r="FX16" s="245"/>
      <c r="FY16" s="245"/>
      <c r="FZ16" s="245"/>
      <c r="GA16" s="245"/>
      <c r="GB16" s="245"/>
      <c r="GC16" s="245"/>
      <c r="GD16" s="245"/>
      <c r="GE16" s="245"/>
      <c r="GF16" s="245"/>
      <c r="GG16" s="245"/>
      <c r="GH16" s="245"/>
      <c r="GI16" s="245"/>
      <c r="GJ16" s="245"/>
      <c r="GK16" s="245"/>
      <c r="GL16" s="245"/>
      <c r="GM16" s="245"/>
      <c r="GN16" s="245"/>
      <c r="GO16" s="245"/>
      <c r="GP16" s="245"/>
      <c r="GQ16" s="245"/>
      <c r="GR16" s="245"/>
      <c r="GS16" s="245"/>
      <c r="GT16" s="245"/>
      <c r="GU16" s="245"/>
      <c r="GV16" s="245"/>
      <c r="GW16" s="245"/>
      <c r="GX16" s="245"/>
      <c r="GY16" s="245"/>
      <c r="GZ16" s="245"/>
      <c r="HA16" s="245"/>
      <c r="HB16" s="245"/>
      <c r="HC16" s="245"/>
      <c r="HD16" s="245"/>
      <c r="HE16" s="245"/>
      <c r="HF16" s="245"/>
      <c r="HG16" s="245"/>
      <c r="HH16" s="245"/>
      <c r="HI16" s="245"/>
      <c r="HJ16" s="245"/>
      <c r="HK16" s="245"/>
      <c r="HL16" s="245"/>
      <c r="HM16" s="245"/>
      <c r="HN16" s="245"/>
      <c r="HO16" s="245"/>
      <c r="HP16" s="245"/>
      <c r="HQ16" s="245"/>
      <c r="HR16" s="245"/>
      <c r="HS16" s="245"/>
      <c r="HT16" s="245"/>
      <c r="HU16" s="245"/>
      <c r="HV16" s="245"/>
      <c r="HW16" s="245"/>
      <c r="HX16" s="245"/>
      <c r="HY16" s="245"/>
      <c r="HZ16" s="245"/>
      <c r="IA16" s="245"/>
      <c r="IB16" s="245"/>
      <c r="IC16" s="245"/>
      <c r="ID16" s="245"/>
      <c r="IE16" s="245"/>
      <c r="IF16" s="245"/>
      <c r="IG16" s="245"/>
      <c r="IH16" s="245"/>
      <c r="II16" s="245"/>
      <c r="IJ16" s="245"/>
      <c r="IK16" s="245"/>
      <c r="IL16" s="245"/>
      <c r="IM16" s="245"/>
      <c r="IN16" s="245"/>
      <c r="IO16" s="245"/>
      <c r="IP16" s="245"/>
      <c r="IQ16" s="245"/>
      <c r="IR16" s="245"/>
      <c r="IS16" s="245"/>
      <c r="IT16" s="245"/>
      <c r="IU16" s="245"/>
      <c r="IV16" s="245"/>
      <c r="IW16" s="245"/>
      <c r="IX16" s="245"/>
      <c r="IY16" s="245"/>
      <c r="IZ16" s="245"/>
      <c r="JA16" s="245"/>
      <c r="JB16" s="245"/>
      <c r="JC16" s="245"/>
      <c r="JD16" s="245"/>
      <c r="JE16" s="245"/>
      <c r="JF16" s="245"/>
      <c r="JG16" s="245"/>
      <c r="JH16" s="245"/>
      <c r="JI16" s="245"/>
      <c r="JJ16" s="245"/>
      <c r="JK16" s="245"/>
      <c r="JL16" s="245"/>
      <c r="JM16" s="245"/>
      <c r="JN16" s="245"/>
      <c r="JO16" s="245"/>
      <c r="JP16" s="245"/>
      <c r="JQ16" s="245"/>
      <c r="JR16" s="245"/>
      <c r="JS16" s="245"/>
      <c r="JT16" s="245"/>
      <c r="JU16" s="245"/>
      <c r="JV16" s="245"/>
      <c r="JW16" s="245"/>
      <c r="JX16" s="245"/>
      <c r="JY16" s="245"/>
      <c r="JZ16" s="245"/>
      <c r="KA16" s="245"/>
      <c r="KB16" s="245"/>
      <c r="KC16" s="245"/>
      <c r="KD16" s="245"/>
      <c r="KE16" s="245"/>
      <c r="KF16" s="245"/>
      <c r="KG16" s="245"/>
      <c r="KH16" s="245"/>
      <c r="KI16" s="245"/>
      <c r="KJ16" s="245"/>
      <c r="KK16" s="245"/>
      <c r="KL16" s="245"/>
      <c r="KM16" s="245"/>
      <c r="KN16" s="245"/>
      <c r="KO16" s="245"/>
      <c r="KP16" s="245"/>
      <c r="KQ16" s="245"/>
      <c r="KR16" s="245"/>
      <c r="KS16" s="245"/>
      <c r="KT16" s="245"/>
      <c r="KU16" s="245"/>
      <c r="KV16" s="245"/>
      <c r="KW16" s="245"/>
      <c r="KX16" s="245"/>
      <c r="KY16" s="245"/>
      <c r="KZ16" s="245"/>
      <c r="LA16" s="245"/>
      <c r="LB16" s="245"/>
      <c r="LC16" s="245"/>
      <c r="LD16" s="245"/>
      <c r="LE16" s="245"/>
      <c r="LF16" s="245"/>
      <c r="LG16" s="245"/>
      <c r="LH16" s="245"/>
      <c r="LI16" s="245"/>
      <c r="LJ16" s="245"/>
      <c r="LK16" s="245"/>
      <c r="LL16" s="245"/>
      <c r="LM16" s="245"/>
      <c r="LN16" s="245"/>
      <c r="LO16" s="245"/>
      <c r="LP16" s="245"/>
      <c r="LQ16" s="245"/>
      <c r="LR16" s="245"/>
      <c r="LS16" s="245"/>
      <c r="LT16" s="245"/>
      <c r="LU16" s="245"/>
      <c r="LV16" s="245"/>
      <c r="LW16" s="245"/>
      <c r="LX16" s="245"/>
      <c r="LY16" s="245"/>
      <c r="LZ16" s="245"/>
      <c r="MA16" s="245"/>
      <c r="MB16" s="245"/>
      <c r="MC16" s="245"/>
      <c r="MD16" s="245"/>
      <c r="ME16" s="245"/>
      <c r="MF16" s="245"/>
      <c r="MG16" s="245"/>
      <c r="MH16" s="245"/>
      <c r="MI16" s="245"/>
      <c r="MJ16" s="245"/>
      <c r="MK16" s="245"/>
      <c r="ML16" s="245"/>
      <c r="MM16" s="245"/>
      <c r="MN16" s="245"/>
      <c r="MO16" s="245"/>
      <c r="MP16" s="245"/>
      <c r="MQ16" s="245"/>
      <c r="MR16" s="245"/>
      <c r="MS16" s="245"/>
      <c r="MT16" s="245"/>
      <c r="MU16" s="245"/>
      <c r="MV16" s="245"/>
      <c r="MW16" s="245"/>
      <c r="MX16" s="245"/>
      <c r="MY16" s="245"/>
      <c r="MZ16" s="245"/>
      <c r="NA16" s="245"/>
      <c r="NB16" s="245"/>
      <c r="NC16" s="245"/>
      <c r="ND16" s="245"/>
      <c r="NE16" s="245"/>
      <c r="NF16" s="245"/>
      <c r="NG16" s="245"/>
      <c r="NH16" s="245"/>
      <c r="NI16" s="245"/>
      <c r="NJ16" s="245"/>
      <c r="NK16" s="245"/>
      <c r="NL16" s="245"/>
      <c r="NM16" s="245"/>
      <c r="NN16" s="245"/>
      <c r="NO16" s="245"/>
      <c r="NP16" s="245"/>
      <c r="NQ16" s="245"/>
      <c r="NR16" s="245"/>
      <c r="NS16" s="245"/>
      <c r="NT16" s="245"/>
      <c r="NU16" s="245"/>
      <c r="NV16" s="245"/>
      <c r="NW16" s="245"/>
      <c r="NX16" s="245"/>
      <c r="NY16" s="245"/>
      <c r="NZ16" s="245"/>
      <c r="OA16" s="245"/>
      <c r="OB16" s="245"/>
      <c r="OC16" s="245"/>
      <c r="OD16" s="245"/>
      <c r="OE16" s="245"/>
      <c r="OF16" s="245"/>
      <c r="OG16" s="245"/>
      <c r="OH16" s="245"/>
      <c r="OI16" s="245"/>
      <c r="OJ16" s="245"/>
      <c r="OK16" s="245"/>
      <c r="OL16" s="245"/>
      <c r="OM16" s="245"/>
      <c r="ON16" s="245"/>
      <c r="OO16" s="245"/>
      <c r="OP16" s="245"/>
      <c r="OQ16" s="245"/>
      <c r="OR16" s="245"/>
      <c r="OS16" s="245"/>
      <c r="OT16" s="245"/>
      <c r="OU16" s="245"/>
      <c r="OV16" s="245"/>
      <c r="OW16" s="245"/>
      <c r="OX16" s="245"/>
      <c r="OY16" s="245"/>
      <c r="OZ16" s="245"/>
      <c r="PA16" s="245"/>
      <c r="PB16" s="245"/>
      <c r="PC16" s="245"/>
      <c r="PD16" s="245"/>
      <c r="PE16" s="245"/>
      <c r="PF16" s="245"/>
      <c r="PG16" s="245"/>
      <c r="PH16" s="245"/>
      <c r="PI16" s="245"/>
      <c r="PJ16" s="245"/>
      <c r="PK16" s="245"/>
      <c r="PL16" s="245"/>
      <c r="PM16" s="245"/>
      <c r="PN16" s="245"/>
      <c r="PO16" s="245"/>
      <c r="PP16" s="245"/>
      <c r="PQ16" s="245"/>
      <c r="PR16" s="245"/>
      <c r="PS16" s="245"/>
      <c r="PT16" s="245"/>
      <c r="PU16" s="245"/>
      <c r="PV16" s="245"/>
      <c r="PW16" s="245"/>
      <c r="PX16" s="245"/>
      <c r="PY16" s="245"/>
      <c r="PZ16" s="245"/>
      <c r="QA16" s="245"/>
      <c r="QB16" s="245"/>
      <c r="QC16" s="245"/>
      <c r="QD16" s="245"/>
      <c r="QE16" s="245"/>
      <c r="QF16" s="245"/>
      <c r="QG16" s="245"/>
      <c r="QH16" s="245"/>
      <c r="QI16" s="245"/>
      <c r="QJ16" s="245"/>
      <c r="QK16" s="245"/>
      <c r="QL16" s="245"/>
      <c r="QM16" s="245"/>
      <c r="QN16" s="245"/>
      <c r="QO16" s="245"/>
      <c r="QP16" s="245"/>
      <c r="QQ16" s="245"/>
      <c r="QR16" s="245"/>
      <c r="QS16" s="245"/>
      <c r="QT16" s="245"/>
      <c r="QU16" s="245"/>
      <c r="QV16" s="245"/>
      <c r="QW16" s="245"/>
      <c r="QX16" s="245"/>
      <c r="QY16" s="245"/>
      <c r="QZ16" s="245"/>
      <c r="RA16" s="245"/>
      <c r="RB16" s="245"/>
      <c r="RC16" s="245"/>
      <c r="RD16" s="245"/>
      <c r="RE16" s="245"/>
      <c r="RF16" s="245"/>
      <c r="RG16" s="245"/>
      <c r="RH16" s="245"/>
      <c r="RI16" s="245"/>
      <c r="RJ16" s="245"/>
      <c r="RK16" s="245"/>
      <c r="RL16" s="245"/>
      <c r="RM16" s="245"/>
      <c r="RN16" s="245"/>
      <c r="RO16" s="245"/>
      <c r="RP16" s="245"/>
      <c r="RQ16" s="245"/>
      <c r="RR16" s="245"/>
      <c r="RS16" s="245"/>
      <c r="RT16" s="245"/>
      <c r="RU16" s="245"/>
      <c r="RV16" s="245"/>
      <c r="RW16" s="245"/>
      <c r="RX16" s="245"/>
      <c r="RY16" s="245"/>
      <c r="RZ16" s="245"/>
      <c r="SA16" s="245"/>
      <c r="SB16" s="245"/>
      <c r="SC16" s="245"/>
      <c r="SD16" s="245"/>
      <c r="SE16" s="245"/>
      <c r="SF16" s="245"/>
      <c r="SG16" s="245"/>
      <c r="SH16" s="245"/>
      <c r="SI16" s="245"/>
      <c r="SJ16" s="245"/>
      <c r="SK16" s="245"/>
      <c r="SL16" s="245"/>
      <c r="SM16" s="245"/>
      <c r="SN16" s="245"/>
      <c r="SO16" s="245"/>
      <c r="SP16" s="245"/>
      <c r="SQ16" s="245"/>
      <c r="SR16" s="245"/>
      <c r="SS16" s="245"/>
      <c r="ST16" s="245"/>
      <c r="SU16" s="245"/>
      <c r="SV16" s="245"/>
      <c r="SW16" s="245"/>
      <c r="SX16" s="245"/>
      <c r="SY16" s="245"/>
      <c r="SZ16" s="245"/>
      <c r="TA16" s="245"/>
      <c r="TB16" s="245"/>
      <c r="TC16" s="245"/>
      <c r="TD16" s="245"/>
      <c r="TE16" s="245"/>
      <c r="TF16" s="245"/>
      <c r="TG16" s="245"/>
      <c r="TH16" s="245"/>
      <c r="TI16" s="245"/>
      <c r="TJ16" s="245"/>
      <c r="TK16" s="245"/>
      <c r="TL16" s="245"/>
      <c r="TM16" s="245"/>
      <c r="TN16" s="245"/>
      <c r="TO16" s="245"/>
      <c r="TP16" s="245"/>
      <c r="TQ16" s="245"/>
      <c r="TR16" s="245"/>
      <c r="TS16" s="245"/>
      <c r="TT16" s="245"/>
      <c r="TU16" s="245"/>
      <c r="TV16" s="245"/>
      <c r="TW16" s="245"/>
      <c r="TX16" s="245"/>
      <c r="TY16" s="245"/>
      <c r="TZ16" s="245"/>
      <c r="UA16" s="245"/>
      <c r="UB16" s="245"/>
      <c r="UC16" s="245"/>
      <c r="UD16" s="245"/>
      <c r="UE16" s="245"/>
      <c r="UF16" s="245"/>
      <c r="UG16" s="245"/>
      <c r="UH16" s="245"/>
      <c r="UI16" s="245"/>
      <c r="UJ16" s="245"/>
      <c r="UK16" s="245"/>
      <c r="UL16" s="245"/>
      <c r="UM16" s="245"/>
      <c r="UN16" s="245"/>
      <c r="UO16" s="245"/>
      <c r="UP16" s="245"/>
      <c r="UQ16" s="245"/>
      <c r="UR16" s="245"/>
      <c r="US16" s="245"/>
      <c r="UT16" s="245"/>
      <c r="UU16" s="245"/>
      <c r="UV16" s="245"/>
      <c r="UW16" s="245"/>
      <c r="UX16" s="245"/>
      <c r="UY16" s="245"/>
      <c r="UZ16" s="245"/>
      <c r="VA16" s="245"/>
      <c r="VB16" s="245"/>
      <c r="VC16" s="245"/>
      <c r="VD16" s="245"/>
      <c r="VE16" s="245"/>
      <c r="VF16" s="245"/>
      <c r="VG16" s="245"/>
      <c r="VH16" s="245"/>
      <c r="VI16" s="245"/>
      <c r="VJ16" s="245"/>
      <c r="VK16" s="245"/>
      <c r="VL16" s="245"/>
      <c r="VM16" s="245"/>
      <c r="VN16" s="245"/>
      <c r="VO16" s="245"/>
      <c r="VP16" s="245"/>
      <c r="VQ16" s="245"/>
      <c r="VR16" s="245"/>
      <c r="VS16" s="245"/>
      <c r="VT16" s="245"/>
      <c r="VU16" s="245"/>
      <c r="VV16" s="245"/>
      <c r="VW16" s="245"/>
      <c r="VX16" s="245"/>
      <c r="VY16" s="245"/>
      <c r="VZ16" s="245"/>
      <c r="WA16" s="245"/>
      <c r="WB16" s="245"/>
      <c r="WC16" s="245"/>
      <c r="WD16" s="245"/>
      <c r="WE16" s="245"/>
      <c r="WF16" s="245"/>
      <c r="WG16" s="245"/>
      <c r="WH16" s="245"/>
      <c r="WI16" s="245"/>
      <c r="WJ16" s="245"/>
      <c r="WK16" s="245"/>
      <c r="WL16" s="245"/>
      <c r="WM16" s="245"/>
      <c r="WN16" s="245"/>
      <c r="WO16" s="245"/>
      <c r="WP16" s="245"/>
      <c r="WQ16" s="245"/>
      <c r="WR16" s="245"/>
      <c r="WS16" s="245"/>
      <c r="WT16" s="245"/>
      <c r="WU16" s="245"/>
      <c r="WV16" s="245"/>
      <c r="WW16" s="245"/>
      <c r="WX16" s="245"/>
      <c r="WY16" s="245"/>
      <c r="WZ16" s="245"/>
      <c r="XA16" s="245"/>
      <c r="XB16" s="245"/>
      <c r="XC16" s="245"/>
      <c r="XD16" s="245"/>
      <c r="XE16" s="245"/>
      <c r="XF16" s="245"/>
      <c r="XG16" s="245"/>
      <c r="XH16" s="245"/>
      <c r="XI16" s="245"/>
      <c r="XJ16" s="245"/>
      <c r="XK16" s="245"/>
      <c r="XL16" s="245"/>
      <c r="XM16" s="245"/>
      <c r="XN16" s="245"/>
      <c r="XO16" s="245"/>
      <c r="XP16" s="245"/>
      <c r="XQ16" s="245"/>
      <c r="XR16" s="245"/>
      <c r="XS16" s="245"/>
      <c r="XT16" s="245"/>
      <c r="XU16" s="245"/>
      <c r="XV16" s="245"/>
      <c r="XW16" s="245"/>
      <c r="XX16" s="245"/>
      <c r="XY16" s="245"/>
      <c r="XZ16" s="245"/>
      <c r="YA16" s="245"/>
      <c r="YB16" s="245"/>
      <c r="YC16" s="245"/>
      <c r="YD16" s="245"/>
      <c r="YE16" s="245"/>
      <c r="YF16" s="245"/>
      <c r="YG16" s="245"/>
      <c r="YH16" s="245"/>
      <c r="YI16" s="245"/>
      <c r="YJ16" s="245"/>
      <c r="YK16" s="245"/>
      <c r="YL16" s="245"/>
      <c r="YM16" s="245"/>
      <c r="YN16" s="245"/>
      <c r="YO16" s="245"/>
      <c r="YP16" s="245"/>
      <c r="YQ16" s="245"/>
      <c r="YR16" s="245"/>
      <c r="YS16" s="245"/>
      <c r="YT16" s="245"/>
      <c r="YU16" s="245"/>
      <c r="YV16" s="245"/>
      <c r="YW16" s="245"/>
      <c r="YX16" s="245"/>
      <c r="YY16" s="245"/>
      <c r="YZ16" s="245"/>
      <c r="ZA16" s="245"/>
      <c r="ZB16" s="245"/>
      <c r="ZC16" s="245"/>
      <c r="ZD16" s="245"/>
      <c r="ZE16" s="245"/>
      <c r="ZF16" s="245"/>
      <c r="ZG16" s="245"/>
      <c r="ZH16" s="245"/>
      <c r="ZI16" s="245"/>
      <c r="ZJ16" s="245"/>
      <c r="ZK16" s="245"/>
      <c r="ZL16" s="245"/>
      <c r="ZM16" s="245"/>
      <c r="ZN16" s="245"/>
      <c r="ZO16" s="245"/>
      <c r="ZP16" s="245"/>
      <c r="ZQ16" s="245"/>
      <c r="ZR16" s="245"/>
      <c r="ZS16" s="245"/>
      <c r="ZT16" s="245"/>
      <c r="ZU16" s="245"/>
      <c r="ZV16" s="245"/>
      <c r="ZW16" s="245"/>
      <c r="ZX16" s="245"/>
      <c r="ZY16" s="245"/>
      <c r="ZZ16" s="245"/>
      <c r="AAA16" s="245"/>
      <c r="AAB16" s="245"/>
      <c r="AAC16" s="245"/>
      <c r="AAD16" s="245"/>
      <c r="AAE16" s="245"/>
      <c r="AAF16" s="245"/>
      <c r="AAG16" s="245"/>
      <c r="AAH16" s="245"/>
      <c r="AAI16" s="245"/>
      <c r="AAJ16" s="245"/>
      <c r="AAK16" s="245"/>
      <c r="AAL16" s="245"/>
      <c r="AAM16" s="245"/>
      <c r="AAN16" s="245"/>
      <c r="AAO16" s="245"/>
      <c r="AAP16" s="245"/>
      <c r="AAQ16" s="245"/>
      <c r="AAR16" s="245"/>
      <c r="AAS16" s="245"/>
      <c r="AAT16" s="245"/>
      <c r="AAU16" s="245"/>
      <c r="AAV16" s="245"/>
      <c r="AAW16" s="245"/>
      <c r="AAX16" s="245"/>
      <c r="AAY16" s="245"/>
      <c r="AAZ16" s="245"/>
      <c r="ABA16" s="245"/>
      <c r="ABB16" s="245"/>
      <c r="ABC16" s="245"/>
      <c r="ABD16" s="245"/>
      <c r="ABE16" s="245"/>
      <c r="ABF16" s="245"/>
      <c r="ABG16" s="245"/>
      <c r="ABH16" s="245"/>
      <c r="ABI16" s="245"/>
      <c r="ABJ16" s="245"/>
      <c r="ABK16" s="245"/>
      <c r="ABL16" s="245"/>
      <c r="ABM16" s="245"/>
      <c r="ABN16" s="245"/>
      <c r="ABO16" s="245"/>
      <c r="ABP16" s="245"/>
      <c r="ABQ16" s="245"/>
      <c r="ABR16" s="245"/>
      <c r="ABS16" s="245"/>
      <c r="ABT16" s="245"/>
      <c r="ABU16" s="245"/>
      <c r="ABV16" s="245"/>
      <c r="ABW16" s="245"/>
      <c r="ABX16" s="245"/>
      <c r="ABY16" s="245"/>
      <c r="ABZ16" s="245"/>
      <c r="ACA16" s="245"/>
      <c r="ACB16" s="245"/>
      <c r="ACC16" s="245"/>
      <c r="ACD16" s="245"/>
      <c r="ACE16" s="245"/>
      <c r="ACF16" s="245"/>
      <c r="ACG16" s="245"/>
      <c r="ACH16" s="245"/>
      <c r="ACI16" s="245"/>
      <c r="ACJ16" s="245"/>
      <c r="ACK16" s="245"/>
      <c r="ACL16" s="245"/>
      <c r="ACM16" s="245"/>
      <c r="ACN16" s="245"/>
      <c r="ACO16" s="245"/>
      <c r="ACP16" s="245"/>
      <c r="ACQ16" s="245"/>
      <c r="ACR16" s="245"/>
      <c r="ACS16" s="245"/>
      <c r="ACT16" s="245"/>
      <c r="ACU16" s="245"/>
      <c r="ACV16" s="245"/>
      <c r="ACW16" s="245"/>
      <c r="ACX16" s="245"/>
      <c r="ACY16" s="245"/>
      <c r="ACZ16" s="245"/>
      <c r="ADA16" s="245"/>
      <c r="ADB16" s="245"/>
      <c r="ADC16" s="245"/>
      <c r="ADD16" s="245"/>
      <c r="ADE16" s="245"/>
      <c r="ADF16" s="245"/>
      <c r="ADG16" s="245"/>
      <c r="ADH16" s="245"/>
      <c r="ADI16" s="245"/>
      <c r="ADJ16" s="245"/>
      <c r="ADK16" s="245"/>
      <c r="ADL16" s="245"/>
      <c r="ADM16" s="245"/>
      <c r="ADN16" s="245"/>
      <c r="ADO16" s="245"/>
      <c r="ADP16" s="245"/>
      <c r="ADQ16" s="245"/>
      <c r="ADR16" s="245"/>
      <c r="ADS16" s="245"/>
      <c r="ADT16" s="245"/>
      <c r="ADU16" s="245"/>
      <c r="ADV16" s="245"/>
      <c r="ADW16" s="245"/>
      <c r="ADX16" s="245"/>
      <c r="ADY16" s="245"/>
      <c r="ADZ16" s="245"/>
      <c r="AEA16" s="245"/>
      <c r="AEB16" s="245"/>
      <c r="AEC16" s="245"/>
      <c r="AED16" s="245"/>
      <c r="AEE16" s="245"/>
      <c r="AEF16" s="245"/>
      <c r="AEG16" s="245"/>
      <c r="AEH16" s="245"/>
      <c r="AEI16" s="245"/>
      <c r="AEJ16" s="245"/>
      <c r="AEK16" s="245"/>
      <c r="AEL16" s="245"/>
      <c r="AEM16" s="245"/>
      <c r="AEN16" s="245"/>
      <c r="AEO16" s="245"/>
      <c r="AEP16" s="245"/>
      <c r="AEQ16" s="245"/>
      <c r="AER16" s="245"/>
      <c r="AES16" s="245"/>
      <c r="AET16" s="245"/>
      <c r="AEU16" s="245"/>
      <c r="AEV16" s="245"/>
      <c r="AEW16" s="245"/>
      <c r="AEX16" s="245"/>
      <c r="AEY16" s="245"/>
      <c r="AEZ16" s="245"/>
      <c r="AFA16" s="245"/>
      <c r="AFB16" s="245"/>
      <c r="AFC16" s="245"/>
      <c r="AFD16" s="245"/>
      <c r="AFE16" s="245"/>
      <c r="AFF16" s="245"/>
      <c r="AFG16" s="245"/>
      <c r="AFH16" s="245"/>
      <c r="AFI16" s="245"/>
      <c r="AFJ16" s="245"/>
      <c r="AFK16" s="245"/>
      <c r="AFL16" s="245"/>
      <c r="AFM16" s="245"/>
      <c r="AFN16" s="245"/>
      <c r="AFO16" s="245"/>
      <c r="AFP16" s="245"/>
      <c r="AFQ16" s="245"/>
      <c r="AFR16" s="245"/>
      <c r="AFS16" s="245"/>
      <c r="AFT16" s="245"/>
      <c r="AFU16" s="245"/>
      <c r="AFV16" s="245"/>
      <c r="AFW16" s="245"/>
      <c r="AFX16" s="245"/>
      <c r="AFY16" s="245"/>
      <c r="AFZ16" s="245"/>
      <c r="AGA16" s="245"/>
      <c r="AGB16" s="245"/>
      <c r="AGC16" s="245"/>
      <c r="AGD16" s="245"/>
      <c r="AGE16" s="245"/>
      <c r="AGF16" s="245"/>
      <c r="AGG16" s="245"/>
      <c r="AGH16" s="245"/>
      <c r="AGI16" s="245"/>
      <c r="AGJ16" s="245"/>
      <c r="AGK16" s="245"/>
      <c r="AGL16" s="245"/>
      <c r="AGM16" s="245"/>
      <c r="AGN16" s="245"/>
      <c r="AGO16" s="245"/>
      <c r="AGP16" s="245"/>
      <c r="AGQ16" s="245"/>
      <c r="AGR16" s="245"/>
      <c r="AGS16" s="245"/>
      <c r="AGT16" s="245"/>
      <c r="AGU16" s="245"/>
      <c r="AGV16" s="245"/>
      <c r="AGW16" s="245"/>
      <c r="AGX16" s="245"/>
      <c r="AGY16" s="245"/>
      <c r="AGZ16" s="245"/>
      <c r="AHA16" s="245"/>
    </row>
    <row r="17" spans="1:15" ht="30" customHeight="1" x14ac:dyDescent="0.3">
      <c r="A17" s="242">
        <v>42055</v>
      </c>
      <c r="B17" s="256"/>
      <c r="C17" s="249" t="s">
        <v>138</v>
      </c>
      <c r="D17" s="249"/>
      <c r="E17" s="249" t="s">
        <v>82</v>
      </c>
      <c r="F17" s="249" t="s">
        <v>139</v>
      </c>
      <c r="G17" s="249"/>
      <c r="H17" s="249"/>
      <c r="I17" s="249"/>
      <c r="J17" s="244" t="s">
        <v>140</v>
      </c>
      <c r="K17" s="257" t="s">
        <v>145</v>
      </c>
      <c r="L17" s="243" t="s">
        <v>141</v>
      </c>
      <c r="M17" s="248" t="s">
        <v>142</v>
      </c>
      <c r="N17" s="297"/>
      <c r="O17" s="243"/>
    </row>
    <row r="18" spans="1:15" ht="30" customHeight="1" x14ac:dyDescent="0.3">
      <c r="A18" s="239">
        <v>42061</v>
      </c>
      <c r="B18" s="288"/>
      <c r="C18" s="289">
        <v>11000012</v>
      </c>
      <c r="D18" s="289" t="s">
        <v>146</v>
      </c>
      <c r="E18" s="289" t="s">
        <v>147</v>
      </c>
      <c r="F18" s="289" t="s">
        <v>148</v>
      </c>
      <c r="G18" s="289" t="s">
        <v>149</v>
      </c>
      <c r="H18" s="289"/>
      <c r="I18" s="289"/>
      <c r="J18" s="290" t="s">
        <v>150</v>
      </c>
      <c r="K18" s="289" t="s">
        <v>151</v>
      </c>
      <c r="L18" s="291" t="s">
        <v>152</v>
      </c>
      <c r="M18" s="334" t="s">
        <v>93</v>
      </c>
      <c r="N18" s="333">
        <v>42075</v>
      </c>
      <c r="O18" s="292"/>
    </row>
    <row r="19" spans="1:15" s="181" customFormat="1" ht="30" customHeight="1" x14ac:dyDescent="0.3">
      <c r="A19" s="382">
        <v>42083</v>
      </c>
      <c r="B19" s="257">
        <v>393526</v>
      </c>
      <c r="C19" s="383">
        <v>232817</v>
      </c>
      <c r="D19" s="240" t="s">
        <v>173</v>
      </c>
      <c r="E19" s="383" t="s">
        <v>132</v>
      </c>
      <c r="F19" s="240" t="s">
        <v>174</v>
      </c>
      <c r="G19" s="240" t="s">
        <v>175</v>
      </c>
      <c r="H19" s="240"/>
      <c r="I19" s="240"/>
      <c r="J19" s="293" t="s">
        <v>176</v>
      </c>
      <c r="K19" s="294" t="s">
        <v>177</v>
      </c>
      <c r="L19" s="240" t="s">
        <v>137</v>
      </c>
      <c r="M19" s="383" t="s">
        <v>93</v>
      </c>
      <c r="N19" s="333">
        <v>42085</v>
      </c>
      <c r="O19" s="240"/>
    </row>
    <row r="20" spans="1:15" s="181" customFormat="1" ht="30" customHeight="1" x14ac:dyDescent="0.3">
      <c r="A20" s="178"/>
      <c r="B20" s="176"/>
      <c r="C20" s="176"/>
      <c r="D20" s="178"/>
      <c r="E20" s="176"/>
      <c r="F20" s="176"/>
      <c r="G20" s="176"/>
      <c r="H20" s="177"/>
      <c r="I20" s="176"/>
      <c r="J20" s="176"/>
      <c r="K20" s="176"/>
      <c r="L20" s="178"/>
      <c r="M20" s="178"/>
      <c r="N20" s="177"/>
    </row>
    <row r="21" spans="1:15" s="181" customFormat="1" ht="30" customHeight="1" x14ac:dyDescent="0.3">
      <c r="A21" s="178"/>
      <c r="B21" s="176"/>
      <c r="C21" s="176"/>
      <c r="D21" s="178"/>
      <c r="E21" s="176"/>
      <c r="F21" s="176"/>
      <c r="G21" s="176"/>
      <c r="H21" s="177"/>
      <c r="I21" s="176"/>
      <c r="J21" s="176"/>
      <c r="K21" s="176"/>
      <c r="L21" s="178"/>
      <c r="M21" s="178"/>
      <c r="N21" s="177"/>
    </row>
    <row r="22" spans="1:15" s="181" customFormat="1" ht="30" customHeight="1" x14ac:dyDescent="0.3">
      <c r="A22" s="178"/>
      <c r="B22" s="176"/>
      <c r="C22" s="176"/>
      <c r="D22" s="178"/>
      <c r="E22" s="176"/>
      <c r="F22" s="176"/>
      <c r="G22" s="176"/>
      <c r="H22" s="177"/>
      <c r="I22" s="176"/>
      <c r="J22" s="176"/>
      <c r="K22" s="176"/>
      <c r="L22" s="178"/>
      <c r="M22" s="178"/>
      <c r="N22" s="177"/>
    </row>
    <row r="23" spans="1:15" s="181" customFormat="1" ht="30" customHeight="1" x14ac:dyDescent="0.3">
      <c r="A23" s="178"/>
      <c r="B23" s="176"/>
      <c r="C23" s="176"/>
      <c r="D23" s="178"/>
      <c r="E23" s="176"/>
      <c r="F23" s="176"/>
      <c r="G23" s="176"/>
      <c r="H23" s="177"/>
      <c r="I23" s="176"/>
      <c r="J23" s="176"/>
      <c r="K23" s="176"/>
      <c r="L23" s="178"/>
      <c r="M23" s="178"/>
      <c r="N23" s="177"/>
    </row>
    <row r="24" spans="1:15" s="181" customFormat="1" ht="30" customHeight="1" x14ac:dyDescent="0.3">
      <c r="A24" s="178"/>
      <c r="B24" s="176"/>
      <c r="C24" s="176"/>
      <c r="D24" s="178"/>
      <c r="E24" s="176"/>
      <c r="F24" s="176"/>
      <c r="G24" s="176"/>
      <c r="H24" s="177"/>
      <c r="I24" s="176"/>
      <c r="J24" s="176"/>
      <c r="K24" s="176"/>
      <c r="L24" s="178"/>
      <c r="M24" s="178"/>
      <c r="N24" s="177"/>
    </row>
    <row r="25" spans="1:15" s="181" customFormat="1" ht="30" customHeight="1" x14ac:dyDescent="0.3">
      <c r="A25" s="240"/>
      <c r="B25" s="294"/>
      <c r="C25" s="240"/>
      <c r="D25" s="240"/>
      <c r="E25" s="240"/>
      <c r="F25" s="240"/>
      <c r="G25" s="240"/>
      <c r="H25" s="240"/>
      <c r="I25" s="240"/>
      <c r="J25" s="240"/>
      <c r="K25" s="240"/>
      <c r="L25" s="240"/>
      <c r="M25" s="240"/>
      <c r="N25" s="304"/>
      <c r="O25" s="240"/>
    </row>
    <row r="26" spans="1:15" s="181" customFormat="1" ht="30" customHeight="1" x14ac:dyDescent="0.3">
      <c r="A26" s="240"/>
      <c r="B26" s="294"/>
      <c r="C26" s="240"/>
      <c r="D26" s="240"/>
      <c r="E26" s="240"/>
      <c r="F26" s="240"/>
      <c r="G26" s="240"/>
      <c r="H26" s="240"/>
      <c r="I26" s="240"/>
      <c r="J26" s="240"/>
      <c r="K26" s="240"/>
      <c r="L26" s="240"/>
      <c r="M26" s="240"/>
      <c r="N26" s="304"/>
      <c r="O26" s="240"/>
    </row>
    <row r="27" spans="1:15" s="181" customFormat="1" ht="30" customHeight="1" x14ac:dyDescent="0.3">
      <c r="A27" s="240"/>
      <c r="B27" s="294"/>
      <c r="C27" s="240"/>
      <c r="D27" s="240"/>
      <c r="E27" s="240"/>
      <c r="F27" s="240"/>
      <c r="G27" s="240"/>
      <c r="H27" s="240"/>
      <c r="I27" s="240"/>
      <c r="J27" s="240"/>
      <c r="K27" s="240"/>
      <c r="L27" s="240"/>
      <c r="M27" s="240"/>
      <c r="N27" s="304"/>
      <c r="O27" s="240"/>
    </row>
    <row r="28" spans="1:15" s="181" customFormat="1" ht="30" customHeight="1" x14ac:dyDescent="0.3">
      <c r="A28" s="240"/>
      <c r="B28" s="294"/>
      <c r="C28" s="240"/>
      <c r="D28" s="240"/>
      <c r="E28" s="240"/>
      <c r="F28" s="240"/>
      <c r="G28" s="240"/>
      <c r="H28" s="240"/>
      <c r="I28" s="240"/>
      <c r="J28" s="240"/>
      <c r="K28" s="240"/>
      <c r="L28" s="240"/>
      <c r="M28" s="240"/>
      <c r="N28" s="304"/>
      <c r="O28" s="240"/>
    </row>
    <row r="29" spans="1:15" s="181" customFormat="1" ht="30" customHeight="1" x14ac:dyDescent="0.3">
      <c r="A29" s="178"/>
      <c r="B29" s="176"/>
      <c r="C29" s="176"/>
      <c r="D29" s="178"/>
      <c r="E29" s="176"/>
      <c r="F29" s="176"/>
      <c r="G29" s="176"/>
      <c r="H29" s="177"/>
      <c r="I29" s="176"/>
      <c r="J29" s="176"/>
      <c r="K29" s="176"/>
      <c r="L29" s="178"/>
      <c r="M29" s="178"/>
      <c r="N29" s="177"/>
    </row>
    <row r="30" spans="1:15" s="181" customFormat="1" ht="30" customHeight="1" x14ac:dyDescent="0.3">
      <c r="A30" s="178"/>
      <c r="B30" s="176"/>
      <c r="C30" s="176"/>
      <c r="D30" s="178"/>
      <c r="E30" s="176"/>
      <c r="F30" s="176"/>
      <c r="G30" s="176"/>
      <c r="H30" s="177"/>
      <c r="I30" s="176"/>
      <c r="J30" s="176"/>
      <c r="K30" s="176"/>
      <c r="L30" s="178"/>
      <c r="M30" s="178"/>
      <c r="N30" s="177"/>
    </row>
    <row r="31" spans="1:15" s="181" customFormat="1" ht="30" customHeight="1" x14ac:dyDescent="0.3">
      <c r="A31" s="178"/>
      <c r="B31" s="176"/>
      <c r="C31" s="176"/>
      <c r="D31" s="178"/>
      <c r="E31" s="176"/>
      <c r="F31" s="176"/>
      <c r="G31" s="176"/>
      <c r="H31" s="177"/>
      <c r="I31" s="176"/>
      <c r="J31" s="176"/>
      <c r="K31" s="176"/>
      <c r="L31" s="178"/>
      <c r="M31" s="178"/>
      <c r="N31" s="177"/>
    </row>
    <row r="32" spans="1:15" s="181" customFormat="1" ht="30" customHeight="1" x14ac:dyDescent="0.3">
      <c r="A32" s="178"/>
      <c r="B32" s="176"/>
      <c r="C32" s="176"/>
      <c r="D32" s="178"/>
      <c r="E32" s="176"/>
      <c r="F32" s="176"/>
      <c r="G32" s="176"/>
      <c r="H32" s="177"/>
      <c r="I32" s="176"/>
      <c r="J32" s="176"/>
      <c r="K32" s="176"/>
      <c r="L32" s="178"/>
      <c r="M32" s="178"/>
      <c r="N32" s="177"/>
    </row>
    <row r="33" spans="1:14" s="181" customFormat="1" ht="30" customHeight="1" x14ac:dyDescent="0.3">
      <c r="A33" s="178"/>
      <c r="B33" s="176"/>
      <c r="C33" s="176"/>
      <c r="D33" s="178"/>
      <c r="E33" s="176"/>
      <c r="F33" s="176"/>
      <c r="G33" s="176"/>
      <c r="H33" s="177"/>
      <c r="I33" s="176"/>
      <c r="J33" s="176"/>
      <c r="K33" s="176"/>
      <c r="L33" s="178"/>
      <c r="M33" s="178"/>
      <c r="N33" s="177"/>
    </row>
    <row r="34" spans="1:14" s="181" customFormat="1" ht="30" customHeight="1" x14ac:dyDescent="0.3">
      <c r="A34" s="178"/>
      <c r="B34" s="176"/>
      <c r="C34" s="176"/>
      <c r="D34" s="178"/>
      <c r="E34" s="176"/>
      <c r="F34" s="176"/>
      <c r="G34" s="176"/>
      <c r="H34" s="177"/>
      <c r="I34" s="176"/>
      <c r="J34" s="176"/>
      <c r="K34" s="176"/>
      <c r="L34" s="178"/>
      <c r="M34" s="178"/>
      <c r="N34" s="177"/>
    </row>
    <row r="35" spans="1:14" s="181" customFormat="1" ht="30" customHeight="1" x14ac:dyDescent="0.3">
      <c r="A35" s="183"/>
      <c r="D35" s="183"/>
      <c r="H35" s="182"/>
      <c r="L35" s="183"/>
      <c r="M35" s="178"/>
      <c r="N35" s="182"/>
    </row>
    <row r="36" spans="1:14" s="181" customFormat="1" ht="30" customHeight="1" x14ac:dyDescent="0.3">
      <c r="A36" s="183"/>
      <c r="D36" s="183"/>
      <c r="H36" s="182"/>
      <c r="L36" s="183"/>
      <c r="M36" s="178"/>
      <c r="N36" s="182"/>
    </row>
    <row r="37" spans="1:14" s="181" customFormat="1" ht="30" customHeight="1" x14ac:dyDescent="0.3">
      <c r="A37" s="183"/>
      <c r="D37" s="183"/>
      <c r="H37" s="182"/>
      <c r="L37" s="183"/>
      <c r="M37" s="178"/>
      <c r="N37" s="182"/>
    </row>
  </sheetData>
  <dataValidations count="2">
    <dataValidation type="list" allowBlank="1" showInputMessage="1" showErrorMessage="1" sqref="C1:C1048576">
      <formula1>"IVL,Non-Congressional SHOP,Congressional (SHOP)"</formula1>
    </dataValidation>
    <dataValidation type="date" allowBlank="1" showInputMessage="1" showErrorMessage="1" sqref="A1:A18 A20:A1048576">
      <formula1>42036</formula1>
      <formula2>42063</formula2>
    </dataValidation>
  </dataValidations>
  <pageMargins left="0.7" right="0.7" top="0.75" bottom="0.75" header="0.3" footer="0.3"/>
  <pageSetup scale="48"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6"/>
  <sheetViews>
    <sheetView topLeftCell="B1" zoomScale="90" zoomScaleNormal="90" workbookViewId="0">
      <selection activeCell="H9" sqref="H9"/>
    </sheetView>
  </sheetViews>
  <sheetFormatPr defaultColWidth="8.88671875" defaultRowHeight="14.4" x14ac:dyDescent="0.3"/>
  <cols>
    <col min="1" max="1" width="28.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7" s="1" customFormat="1" ht="14.4" customHeight="1" thickBot="1" x14ac:dyDescent="0.35">
      <c r="A1" s="673" t="s">
        <v>21</v>
      </c>
      <c r="B1" s="675" t="s">
        <v>14</v>
      </c>
      <c r="C1" s="677" t="s">
        <v>48</v>
      </c>
      <c r="D1" s="679" t="s">
        <v>8</v>
      </c>
      <c r="E1" s="680"/>
      <c r="F1" s="680"/>
      <c r="G1" s="680"/>
      <c r="H1" s="680"/>
      <c r="I1" s="680"/>
      <c r="J1" s="680"/>
      <c r="K1" s="680"/>
      <c r="L1" s="680"/>
      <c r="M1" s="680"/>
      <c r="N1" s="680"/>
      <c r="O1" s="680"/>
      <c r="P1" s="680"/>
      <c r="Q1" s="680"/>
      <c r="R1" s="681"/>
      <c r="S1" s="200"/>
      <c r="T1" s="200"/>
      <c r="U1" s="200"/>
      <c r="V1" s="682" t="s">
        <v>3</v>
      </c>
      <c r="W1" s="200"/>
      <c r="X1" s="200"/>
      <c r="Y1" s="200"/>
    </row>
    <row r="2" spans="1:27" ht="19.2" customHeight="1" thickBot="1" x14ac:dyDescent="0.35">
      <c r="A2" s="674"/>
      <c r="B2" s="676"/>
      <c r="C2" s="678"/>
      <c r="D2" s="684">
        <v>42058</v>
      </c>
      <c r="E2" s="685"/>
      <c r="F2" s="686"/>
      <c r="G2" s="687">
        <f>D2+1</f>
        <v>42059</v>
      </c>
      <c r="H2" s="688"/>
      <c r="I2" s="689"/>
      <c r="J2" s="684">
        <f>G2+1</f>
        <v>42060</v>
      </c>
      <c r="K2" s="685"/>
      <c r="L2" s="686"/>
      <c r="M2" s="684">
        <f>J2+1</f>
        <v>42061</v>
      </c>
      <c r="N2" s="685"/>
      <c r="O2" s="686"/>
      <c r="P2" s="684">
        <f>M2+1</f>
        <v>42062</v>
      </c>
      <c r="Q2" s="685"/>
      <c r="R2" s="686"/>
      <c r="S2" s="663" t="s">
        <v>23</v>
      </c>
      <c r="T2" s="664"/>
      <c r="U2" s="665"/>
      <c r="V2" s="683"/>
      <c r="W2" s="718" t="s">
        <v>56</v>
      </c>
      <c r="X2" s="719"/>
      <c r="Y2" s="720"/>
    </row>
    <row r="3" spans="1:27" ht="27.6" customHeight="1" thickBot="1" x14ac:dyDescent="0.35">
      <c r="A3" s="674"/>
      <c r="B3" s="676"/>
      <c r="C3" s="721"/>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04" t="s">
        <v>4</v>
      </c>
      <c r="T3" s="205" t="s">
        <v>13</v>
      </c>
      <c r="U3" s="206" t="s">
        <v>53</v>
      </c>
      <c r="V3" s="683"/>
      <c r="W3" s="236" t="s">
        <v>4</v>
      </c>
      <c r="X3" s="237" t="s">
        <v>13</v>
      </c>
      <c r="Y3" s="238" t="s">
        <v>53</v>
      </c>
    </row>
    <row r="4" spans="1:27" ht="42.6" customHeight="1" x14ac:dyDescent="0.3">
      <c r="A4" s="147" t="s">
        <v>17</v>
      </c>
      <c r="B4" s="148" t="s">
        <v>25</v>
      </c>
      <c r="C4" s="60">
        <f>'Week Ending 2-20-2015'!V4</f>
        <v>1446</v>
      </c>
      <c r="D4" s="112">
        <v>128</v>
      </c>
      <c r="E4" s="68">
        <v>1103</v>
      </c>
      <c r="F4" s="68"/>
      <c r="G4" s="113"/>
      <c r="H4" s="68">
        <v>414</v>
      </c>
      <c r="I4" s="68">
        <v>27</v>
      </c>
      <c r="J4" s="113"/>
      <c r="K4" s="68">
        <v>22</v>
      </c>
      <c r="L4" s="68"/>
      <c r="M4" s="113">
        <v>25</v>
      </c>
      <c r="N4" s="68">
        <v>30</v>
      </c>
      <c r="O4" s="113"/>
      <c r="P4" s="68">
        <v>2</v>
      </c>
      <c r="Q4" s="68">
        <v>5</v>
      </c>
      <c r="R4" s="114"/>
      <c r="S4" s="43">
        <f t="shared" ref="S4:U13" si="0">SUM(D4,G4,J4,M4,P4)</f>
        <v>155</v>
      </c>
      <c r="T4" s="44">
        <f t="shared" si="0"/>
        <v>1574</v>
      </c>
      <c r="U4" s="208">
        <f t="shared" si="0"/>
        <v>27</v>
      </c>
      <c r="V4" s="215">
        <f t="shared" ref="V4:V13" si="1">C4+(S4-T4-U4)</f>
        <v>0</v>
      </c>
      <c r="W4" s="223">
        <f>'Week Ending 2-13-2015 '!S4+'Week Ending 2-20-2015'!S4+'Week Ending 2-27-2015'!S4</f>
        <v>3869</v>
      </c>
      <c r="X4" s="224">
        <f>'Week Ending 2-13-2015 '!T4+'Week Ending 2-20-2015'!T4+'Week Ending 2-27-2015'!T4</f>
        <v>3842</v>
      </c>
      <c r="Y4" s="225">
        <f>'Week Ending 2-13-2015 '!U4+'Week Ending 2-20-2015'!U4+'Week Ending 2-27-2015'!U4</f>
        <v>27</v>
      </c>
    </row>
    <row r="5" spans="1:27" ht="30" customHeight="1" x14ac:dyDescent="0.3">
      <c r="A5" s="149" t="s">
        <v>26</v>
      </c>
      <c r="B5" s="150" t="s">
        <v>30</v>
      </c>
      <c r="C5" s="99">
        <f>'Week Ending 2-20-2015'!V5</f>
        <v>3</v>
      </c>
      <c r="D5" s="115"/>
      <c r="E5" s="116">
        <v>3</v>
      </c>
      <c r="F5" s="116"/>
      <c r="G5" s="117"/>
      <c r="H5" s="116"/>
      <c r="I5" s="116"/>
      <c r="J5" s="117">
        <v>40</v>
      </c>
      <c r="K5" s="116">
        <v>5</v>
      </c>
      <c r="L5" s="116"/>
      <c r="M5" s="117">
        <v>9</v>
      </c>
      <c r="N5" s="116">
        <v>2</v>
      </c>
      <c r="O5" s="117"/>
      <c r="P5" s="116">
        <v>10</v>
      </c>
      <c r="Q5" s="116">
        <v>25</v>
      </c>
      <c r="R5" s="118"/>
      <c r="S5" s="100">
        <f t="shared" si="0"/>
        <v>59</v>
      </c>
      <c r="T5" s="96">
        <f t="shared" si="0"/>
        <v>35</v>
      </c>
      <c r="U5" s="209">
        <f t="shared" si="0"/>
        <v>0</v>
      </c>
      <c r="V5" s="107">
        <f t="shared" si="1"/>
        <v>27</v>
      </c>
      <c r="W5" s="226">
        <f>'Week Ending 2-13-2015 '!S5+'Week Ending 2-20-2015'!S5+'Week Ending 2-27-2015'!S5</f>
        <v>374</v>
      </c>
      <c r="X5" s="218">
        <f>'Week Ending 2-13-2015 '!T5+'Week Ending 2-20-2015'!T5+'Week Ending 2-27-2015'!T5</f>
        <v>348</v>
      </c>
      <c r="Y5" s="227">
        <f>'Week Ending 2-13-2015 '!U5+'Week Ending 2-20-2015'!U5+'Week Ending 2-27-2015'!U5</f>
        <v>0</v>
      </c>
      <c r="AA5" s="4"/>
    </row>
    <row r="6" spans="1:27" ht="30" customHeight="1" thickBot="1" x14ac:dyDescent="0.35">
      <c r="A6" s="151" t="s">
        <v>32</v>
      </c>
      <c r="B6" s="152" t="s">
        <v>31</v>
      </c>
      <c r="C6" s="103">
        <f>'Week Ending 2-20-2015'!V6</f>
        <v>60</v>
      </c>
      <c r="D6" s="119"/>
      <c r="E6" s="120">
        <v>1</v>
      </c>
      <c r="F6" s="120"/>
      <c r="G6" s="121"/>
      <c r="H6" s="120">
        <v>41</v>
      </c>
      <c r="I6" s="120"/>
      <c r="J6" s="121">
        <v>25</v>
      </c>
      <c r="K6" s="120">
        <v>39</v>
      </c>
      <c r="L6" s="120"/>
      <c r="M6" s="121">
        <v>2</v>
      </c>
      <c r="N6" s="120">
        <v>2</v>
      </c>
      <c r="O6" s="121"/>
      <c r="P6" s="120">
        <v>42</v>
      </c>
      <c r="Q6" s="120">
        <v>43</v>
      </c>
      <c r="R6" s="122"/>
      <c r="S6" s="56">
        <f t="shared" si="0"/>
        <v>69</v>
      </c>
      <c r="T6" s="48">
        <f t="shared" si="0"/>
        <v>126</v>
      </c>
      <c r="U6" s="210">
        <f t="shared" si="0"/>
        <v>0</v>
      </c>
      <c r="V6" s="216">
        <f t="shared" si="1"/>
        <v>3</v>
      </c>
      <c r="W6" s="228">
        <f>'Week Ending 2-13-2015 '!S6+'Week Ending 2-20-2015'!S6+'Week Ending 2-27-2015'!S6</f>
        <v>174</v>
      </c>
      <c r="X6" s="219">
        <f>'Week Ending 2-13-2015 '!T6+'Week Ending 2-20-2015'!T6+'Week Ending 2-27-2015'!T6</f>
        <v>171</v>
      </c>
      <c r="Y6" s="229">
        <f>'Week Ending 2-13-2015 '!U6+'Week Ending 2-20-2015'!U6+'Week Ending 2-27-2015'!U6</f>
        <v>0</v>
      </c>
      <c r="AA6" s="4"/>
    </row>
    <row r="7" spans="1:27" ht="51" customHeight="1" x14ac:dyDescent="0.3">
      <c r="A7" s="153" t="s">
        <v>16</v>
      </c>
      <c r="B7" s="154" t="s">
        <v>38</v>
      </c>
      <c r="C7" s="62">
        <f>'Week Ending 2-20-2015'!V7</f>
        <v>0</v>
      </c>
      <c r="D7" s="123"/>
      <c r="E7" s="76"/>
      <c r="F7" s="76"/>
      <c r="G7" s="124">
        <v>5</v>
      </c>
      <c r="H7" s="76">
        <v>5</v>
      </c>
      <c r="I7" s="76"/>
      <c r="J7" s="124">
        <v>5</v>
      </c>
      <c r="K7" s="76">
        <v>3</v>
      </c>
      <c r="L7" s="76"/>
      <c r="M7" s="124"/>
      <c r="N7" s="76"/>
      <c r="O7" s="124"/>
      <c r="P7" s="76"/>
      <c r="Q7" s="76">
        <v>2</v>
      </c>
      <c r="R7" s="125"/>
      <c r="S7" s="101">
        <f t="shared" si="0"/>
        <v>10</v>
      </c>
      <c r="T7" s="44">
        <f t="shared" si="0"/>
        <v>10</v>
      </c>
      <c r="U7" s="208">
        <f t="shared" si="0"/>
        <v>0</v>
      </c>
      <c r="V7" s="217">
        <f t="shared" si="1"/>
        <v>0</v>
      </c>
      <c r="W7" s="230">
        <f>'Week Ending 2-13-2015 '!S7+'Week Ending 2-20-2015'!S7+'Week Ending 2-27-2015'!S7</f>
        <v>112</v>
      </c>
      <c r="X7" s="220">
        <f>'Week Ending 2-13-2015 '!T7+'Week Ending 2-20-2015'!T7+'Week Ending 2-27-2015'!T7</f>
        <v>100</v>
      </c>
      <c r="Y7" s="231">
        <f>'Week Ending 2-13-2015 '!U7+'Week Ending 2-20-2015'!U7+'Week Ending 2-27-2015'!U7</f>
        <v>12</v>
      </c>
    </row>
    <row r="8" spans="1:27" ht="37.950000000000003" customHeight="1" x14ac:dyDescent="0.3">
      <c r="A8" s="155" t="s">
        <v>33</v>
      </c>
      <c r="B8" s="156" t="s">
        <v>29</v>
      </c>
      <c r="C8" s="104">
        <f>'Week Ending 2-20-2015'!V8</f>
        <v>0</v>
      </c>
      <c r="D8" s="126"/>
      <c r="E8" s="127"/>
      <c r="F8" s="127"/>
      <c r="G8" s="128"/>
      <c r="H8" s="127"/>
      <c r="I8" s="127"/>
      <c r="J8" s="128">
        <v>9</v>
      </c>
      <c r="K8" s="127">
        <v>9</v>
      </c>
      <c r="L8" s="127"/>
      <c r="M8" s="128">
        <v>3</v>
      </c>
      <c r="N8" s="127"/>
      <c r="O8" s="128"/>
      <c r="P8" s="127"/>
      <c r="Q8" s="127">
        <v>3</v>
      </c>
      <c r="R8" s="129"/>
      <c r="S8" s="102">
        <f t="shared" si="0"/>
        <v>12</v>
      </c>
      <c r="T8" s="98">
        <f t="shared" si="0"/>
        <v>12</v>
      </c>
      <c r="U8" s="211">
        <f t="shared" si="0"/>
        <v>0</v>
      </c>
      <c r="V8" s="107">
        <f t="shared" si="1"/>
        <v>0</v>
      </c>
      <c r="W8" s="226">
        <f>'Week Ending 2-13-2015 '!S8+'Week Ending 2-20-2015'!S8+'Week Ending 2-27-2015'!S8</f>
        <v>29</v>
      </c>
      <c r="X8" s="218">
        <f>'Week Ending 2-13-2015 '!T8+'Week Ending 2-20-2015'!T8+'Week Ending 2-27-2015'!T8</f>
        <v>36</v>
      </c>
      <c r="Y8" s="227">
        <f>'Week Ending 2-13-2015 '!U8+'Week Ending 2-20-2015'!U8+'Week Ending 2-27-2015'!U8</f>
        <v>0</v>
      </c>
    </row>
    <row r="9" spans="1:27" ht="30" customHeight="1" thickBot="1" x14ac:dyDescent="0.35">
      <c r="A9" s="155" t="s">
        <v>27</v>
      </c>
      <c r="B9" s="156" t="s">
        <v>28</v>
      </c>
      <c r="C9" s="108">
        <f>'Week Ending 2-20-2015'!V9</f>
        <v>0</v>
      </c>
      <c r="D9" s="130"/>
      <c r="E9" s="131"/>
      <c r="F9" s="131"/>
      <c r="G9" s="132">
        <v>26</v>
      </c>
      <c r="H9" s="131">
        <v>26</v>
      </c>
      <c r="I9" s="131"/>
      <c r="J9" s="132">
        <v>7</v>
      </c>
      <c r="K9" s="131">
        <v>7</v>
      </c>
      <c r="L9" s="131"/>
      <c r="M9" s="132"/>
      <c r="N9" s="131"/>
      <c r="O9" s="132"/>
      <c r="P9" s="131"/>
      <c r="Q9" s="131"/>
      <c r="R9" s="133"/>
      <c r="S9" s="109">
        <f t="shared" si="0"/>
        <v>33</v>
      </c>
      <c r="T9" s="57">
        <f t="shared" si="0"/>
        <v>33</v>
      </c>
      <c r="U9" s="212">
        <f t="shared" si="0"/>
        <v>0</v>
      </c>
      <c r="V9" s="216">
        <f t="shared" si="1"/>
        <v>0</v>
      </c>
      <c r="W9" s="228">
        <f>'Week Ending 2-13-2015 '!S9+'Week Ending 2-20-2015'!S9+'Week Ending 2-27-2015'!S9</f>
        <v>116</v>
      </c>
      <c r="X9" s="219">
        <f>'Week Ending 2-13-2015 '!T9+'Week Ending 2-20-2015'!T9+'Week Ending 2-27-2015'!T9</f>
        <v>116</v>
      </c>
      <c r="Y9" s="229">
        <f>'Week Ending 2-13-2015 '!U9+'Week Ending 2-20-2015'!U9+'Week Ending 2-27-2015'!U9</f>
        <v>0</v>
      </c>
    </row>
    <row r="10" spans="1:27" ht="39.6" customHeight="1" x14ac:dyDescent="0.3">
      <c r="A10" s="157" t="s">
        <v>20</v>
      </c>
      <c r="B10" s="158" t="s">
        <v>11</v>
      </c>
      <c r="C10" s="64">
        <f>'Week Ending 2-20-2015'!V10</f>
        <v>6</v>
      </c>
      <c r="D10" s="134">
        <v>23</v>
      </c>
      <c r="E10" s="84">
        <v>13</v>
      </c>
      <c r="F10" s="84">
        <v>9</v>
      </c>
      <c r="G10" s="135">
        <v>10</v>
      </c>
      <c r="H10" s="84">
        <v>7</v>
      </c>
      <c r="I10" s="84">
        <v>3</v>
      </c>
      <c r="J10" s="135">
        <v>25</v>
      </c>
      <c r="K10" s="84">
        <v>17</v>
      </c>
      <c r="L10" s="84">
        <v>8</v>
      </c>
      <c r="M10" s="135">
        <v>13</v>
      </c>
      <c r="N10" s="84">
        <v>18</v>
      </c>
      <c r="O10" s="135">
        <v>2</v>
      </c>
      <c r="P10" s="84">
        <v>21</v>
      </c>
      <c r="Q10" s="84">
        <v>19</v>
      </c>
      <c r="R10" s="136">
        <v>2</v>
      </c>
      <c r="S10" s="43">
        <f t="shared" si="0"/>
        <v>92</v>
      </c>
      <c r="T10" s="44">
        <f t="shared" si="0"/>
        <v>74</v>
      </c>
      <c r="U10" s="207">
        <f t="shared" si="0"/>
        <v>24</v>
      </c>
      <c r="V10" s="217">
        <f t="shared" si="1"/>
        <v>0</v>
      </c>
      <c r="W10" s="230">
        <f>'Week Ending 2-13-2015 '!S10+'Week Ending 2-20-2015'!S10+'Week Ending 2-27-2015'!S10</f>
        <v>728</v>
      </c>
      <c r="X10" s="220">
        <f>'Week Ending 2-13-2015 '!T10+'Week Ending 2-20-2015'!T10+'Week Ending 2-27-2015'!T10</f>
        <v>686</v>
      </c>
      <c r="Y10" s="231">
        <f>'Week Ending 2-13-2015 '!U10+'Week Ending 2-20-2015'!U10+'Week Ending 2-27-2015'!U10</f>
        <v>42</v>
      </c>
    </row>
    <row r="11" spans="1:27" ht="30" customHeight="1" x14ac:dyDescent="0.3">
      <c r="A11" s="159" t="s">
        <v>34</v>
      </c>
      <c r="B11" s="160" t="s">
        <v>36</v>
      </c>
      <c r="C11" s="111">
        <f>'Week Ending 2-20-2015'!V11</f>
        <v>0</v>
      </c>
      <c r="D11" s="137"/>
      <c r="E11" s="138"/>
      <c r="F11" s="138"/>
      <c r="G11" s="139"/>
      <c r="H11" s="138"/>
      <c r="I11" s="138"/>
      <c r="J11" s="139">
        <v>25</v>
      </c>
      <c r="K11" s="138">
        <v>4</v>
      </c>
      <c r="L11" s="138"/>
      <c r="M11" s="139"/>
      <c r="N11" s="138">
        <v>16</v>
      </c>
      <c r="O11" s="139"/>
      <c r="P11" s="138"/>
      <c r="Q11" s="138">
        <v>5</v>
      </c>
      <c r="R11" s="140"/>
      <c r="S11" s="100">
        <f t="shared" si="0"/>
        <v>25</v>
      </c>
      <c r="T11" s="98">
        <f t="shared" si="0"/>
        <v>25</v>
      </c>
      <c r="U11" s="211">
        <f t="shared" si="0"/>
        <v>0</v>
      </c>
      <c r="V11" s="107">
        <f t="shared" si="1"/>
        <v>0</v>
      </c>
      <c r="W11" s="226">
        <f>'Week Ending 2-13-2015 '!S11+'Week Ending 2-20-2015'!S11+'Week Ending 2-27-2015'!S11</f>
        <v>62</v>
      </c>
      <c r="X11" s="218">
        <f>'Week Ending 2-13-2015 '!T11+'Week Ending 2-20-2015'!T11+'Week Ending 2-27-2015'!T11</f>
        <v>62</v>
      </c>
      <c r="Y11" s="227">
        <f>'Week Ending 2-13-2015 '!U11+'Week Ending 2-20-2015'!U11+'Week Ending 2-27-2015'!U11</f>
        <v>0</v>
      </c>
    </row>
    <row r="12" spans="1:27" ht="30" customHeight="1" thickBot="1" x14ac:dyDescent="0.35">
      <c r="A12" s="159" t="s">
        <v>35</v>
      </c>
      <c r="B12" s="161" t="s">
        <v>37</v>
      </c>
      <c r="C12" s="110">
        <f>'Week Ending 2-20-2015'!V12</f>
        <v>10</v>
      </c>
      <c r="D12" s="141">
        <v>11</v>
      </c>
      <c r="E12" s="142"/>
      <c r="F12" s="142"/>
      <c r="G12" s="143">
        <v>4</v>
      </c>
      <c r="H12" s="142">
        <v>4</v>
      </c>
      <c r="I12" s="142"/>
      <c r="J12" s="143">
        <v>20</v>
      </c>
      <c r="K12" s="142">
        <v>28</v>
      </c>
      <c r="L12" s="142"/>
      <c r="M12" s="143"/>
      <c r="N12" s="142">
        <v>13</v>
      </c>
      <c r="O12" s="143"/>
      <c r="P12" s="142"/>
      <c r="Q12" s="142"/>
      <c r="R12" s="144"/>
      <c r="S12" s="56">
        <f t="shared" si="0"/>
        <v>35</v>
      </c>
      <c r="T12" s="57">
        <f t="shared" si="0"/>
        <v>45</v>
      </c>
      <c r="U12" s="212">
        <f t="shared" si="0"/>
        <v>0</v>
      </c>
      <c r="V12" s="216">
        <f t="shared" si="1"/>
        <v>0</v>
      </c>
      <c r="W12" s="228">
        <f>'Week Ending 2-13-2015 '!S12+'Week Ending 2-20-2015'!S12+'Week Ending 2-27-2015'!S12</f>
        <v>56</v>
      </c>
      <c r="X12" s="219">
        <f>'Week Ending 2-13-2015 '!T12+'Week Ending 2-20-2015'!T12+'Week Ending 2-27-2015'!T12</f>
        <v>56</v>
      </c>
      <c r="Y12" s="229">
        <f>'Week Ending 2-13-2015 '!U12+'Week Ending 2-20-2015'!U12+'Week Ending 2-27-2015'!U12</f>
        <v>0</v>
      </c>
    </row>
    <row r="13" spans="1:27" ht="21.6" customHeight="1" thickBot="1" x14ac:dyDescent="0.35">
      <c r="A13" s="162" t="s">
        <v>1</v>
      </c>
      <c r="B13" s="163" t="s">
        <v>22</v>
      </c>
      <c r="C13" s="66">
        <f>'Week Ending 2-20-2015'!V13</f>
        <v>0</v>
      </c>
      <c r="D13" s="145"/>
      <c r="E13" s="92"/>
      <c r="F13" s="92"/>
      <c r="G13" s="146"/>
      <c r="H13" s="92"/>
      <c r="I13" s="92"/>
      <c r="J13" s="146"/>
      <c r="K13" s="92"/>
      <c r="L13" s="92"/>
      <c r="M13" s="146"/>
      <c r="N13" s="92"/>
      <c r="O13" s="146"/>
      <c r="P13" s="92"/>
      <c r="Q13" s="92"/>
      <c r="R13" s="94"/>
      <c r="S13" s="56">
        <f t="shared" si="0"/>
        <v>0</v>
      </c>
      <c r="T13" s="57">
        <f t="shared" si="0"/>
        <v>0</v>
      </c>
      <c r="U13" s="212">
        <f t="shared" si="0"/>
        <v>0</v>
      </c>
      <c r="V13" s="216">
        <f t="shared" si="1"/>
        <v>0</v>
      </c>
      <c r="W13" s="232">
        <f>'Week Ending 2-13-2015 '!S13+'Week Ending 2-20-2015'!S13+'Week Ending 2-27-2015'!S13</f>
        <v>0</v>
      </c>
      <c r="X13" s="221">
        <f>'Week Ending 2-13-2015 '!T13+'Week Ending 2-20-2015'!T13+'Week Ending 2-27-2015'!T13</f>
        <v>0</v>
      </c>
      <c r="Y13" s="233">
        <f>'Week Ending 2-13-2015 '!U13+'Week Ending 2-20-2015'!U13+'Week Ending 2-27-2015'!U13</f>
        <v>0</v>
      </c>
    </row>
    <row r="14" spans="1:27" ht="15.6" customHeight="1" thickBot="1" x14ac:dyDescent="0.35">
      <c r="A14" s="164" t="s">
        <v>2</v>
      </c>
      <c r="B14" s="165"/>
      <c r="C14" s="34">
        <f t="shared" ref="C14:V14" si="2">SUM(C4:C13)</f>
        <v>1525</v>
      </c>
      <c r="D14" s="35">
        <f t="shared" si="2"/>
        <v>162</v>
      </c>
      <c r="E14" s="36">
        <f t="shared" si="2"/>
        <v>1120</v>
      </c>
      <c r="F14" s="37">
        <f t="shared" si="2"/>
        <v>9</v>
      </c>
      <c r="G14" s="37">
        <f t="shared" si="2"/>
        <v>45</v>
      </c>
      <c r="H14" s="38">
        <f t="shared" si="2"/>
        <v>497</v>
      </c>
      <c r="I14" s="39">
        <f t="shared" si="2"/>
        <v>30</v>
      </c>
      <c r="J14" s="39">
        <f t="shared" si="2"/>
        <v>156</v>
      </c>
      <c r="K14" s="36">
        <f t="shared" si="2"/>
        <v>134</v>
      </c>
      <c r="L14" s="37">
        <f t="shared" si="2"/>
        <v>8</v>
      </c>
      <c r="M14" s="37">
        <f t="shared" si="2"/>
        <v>52</v>
      </c>
      <c r="N14" s="36">
        <f t="shared" si="2"/>
        <v>81</v>
      </c>
      <c r="O14" s="37">
        <f t="shared" si="2"/>
        <v>2</v>
      </c>
      <c r="P14" s="37">
        <f t="shared" si="2"/>
        <v>75</v>
      </c>
      <c r="Q14" s="36">
        <f t="shared" si="2"/>
        <v>102</v>
      </c>
      <c r="R14" s="40">
        <f t="shared" si="2"/>
        <v>2</v>
      </c>
      <c r="S14" s="41">
        <f t="shared" si="2"/>
        <v>490</v>
      </c>
      <c r="T14" s="41">
        <f t="shared" si="2"/>
        <v>1934</v>
      </c>
      <c r="U14" s="213">
        <f t="shared" si="2"/>
        <v>51</v>
      </c>
      <c r="V14" s="214">
        <f t="shared" si="2"/>
        <v>30</v>
      </c>
      <c r="W14" s="234">
        <f>SUM(W4:W13)</f>
        <v>5520</v>
      </c>
      <c r="X14" s="222">
        <f>SUM(X4:X13)</f>
        <v>5417</v>
      </c>
      <c r="Y14" s="235">
        <f>SUM(Y4:Y13)</f>
        <v>81</v>
      </c>
    </row>
    <row r="15" spans="1:27" x14ac:dyDescent="0.3">
      <c r="A15" s="8"/>
      <c r="P15" s="9"/>
      <c r="Q15" s="9"/>
      <c r="R15" s="9"/>
      <c r="S15" s="30"/>
      <c r="T15" s="9"/>
      <c r="U15" s="9"/>
      <c r="W15" s="9"/>
      <c r="X15" s="9"/>
      <c r="Y15" s="9"/>
    </row>
    <row r="16" spans="1:27" x14ac:dyDescent="0.3">
      <c r="A16" s="8"/>
      <c r="C16" s="14"/>
      <c r="E16" s="4"/>
      <c r="F16" s="4"/>
      <c r="G16" s="4"/>
      <c r="H16" s="10"/>
      <c r="I16" s="10"/>
      <c r="J16" s="10"/>
      <c r="K16" s="4"/>
      <c r="L16" s="4"/>
      <c r="M16" s="4"/>
      <c r="N16" s="4"/>
      <c r="O16" s="4"/>
      <c r="P16" s="4"/>
      <c r="Q16" s="4"/>
      <c r="R16" s="4"/>
      <c r="S16" s="4"/>
      <c r="T16" s="4"/>
      <c r="U16" s="4"/>
      <c r="V16" s="4"/>
      <c r="W16" s="4"/>
      <c r="X16" s="4"/>
      <c r="Y16" s="4"/>
    </row>
    <row r="17" spans="1:22" x14ac:dyDescent="0.3">
      <c r="A17" s="8"/>
      <c r="C17" s="4"/>
      <c r="E17" s="4"/>
      <c r="F17" s="4"/>
      <c r="G17" s="4"/>
      <c r="H17" s="10"/>
      <c r="I17" s="10"/>
      <c r="J17" s="10"/>
      <c r="K17" s="4"/>
      <c r="L17" s="4"/>
      <c r="M17" s="4"/>
      <c r="N17" s="4"/>
      <c r="O17" s="4"/>
      <c r="P17" s="4"/>
      <c r="Q17" s="4"/>
      <c r="R17" s="4"/>
      <c r="S17" s="4"/>
      <c r="T17" s="4"/>
      <c r="U17" s="4"/>
      <c r="V17" s="4"/>
    </row>
    <row r="18" spans="1:22" x14ac:dyDescent="0.3">
      <c r="A18" s="8"/>
    </row>
    <row r="19" spans="1:22" x14ac:dyDescent="0.3">
      <c r="A19" s="8"/>
    </row>
    <row r="20" spans="1:22" x14ac:dyDescent="0.3">
      <c r="A20" s="8"/>
    </row>
    <row r="21" spans="1:22" x14ac:dyDescent="0.3">
      <c r="A21" s="8"/>
    </row>
    <row r="22" spans="1:22" x14ac:dyDescent="0.3">
      <c r="A22" s="8"/>
    </row>
    <row r="23" spans="1:22" x14ac:dyDescent="0.3">
      <c r="A23" s="8"/>
    </row>
    <row r="24" spans="1:22" x14ac:dyDescent="0.3">
      <c r="A24" s="8"/>
    </row>
    <row r="25" spans="1:22" x14ac:dyDescent="0.3">
      <c r="A25" s="8"/>
    </row>
    <row r="26" spans="1:22" x14ac:dyDescent="0.3">
      <c r="A26" s="8"/>
    </row>
  </sheetData>
  <sheetProtection password="E2A2" sheet="1" objects="1" scenarios="1"/>
  <mergeCells count="12">
    <mergeCell ref="W2:Y2"/>
    <mergeCell ref="A1:A3"/>
    <mergeCell ref="B1:B3"/>
    <mergeCell ref="C1:C3"/>
    <mergeCell ref="D1:R1"/>
    <mergeCell ref="V1:V3"/>
    <mergeCell ref="D2:F2"/>
    <mergeCell ref="G2:I2"/>
    <mergeCell ref="J2:L2"/>
    <mergeCell ref="M2:O2"/>
    <mergeCell ref="P2:R2"/>
    <mergeCell ref="S2:U2"/>
  </mergeCells>
  <conditionalFormatting sqref="V4 V7 V10 V13:V14">
    <cfRule type="cellIs" dxfId="19" priority="5" operator="equal">
      <formula>0</formula>
    </cfRule>
  </conditionalFormatting>
  <conditionalFormatting sqref="V5:V6">
    <cfRule type="cellIs" dxfId="18" priority="4" operator="equal">
      <formula>0</formula>
    </cfRule>
  </conditionalFormatting>
  <conditionalFormatting sqref="V8:V9">
    <cfRule type="cellIs" dxfId="17" priority="3" operator="equal">
      <formula>0</formula>
    </cfRule>
  </conditionalFormatting>
  <conditionalFormatting sqref="V11:V12">
    <cfRule type="cellIs" dxfId="16" priority="2" operator="equal">
      <formula>0</formula>
    </cfRule>
  </conditionalFormatting>
  <conditionalFormatting sqref="V1:V14">
    <cfRule type="cellIs" dxfId="15" priority="1" operator="equal">
      <formula>0</formula>
    </cfRule>
  </conditionalFormatting>
  <pageMargins left="0.7" right="0.7" top="0.75" bottom="0.75" header="0.3" footer="0.3"/>
  <pageSetup scale="55" orientation="landscape"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workbookViewId="0">
      <selection activeCell="K4" sqref="K4"/>
    </sheetView>
  </sheetViews>
  <sheetFormatPr defaultColWidth="8.88671875" defaultRowHeight="14.4" x14ac:dyDescent="0.3"/>
  <cols>
    <col min="1" max="1" width="11.33203125" style="189" customWidth="1"/>
    <col min="2" max="2" width="12.88671875" style="2" customWidth="1"/>
    <col min="3" max="3" width="16.5546875" style="2" customWidth="1"/>
    <col min="4" max="4" width="11.33203125" style="189" customWidth="1"/>
    <col min="5" max="7" width="17.5546875" style="2" customWidth="1"/>
    <col min="8" max="8" width="10.33203125" style="190" customWidth="1"/>
    <col min="9" max="9" width="43.33203125" style="2" customWidth="1"/>
    <col min="10" max="11" width="14.88671875" style="2" customWidth="1"/>
    <col min="12" max="12" width="16.33203125" style="189" customWidth="1"/>
    <col min="13" max="13" width="12.6640625" style="189" customWidth="1"/>
    <col min="14" max="14" width="39.6640625" style="2" customWidth="1"/>
    <col min="15" max="16384" width="8.88671875" style="2"/>
  </cols>
  <sheetData>
    <row r="1" spans="1:14" s="169" customFormat="1" ht="30" customHeight="1" thickBot="1" x14ac:dyDescent="0.35">
      <c r="A1" s="166" t="s">
        <v>40</v>
      </c>
      <c r="B1" s="167" t="s">
        <v>41</v>
      </c>
      <c r="C1" s="167" t="s">
        <v>46</v>
      </c>
      <c r="D1" s="195" t="s">
        <v>51</v>
      </c>
      <c r="E1" s="167" t="s">
        <v>49</v>
      </c>
      <c r="F1" s="167" t="s">
        <v>50</v>
      </c>
      <c r="G1" s="167" t="s">
        <v>52</v>
      </c>
      <c r="H1" s="167" t="s">
        <v>47</v>
      </c>
      <c r="I1" s="167" t="s">
        <v>42</v>
      </c>
      <c r="J1" s="167" t="s">
        <v>44</v>
      </c>
      <c r="K1" s="167" t="s">
        <v>55</v>
      </c>
      <c r="L1" s="167" t="s">
        <v>54</v>
      </c>
      <c r="M1" s="167" t="s">
        <v>43</v>
      </c>
      <c r="N1" s="168" t="s">
        <v>45</v>
      </c>
    </row>
    <row r="2" spans="1:14" ht="30" customHeight="1" x14ac:dyDescent="0.3">
      <c r="A2" s="170"/>
      <c r="B2" s="171"/>
      <c r="C2" s="171"/>
      <c r="D2" s="196"/>
      <c r="E2" s="171"/>
      <c r="F2" s="171"/>
      <c r="G2" s="171"/>
      <c r="H2" s="172"/>
      <c r="I2" s="171"/>
      <c r="J2" s="171"/>
      <c r="K2" s="171"/>
      <c r="L2" s="173"/>
      <c r="M2" s="173"/>
      <c r="N2" s="174"/>
    </row>
    <row r="3" spans="1:14" ht="30" customHeight="1" x14ac:dyDescent="0.3">
      <c r="A3" s="175"/>
      <c r="B3" s="176"/>
      <c r="C3" s="176"/>
      <c r="D3" s="197"/>
      <c r="E3" s="176"/>
      <c r="F3" s="176"/>
      <c r="G3" s="176"/>
      <c r="H3" s="177"/>
      <c r="I3" s="176"/>
      <c r="J3" s="176"/>
      <c r="K3" s="176"/>
      <c r="L3" s="178"/>
      <c r="M3" s="178"/>
      <c r="N3" s="179"/>
    </row>
    <row r="4" spans="1:14" ht="30" customHeight="1" x14ac:dyDescent="0.3">
      <c r="A4" s="175"/>
      <c r="B4" s="176"/>
      <c r="C4" s="176"/>
      <c r="D4" s="197"/>
      <c r="E4" s="176"/>
      <c r="F4" s="176"/>
      <c r="G4" s="176"/>
      <c r="H4" s="177"/>
      <c r="I4" s="176"/>
      <c r="J4" s="176"/>
      <c r="K4" s="176"/>
      <c r="L4" s="178"/>
      <c r="M4" s="191"/>
      <c r="N4" s="179"/>
    </row>
    <row r="5" spans="1:14" ht="30" customHeight="1" x14ac:dyDescent="0.3">
      <c r="A5" s="175"/>
      <c r="B5" s="176"/>
      <c r="C5" s="176"/>
      <c r="D5" s="197"/>
      <c r="E5" s="176"/>
      <c r="F5" s="176"/>
      <c r="G5" s="176"/>
      <c r="H5" s="177"/>
      <c r="I5" s="176"/>
      <c r="J5" s="176"/>
      <c r="K5" s="176"/>
      <c r="L5" s="178"/>
      <c r="M5" s="191"/>
      <c r="N5" s="179"/>
    </row>
    <row r="6" spans="1:14" ht="30" customHeight="1" x14ac:dyDescent="0.3">
      <c r="A6" s="175"/>
      <c r="B6" s="176"/>
      <c r="C6" s="176"/>
      <c r="D6" s="197"/>
      <c r="E6" s="176"/>
      <c r="F6" s="176"/>
      <c r="G6" s="176"/>
      <c r="H6" s="177"/>
      <c r="I6" s="176"/>
      <c r="J6" s="176"/>
      <c r="K6" s="176"/>
      <c r="L6" s="178"/>
      <c r="M6" s="191"/>
      <c r="N6" s="179"/>
    </row>
    <row r="7" spans="1:14" ht="30" customHeight="1" x14ac:dyDescent="0.3">
      <c r="A7" s="175"/>
      <c r="B7" s="176"/>
      <c r="C7" s="176"/>
      <c r="D7" s="197"/>
      <c r="E7" s="176"/>
      <c r="F7" s="176"/>
      <c r="G7" s="176"/>
      <c r="H7" s="177"/>
      <c r="I7" s="176"/>
      <c r="J7" s="176"/>
      <c r="K7" s="176"/>
      <c r="L7" s="178"/>
      <c r="M7" s="191"/>
      <c r="N7" s="179"/>
    </row>
    <row r="8" spans="1:14" ht="30" customHeight="1" x14ac:dyDescent="0.3">
      <c r="A8" s="175"/>
      <c r="B8" s="176"/>
      <c r="C8" s="176"/>
      <c r="D8" s="197"/>
      <c r="E8" s="176"/>
      <c r="F8" s="176"/>
      <c r="G8" s="176"/>
      <c r="H8" s="177"/>
      <c r="I8" s="176"/>
      <c r="J8" s="176"/>
      <c r="K8" s="176"/>
      <c r="L8" s="178"/>
      <c r="M8" s="191"/>
      <c r="N8" s="179"/>
    </row>
    <row r="9" spans="1:14" ht="30" customHeight="1" x14ac:dyDescent="0.3">
      <c r="A9" s="175"/>
      <c r="B9" s="176"/>
      <c r="C9" s="176"/>
      <c r="D9" s="197"/>
      <c r="E9" s="176"/>
      <c r="F9" s="176"/>
      <c r="G9" s="176"/>
      <c r="H9" s="177"/>
      <c r="I9" s="176"/>
      <c r="J9" s="176"/>
      <c r="K9" s="176"/>
      <c r="L9" s="178"/>
      <c r="M9" s="191"/>
      <c r="N9" s="179"/>
    </row>
    <row r="10" spans="1:14" ht="30" customHeight="1" x14ac:dyDescent="0.3">
      <c r="A10" s="175"/>
      <c r="B10" s="176"/>
      <c r="C10" s="176"/>
      <c r="D10" s="197"/>
      <c r="E10" s="176"/>
      <c r="F10" s="176"/>
      <c r="G10" s="176"/>
      <c r="H10" s="177"/>
      <c r="I10" s="176"/>
      <c r="J10" s="176"/>
      <c r="K10" s="176"/>
      <c r="L10" s="178"/>
      <c r="M10" s="191"/>
      <c r="N10" s="179"/>
    </row>
    <row r="11" spans="1:14" ht="30" customHeight="1" x14ac:dyDescent="0.3">
      <c r="A11" s="175"/>
      <c r="B11" s="176"/>
      <c r="C11" s="176"/>
      <c r="D11" s="197"/>
      <c r="E11" s="176"/>
      <c r="F11" s="176"/>
      <c r="G11" s="176"/>
      <c r="H11" s="177"/>
      <c r="I11" s="176"/>
      <c r="J11" s="176"/>
      <c r="K11" s="176"/>
      <c r="L11" s="178"/>
      <c r="M11" s="191"/>
      <c r="N11" s="179"/>
    </row>
    <row r="12" spans="1:14" ht="30" customHeight="1" x14ac:dyDescent="0.3">
      <c r="A12" s="175"/>
      <c r="B12" s="176"/>
      <c r="C12" s="176"/>
      <c r="D12" s="197"/>
      <c r="E12" s="176"/>
      <c r="F12" s="176"/>
      <c r="G12" s="176"/>
      <c r="H12" s="177"/>
      <c r="I12" s="176"/>
      <c r="J12" s="176"/>
      <c r="K12" s="176"/>
      <c r="L12" s="178"/>
      <c r="M12" s="191"/>
      <c r="N12" s="179"/>
    </row>
    <row r="13" spans="1:14" ht="30" customHeight="1" x14ac:dyDescent="0.3">
      <c r="A13" s="175"/>
      <c r="B13" s="176"/>
      <c r="C13" s="176"/>
      <c r="D13" s="197"/>
      <c r="E13" s="176"/>
      <c r="F13" s="176"/>
      <c r="G13" s="176"/>
      <c r="H13" s="177"/>
      <c r="I13" s="176"/>
      <c r="J13" s="176"/>
      <c r="K13" s="176"/>
      <c r="L13" s="178"/>
      <c r="M13" s="191"/>
      <c r="N13" s="179"/>
    </row>
    <row r="14" spans="1:14" ht="30" customHeight="1" x14ac:dyDescent="0.3">
      <c r="A14" s="175"/>
      <c r="B14" s="176"/>
      <c r="C14" s="176"/>
      <c r="D14" s="197"/>
      <c r="E14" s="176"/>
      <c r="F14" s="176"/>
      <c r="G14" s="176"/>
      <c r="H14" s="177"/>
      <c r="I14" s="176"/>
      <c r="J14" s="176"/>
      <c r="K14" s="176"/>
      <c r="L14" s="178"/>
      <c r="M14" s="191"/>
      <c r="N14" s="179"/>
    </row>
    <row r="15" spans="1:14" ht="30" customHeight="1" x14ac:dyDescent="0.3">
      <c r="A15" s="175"/>
      <c r="B15" s="176"/>
      <c r="C15" s="176"/>
      <c r="D15" s="197"/>
      <c r="E15" s="176"/>
      <c r="F15" s="176"/>
      <c r="G15" s="176"/>
      <c r="H15" s="177"/>
      <c r="I15" s="176"/>
      <c r="J15" s="176"/>
      <c r="K15" s="176"/>
      <c r="L15" s="178"/>
      <c r="M15" s="191"/>
      <c r="N15" s="179"/>
    </row>
    <row r="16" spans="1:14" ht="30" customHeight="1" x14ac:dyDescent="0.3">
      <c r="A16" s="175"/>
      <c r="B16" s="176"/>
      <c r="C16" s="176"/>
      <c r="D16" s="197"/>
      <c r="E16" s="176"/>
      <c r="F16" s="176"/>
      <c r="G16" s="176"/>
      <c r="H16" s="177"/>
      <c r="I16" s="176"/>
      <c r="J16" s="176"/>
      <c r="K16" s="176"/>
      <c r="L16" s="178"/>
      <c r="M16" s="191"/>
      <c r="N16" s="179"/>
    </row>
    <row r="17" spans="1:14" ht="30" customHeight="1" x14ac:dyDescent="0.3">
      <c r="A17" s="175"/>
      <c r="B17" s="176"/>
      <c r="C17" s="176"/>
      <c r="D17" s="197"/>
      <c r="E17" s="176"/>
      <c r="F17" s="176"/>
      <c r="G17" s="176"/>
      <c r="H17" s="177"/>
      <c r="I17" s="176"/>
      <c r="J17" s="176"/>
      <c r="K17" s="176"/>
      <c r="L17" s="178"/>
      <c r="M17" s="191"/>
      <c r="N17" s="179"/>
    </row>
    <row r="18" spans="1:14" ht="30" customHeight="1" x14ac:dyDescent="0.3">
      <c r="A18" s="175"/>
      <c r="B18" s="176"/>
      <c r="C18" s="176"/>
      <c r="D18" s="197"/>
      <c r="E18" s="176"/>
      <c r="F18" s="176"/>
      <c r="G18" s="176"/>
      <c r="H18" s="177"/>
      <c r="I18" s="176"/>
      <c r="J18" s="176"/>
      <c r="K18" s="176"/>
      <c r="L18" s="178"/>
      <c r="M18" s="191"/>
      <c r="N18" s="179"/>
    </row>
    <row r="19" spans="1:14" ht="30" customHeight="1" x14ac:dyDescent="0.3">
      <c r="A19" s="175"/>
      <c r="B19" s="176"/>
      <c r="C19" s="176"/>
      <c r="D19" s="197"/>
      <c r="E19" s="176"/>
      <c r="F19" s="176"/>
      <c r="G19" s="176"/>
      <c r="H19" s="177"/>
      <c r="I19" s="176"/>
      <c r="J19" s="176"/>
      <c r="K19" s="176"/>
      <c r="L19" s="178"/>
      <c r="M19" s="191"/>
      <c r="N19" s="179"/>
    </row>
    <row r="20" spans="1:14" ht="30" customHeight="1" x14ac:dyDescent="0.3">
      <c r="A20" s="175"/>
      <c r="B20" s="176"/>
      <c r="C20" s="176"/>
      <c r="D20" s="197"/>
      <c r="E20" s="176"/>
      <c r="F20" s="176"/>
      <c r="G20" s="176"/>
      <c r="H20" s="177"/>
      <c r="I20" s="176"/>
      <c r="J20" s="176"/>
      <c r="K20" s="176"/>
      <c r="L20" s="178"/>
      <c r="M20" s="191"/>
      <c r="N20" s="179"/>
    </row>
    <row r="21" spans="1:14" ht="30" customHeight="1" x14ac:dyDescent="0.3">
      <c r="A21" s="175"/>
      <c r="B21" s="176"/>
      <c r="C21" s="176"/>
      <c r="D21" s="197"/>
      <c r="E21" s="176"/>
      <c r="F21" s="176"/>
      <c r="G21" s="176"/>
      <c r="H21" s="177"/>
      <c r="I21" s="176"/>
      <c r="J21" s="176"/>
      <c r="K21" s="176"/>
      <c r="L21" s="178"/>
      <c r="M21" s="191"/>
      <c r="N21" s="179"/>
    </row>
    <row r="22" spans="1:14" ht="30" customHeight="1" x14ac:dyDescent="0.3">
      <c r="A22" s="175"/>
      <c r="B22" s="176"/>
      <c r="C22" s="176"/>
      <c r="D22" s="197"/>
      <c r="E22" s="176"/>
      <c r="F22" s="176"/>
      <c r="G22" s="176"/>
      <c r="H22" s="177"/>
      <c r="I22" s="176"/>
      <c r="J22" s="176"/>
      <c r="K22" s="176"/>
      <c r="L22" s="178"/>
      <c r="M22" s="191"/>
      <c r="N22" s="179"/>
    </row>
    <row r="23" spans="1:14" ht="30" customHeight="1" x14ac:dyDescent="0.3">
      <c r="A23" s="175"/>
      <c r="B23" s="176"/>
      <c r="C23" s="176"/>
      <c r="D23" s="197"/>
      <c r="E23" s="176"/>
      <c r="F23" s="176"/>
      <c r="G23" s="176"/>
      <c r="H23" s="177"/>
      <c r="I23" s="176"/>
      <c r="J23" s="176"/>
      <c r="K23" s="176"/>
      <c r="L23" s="178"/>
      <c r="M23" s="191"/>
      <c r="N23" s="179"/>
    </row>
    <row r="24" spans="1:14" ht="30" customHeight="1" x14ac:dyDescent="0.3">
      <c r="A24" s="175"/>
      <c r="B24" s="176"/>
      <c r="C24" s="176"/>
      <c r="D24" s="197"/>
      <c r="E24" s="176"/>
      <c r="F24" s="176"/>
      <c r="G24" s="176"/>
      <c r="H24" s="177"/>
      <c r="I24" s="176"/>
      <c r="J24" s="176"/>
      <c r="K24" s="176"/>
      <c r="L24" s="178"/>
      <c r="M24" s="191"/>
      <c r="N24" s="179"/>
    </row>
    <row r="25" spans="1:14" ht="30" customHeight="1" x14ac:dyDescent="0.3">
      <c r="A25" s="175"/>
      <c r="B25" s="176"/>
      <c r="C25" s="176"/>
      <c r="D25" s="197"/>
      <c r="E25" s="176"/>
      <c r="F25" s="176"/>
      <c r="G25" s="176"/>
      <c r="H25" s="177"/>
      <c r="I25" s="176"/>
      <c r="J25" s="176"/>
      <c r="K25" s="176"/>
      <c r="L25" s="178"/>
      <c r="M25" s="191"/>
      <c r="N25" s="179"/>
    </row>
    <row r="26" spans="1:14" ht="30" customHeight="1" x14ac:dyDescent="0.3">
      <c r="A26" s="175"/>
      <c r="B26" s="176"/>
      <c r="C26" s="176"/>
      <c r="D26" s="197"/>
      <c r="E26" s="176"/>
      <c r="F26" s="176"/>
      <c r="G26" s="176"/>
      <c r="H26" s="177"/>
      <c r="I26" s="176"/>
      <c r="J26" s="176"/>
      <c r="K26" s="176"/>
      <c r="L26" s="178"/>
      <c r="M26" s="191"/>
      <c r="N26" s="179"/>
    </row>
    <row r="27" spans="1:14" ht="30" customHeight="1" x14ac:dyDescent="0.3">
      <c r="A27" s="175"/>
      <c r="B27" s="176"/>
      <c r="C27" s="176"/>
      <c r="D27" s="197"/>
      <c r="E27" s="176"/>
      <c r="F27" s="176"/>
      <c r="G27" s="176"/>
      <c r="H27" s="177"/>
      <c r="I27" s="176"/>
      <c r="J27" s="176"/>
      <c r="K27" s="176"/>
      <c r="L27" s="178"/>
      <c r="M27" s="191"/>
      <c r="N27" s="179"/>
    </row>
    <row r="28" spans="1:14" ht="30" customHeight="1" x14ac:dyDescent="0.3">
      <c r="A28" s="175"/>
      <c r="B28" s="176"/>
      <c r="C28" s="176"/>
      <c r="D28" s="197"/>
      <c r="E28" s="176"/>
      <c r="F28" s="176"/>
      <c r="G28" s="176"/>
      <c r="H28" s="177"/>
      <c r="I28" s="176"/>
      <c r="J28" s="176"/>
      <c r="K28" s="176"/>
      <c r="L28" s="178"/>
      <c r="M28" s="191"/>
      <c r="N28" s="179"/>
    </row>
    <row r="29" spans="1:14" ht="30" customHeight="1" x14ac:dyDescent="0.3">
      <c r="A29" s="175"/>
      <c r="B29" s="176"/>
      <c r="C29" s="176"/>
      <c r="D29" s="197"/>
      <c r="E29" s="176"/>
      <c r="F29" s="176"/>
      <c r="G29" s="176"/>
      <c r="H29" s="177"/>
      <c r="I29" s="176"/>
      <c r="J29" s="176"/>
      <c r="K29" s="176"/>
      <c r="L29" s="178"/>
      <c r="M29" s="191"/>
      <c r="N29" s="179"/>
    </row>
    <row r="30" spans="1:14" ht="30" customHeight="1" x14ac:dyDescent="0.3">
      <c r="A30" s="175"/>
      <c r="B30" s="176"/>
      <c r="C30" s="176"/>
      <c r="D30" s="197"/>
      <c r="E30" s="176"/>
      <c r="F30" s="176"/>
      <c r="G30" s="176"/>
      <c r="H30" s="177"/>
      <c r="I30" s="176"/>
      <c r="J30" s="176"/>
      <c r="K30" s="176"/>
      <c r="L30" s="178"/>
      <c r="M30" s="191"/>
      <c r="N30" s="179"/>
    </row>
    <row r="31" spans="1:14" ht="30" customHeight="1" x14ac:dyDescent="0.3">
      <c r="A31" s="175"/>
      <c r="B31" s="176"/>
      <c r="C31" s="176"/>
      <c r="D31" s="197"/>
      <c r="E31" s="176"/>
      <c r="F31" s="176"/>
      <c r="G31" s="176"/>
      <c r="H31" s="177"/>
      <c r="I31" s="176"/>
      <c r="J31" s="176"/>
      <c r="K31" s="176"/>
      <c r="L31" s="178"/>
      <c r="M31" s="191"/>
      <c r="N31" s="179"/>
    </row>
    <row r="32" spans="1:14" ht="30" customHeight="1" x14ac:dyDescent="0.3">
      <c r="A32" s="175"/>
      <c r="B32" s="176"/>
      <c r="C32" s="176"/>
      <c r="D32" s="197"/>
      <c r="E32" s="176"/>
      <c r="F32" s="176"/>
      <c r="G32" s="176"/>
      <c r="H32" s="177"/>
      <c r="I32" s="176"/>
      <c r="J32" s="176"/>
      <c r="K32" s="176"/>
      <c r="L32" s="178"/>
      <c r="M32" s="191"/>
      <c r="N32" s="179"/>
    </row>
    <row r="33" spans="1:14" ht="30" customHeight="1" x14ac:dyDescent="0.3">
      <c r="A33" s="175"/>
      <c r="B33" s="176"/>
      <c r="C33" s="176"/>
      <c r="D33" s="197"/>
      <c r="E33" s="176"/>
      <c r="F33" s="176"/>
      <c r="G33" s="176"/>
      <c r="H33" s="177"/>
      <c r="I33" s="176"/>
      <c r="J33" s="176"/>
      <c r="K33" s="176"/>
      <c r="L33" s="178"/>
      <c r="M33" s="178"/>
      <c r="N33" s="179"/>
    </row>
    <row r="34" spans="1:14" ht="30" customHeight="1" x14ac:dyDescent="0.3">
      <c r="A34" s="175"/>
      <c r="B34" s="176"/>
      <c r="C34" s="176"/>
      <c r="D34" s="197"/>
      <c r="E34" s="176"/>
      <c r="F34" s="176"/>
      <c r="G34" s="176"/>
      <c r="H34" s="177"/>
      <c r="I34" s="176"/>
      <c r="J34" s="176"/>
      <c r="K34" s="176"/>
      <c r="L34" s="178"/>
      <c r="M34" s="191"/>
      <c r="N34" s="179"/>
    </row>
    <row r="35" spans="1:14" ht="30" customHeight="1" x14ac:dyDescent="0.3">
      <c r="A35" s="180"/>
      <c r="B35" s="181"/>
      <c r="C35" s="181"/>
      <c r="D35" s="198"/>
      <c r="E35" s="181"/>
      <c r="F35" s="181"/>
      <c r="G35" s="181"/>
      <c r="H35" s="182"/>
      <c r="I35" s="181"/>
      <c r="J35" s="181"/>
      <c r="K35" s="181"/>
      <c r="L35" s="183"/>
      <c r="M35" s="191"/>
      <c r="N35" s="184"/>
    </row>
    <row r="36" spans="1:14" ht="30" customHeight="1" x14ac:dyDescent="0.3">
      <c r="A36" s="180"/>
      <c r="B36" s="181"/>
      <c r="C36" s="181"/>
      <c r="D36" s="198"/>
      <c r="E36" s="181"/>
      <c r="F36" s="181"/>
      <c r="G36" s="181"/>
      <c r="H36" s="182"/>
      <c r="I36" s="181"/>
      <c r="J36" s="181"/>
      <c r="K36" s="181"/>
      <c r="L36" s="183"/>
      <c r="M36" s="191"/>
      <c r="N36" s="184"/>
    </row>
    <row r="37" spans="1:14" ht="30" customHeight="1" thickBot="1" x14ac:dyDescent="0.35">
      <c r="A37" s="185"/>
      <c r="B37" s="186"/>
      <c r="C37" s="186"/>
      <c r="D37" s="199"/>
      <c r="E37" s="186"/>
      <c r="F37" s="186"/>
      <c r="G37" s="186"/>
      <c r="H37" s="187"/>
      <c r="I37" s="186"/>
      <c r="J37" s="192"/>
      <c r="K37" s="192"/>
      <c r="L37" s="193"/>
      <c r="M37" s="194"/>
      <c r="N37" s="188"/>
    </row>
  </sheetData>
  <dataValidations count="2">
    <dataValidation type="date" allowBlank="1" showInputMessage="1" showErrorMessage="1" sqref="A1:A1048576">
      <formula1>42036</formula1>
      <formula2>42063</formula2>
    </dataValidation>
    <dataValidation type="list" allowBlank="1" showInputMessage="1" showErrorMessage="1" sqref="C1:C1048576">
      <formula1>"IVL,Non-Congressional SHOP,Congressional (SHOP)"</formula1>
    </dataValidation>
  </dataValidations>
  <pageMargins left="0.7" right="0.7" top="0.75" bottom="0.75" header="0.3" footer="0.3"/>
  <pageSetup scale="4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80" zoomScaleNormal="80" workbookViewId="0">
      <selection activeCell="W1" sqref="W1:Y17"/>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8" s="1" customFormat="1" ht="14.4" customHeight="1" thickBot="1" x14ac:dyDescent="0.35">
      <c r="A1" s="673" t="s">
        <v>21</v>
      </c>
      <c r="B1" s="675" t="s">
        <v>14</v>
      </c>
      <c r="C1" s="677" t="s">
        <v>371</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8" ht="19.2" customHeight="1" thickBot="1" x14ac:dyDescent="0.35">
      <c r="A2" s="674"/>
      <c r="B2" s="676"/>
      <c r="C2" s="678"/>
      <c r="D2" s="684">
        <v>42289</v>
      </c>
      <c r="E2" s="685"/>
      <c r="F2" s="686"/>
      <c r="G2" s="687">
        <f>D2+1</f>
        <v>42290</v>
      </c>
      <c r="H2" s="688"/>
      <c r="I2" s="689"/>
      <c r="J2" s="684">
        <f>G2+1</f>
        <v>42291</v>
      </c>
      <c r="K2" s="685"/>
      <c r="L2" s="686"/>
      <c r="M2" s="684">
        <f>J2+1</f>
        <v>42292</v>
      </c>
      <c r="N2" s="685"/>
      <c r="O2" s="686"/>
      <c r="P2" s="684">
        <f>M2+1</f>
        <v>42293</v>
      </c>
      <c r="Q2" s="685"/>
      <c r="R2" s="686"/>
      <c r="S2" s="663" t="s">
        <v>23</v>
      </c>
      <c r="T2" s="664"/>
      <c r="U2" s="665"/>
      <c r="V2" s="683"/>
      <c r="W2" s="666" t="s">
        <v>368</v>
      </c>
      <c r="X2" s="667"/>
      <c r="Y2" s="668"/>
      <c r="Z2" s="564"/>
      <c r="AA2" s="564"/>
      <c r="AB2" s="564"/>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189"/>
      <c r="AA3" s="189"/>
      <c r="AB3" s="189"/>
    </row>
    <row r="4" spans="1:28" ht="42.6" customHeight="1" x14ac:dyDescent="0.25">
      <c r="A4" s="522" t="s">
        <v>17</v>
      </c>
      <c r="B4" s="451" t="s">
        <v>372</v>
      </c>
      <c r="C4" s="348">
        <f>'Week Ending 10-09-2015'!V4</f>
        <v>0</v>
      </c>
      <c r="D4" s="459"/>
      <c r="E4" s="524"/>
      <c r="F4" s="524"/>
      <c r="G4" s="459"/>
      <c r="H4" s="524"/>
      <c r="I4" s="524"/>
      <c r="J4" s="459">
        <v>0</v>
      </c>
      <c r="K4" s="524">
        <v>0</v>
      </c>
      <c r="L4" s="524">
        <v>0</v>
      </c>
      <c r="M4" s="459"/>
      <c r="N4" s="524"/>
      <c r="O4" s="524"/>
      <c r="P4" s="459"/>
      <c r="Q4" s="524"/>
      <c r="R4" s="524"/>
      <c r="S4" s="452">
        <f t="shared" ref="S4:U16" si="0">SUM(D4,G4,J4,M4,P4)</f>
        <v>0</v>
      </c>
      <c r="T4" s="452">
        <f t="shared" si="0"/>
        <v>0</v>
      </c>
      <c r="U4" s="452">
        <f t="shared" si="0"/>
        <v>0</v>
      </c>
      <c r="V4" s="453">
        <f t="shared" ref="V4:V16" si="1">C4+(S4-T4-U4)</f>
        <v>0</v>
      </c>
      <c r="W4" s="224">
        <f>'Week Ending 10-09-2015'!W4+'Week Ending 10-09-2015'!W5+'Week Ending 10-16-2015 '!S4</f>
        <v>182</v>
      </c>
      <c r="X4" s="224">
        <f>'Week Ending 10-09-2015'!X4+'Week Ending 10-09-2015'!X5+'Week Ending 10-16-2015 '!T4</f>
        <v>173</v>
      </c>
      <c r="Y4" s="225">
        <f>'Week Ending 10-09-2015'!Y4+'Week Ending 10-09-2015'!Y5+'Week Ending 10-16-2015 '!U4</f>
        <v>9</v>
      </c>
      <c r="Z4" s="4"/>
      <c r="AA4" s="4"/>
      <c r="AB4" s="4"/>
    </row>
    <row r="5" spans="1:28" ht="29.4" customHeight="1" x14ac:dyDescent="0.25">
      <c r="A5" s="658"/>
      <c r="B5" s="478" t="s">
        <v>373</v>
      </c>
      <c r="C5" s="475">
        <v>0</v>
      </c>
      <c r="D5" s="488"/>
      <c r="E5" s="527"/>
      <c r="F5" s="527"/>
      <c r="G5" s="488"/>
      <c r="H5" s="527"/>
      <c r="I5" s="527"/>
      <c r="J5" s="488">
        <v>0</v>
      </c>
      <c r="K5" s="527">
        <v>0</v>
      </c>
      <c r="L5" s="527">
        <v>0</v>
      </c>
      <c r="M5" s="488"/>
      <c r="N5" s="527"/>
      <c r="O5" s="527"/>
      <c r="P5" s="488"/>
      <c r="Q5" s="527"/>
      <c r="R5" s="527"/>
      <c r="S5" s="476">
        <f t="shared" si="0"/>
        <v>0</v>
      </c>
      <c r="T5" s="476">
        <f t="shared" si="0"/>
        <v>0</v>
      </c>
      <c r="U5" s="476">
        <f t="shared" si="0"/>
        <v>0</v>
      </c>
      <c r="V5" s="477">
        <f t="shared" si="1"/>
        <v>0</v>
      </c>
      <c r="W5" s="220">
        <f>S5</f>
        <v>0</v>
      </c>
      <c r="X5" s="220">
        <f>T5</f>
        <v>0</v>
      </c>
      <c r="Y5" s="231">
        <f>U5</f>
        <v>0</v>
      </c>
      <c r="Z5" s="4"/>
      <c r="AA5" s="4"/>
      <c r="AB5" s="4"/>
    </row>
    <row r="6" spans="1:28" ht="30" customHeight="1" x14ac:dyDescent="0.25">
      <c r="A6" s="149" t="s">
        <v>374</v>
      </c>
      <c r="B6" s="337" t="s">
        <v>376</v>
      </c>
      <c r="C6" s="335">
        <v>0</v>
      </c>
      <c r="D6" s="117"/>
      <c r="E6" s="530"/>
      <c r="F6" s="530"/>
      <c r="G6" s="117">
        <v>3</v>
      </c>
      <c r="H6" s="530">
        <v>3</v>
      </c>
      <c r="I6" s="530"/>
      <c r="J6" s="117">
        <v>0</v>
      </c>
      <c r="K6" s="530">
        <v>0</v>
      </c>
      <c r="L6" s="530">
        <v>0</v>
      </c>
      <c r="M6" s="117">
        <v>1</v>
      </c>
      <c r="N6" s="530">
        <v>1</v>
      </c>
      <c r="O6" s="530"/>
      <c r="P6" s="117">
        <v>6</v>
      </c>
      <c r="Q6" s="530">
        <v>6</v>
      </c>
      <c r="R6" s="530"/>
      <c r="S6" s="98">
        <f t="shared" si="0"/>
        <v>10</v>
      </c>
      <c r="T6" s="98">
        <f>SUM(E6,H6,K6,N6,Q6)</f>
        <v>10</v>
      </c>
      <c r="U6" s="98">
        <f>SUM(F6,I6,L6,O6,R6)</f>
        <v>0</v>
      </c>
      <c r="V6" s="336">
        <f t="shared" si="1"/>
        <v>0</v>
      </c>
      <c r="W6" s="218">
        <f>'Week Ending 10-09-2015'!W6+'Week Ending 10-09-2015'!W7+'Week Ending 10-16-2015 '!S6</f>
        <v>45</v>
      </c>
      <c r="X6" s="218">
        <f>'Week Ending 10-09-2015'!X6+'Week Ending 10-09-2015'!X7+'Week Ending 10-16-2015 '!T6</f>
        <v>45</v>
      </c>
      <c r="Y6" s="227">
        <f>'Week Ending 10-09-2015'!Y6+'Week Ending 10-09-2015'!Y7+'Week Ending 10-16-2015 '!U6</f>
        <v>0</v>
      </c>
      <c r="Z6" s="4"/>
      <c r="AA6" s="4"/>
      <c r="AB6" s="4"/>
    </row>
    <row r="7" spans="1:28" ht="30" customHeight="1" thickBot="1" x14ac:dyDescent="0.3">
      <c r="A7" s="553" t="s">
        <v>375</v>
      </c>
      <c r="B7" s="554" t="s">
        <v>377</v>
      </c>
      <c r="C7" s="103">
        <v>0</v>
      </c>
      <c r="D7" s="121"/>
      <c r="E7" s="555"/>
      <c r="F7" s="556"/>
      <c r="G7" s="121"/>
      <c r="H7" s="555"/>
      <c r="I7" s="556"/>
      <c r="J7" s="121">
        <v>0</v>
      </c>
      <c r="K7" s="555">
        <v>0</v>
      </c>
      <c r="L7" s="556">
        <v>0</v>
      </c>
      <c r="M7" s="121"/>
      <c r="N7" s="555"/>
      <c r="O7" s="556"/>
      <c r="P7" s="121"/>
      <c r="Q7" s="555"/>
      <c r="R7" s="556"/>
      <c r="S7" s="561">
        <f t="shared" si="0"/>
        <v>0</v>
      </c>
      <c r="T7" s="561">
        <f t="shared" si="0"/>
        <v>0</v>
      </c>
      <c r="U7" s="561">
        <f t="shared" si="0"/>
        <v>0</v>
      </c>
      <c r="V7" s="562">
        <f t="shared" si="1"/>
        <v>0</v>
      </c>
      <c r="W7" s="221">
        <f>S7</f>
        <v>0</v>
      </c>
      <c r="X7" s="221">
        <f>T7</f>
        <v>0</v>
      </c>
      <c r="Y7" s="233">
        <f>U7</f>
        <v>0</v>
      </c>
      <c r="Z7" s="4"/>
      <c r="AA7" s="4"/>
      <c r="AB7" s="4"/>
    </row>
    <row r="8" spans="1:28" ht="44.4" customHeight="1" x14ac:dyDescent="0.3">
      <c r="A8" s="669" t="s">
        <v>16</v>
      </c>
      <c r="B8" s="479" t="s">
        <v>378</v>
      </c>
      <c r="C8" s="480">
        <v>0</v>
      </c>
      <c r="D8" s="467"/>
      <c r="E8" s="538"/>
      <c r="F8" s="538"/>
      <c r="G8" s="467">
        <v>5</v>
      </c>
      <c r="H8" s="538">
        <v>5</v>
      </c>
      <c r="I8" s="538"/>
      <c r="J8" s="467">
        <v>0</v>
      </c>
      <c r="K8" s="538">
        <v>0</v>
      </c>
      <c r="L8" s="538">
        <v>0</v>
      </c>
      <c r="M8" s="467">
        <v>180</v>
      </c>
      <c r="N8" s="538"/>
      <c r="O8" s="538"/>
      <c r="P8" s="467"/>
      <c r="Q8" s="538"/>
      <c r="R8" s="538"/>
      <c r="S8" s="52">
        <f t="shared" si="0"/>
        <v>185</v>
      </c>
      <c r="T8" s="52">
        <f t="shared" si="0"/>
        <v>5</v>
      </c>
      <c r="U8" s="52">
        <f t="shared" si="0"/>
        <v>0</v>
      </c>
      <c r="V8" s="481">
        <f t="shared" si="1"/>
        <v>180</v>
      </c>
      <c r="W8" s="220">
        <f>'Week Ending 10-09-2015'!W8+'Week Ending 10-09-2015'!W9+'Week Ending 10-16-2015 '!S8</f>
        <v>213</v>
      </c>
      <c r="X8" s="220">
        <f>'Week Ending 10-09-2015'!X8+'Week Ending 10-09-2015'!X9+'Week Ending 10-16-2015 '!T8</f>
        <v>33</v>
      </c>
      <c r="Y8" s="231">
        <f>'Week Ending 10-09-2015'!Y8+'Week Ending 10-09-2015'!Y9+'Week Ending 10-16-2015 '!U8</f>
        <v>0</v>
      </c>
      <c r="Z8" s="4"/>
      <c r="AA8" s="4"/>
      <c r="AB8" s="4"/>
    </row>
    <row r="9" spans="1:28" ht="32.4" customHeight="1" x14ac:dyDescent="0.3">
      <c r="A9" s="670"/>
      <c r="B9" s="482" t="s">
        <v>379</v>
      </c>
      <c r="C9" s="480">
        <v>0</v>
      </c>
      <c r="D9" s="467"/>
      <c r="E9" s="538"/>
      <c r="F9" s="538"/>
      <c r="G9" s="467"/>
      <c r="H9" s="538"/>
      <c r="I9" s="538"/>
      <c r="J9" s="467">
        <v>0</v>
      </c>
      <c r="K9" s="538">
        <v>0</v>
      </c>
      <c r="L9" s="538">
        <v>0</v>
      </c>
      <c r="M9" s="467"/>
      <c r="N9" s="538"/>
      <c r="O9" s="538"/>
      <c r="P9" s="467"/>
      <c r="Q9" s="538"/>
      <c r="R9" s="538"/>
      <c r="S9" s="52">
        <f t="shared" si="0"/>
        <v>0</v>
      </c>
      <c r="T9" s="52">
        <f t="shared" si="0"/>
        <v>0</v>
      </c>
      <c r="U9" s="52">
        <f t="shared" si="0"/>
        <v>0</v>
      </c>
      <c r="V9" s="481">
        <f t="shared" si="1"/>
        <v>0</v>
      </c>
      <c r="W9" s="220">
        <f>S9</f>
        <v>0</v>
      </c>
      <c r="X9" s="220">
        <f>T9</f>
        <v>0</v>
      </c>
      <c r="Y9" s="231">
        <f>U9</f>
        <v>0</v>
      </c>
      <c r="Z9" s="4"/>
      <c r="AA9" s="4"/>
      <c r="AB9" s="4"/>
    </row>
    <row r="10" spans="1:28" ht="37.950000000000003" customHeight="1" x14ac:dyDescent="0.25">
      <c r="A10" s="155" t="s">
        <v>380</v>
      </c>
      <c r="B10" s="339" t="s">
        <v>381</v>
      </c>
      <c r="C10" s="338">
        <v>0</v>
      </c>
      <c r="D10" s="128"/>
      <c r="E10" s="540"/>
      <c r="F10" s="540"/>
      <c r="G10" s="128"/>
      <c r="H10" s="540"/>
      <c r="I10" s="540"/>
      <c r="J10" s="128">
        <v>0</v>
      </c>
      <c r="K10" s="540">
        <v>0</v>
      </c>
      <c r="L10" s="540">
        <v>0</v>
      </c>
      <c r="M10" s="128">
        <v>145</v>
      </c>
      <c r="N10" s="540">
        <v>3</v>
      </c>
      <c r="O10" s="540"/>
      <c r="P10" s="128">
        <v>1</v>
      </c>
      <c r="Q10" s="540">
        <v>1</v>
      </c>
      <c r="R10" s="540"/>
      <c r="S10" s="98">
        <f t="shared" si="0"/>
        <v>146</v>
      </c>
      <c r="T10" s="98">
        <f>SUM(E10,H10,K10,N10,Q10)</f>
        <v>4</v>
      </c>
      <c r="U10" s="98">
        <f t="shared" si="0"/>
        <v>0</v>
      </c>
      <c r="V10" s="336">
        <f t="shared" si="1"/>
        <v>142</v>
      </c>
      <c r="W10" s="218">
        <f>'Week Ending 10-09-2015'!W10+'Week Ending 10-09-2015'!W11+'Week Ending 10-16-2015 '!S10</f>
        <v>184</v>
      </c>
      <c r="X10" s="218">
        <f>'Week Ending 10-09-2015'!X10+'Week Ending 10-09-2015'!X11+'Week Ending 10-16-2015 '!T10</f>
        <v>42</v>
      </c>
      <c r="Y10" s="227">
        <f>'Week Ending 10-09-2015'!Y10+'Week Ending 10-09-2015'!Y11+'Week Ending 10-16-2015 '!U10</f>
        <v>0</v>
      </c>
      <c r="Z10" s="4"/>
      <c r="AA10" s="4"/>
      <c r="AB10" s="4"/>
    </row>
    <row r="11" spans="1:28" ht="30" customHeight="1" thickBot="1" x14ac:dyDescent="0.35">
      <c r="A11" s="379" t="s">
        <v>382</v>
      </c>
      <c r="B11" s="356" t="s">
        <v>383</v>
      </c>
      <c r="C11" s="357">
        <v>0</v>
      </c>
      <c r="D11" s="414"/>
      <c r="E11" s="542"/>
      <c r="F11" s="542"/>
      <c r="G11" s="414"/>
      <c r="H11" s="542"/>
      <c r="I11" s="542"/>
      <c r="J11" s="414">
        <v>0</v>
      </c>
      <c r="K11" s="542">
        <v>0</v>
      </c>
      <c r="L11" s="542">
        <v>0</v>
      </c>
      <c r="M11" s="414"/>
      <c r="N11" s="542"/>
      <c r="O11" s="542"/>
      <c r="P11" s="414"/>
      <c r="Q11" s="542"/>
      <c r="R11" s="542"/>
      <c r="S11" s="48">
        <f t="shared" si="0"/>
        <v>0</v>
      </c>
      <c r="T11" s="48">
        <f t="shared" si="0"/>
        <v>0</v>
      </c>
      <c r="U11" s="48">
        <f t="shared" si="0"/>
        <v>0</v>
      </c>
      <c r="V11" s="358">
        <f t="shared" si="1"/>
        <v>0</v>
      </c>
      <c r="W11" s="219">
        <f>S11</f>
        <v>0</v>
      </c>
      <c r="X11" s="219">
        <f>T11</f>
        <v>0</v>
      </c>
      <c r="Y11" s="229">
        <f>U11</f>
        <v>0</v>
      </c>
      <c r="Z11" s="4"/>
      <c r="AA11" s="4"/>
      <c r="AB11" s="4"/>
    </row>
    <row r="12" spans="1:28" ht="39.6" customHeight="1" x14ac:dyDescent="0.3">
      <c r="A12" s="671" t="s">
        <v>20</v>
      </c>
      <c r="B12" s="359" t="s">
        <v>384</v>
      </c>
      <c r="C12" s="360">
        <v>0</v>
      </c>
      <c r="D12" s="135"/>
      <c r="E12" s="544"/>
      <c r="F12" s="544"/>
      <c r="G12" s="135"/>
      <c r="H12" s="544"/>
      <c r="I12" s="544"/>
      <c r="J12" s="135">
        <v>0</v>
      </c>
      <c r="K12" s="544">
        <v>0</v>
      </c>
      <c r="L12" s="544">
        <v>0</v>
      </c>
      <c r="M12" s="135"/>
      <c r="N12" s="544"/>
      <c r="O12" s="544"/>
      <c r="P12" s="135">
        <v>5</v>
      </c>
      <c r="Q12" s="544">
        <v>1</v>
      </c>
      <c r="R12" s="544">
        <v>4</v>
      </c>
      <c r="S12" s="44">
        <f t="shared" si="0"/>
        <v>5</v>
      </c>
      <c r="T12" s="44">
        <f>SUM(E12,H12,K12,N12,Q12)</f>
        <v>1</v>
      </c>
      <c r="U12" s="44">
        <f>SUM(F12,I12,L12,O12,R12)</f>
        <v>4</v>
      </c>
      <c r="V12" s="349">
        <f t="shared" si="1"/>
        <v>0</v>
      </c>
      <c r="W12" s="224">
        <f>'Week Ending 10-09-2015'!W12+'Week Ending 10-09-2015'!W13+'Week Ending 10-16-2015 '!S12</f>
        <v>35</v>
      </c>
      <c r="X12" s="224">
        <f>'Week Ending 10-09-2015'!X12+'Week Ending 10-09-2015'!X13+'Week Ending 10-16-2015 '!T12</f>
        <v>22</v>
      </c>
      <c r="Y12" s="225">
        <f>'Week Ending 10-09-2015'!Y12+'Week Ending 10-09-2015'!Y13+'Week Ending 10-16-2015 '!U12</f>
        <v>13</v>
      </c>
      <c r="Z12" s="4"/>
      <c r="AA12" s="4"/>
      <c r="AB12" s="4"/>
    </row>
    <row r="13" spans="1:28" ht="39.6" customHeight="1" x14ac:dyDescent="0.3">
      <c r="A13" s="672"/>
      <c r="B13" s="346" t="s">
        <v>385</v>
      </c>
      <c r="C13" s="340">
        <v>0</v>
      </c>
      <c r="D13" s="139"/>
      <c r="E13" s="546"/>
      <c r="F13" s="546"/>
      <c r="G13" s="139"/>
      <c r="H13" s="546"/>
      <c r="I13" s="546"/>
      <c r="J13" s="139">
        <v>0</v>
      </c>
      <c r="K13" s="546">
        <v>0</v>
      </c>
      <c r="L13" s="546">
        <v>0</v>
      </c>
      <c r="M13" s="139"/>
      <c r="N13" s="546"/>
      <c r="O13" s="546"/>
      <c r="P13" s="139"/>
      <c r="Q13" s="546"/>
      <c r="R13" s="546"/>
      <c r="S13" s="98">
        <f t="shared" si="0"/>
        <v>0</v>
      </c>
      <c r="T13" s="98">
        <f>SUM(E13,H13,K13,N13,Q13)</f>
        <v>0</v>
      </c>
      <c r="U13" s="98">
        <f>SUM(F13,I13,L13,O13,R13)</f>
        <v>0</v>
      </c>
      <c r="V13" s="336">
        <f t="shared" si="1"/>
        <v>0</v>
      </c>
      <c r="W13" s="218">
        <f>S13</f>
        <v>0</v>
      </c>
      <c r="X13" s="218">
        <f>T13</f>
        <v>0</v>
      </c>
      <c r="Y13" s="227">
        <f>U13</f>
        <v>0</v>
      </c>
      <c r="Z13" s="4"/>
      <c r="AA13" s="4"/>
      <c r="AB13" s="4"/>
    </row>
    <row r="14" spans="1:28" ht="30" customHeight="1" x14ac:dyDescent="0.3">
      <c r="A14" s="159" t="s">
        <v>386</v>
      </c>
      <c r="B14" s="341" t="s">
        <v>387</v>
      </c>
      <c r="C14" s="340">
        <v>0</v>
      </c>
      <c r="D14" s="139"/>
      <c r="E14" s="546"/>
      <c r="F14" s="546"/>
      <c r="G14" s="139"/>
      <c r="H14" s="546"/>
      <c r="I14" s="546"/>
      <c r="J14" s="139">
        <v>0</v>
      </c>
      <c r="K14" s="546">
        <v>0</v>
      </c>
      <c r="L14" s="546">
        <v>0</v>
      </c>
      <c r="M14" s="139">
        <v>4</v>
      </c>
      <c r="N14" s="546">
        <v>4</v>
      </c>
      <c r="O14" s="546"/>
      <c r="P14" s="139">
        <v>5</v>
      </c>
      <c r="Q14" s="546">
        <v>5</v>
      </c>
      <c r="R14" s="546"/>
      <c r="S14" s="98">
        <f t="shared" si="0"/>
        <v>9</v>
      </c>
      <c r="T14" s="98">
        <f t="shared" si="0"/>
        <v>9</v>
      </c>
      <c r="U14" s="98">
        <f t="shared" si="0"/>
        <v>0</v>
      </c>
      <c r="V14" s="336">
        <f t="shared" si="1"/>
        <v>0</v>
      </c>
      <c r="W14" s="218">
        <f>'Week Ending 10-09-2015'!W14+'Week Ending 10-09-2015'!W15+'Week Ending 10-16-2015 '!S14</f>
        <v>53</v>
      </c>
      <c r="X14" s="218">
        <f>'Week Ending 10-09-2015'!X14+'Week Ending 10-09-2015'!X15+'Week Ending 10-16-2015 '!T14</f>
        <v>53</v>
      </c>
      <c r="Y14" s="227">
        <f>'Week Ending 10-09-2015'!Y14+'Week Ending 10-09-2015'!Y15+'Week Ending 10-16-2015 '!U14</f>
        <v>0</v>
      </c>
      <c r="Z14" s="4"/>
      <c r="AA14" s="4"/>
      <c r="AB14" s="4"/>
    </row>
    <row r="15" spans="1:28" ht="30.6" customHeight="1" thickBot="1" x14ac:dyDescent="0.35">
      <c r="A15" s="461" t="s">
        <v>388</v>
      </c>
      <c r="B15" s="483" t="s">
        <v>389</v>
      </c>
      <c r="C15" s="484">
        <v>0</v>
      </c>
      <c r="D15" s="143"/>
      <c r="E15" s="548"/>
      <c r="F15" s="548"/>
      <c r="G15" s="143"/>
      <c r="H15" s="548"/>
      <c r="I15" s="548"/>
      <c r="J15" s="143">
        <v>0</v>
      </c>
      <c r="K15" s="548">
        <v>0</v>
      </c>
      <c r="L15" s="548">
        <v>0</v>
      </c>
      <c r="M15" s="143"/>
      <c r="N15" s="548"/>
      <c r="O15" s="548"/>
      <c r="P15" s="143"/>
      <c r="Q15" s="548"/>
      <c r="R15" s="548"/>
      <c r="S15" s="57">
        <f t="shared" si="0"/>
        <v>0</v>
      </c>
      <c r="T15" s="57">
        <f t="shared" si="0"/>
        <v>0</v>
      </c>
      <c r="U15" s="57">
        <f t="shared" si="0"/>
        <v>0</v>
      </c>
      <c r="V15" s="485">
        <f t="shared" si="1"/>
        <v>0</v>
      </c>
      <c r="W15" s="221">
        <f>S15</f>
        <v>0</v>
      </c>
      <c r="X15" s="221">
        <f>T15</f>
        <v>0</v>
      </c>
      <c r="Y15" s="233">
        <f>U15</f>
        <v>0</v>
      </c>
      <c r="Z15" s="4"/>
      <c r="AA15" s="4"/>
      <c r="AB15" s="4"/>
    </row>
    <row r="16" spans="1:28" ht="21.6" customHeight="1" thickBot="1" x14ac:dyDescent="0.35">
      <c r="A16" s="381" t="s">
        <v>153</v>
      </c>
      <c r="B16" s="365" t="s">
        <v>154</v>
      </c>
      <c r="C16" s="366">
        <v>0</v>
      </c>
      <c r="D16" s="417"/>
      <c r="E16" s="550"/>
      <c r="F16" s="550"/>
      <c r="G16" s="417"/>
      <c r="H16" s="550"/>
      <c r="I16" s="550"/>
      <c r="J16" s="417">
        <v>0</v>
      </c>
      <c r="K16" s="550">
        <v>0</v>
      </c>
      <c r="L16" s="550">
        <v>0</v>
      </c>
      <c r="M16" s="417"/>
      <c r="N16" s="550"/>
      <c r="O16" s="550"/>
      <c r="P16" s="417">
        <v>1</v>
      </c>
      <c r="Q16" s="550">
        <v>1</v>
      </c>
      <c r="R16" s="550"/>
      <c r="S16" s="316">
        <f t="shared" si="0"/>
        <v>1</v>
      </c>
      <c r="T16" s="316">
        <f t="shared" si="0"/>
        <v>1</v>
      </c>
      <c r="U16" s="316">
        <f t="shared" si="0"/>
        <v>0</v>
      </c>
      <c r="V16" s="367">
        <f t="shared" si="1"/>
        <v>0</v>
      </c>
      <c r="W16" s="368">
        <f>'Week Ending 10-09-2015'!W16+'Week Ending 10-16-2015 '!S16</f>
        <v>10</v>
      </c>
      <c r="X16" s="368">
        <f>'Week Ending 10-09-2015'!X16+'Week Ending 10-16-2015 '!T16</f>
        <v>10</v>
      </c>
      <c r="Y16" s="449">
        <f>'Week Ending 10-09-2015'!Y16+'Week Ending 10-16-2015 '!U16</f>
        <v>0</v>
      </c>
      <c r="Z16" s="4"/>
      <c r="AA16" s="4"/>
      <c r="AB16" s="4"/>
    </row>
    <row r="17" spans="1:28" ht="15.6" customHeight="1" thickBot="1" x14ac:dyDescent="0.35">
      <c r="A17" s="432" t="s">
        <v>2</v>
      </c>
      <c r="B17" s="433"/>
      <c r="C17" s="434">
        <f t="shared" ref="C17:Y17" si="2">SUM(C4:C16)</f>
        <v>0</v>
      </c>
      <c r="D17" s="435">
        <f t="shared" si="2"/>
        <v>0</v>
      </c>
      <c r="E17" s="454">
        <f t="shared" si="2"/>
        <v>0</v>
      </c>
      <c r="F17" s="435">
        <f t="shared" si="2"/>
        <v>0</v>
      </c>
      <c r="G17" s="435">
        <f t="shared" si="2"/>
        <v>8</v>
      </c>
      <c r="H17" s="455">
        <f t="shared" si="2"/>
        <v>8</v>
      </c>
      <c r="I17" s="456">
        <f t="shared" si="2"/>
        <v>0</v>
      </c>
      <c r="J17" s="456">
        <f t="shared" si="2"/>
        <v>0</v>
      </c>
      <c r="K17" s="454">
        <f t="shared" si="2"/>
        <v>0</v>
      </c>
      <c r="L17" s="435">
        <f t="shared" si="2"/>
        <v>0</v>
      </c>
      <c r="M17" s="435">
        <f t="shared" si="2"/>
        <v>330</v>
      </c>
      <c r="N17" s="454">
        <f t="shared" si="2"/>
        <v>8</v>
      </c>
      <c r="O17" s="435">
        <f t="shared" si="2"/>
        <v>0</v>
      </c>
      <c r="P17" s="435">
        <f t="shared" si="2"/>
        <v>18</v>
      </c>
      <c r="Q17" s="454">
        <f t="shared" si="2"/>
        <v>14</v>
      </c>
      <c r="R17" s="435">
        <f t="shared" si="2"/>
        <v>4</v>
      </c>
      <c r="S17" s="313">
        <f t="shared" si="2"/>
        <v>356</v>
      </c>
      <c r="T17" s="313">
        <f t="shared" si="2"/>
        <v>30</v>
      </c>
      <c r="U17" s="313">
        <f t="shared" si="2"/>
        <v>4</v>
      </c>
      <c r="V17" s="436">
        <f t="shared" si="2"/>
        <v>322</v>
      </c>
      <c r="W17" s="222">
        <f t="shared" si="2"/>
        <v>722</v>
      </c>
      <c r="X17" s="222">
        <f t="shared" si="2"/>
        <v>378</v>
      </c>
      <c r="Y17" s="235">
        <f t="shared" si="2"/>
        <v>22</v>
      </c>
      <c r="Z17" s="4"/>
      <c r="AA17" s="4"/>
      <c r="AB17" s="4"/>
    </row>
    <row r="18" spans="1:28" x14ac:dyDescent="0.3">
      <c r="A18" s="8"/>
      <c r="P18" s="9"/>
      <c r="Q18" s="9"/>
      <c r="R18" s="9"/>
      <c r="S18" s="30"/>
      <c r="T18" s="9"/>
      <c r="U18" s="9"/>
      <c r="W18" s="4"/>
      <c r="X18" s="4"/>
      <c r="Y18" s="4"/>
    </row>
    <row r="19" spans="1:28" x14ac:dyDescent="0.3">
      <c r="A19" s="8"/>
      <c r="C19" s="2"/>
      <c r="E19" s="4"/>
      <c r="F19" s="4"/>
      <c r="H19" s="4"/>
      <c r="I19" s="4"/>
      <c r="J19" s="2"/>
      <c r="K19" s="4"/>
      <c r="L19" s="4"/>
      <c r="N19" s="4"/>
      <c r="W19" s="4"/>
      <c r="X19" s="4"/>
      <c r="Y19" s="4"/>
    </row>
    <row r="20" spans="1:28" x14ac:dyDescent="0.3">
      <c r="A20" s="8"/>
      <c r="C20" s="2"/>
      <c r="H20" s="2"/>
      <c r="I20" s="2"/>
      <c r="J20" s="2"/>
      <c r="W20" s="4"/>
      <c r="X20" s="4"/>
    </row>
    <row r="21" spans="1:28" x14ac:dyDescent="0.3">
      <c r="A21" s="8"/>
      <c r="C21" s="2"/>
      <c r="H21" s="2"/>
      <c r="I21" s="2"/>
      <c r="J21" s="2"/>
      <c r="W21" s="4"/>
      <c r="X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100" priority="2" operator="equal">
      <formula>0</formula>
    </cfRule>
  </conditionalFormatting>
  <conditionalFormatting sqref="V1:V17">
    <cfRule type="cellIs" dxfId="99" priority="1" operator="equal">
      <formula>0</formula>
    </cfRule>
  </conditionalFormatting>
  <pageMargins left="0.7" right="0.7" top="0.75" bottom="0.75" header="0.3" footer="0.3"/>
  <pageSetup scale="55" orientation="landscape" r:id="rId1"/>
  <ignoredErrors>
    <ignoredError sqref="W6:X6 W8:X8 W10:X10 W12:X12 W14:X14" formula="1"/>
    <ignoredError sqref="Y4:Y5 Y7 Y9 Y11 Y13 Y15:Y17" unlockedFormula="1"/>
    <ignoredError sqref="Y6 Y8 Y10 Y12 Y14" formula="1" unlockedFormula="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6"/>
  <sheetViews>
    <sheetView zoomScale="90" zoomScaleNormal="90" workbookViewId="0">
      <selection activeCell="J10" sqref="J10"/>
    </sheetView>
  </sheetViews>
  <sheetFormatPr defaultColWidth="8.88671875" defaultRowHeight="14.4" x14ac:dyDescent="0.3"/>
  <cols>
    <col min="1" max="1" width="28.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7.5546875" style="2" customWidth="1"/>
    <col min="24" max="16384" width="8.88671875" style="2"/>
  </cols>
  <sheetData>
    <row r="1" spans="1:24" s="1" customFormat="1" ht="14.4" customHeight="1" thickBot="1" x14ac:dyDescent="0.35">
      <c r="A1" s="673" t="s">
        <v>21</v>
      </c>
      <c r="B1" s="675" t="s">
        <v>14</v>
      </c>
      <c r="C1" s="677" t="s">
        <v>39</v>
      </c>
      <c r="D1" s="679" t="s">
        <v>8</v>
      </c>
      <c r="E1" s="680"/>
      <c r="F1" s="680"/>
      <c r="G1" s="680"/>
      <c r="H1" s="680"/>
      <c r="I1" s="680"/>
      <c r="J1" s="680"/>
      <c r="K1" s="680"/>
      <c r="L1" s="680"/>
      <c r="M1" s="680"/>
      <c r="N1" s="680"/>
      <c r="O1" s="680"/>
      <c r="P1" s="680"/>
      <c r="Q1" s="680"/>
      <c r="R1" s="681"/>
      <c r="S1" s="200"/>
      <c r="T1" s="200"/>
      <c r="U1" s="200"/>
      <c r="V1" s="682" t="s">
        <v>3</v>
      </c>
    </row>
    <row r="2" spans="1:24" ht="19.2" customHeight="1" thickBot="1" x14ac:dyDescent="0.35">
      <c r="A2" s="674"/>
      <c r="B2" s="676"/>
      <c r="C2" s="678"/>
      <c r="D2" s="684">
        <v>42051</v>
      </c>
      <c r="E2" s="685"/>
      <c r="F2" s="686"/>
      <c r="G2" s="687">
        <f>D2+1</f>
        <v>42052</v>
      </c>
      <c r="H2" s="688"/>
      <c r="I2" s="689"/>
      <c r="J2" s="684">
        <f>G2+1</f>
        <v>42053</v>
      </c>
      <c r="K2" s="685"/>
      <c r="L2" s="686"/>
      <c r="M2" s="684">
        <f>J2+1</f>
        <v>42054</v>
      </c>
      <c r="N2" s="685"/>
      <c r="O2" s="686"/>
      <c r="P2" s="684">
        <f>M2+1</f>
        <v>42055</v>
      </c>
      <c r="Q2" s="685"/>
      <c r="R2" s="686"/>
      <c r="S2" s="663" t="s">
        <v>23</v>
      </c>
      <c r="T2" s="664"/>
      <c r="U2" s="665"/>
      <c r="V2" s="683"/>
    </row>
    <row r="3" spans="1:24" ht="27.6" customHeight="1" thickBot="1" x14ac:dyDescent="0.35">
      <c r="A3" s="674"/>
      <c r="B3" s="676"/>
      <c r="C3" s="721"/>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04" t="s">
        <v>4</v>
      </c>
      <c r="T3" s="205" t="s">
        <v>13</v>
      </c>
      <c r="U3" s="206" t="s">
        <v>12</v>
      </c>
      <c r="V3" s="683"/>
    </row>
    <row r="4" spans="1:24" ht="42.6" customHeight="1" x14ac:dyDescent="0.3">
      <c r="A4" s="147" t="s">
        <v>17</v>
      </c>
      <c r="B4" s="148" t="s">
        <v>25</v>
      </c>
      <c r="C4" s="60">
        <f>'Week Ending 2-13-2015 '!V4</f>
        <v>1140</v>
      </c>
      <c r="D4" s="112"/>
      <c r="E4" s="68">
        <v>132</v>
      </c>
      <c r="F4" s="68"/>
      <c r="G4" s="113"/>
      <c r="H4" s="68"/>
      <c r="I4" s="68"/>
      <c r="J4" s="113">
        <v>2460</v>
      </c>
      <c r="K4" s="68"/>
      <c r="L4" s="68"/>
      <c r="M4" s="113"/>
      <c r="N4" s="68">
        <v>274</v>
      </c>
      <c r="O4" s="113"/>
      <c r="P4" s="68"/>
      <c r="Q4" s="68">
        <v>1748</v>
      </c>
      <c r="R4" s="114"/>
      <c r="S4" s="43">
        <f t="shared" ref="S4:U13" si="0">SUM(D4,G4,J4,M4,P4)</f>
        <v>2460</v>
      </c>
      <c r="T4" s="44">
        <f t="shared" si="0"/>
        <v>2154</v>
      </c>
      <c r="U4" s="45">
        <f t="shared" si="0"/>
        <v>0</v>
      </c>
      <c r="V4" s="46">
        <f>C4+(S4-T4-U4)</f>
        <v>1446</v>
      </c>
      <c r="W4" s="3"/>
      <c r="X4" s="4"/>
    </row>
    <row r="5" spans="1:24" ht="30" customHeight="1" x14ac:dyDescent="0.3">
      <c r="A5" s="149" t="s">
        <v>26</v>
      </c>
      <c r="B5" s="150" t="s">
        <v>30</v>
      </c>
      <c r="C5" s="99">
        <f>'Week Ending 2-13-2015 '!V5</f>
        <v>38</v>
      </c>
      <c r="D5" s="115"/>
      <c r="E5" s="116">
        <v>38</v>
      </c>
      <c r="F5" s="116"/>
      <c r="G5" s="117">
        <v>16</v>
      </c>
      <c r="H5" s="116">
        <v>5</v>
      </c>
      <c r="I5" s="116"/>
      <c r="J5" s="117">
        <v>7</v>
      </c>
      <c r="K5" s="116">
        <v>5</v>
      </c>
      <c r="L5" s="116"/>
      <c r="M5" s="117">
        <v>1</v>
      </c>
      <c r="N5" s="116">
        <v>3</v>
      </c>
      <c r="O5" s="117"/>
      <c r="P5" s="116">
        <v>11</v>
      </c>
      <c r="Q5" s="116">
        <v>19</v>
      </c>
      <c r="R5" s="118"/>
      <c r="S5" s="100">
        <f t="shared" si="0"/>
        <v>35</v>
      </c>
      <c r="T5" s="96">
        <f t="shared" si="0"/>
        <v>70</v>
      </c>
      <c r="U5" s="97">
        <f t="shared" si="0"/>
        <v>0</v>
      </c>
      <c r="V5" s="107">
        <f t="shared" ref="V5:V13" si="1">C5+(S5-T5-U5)</f>
        <v>3</v>
      </c>
      <c r="X5" s="4"/>
    </row>
    <row r="6" spans="1:24" ht="30" customHeight="1" thickBot="1" x14ac:dyDescent="0.35">
      <c r="A6" s="151" t="s">
        <v>32</v>
      </c>
      <c r="B6" s="152" t="s">
        <v>31</v>
      </c>
      <c r="C6" s="103">
        <f>'Week Ending 2-13-2015 '!V6</f>
        <v>0</v>
      </c>
      <c r="D6" s="119">
        <v>4</v>
      </c>
      <c r="E6" s="120"/>
      <c r="F6" s="120"/>
      <c r="G6" s="121"/>
      <c r="H6" s="120">
        <v>4</v>
      </c>
      <c r="I6" s="120"/>
      <c r="J6" s="121"/>
      <c r="K6" s="120"/>
      <c r="L6" s="120"/>
      <c r="M6" s="121">
        <v>2</v>
      </c>
      <c r="N6" s="120"/>
      <c r="O6" s="121"/>
      <c r="P6" s="120">
        <v>59</v>
      </c>
      <c r="Q6" s="120">
        <v>1</v>
      </c>
      <c r="R6" s="122"/>
      <c r="S6" s="56">
        <f t="shared" si="0"/>
        <v>65</v>
      </c>
      <c r="T6" s="48">
        <f t="shared" si="0"/>
        <v>5</v>
      </c>
      <c r="U6" s="49">
        <f t="shared" si="0"/>
        <v>0</v>
      </c>
      <c r="V6" s="95">
        <f t="shared" si="1"/>
        <v>60</v>
      </c>
      <c r="X6" s="4"/>
    </row>
    <row r="7" spans="1:24" ht="51" customHeight="1" x14ac:dyDescent="0.3">
      <c r="A7" s="153" t="s">
        <v>16</v>
      </c>
      <c r="B7" s="154" t="s">
        <v>38</v>
      </c>
      <c r="C7" s="62">
        <f>'Week Ending 2-13-2015 '!V7</f>
        <v>0</v>
      </c>
      <c r="D7" s="123"/>
      <c r="E7" s="76"/>
      <c r="F7" s="76"/>
      <c r="G7" s="124">
        <v>90</v>
      </c>
      <c r="H7" s="76"/>
      <c r="I7" s="76"/>
      <c r="J7" s="124"/>
      <c r="K7" s="76"/>
      <c r="L7" s="76"/>
      <c r="M7" s="124">
        <v>10</v>
      </c>
      <c r="N7" s="76">
        <v>81</v>
      </c>
      <c r="O7" s="124">
        <v>12</v>
      </c>
      <c r="P7" s="76"/>
      <c r="Q7" s="76">
        <v>7</v>
      </c>
      <c r="R7" s="125"/>
      <c r="S7" s="101">
        <f t="shared" si="0"/>
        <v>100</v>
      </c>
      <c r="T7" s="44">
        <f t="shared" si="0"/>
        <v>88</v>
      </c>
      <c r="U7" s="44">
        <f t="shared" si="0"/>
        <v>12</v>
      </c>
      <c r="V7" s="46">
        <f t="shared" si="1"/>
        <v>0</v>
      </c>
      <c r="W7" s="3"/>
      <c r="X7" s="4"/>
    </row>
    <row r="8" spans="1:24" ht="37.950000000000003" customHeight="1" x14ac:dyDescent="0.3">
      <c r="A8" s="155" t="s">
        <v>33</v>
      </c>
      <c r="B8" s="156" t="s">
        <v>29</v>
      </c>
      <c r="C8" s="104">
        <f>'Week Ending 2-13-2015 '!V8</f>
        <v>1</v>
      </c>
      <c r="D8" s="126"/>
      <c r="E8" s="127">
        <v>1</v>
      </c>
      <c r="F8" s="127"/>
      <c r="G8" s="128"/>
      <c r="H8" s="127"/>
      <c r="I8" s="127"/>
      <c r="J8" s="128">
        <v>0</v>
      </c>
      <c r="K8" s="127"/>
      <c r="L8" s="127"/>
      <c r="M8" s="128"/>
      <c r="N8" s="127"/>
      <c r="O8" s="128"/>
      <c r="P8" s="127"/>
      <c r="Q8" s="127"/>
      <c r="R8" s="129"/>
      <c r="S8" s="102">
        <f t="shared" si="0"/>
        <v>0</v>
      </c>
      <c r="T8" s="98">
        <f t="shared" si="0"/>
        <v>1</v>
      </c>
      <c r="U8" s="105">
        <f t="shared" si="0"/>
        <v>0</v>
      </c>
      <c r="V8" s="106">
        <f t="shared" si="1"/>
        <v>0</v>
      </c>
      <c r="X8" s="4"/>
    </row>
    <row r="9" spans="1:24" ht="30" customHeight="1" thickBot="1" x14ac:dyDescent="0.35">
      <c r="A9" s="155" t="s">
        <v>27</v>
      </c>
      <c r="B9" s="156" t="s">
        <v>28</v>
      </c>
      <c r="C9" s="108">
        <f>'Week Ending 2-13-2015 '!V9</f>
        <v>0</v>
      </c>
      <c r="D9" s="130"/>
      <c r="E9" s="131"/>
      <c r="F9" s="131"/>
      <c r="G9" s="132"/>
      <c r="H9" s="131"/>
      <c r="I9" s="131"/>
      <c r="J9" s="132">
        <v>0</v>
      </c>
      <c r="K9" s="131"/>
      <c r="L9" s="131"/>
      <c r="M9" s="132">
        <v>75</v>
      </c>
      <c r="N9" s="131">
        <v>75</v>
      </c>
      <c r="O9" s="132"/>
      <c r="P9" s="131">
        <v>8</v>
      </c>
      <c r="Q9" s="131">
        <v>8</v>
      </c>
      <c r="R9" s="133"/>
      <c r="S9" s="109">
        <f t="shared" si="0"/>
        <v>83</v>
      </c>
      <c r="T9" s="57">
        <f t="shared" si="0"/>
        <v>83</v>
      </c>
      <c r="U9" s="58">
        <f t="shared" si="0"/>
        <v>0</v>
      </c>
      <c r="V9" s="59">
        <f t="shared" si="1"/>
        <v>0</v>
      </c>
      <c r="X9" s="4"/>
    </row>
    <row r="10" spans="1:24" ht="39.6" customHeight="1" x14ac:dyDescent="0.3">
      <c r="A10" s="157" t="s">
        <v>20</v>
      </c>
      <c r="B10" s="158" t="s">
        <v>11</v>
      </c>
      <c r="C10" s="64">
        <f>'Week Ending 2-13-2015 '!V10</f>
        <v>0</v>
      </c>
      <c r="D10" s="134">
        <v>16</v>
      </c>
      <c r="E10" s="84">
        <v>13</v>
      </c>
      <c r="F10" s="84">
        <v>3</v>
      </c>
      <c r="G10" s="135">
        <v>6</v>
      </c>
      <c r="H10" s="84">
        <v>6</v>
      </c>
      <c r="I10" s="84"/>
      <c r="J10" s="135">
        <v>12</v>
      </c>
      <c r="K10" s="84">
        <v>9</v>
      </c>
      <c r="L10" s="84"/>
      <c r="M10" s="135">
        <v>18</v>
      </c>
      <c r="N10" s="84">
        <v>15</v>
      </c>
      <c r="O10" s="135"/>
      <c r="P10" s="84">
        <v>12</v>
      </c>
      <c r="Q10" s="84">
        <v>8</v>
      </c>
      <c r="R10" s="136">
        <v>4</v>
      </c>
      <c r="S10" s="43">
        <f t="shared" si="0"/>
        <v>64</v>
      </c>
      <c r="T10" s="44">
        <f t="shared" si="0"/>
        <v>51</v>
      </c>
      <c r="U10" s="55">
        <f t="shared" si="0"/>
        <v>7</v>
      </c>
      <c r="V10" s="46">
        <f t="shared" si="1"/>
        <v>6</v>
      </c>
      <c r="W10" s="3"/>
      <c r="X10" s="4"/>
    </row>
    <row r="11" spans="1:24" ht="30" customHeight="1" x14ac:dyDescent="0.3">
      <c r="A11" s="159" t="s">
        <v>34</v>
      </c>
      <c r="B11" s="160" t="s">
        <v>36</v>
      </c>
      <c r="C11" s="111">
        <f>'Week Ending 2-13-2015 '!V11</f>
        <v>0</v>
      </c>
      <c r="D11" s="137">
        <v>2</v>
      </c>
      <c r="E11" s="138"/>
      <c r="F11" s="138"/>
      <c r="G11" s="139"/>
      <c r="H11" s="138"/>
      <c r="I11" s="138"/>
      <c r="J11" s="139"/>
      <c r="K11" s="138">
        <v>2</v>
      </c>
      <c r="L11" s="138"/>
      <c r="M11" s="139"/>
      <c r="N11" s="138"/>
      <c r="O11" s="139"/>
      <c r="P11" s="138">
        <v>5</v>
      </c>
      <c r="Q11" s="138">
        <v>5</v>
      </c>
      <c r="R11" s="140"/>
      <c r="S11" s="100">
        <f t="shared" si="0"/>
        <v>7</v>
      </c>
      <c r="T11" s="98">
        <f t="shared" si="0"/>
        <v>7</v>
      </c>
      <c r="U11" s="105">
        <f t="shared" si="0"/>
        <v>0</v>
      </c>
      <c r="V11" s="106">
        <f t="shared" si="1"/>
        <v>0</v>
      </c>
      <c r="X11" s="4"/>
    </row>
    <row r="12" spans="1:24" ht="30" customHeight="1" thickBot="1" x14ac:dyDescent="0.35">
      <c r="A12" s="159" t="s">
        <v>35</v>
      </c>
      <c r="B12" s="161" t="s">
        <v>37</v>
      </c>
      <c r="C12" s="110">
        <f>'Week Ending 2-13-2015 '!V12</f>
        <v>0</v>
      </c>
      <c r="D12" s="141"/>
      <c r="E12" s="142"/>
      <c r="F12" s="142"/>
      <c r="G12" s="143">
        <v>10</v>
      </c>
      <c r="H12" s="142"/>
      <c r="I12" s="142"/>
      <c r="J12" s="143"/>
      <c r="K12" s="142"/>
      <c r="L12" s="142"/>
      <c r="M12" s="143"/>
      <c r="N12" s="142"/>
      <c r="O12" s="143"/>
      <c r="P12" s="142">
        <v>4</v>
      </c>
      <c r="Q12" s="142">
        <v>4</v>
      </c>
      <c r="R12" s="144"/>
      <c r="S12" s="56">
        <f t="shared" si="0"/>
        <v>14</v>
      </c>
      <c r="T12" s="57">
        <f t="shared" si="0"/>
        <v>4</v>
      </c>
      <c r="U12" s="58">
        <f t="shared" si="0"/>
        <v>0</v>
      </c>
      <c r="V12" s="59">
        <f t="shared" si="1"/>
        <v>10</v>
      </c>
      <c r="X12" s="4"/>
    </row>
    <row r="13" spans="1:24" ht="21.6" customHeight="1" thickBot="1" x14ac:dyDescent="0.35">
      <c r="A13" s="162" t="s">
        <v>1</v>
      </c>
      <c r="B13" s="163" t="s">
        <v>22</v>
      </c>
      <c r="C13" s="66">
        <f>'Week Ending 2-13-2015 '!V13</f>
        <v>0</v>
      </c>
      <c r="D13" s="145"/>
      <c r="E13" s="92"/>
      <c r="F13" s="92"/>
      <c r="G13" s="146"/>
      <c r="H13" s="92"/>
      <c r="I13" s="92"/>
      <c r="J13" s="146"/>
      <c r="K13" s="92"/>
      <c r="L13" s="92"/>
      <c r="M13" s="146"/>
      <c r="N13" s="92"/>
      <c r="O13" s="146"/>
      <c r="P13" s="92"/>
      <c r="Q13" s="92"/>
      <c r="R13" s="94"/>
      <c r="S13" s="56">
        <f t="shared" si="0"/>
        <v>0</v>
      </c>
      <c r="T13" s="57">
        <f t="shared" si="0"/>
        <v>0</v>
      </c>
      <c r="U13" s="58">
        <f t="shared" si="0"/>
        <v>0</v>
      </c>
      <c r="V13" s="59">
        <f t="shared" si="1"/>
        <v>0</v>
      </c>
      <c r="X13" s="4"/>
    </row>
    <row r="14" spans="1:24" ht="15.6" customHeight="1" thickBot="1" x14ac:dyDescent="0.35">
      <c r="A14" s="164" t="s">
        <v>2</v>
      </c>
      <c r="B14" s="165"/>
      <c r="C14" s="34">
        <f t="shared" ref="C14:V14" si="2">SUM(C4:C13)</f>
        <v>1179</v>
      </c>
      <c r="D14" s="35">
        <f t="shared" si="2"/>
        <v>22</v>
      </c>
      <c r="E14" s="36">
        <f t="shared" si="2"/>
        <v>184</v>
      </c>
      <c r="F14" s="37">
        <f t="shared" si="2"/>
        <v>3</v>
      </c>
      <c r="G14" s="37">
        <f t="shared" si="2"/>
        <v>122</v>
      </c>
      <c r="H14" s="38">
        <f t="shared" si="2"/>
        <v>15</v>
      </c>
      <c r="I14" s="39">
        <f t="shared" si="2"/>
        <v>0</v>
      </c>
      <c r="J14" s="39">
        <f t="shared" si="2"/>
        <v>2479</v>
      </c>
      <c r="K14" s="36">
        <f t="shared" si="2"/>
        <v>16</v>
      </c>
      <c r="L14" s="37">
        <f t="shared" si="2"/>
        <v>0</v>
      </c>
      <c r="M14" s="37">
        <f t="shared" si="2"/>
        <v>106</v>
      </c>
      <c r="N14" s="36">
        <f t="shared" si="2"/>
        <v>448</v>
      </c>
      <c r="O14" s="37">
        <f t="shared" si="2"/>
        <v>12</v>
      </c>
      <c r="P14" s="37">
        <f t="shared" si="2"/>
        <v>99</v>
      </c>
      <c r="Q14" s="36">
        <f t="shared" si="2"/>
        <v>1800</v>
      </c>
      <c r="R14" s="40">
        <f t="shared" si="2"/>
        <v>4</v>
      </c>
      <c r="S14" s="41">
        <f t="shared" si="2"/>
        <v>2828</v>
      </c>
      <c r="T14" s="41">
        <f t="shared" si="2"/>
        <v>2463</v>
      </c>
      <c r="U14" s="41">
        <f t="shared" si="2"/>
        <v>19</v>
      </c>
      <c r="V14" s="42">
        <f t="shared" si="2"/>
        <v>1525</v>
      </c>
      <c r="X14" s="4"/>
    </row>
    <row r="15" spans="1:24" x14ac:dyDescent="0.3">
      <c r="A15" s="8"/>
      <c r="P15" s="9"/>
      <c r="Q15" s="9"/>
      <c r="R15" s="9"/>
      <c r="S15" s="30"/>
      <c r="T15" s="9"/>
      <c r="U15" s="9"/>
    </row>
    <row r="16" spans="1:24" x14ac:dyDescent="0.3">
      <c r="A16" s="8"/>
      <c r="C16" s="14"/>
      <c r="E16" s="4"/>
      <c r="F16" s="4"/>
      <c r="G16" s="4"/>
      <c r="H16" s="10"/>
      <c r="I16" s="10"/>
      <c r="J16" s="10"/>
      <c r="K16" s="4"/>
      <c r="L16" s="4"/>
      <c r="M16" s="4"/>
      <c r="N16" s="4"/>
      <c r="O16" s="4"/>
      <c r="P16" s="4"/>
      <c r="Q16" s="4"/>
      <c r="R16" s="4"/>
      <c r="S16" s="4"/>
      <c r="T16" s="4"/>
      <c r="U16" s="4"/>
      <c r="V16" s="4"/>
    </row>
    <row r="17" spans="1:3" x14ac:dyDescent="0.3">
      <c r="A17" s="8"/>
      <c r="C17" s="2"/>
    </row>
    <row r="18" spans="1:3" x14ac:dyDescent="0.3">
      <c r="A18" s="8"/>
    </row>
    <row r="19" spans="1:3" x14ac:dyDescent="0.3">
      <c r="A19" s="8"/>
    </row>
    <row r="20" spans="1:3" x14ac:dyDescent="0.3">
      <c r="A20" s="8"/>
    </row>
    <row r="21" spans="1:3" x14ac:dyDescent="0.3">
      <c r="A21" s="8"/>
    </row>
    <row r="22" spans="1:3" x14ac:dyDescent="0.3">
      <c r="A22" s="8"/>
    </row>
    <row r="23" spans="1:3" x14ac:dyDescent="0.3">
      <c r="A23" s="8"/>
    </row>
    <row r="24" spans="1:3" x14ac:dyDescent="0.3">
      <c r="A24" s="8"/>
    </row>
    <row r="25" spans="1:3" x14ac:dyDescent="0.3">
      <c r="A25" s="8"/>
    </row>
    <row r="26" spans="1:3" x14ac:dyDescent="0.3">
      <c r="A26" s="8"/>
    </row>
  </sheetData>
  <sheetProtection password="E2A2" sheet="1" objects="1" scenarios="1"/>
  <mergeCells count="11">
    <mergeCell ref="A1:A3"/>
    <mergeCell ref="B1:B3"/>
    <mergeCell ref="C1:C3"/>
    <mergeCell ref="D1:R1"/>
    <mergeCell ref="V1:V3"/>
    <mergeCell ref="D2:F2"/>
    <mergeCell ref="G2:I2"/>
    <mergeCell ref="J2:L2"/>
    <mergeCell ref="M2:O2"/>
    <mergeCell ref="P2:R2"/>
    <mergeCell ref="S2:U2"/>
  </mergeCells>
  <conditionalFormatting sqref="V4 V7 V10 V13:V14">
    <cfRule type="cellIs" dxfId="14" priority="5" operator="equal">
      <formula>0</formula>
    </cfRule>
  </conditionalFormatting>
  <conditionalFormatting sqref="V5:V6">
    <cfRule type="cellIs" dxfId="13" priority="4" operator="equal">
      <formula>0</formula>
    </cfRule>
  </conditionalFormatting>
  <conditionalFormatting sqref="V8:V9">
    <cfRule type="cellIs" dxfId="12" priority="3" operator="equal">
      <formula>0</formula>
    </cfRule>
  </conditionalFormatting>
  <conditionalFormatting sqref="V11:V12">
    <cfRule type="cellIs" dxfId="11" priority="2" operator="equal">
      <formula>0</formula>
    </cfRule>
  </conditionalFormatting>
  <conditionalFormatting sqref="V1:V14">
    <cfRule type="cellIs" dxfId="10" priority="1" operator="equal">
      <formula>0</formula>
    </cfRule>
  </conditionalFormatting>
  <pageMargins left="0.7" right="0.7" top="0.75" bottom="0.75" header="0.3" footer="0.3"/>
  <pageSetup scale="55" orientation="landscape"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6"/>
  <sheetViews>
    <sheetView zoomScale="90" zoomScaleNormal="90" workbookViewId="0">
      <selection activeCell="H17" sqref="H17"/>
    </sheetView>
  </sheetViews>
  <sheetFormatPr defaultColWidth="8.88671875" defaultRowHeight="14.4" x14ac:dyDescent="0.3"/>
  <cols>
    <col min="1" max="1" width="28.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7.5546875" style="2" customWidth="1"/>
    <col min="24" max="16384" width="8.88671875" style="2"/>
  </cols>
  <sheetData>
    <row r="1" spans="1:24" s="1" customFormat="1" ht="14.4" customHeight="1" thickBot="1" x14ac:dyDescent="0.35">
      <c r="A1" s="700" t="s">
        <v>21</v>
      </c>
      <c r="B1" s="722" t="s">
        <v>14</v>
      </c>
      <c r="C1" s="724" t="s">
        <v>24</v>
      </c>
      <c r="D1" s="727" t="s">
        <v>8</v>
      </c>
      <c r="E1" s="728"/>
      <c r="F1" s="728"/>
      <c r="G1" s="728"/>
      <c r="H1" s="728"/>
      <c r="I1" s="728"/>
      <c r="J1" s="728"/>
      <c r="K1" s="728"/>
      <c r="L1" s="728"/>
      <c r="M1" s="728"/>
      <c r="N1" s="728"/>
      <c r="O1" s="728"/>
      <c r="P1" s="728"/>
      <c r="Q1" s="728"/>
      <c r="R1" s="729"/>
      <c r="S1" s="12"/>
      <c r="T1" s="12"/>
      <c r="U1" s="12"/>
      <c r="V1" s="730" t="s">
        <v>3</v>
      </c>
    </row>
    <row r="2" spans="1:24" ht="19.2" customHeight="1" thickBot="1" x14ac:dyDescent="0.35">
      <c r="A2" s="701"/>
      <c r="B2" s="723"/>
      <c r="C2" s="725"/>
      <c r="D2" s="684">
        <v>42044</v>
      </c>
      <c r="E2" s="685"/>
      <c r="F2" s="686"/>
      <c r="G2" s="687">
        <f>D2+1</f>
        <v>42045</v>
      </c>
      <c r="H2" s="688"/>
      <c r="I2" s="689"/>
      <c r="J2" s="684">
        <f>G2+1</f>
        <v>42046</v>
      </c>
      <c r="K2" s="685"/>
      <c r="L2" s="686"/>
      <c r="M2" s="684">
        <f>J2+1</f>
        <v>42047</v>
      </c>
      <c r="N2" s="685"/>
      <c r="O2" s="686"/>
      <c r="P2" s="684">
        <f>M2+1</f>
        <v>42048</v>
      </c>
      <c r="Q2" s="685"/>
      <c r="R2" s="686"/>
      <c r="S2" s="732" t="s">
        <v>23</v>
      </c>
      <c r="T2" s="733"/>
      <c r="U2" s="734"/>
      <c r="V2" s="731"/>
    </row>
    <row r="3" spans="1:24" ht="27.6" customHeight="1" thickBot="1" x14ac:dyDescent="0.35">
      <c r="A3" s="701"/>
      <c r="B3" s="723"/>
      <c r="C3" s="726"/>
      <c r="D3" s="15" t="s">
        <v>4</v>
      </c>
      <c r="E3" s="16" t="s">
        <v>13</v>
      </c>
      <c r="F3" s="17" t="s">
        <v>12</v>
      </c>
      <c r="G3" s="15" t="s">
        <v>4</v>
      </c>
      <c r="H3" s="16" t="s">
        <v>13</v>
      </c>
      <c r="I3" s="17" t="s">
        <v>12</v>
      </c>
      <c r="J3" s="15" t="s">
        <v>4</v>
      </c>
      <c r="K3" s="16" t="s">
        <v>13</v>
      </c>
      <c r="L3" s="17" t="s">
        <v>12</v>
      </c>
      <c r="M3" s="15" t="s">
        <v>4</v>
      </c>
      <c r="N3" s="16" t="s">
        <v>13</v>
      </c>
      <c r="O3" s="17" t="s">
        <v>12</v>
      </c>
      <c r="P3" s="15" t="s">
        <v>4</v>
      </c>
      <c r="Q3" s="16" t="s">
        <v>13</v>
      </c>
      <c r="R3" s="17" t="s">
        <v>12</v>
      </c>
      <c r="S3" s="31" t="s">
        <v>4</v>
      </c>
      <c r="T3" s="32" t="s">
        <v>13</v>
      </c>
      <c r="U3" s="33" t="s">
        <v>12</v>
      </c>
      <c r="V3" s="731"/>
    </row>
    <row r="4" spans="1:24" ht="42.6" customHeight="1" x14ac:dyDescent="0.3">
      <c r="A4" s="147" t="s">
        <v>17</v>
      </c>
      <c r="B4" s="148" t="s">
        <v>25</v>
      </c>
      <c r="C4" s="60">
        <f>'Week Ending 2-6-2015 '!V4</f>
        <v>0</v>
      </c>
      <c r="D4" s="112">
        <v>1216</v>
      </c>
      <c r="E4" s="68"/>
      <c r="F4" s="68"/>
      <c r="G4" s="113"/>
      <c r="H4" s="68"/>
      <c r="I4" s="68"/>
      <c r="J4" s="113"/>
      <c r="K4" s="68">
        <v>41</v>
      </c>
      <c r="L4" s="68"/>
      <c r="M4" s="113"/>
      <c r="N4" s="68">
        <v>73</v>
      </c>
      <c r="O4" s="113"/>
      <c r="P4" s="68">
        <v>38</v>
      </c>
      <c r="Q4" s="68"/>
      <c r="R4" s="114"/>
      <c r="S4" s="43">
        <f t="shared" ref="S4:U13" si="0">SUM(D4,G4,J4,M4,P4)</f>
        <v>1254</v>
      </c>
      <c r="T4" s="44">
        <f t="shared" si="0"/>
        <v>114</v>
      </c>
      <c r="U4" s="45">
        <f t="shared" si="0"/>
        <v>0</v>
      </c>
      <c r="V4" s="46">
        <f>C4+(S4-T4-U4)</f>
        <v>1140</v>
      </c>
      <c r="W4" s="3"/>
      <c r="X4" s="4"/>
    </row>
    <row r="5" spans="1:24" ht="30" customHeight="1" x14ac:dyDescent="0.3">
      <c r="A5" s="149" t="s">
        <v>26</v>
      </c>
      <c r="B5" s="150" t="s">
        <v>30</v>
      </c>
      <c r="C5" s="99">
        <f>'Week Ending 2-6-2015 '!V5</f>
        <v>1</v>
      </c>
      <c r="D5" s="115">
        <v>104</v>
      </c>
      <c r="E5" s="116">
        <v>56</v>
      </c>
      <c r="F5" s="116"/>
      <c r="G5" s="117">
        <v>34</v>
      </c>
      <c r="H5" s="116">
        <v>68</v>
      </c>
      <c r="I5" s="116"/>
      <c r="J5" s="117">
        <v>52</v>
      </c>
      <c r="K5" s="116">
        <v>27</v>
      </c>
      <c r="L5" s="116"/>
      <c r="M5" s="117">
        <v>80</v>
      </c>
      <c r="N5" s="116">
        <v>59</v>
      </c>
      <c r="O5" s="117"/>
      <c r="P5" s="116">
        <v>10</v>
      </c>
      <c r="Q5" s="116">
        <v>33</v>
      </c>
      <c r="R5" s="118"/>
      <c r="S5" s="100">
        <f t="shared" si="0"/>
        <v>280</v>
      </c>
      <c r="T5" s="96">
        <f t="shared" si="0"/>
        <v>243</v>
      </c>
      <c r="U5" s="97">
        <f t="shared" si="0"/>
        <v>0</v>
      </c>
      <c r="V5" s="107">
        <f t="shared" ref="V5:V13" si="1">C5+(S5-T5-U5)</f>
        <v>38</v>
      </c>
      <c r="X5" s="4"/>
    </row>
    <row r="6" spans="1:24" ht="30" customHeight="1" thickBot="1" x14ac:dyDescent="0.35">
      <c r="A6" s="151" t="s">
        <v>32</v>
      </c>
      <c r="B6" s="152" t="s">
        <v>31</v>
      </c>
      <c r="C6" s="103">
        <v>0</v>
      </c>
      <c r="D6" s="119"/>
      <c r="E6" s="120"/>
      <c r="F6" s="120"/>
      <c r="G6" s="121"/>
      <c r="H6" s="120"/>
      <c r="I6" s="120"/>
      <c r="J6" s="121">
        <v>13</v>
      </c>
      <c r="K6" s="120"/>
      <c r="L6" s="120"/>
      <c r="M6" s="121">
        <v>12</v>
      </c>
      <c r="N6" s="120">
        <v>25</v>
      </c>
      <c r="O6" s="121"/>
      <c r="P6" s="120">
        <v>15</v>
      </c>
      <c r="Q6" s="120">
        <v>15</v>
      </c>
      <c r="R6" s="122"/>
      <c r="S6" s="56">
        <f t="shared" si="0"/>
        <v>40</v>
      </c>
      <c r="T6" s="48">
        <f t="shared" si="0"/>
        <v>40</v>
      </c>
      <c r="U6" s="49">
        <f t="shared" si="0"/>
        <v>0</v>
      </c>
      <c r="V6" s="95">
        <f t="shared" si="1"/>
        <v>0</v>
      </c>
      <c r="X6" s="4"/>
    </row>
    <row r="7" spans="1:24" ht="51" customHeight="1" x14ac:dyDescent="0.3">
      <c r="A7" s="153" t="s">
        <v>16</v>
      </c>
      <c r="B7" s="154" t="s">
        <v>38</v>
      </c>
      <c r="C7" s="62">
        <f>'Week Ending 2-6-2015 '!V6</f>
        <v>0</v>
      </c>
      <c r="D7" s="123">
        <v>2</v>
      </c>
      <c r="E7" s="76"/>
      <c r="F7" s="76"/>
      <c r="G7" s="124"/>
      <c r="H7" s="76"/>
      <c r="I7" s="76"/>
      <c r="J7" s="124"/>
      <c r="K7" s="76">
        <v>2</v>
      </c>
      <c r="L7" s="76"/>
      <c r="M7" s="124"/>
      <c r="N7" s="76"/>
      <c r="O7" s="124"/>
      <c r="P7" s="76"/>
      <c r="Q7" s="76"/>
      <c r="R7" s="125"/>
      <c r="S7" s="101">
        <f t="shared" si="0"/>
        <v>2</v>
      </c>
      <c r="T7" s="44">
        <f t="shared" si="0"/>
        <v>2</v>
      </c>
      <c r="U7" s="44">
        <f t="shared" si="0"/>
        <v>0</v>
      </c>
      <c r="V7" s="46">
        <f t="shared" si="1"/>
        <v>0</v>
      </c>
      <c r="W7" s="3"/>
      <c r="X7" s="4"/>
    </row>
    <row r="8" spans="1:24" ht="37.950000000000003" customHeight="1" x14ac:dyDescent="0.3">
      <c r="A8" s="155" t="s">
        <v>33</v>
      </c>
      <c r="B8" s="156" t="s">
        <v>29</v>
      </c>
      <c r="C8" s="104">
        <f>'Week Ending 2-6-2015 '!V7</f>
        <v>7</v>
      </c>
      <c r="D8" s="126">
        <v>16</v>
      </c>
      <c r="E8" s="127"/>
      <c r="F8" s="127"/>
      <c r="G8" s="128"/>
      <c r="H8" s="127">
        <v>23</v>
      </c>
      <c r="I8" s="127"/>
      <c r="J8" s="128"/>
      <c r="K8" s="127"/>
      <c r="L8" s="127"/>
      <c r="M8" s="128"/>
      <c r="N8" s="127"/>
      <c r="O8" s="128"/>
      <c r="P8" s="127">
        <v>1</v>
      </c>
      <c r="Q8" s="127"/>
      <c r="R8" s="129"/>
      <c r="S8" s="102">
        <f t="shared" si="0"/>
        <v>17</v>
      </c>
      <c r="T8" s="98">
        <f t="shared" si="0"/>
        <v>23</v>
      </c>
      <c r="U8" s="105">
        <f t="shared" si="0"/>
        <v>0</v>
      </c>
      <c r="V8" s="106">
        <f t="shared" si="1"/>
        <v>1</v>
      </c>
      <c r="X8" s="4"/>
    </row>
    <row r="9" spans="1:24" ht="30" customHeight="1" thickBot="1" x14ac:dyDescent="0.35">
      <c r="A9" s="155" t="s">
        <v>27</v>
      </c>
      <c r="B9" s="156" t="s">
        <v>28</v>
      </c>
      <c r="C9" s="108">
        <v>0</v>
      </c>
      <c r="D9" s="130"/>
      <c r="E9" s="131"/>
      <c r="F9" s="131"/>
      <c r="G9" s="132"/>
      <c r="H9" s="131"/>
      <c r="I9" s="131"/>
      <c r="J9" s="132"/>
      <c r="K9" s="131"/>
      <c r="L9" s="131"/>
      <c r="M9" s="132"/>
      <c r="N9" s="131"/>
      <c r="O9" s="132"/>
      <c r="P9" s="131"/>
      <c r="Q9" s="131"/>
      <c r="R9" s="133"/>
      <c r="S9" s="109">
        <f t="shared" si="0"/>
        <v>0</v>
      </c>
      <c r="T9" s="57">
        <f t="shared" si="0"/>
        <v>0</v>
      </c>
      <c r="U9" s="58">
        <f t="shared" si="0"/>
        <v>0</v>
      </c>
      <c r="V9" s="59">
        <f t="shared" si="1"/>
        <v>0</v>
      </c>
      <c r="X9" s="4"/>
    </row>
    <row r="10" spans="1:24" ht="39.6" customHeight="1" x14ac:dyDescent="0.3">
      <c r="A10" s="157" t="s">
        <v>20</v>
      </c>
      <c r="B10" s="158" t="s">
        <v>11</v>
      </c>
      <c r="C10" s="64">
        <f>'Week Ending 2-6-2015 '!V8</f>
        <v>0</v>
      </c>
      <c r="D10" s="134">
        <v>240</v>
      </c>
      <c r="E10" s="84">
        <v>162</v>
      </c>
      <c r="F10" s="84"/>
      <c r="G10" s="135">
        <v>257</v>
      </c>
      <c r="H10" s="84">
        <v>327</v>
      </c>
      <c r="I10" s="84"/>
      <c r="J10" s="135">
        <v>39</v>
      </c>
      <c r="K10" s="84">
        <v>26</v>
      </c>
      <c r="L10" s="84">
        <v>11</v>
      </c>
      <c r="M10" s="135">
        <v>18</v>
      </c>
      <c r="N10" s="84">
        <v>28</v>
      </c>
      <c r="O10" s="135"/>
      <c r="P10" s="84">
        <v>18</v>
      </c>
      <c r="Q10" s="84">
        <v>18</v>
      </c>
      <c r="R10" s="136"/>
      <c r="S10" s="43">
        <f t="shared" si="0"/>
        <v>572</v>
      </c>
      <c r="T10" s="44">
        <f t="shared" si="0"/>
        <v>561</v>
      </c>
      <c r="U10" s="55">
        <f t="shared" si="0"/>
        <v>11</v>
      </c>
      <c r="V10" s="46">
        <f t="shared" si="1"/>
        <v>0</v>
      </c>
      <c r="W10" s="3"/>
      <c r="X10" s="4"/>
    </row>
    <row r="11" spans="1:24" ht="30" customHeight="1" x14ac:dyDescent="0.3">
      <c r="A11" s="159" t="s">
        <v>34</v>
      </c>
      <c r="B11" s="160" t="s">
        <v>36</v>
      </c>
      <c r="C11" s="111">
        <f>'Week Ending 2-6-2015 '!V9</f>
        <v>0</v>
      </c>
      <c r="D11" s="137">
        <v>2</v>
      </c>
      <c r="E11" s="138">
        <v>2</v>
      </c>
      <c r="F11" s="138"/>
      <c r="G11" s="139"/>
      <c r="H11" s="138"/>
      <c r="I11" s="138"/>
      <c r="J11" s="139"/>
      <c r="K11" s="138"/>
      <c r="L11" s="138"/>
      <c r="M11" s="139">
        <v>23</v>
      </c>
      <c r="N11" s="138">
        <v>23</v>
      </c>
      <c r="O11" s="139"/>
      <c r="P11" s="138">
        <v>5</v>
      </c>
      <c r="Q11" s="138">
        <v>5</v>
      </c>
      <c r="R11" s="140"/>
      <c r="S11" s="100">
        <f t="shared" si="0"/>
        <v>30</v>
      </c>
      <c r="T11" s="98">
        <f t="shared" si="0"/>
        <v>30</v>
      </c>
      <c r="U11" s="105">
        <f t="shared" si="0"/>
        <v>0</v>
      </c>
      <c r="V11" s="106">
        <f t="shared" si="1"/>
        <v>0</v>
      </c>
      <c r="X11" s="4"/>
    </row>
    <row r="12" spans="1:24" ht="30" customHeight="1" thickBot="1" x14ac:dyDescent="0.35">
      <c r="A12" s="159" t="s">
        <v>35</v>
      </c>
      <c r="B12" s="161" t="s">
        <v>37</v>
      </c>
      <c r="C12" s="110">
        <v>0</v>
      </c>
      <c r="D12" s="141"/>
      <c r="E12" s="142"/>
      <c r="F12" s="142"/>
      <c r="G12" s="143"/>
      <c r="H12" s="142"/>
      <c r="I12" s="142"/>
      <c r="J12" s="143"/>
      <c r="K12" s="142"/>
      <c r="L12" s="142"/>
      <c r="M12" s="143">
        <v>7</v>
      </c>
      <c r="N12" s="142">
        <v>7</v>
      </c>
      <c r="O12" s="143"/>
      <c r="P12" s="142"/>
      <c r="Q12" s="142"/>
      <c r="R12" s="144"/>
      <c r="S12" s="56">
        <f t="shared" si="0"/>
        <v>7</v>
      </c>
      <c r="T12" s="57">
        <f t="shared" si="0"/>
        <v>7</v>
      </c>
      <c r="U12" s="58">
        <f t="shared" si="0"/>
        <v>0</v>
      </c>
      <c r="V12" s="59">
        <f t="shared" si="1"/>
        <v>0</v>
      </c>
      <c r="X12" s="4"/>
    </row>
    <row r="13" spans="1:24" ht="21.6" customHeight="1" thickBot="1" x14ac:dyDescent="0.35">
      <c r="A13" s="162" t="s">
        <v>1</v>
      </c>
      <c r="B13" s="163" t="s">
        <v>22</v>
      </c>
      <c r="C13" s="66">
        <f>'Week Ending 2-6-2015 '!V10</f>
        <v>0</v>
      </c>
      <c r="D13" s="145"/>
      <c r="E13" s="92"/>
      <c r="F13" s="92"/>
      <c r="G13" s="146"/>
      <c r="H13" s="92"/>
      <c r="I13" s="92"/>
      <c r="J13" s="146"/>
      <c r="K13" s="92"/>
      <c r="L13" s="92"/>
      <c r="M13" s="146"/>
      <c r="N13" s="92"/>
      <c r="O13" s="146"/>
      <c r="P13" s="92"/>
      <c r="Q13" s="92"/>
      <c r="R13" s="94"/>
      <c r="S13" s="56">
        <f t="shared" si="0"/>
        <v>0</v>
      </c>
      <c r="T13" s="57">
        <f t="shared" si="0"/>
        <v>0</v>
      </c>
      <c r="U13" s="58">
        <f t="shared" si="0"/>
        <v>0</v>
      </c>
      <c r="V13" s="59">
        <f t="shared" si="1"/>
        <v>0</v>
      </c>
      <c r="X13" s="4"/>
    </row>
    <row r="14" spans="1:24" ht="15.6" customHeight="1" thickBot="1" x14ac:dyDescent="0.35">
      <c r="A14" s="164" t="s">
        <v>2</v>
      </c>
      <c r="B14" s="165"/>
      <c r="C14" s="34">
        <f t="shared" ref="C14:V14" si="2">SUM(C4:C13)</f>
        <v>8</v>
      </c>
      <c r="D14" s="35">
        <f t="shared" si="2"/>
        <v>1580</v>
      </c>
      <c r="E14" s="36">
        <f t="shared" si="2"/>
        <v>220</v>
      </c>
      <c r="F14" s="37">
        <f t="shared" si="2"/>
        <v>0</v>
      </c>
      <c r="G14" s="37">
        <f t="shared" si="2"/>
        <v>291</v>
      </c>
      <c r="H14" s="38">
        <f t="shared" si="2"/>
        <v>418</v>
      </c>
      <c r="I14" s="39">
        <f t="shared" si="2"/>
        <v>0</v>
      </c>
      <c r="J14" s="39">
        <f t="shared" si="2"/>
        <v>104</v>
      </c>
      <c r="K14" s="36">
        <f t="shared" si="2"/>
        <v>96</v>
      </c>
      <c r="L14" s="37">
        <f t="shared" si="2"/>
        <v>11</v>
      </c>
      <c r="M14" s="37">
        <f t="shared" si="2"/>
        <v>140</v>
      </c>
      <c r="N14" s="36">
        <f t="shared" si="2"/>
        <v>215</v>
      </c>
      <c r="O14" s="37">
        <f t="shared" si="2"/>
        <v>0</v>
      </c>
      <c r="P14" s="37">
        <f t="shared" si="2"/>
        <v>87</v>
      </c>
      <c r="Q14" s="36">
        <f t="shared" si="2"/>
        <v>71</v>
      </c>
      <c r="R14" s="40">
        <f t="shared" si="2"/>
        <v>0</v>
      </c>
      <c r="S14" s="41">
        <f t="shared" si="2"/>
        <v>2202</v>
      </c>
      <c r="T14" s="41">
        <f t="shared" si="2"/>
        <v>1020</v>
      </c>
      <c r="U14" s="41">
        <f t="shared" si="2"/>
        <v>11</v>
      </c>
      <c r="V14" s="42">
        <f t="shared" si="2"/>
        <v>1179</v>
      </c>
      <c r="X14" s="4"/>
    </row>
    <row r="15" spans="1:24" x14ac:dyDescent="0.3">
      <c r="A15" s="8"/>
      <c r="P15" s="9"/>
      <c r="Q15" s="9"/>
      <c r="R15" s="9"/>
      <c r="S15" s="30"/>
      <c r="T15" s="9"/>
      <c r="U15" s="9"/>
    </row>
    <row r="16" spans="1:24" x14ac:dyDescent="0.3">
      <c r="A16" s="8"/>
      <c r="C16" s="14"/>
      <c r="E16" s="4"/>
      <c r="F16" s="4"/>
      <c r="G16" s="4"/>
      <c r="H16" s="10"/>
      <c r="I16" s="10"/>
      <c r="J16" s="10"/>
      <c r="K16" s="4"/>
      <c r="L16" s="4"/>
      <c r="M16" s="4"/>
      <c r="N16" s="4"/>
      <c r="O16" s="4"/>
      <c r="P16" s="4"/>
      <c r="Q16" s="4"/>
      <c r="R16" s="4"/>
      <c r="S16" s="4"/>
      <c r="T16" s="4"/>
      <c r="U16" s="4"/>
      <c r="V16" s="4"/>
    </row>
    <row r="17" spans="1:1" x14ac:dyDescent="0.3">
      <c r="A17" s="8"/>
    </row>
    <row r="18" spans="1:1" x14ac:dyDescent="0.3">
      <c r="A18" s="8"/>
    </row>
    <row r="19" spans="1:1" x14ac:dyDescent="0.3">
      <c r="A19" s="8"/>
    </row>
    <row r="20" spans="1:1" x14ac:dyDescent="0.3">
      <c r="A20" s="8"/>
    </row>
    <row r="21" spans="1:1" x14ac:dyDescent="0.3">
      <c r="A21" s="8"/>
    </row>
    <row r="22" spans="1:1" x14ac:dyDescent="0.3">
      <c r="A22" s="8"/>
    </row>
    <row r="23" spans="1:1" x14ac:dyDescent="0.3">
      <c r="A23" s="8"/>
    </row>
    <row r="24" spans="1:1" x14ac:dyDescent="0.3">
      <c r="A24" s="8"/>
    </row>
    <row r="25" spans="1:1" x14ac:dyDescent="0.3">
      <c r="A25" s="8"/>
    </row>
    <row r="26" spans="1:1" x14ac:dyDescent="0.3">
      <c r="A26" s="8"/>
    </row>
  </sheetData>
  <sheetProtection password="E2A2" sheet="1" objects="1" scenarios="1"/>
  <mergeCells count="11">
    <mergeCell ref="A1:A3"/>
    <mergeCell ref="B1:B3"/>
    <mergeCell ref="C1:C3"/>
    <mergeCell ref="D1:R1"/>
    <mergeCell ref="V1:V3"/>
    <mergeCell ref="D2:F2"/>
    <mergeCell ref="G2:I2"/>
    <mergeCell ref="J2:L2"/>
    <mergeCell ref="M2:O2"/>
    <mergeCell ref="P2:R2"/>
    <mergeCell ref="S2:U2"/>
  </mergeCells>
  <conditionalFormatting sqref="V4 V7 V10 V13:V14">
    <cfRule type="cellIs" dxfId="9" priority="5" operator="equal">
      <formula>0</formula>
    </cfRule>
  </conditionalFormatting>
  <conditionalFormatting sqref="V5:V6">
    <cfRule type="cellIs" dxfId="8" priority="4" operator="equal">
      <formula>0</formula>
    </cfRule>
  </conditionalFormatting>
  <conditionalFormatting sqref="V8:V9">
    <cfRule type="cellIs" dxfId="7" priority="3" operator="equal">
      <formula>0</formula>
    </cfRule>
  </conditionalFormatting>
  <conditionalFormatting sqref="V11:V12">
    <cfRule type="cellIs" dxfId="6" priority="2" operator="equal">
      <formula>0</formula>
    </cfRule>
  </conditionalFormatting>
  <conditionalFormatting sqref="V1:V14">
    <cfRule type="cellIs" dxfId="5" priority="1" operator="equal">
      <formula>0</formula>
    </cfRule>
  </conditionalFormatting>
  <pageMargins left="0.7" right="0.7" top="0.75" bottom="0.75" header="0.3" footer="0.3"/>
  <pageSetup scale="55" orientation="landscape"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3"/>
  <sheetViews>
    <sheetView topLeftCell="B1" zoomScale="90" zoomScaleNormal="90" workbookViewId="0">
      <pane ySplit="1" topLeftCell="A2" activePane="bottomLeft" state="frozen"/>
      <selection pane="bottomLeft" activeCell="K19" sqref="K19"/>
    </sheetView>
  </sheetViews>
  <sheetFormatPr defaultColWidth="8.88671875" defaultRowHeight="14.4" x14ac:dyDescent="0.3"/>
  <cols>
    <col min="1" max="1" width="27.109375" style="2" customWidth="1"/>
    <col min="2" max="2" width="33.5546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7.5546875" style="2" customWidth="1"/>
    <col min="24" max="16384" width="8.88671875" style="2"/>
  </cols>
  <sheetData>
    <row r="1" spans="1:24" s="1" customFormat="1" ht="14.4" customHeight="1" thickBot="1" x14ac:dyDescent="0.35">
      <c r="A1" s="700" t="s">
        <v>21</v>
      </c>
      <c r="B1" s="735" t="s">
        <v>14</v>
      </c>
      <c r="C1" s="724" t="s">
        <v>7</v>
      </c>
      <c r="D1" s="727" t="s">
        <v>8</v>
      </c>
      <c r="E1" s="728"/>
      <c r="F1" s="728"/>
      <c r="G1" s="728"/>
      <c r="H1" s="728"/>
      <c r="I1" s="728"/>
      <c r="J1" s="728"/>
      <c r="K1" s="728"/>
      <c r="L1" s="728"/>
      <c r="M1" s="728"/>
      <c r="N1" s="728"/>
      <c r="O1" s="728"/>
      <c r="P1" s="728"/>
      <c r="Q1" s="728"/>
      <c r="R1" s="729"/>
      <c r="S1" s="12"/>
      <c r="T1" s="12"/>
      <c r="U1" s="12"/>
      <c r="V1" s="730" t="s">
        <v>3</v>
      </c>
    </row>
    <row r="2" spans="1:24" ht="19.2" customHeight="1" thickBot="1" x14ac:dyDescent="0.35">
      <c r="A2" s="701"/>
      <c r="B2" s="736"/>
      <c r="C2" s="725"/>
      <c r="D2" s="738">
        <v>42037</v>
      </c>
      <c r="E2" s="739"/>
      <c r="F2" s="740"/>
      <c r="G2" s="687">
        <f>D2+1</f>
        <v>42038</v>
      </c>
      <c r="H2" s="688"/>
      <c r="I2" s="689"/>
      <c r="J2" s="684">
        <f>G2+1</f>
        <v>42039</v>
      </c>
      <c r="K2" s="685"/>
      <c r="L2" s="686"/>
      <c r="M2" s="684">
        <f>J2+1</f>
        <v>42040</v>
      </c>
      <c r="N2" s="685"/>
      <c r="O2" s="686"/>
      <c r="P2" s="684">
        <f>M2+1</f>
        <v>42041</v>
      </c>
      <c r="Q2" s="685"/>
      <c r="R2" s="686"/>
      <c r="S2" s="732" t="s">
        <v>23</v>
      </c>
      <c r="T2" s="733"/>
      <c r="U2" s="734"/>
      <c r="V2" s="731"/>
    </row>
    <row r="3" spans="1:24" ht="27.6" customHeight="1" thickBot="1" x14ac:dyDescent="0.35">
      <c r="A3" s="701"/>
      <c r="B3" s="737"/>
      <c r="C3" s="726"/>
      <c r="D3" s="15" t="s">
        <v>4</v>
      </c>
      <c r="E3" s="16" t="s">
        <v>13</v>
      </c>
      <c r="F3" s="17" t="s">
        <v>12</v>
      </c>
      <c r="G3" s="15" t="s">
        <v>4</v>
      </c>
      <c r="H3" s="16" t="s">
        <v>13</v>
      </c>
      <c r="I3" s="17" t="s">
        <v>12</v>
      </c>
      <c r="J3" s="15" t="s">
        <v>4</v>
      </c>
      <c r="K3" s="16" t="s">
        <v>13</v>
      </c>
      <c r="L3" s="17" t="s">
        <v>12</v>
      </c>
      <c r="M3" s="15" t="s">
        <v>4</v>
      </c>
      <c r="N3" s="16" t="s">
        <v>13</v>
      </c>
      <c r="O3" s="17" t="s">
        <v>12</v>
      </c>
      <c r="P3" s="15" t="s">
        <v>4</v>
      </c>
      <c r="Q3" s="16" t="s">
        <v>13</v>
      </c>
      <c r="R3" s="17" t="s">
        <v>12</v>
      </c>
      <c r="S3" s="31" t="s">
        <v>4</v>
      </c>
      <c r="T3" s="32" t="s">
        <v>13</v>
      </c>
      <c r="U3" s="33" t="s">
        <v>12</v>
      </c>
      <c r="V3" s="731"/>
    </row>
    <row r="4" spans="1:24" ht="42.6" customHeight="1" x14ac:dyDescent="0.3">
      <c r="A4" s="18" t="s">
        <v>17</v>
      </c>
      <c r="B4" s="19" t="s">
        <v>9</v>
      </c>
      <c r="C4" s="60">
        <v>1095</v>
      </c>
      <c r="D4" s="67"/>
      <c r="E4" s="68"/>
      <c r="F4" s="68"/>
      <c r="G4" s="69"/>
      <c r="H4" s="68">
        <v>799</v>
      </c>
      <c r="I4" s="68"/>
      <c r="J4" s="69"/>
      <c r="K4" s="68">
        <v>59</v>
      </c>
      <c r="L4" s="68"/>
      <c r="M4" s="69"/>
      <c r="N4" s="68"/>
      <c r="O4" s="69"/>
      <c r="P4" s="68"/>
      <c r="Q4" s="68">
        <v>237</v>
      </c>
      <c r="R4" s="70"/>
      <c r="S4" s="43">
        <f t="shared" ref="S4:S10" si="0">SUM(D4,G4,J4,M4,P4)</f>
        <v>0</v>
      </c>
      <c r="T4" s="44">
        <f t="shared" ref="T4:T10" si="1">SUM(E4,H4,K4,N4,Q4)</f>
        <v>1095</v>
      </c>
      <c r="U4" s="45">
        <f t="shared" ref="U4:U10" si="2">SUM(F4,I4,L4,O4,R4)</f>
        <v>0</v>
      </c>
      <c r="V4" s="46">
        <f>C4+(S4-T4-U4)</f>
        <v>0</v>
      </c>
      <c r="W4" s="3"/>
      <c r="X4" s="4"/>
    </row>
    <row r="5" spans="1:24" ht="30" customHeight="1" thickBot="1" x14ac:dyDescent="0.35">
      <c r="A5" s="20" t="s">
        <v>18</v>
      </c>
      <c r="B5" s="21" t="s">
        <v>6</v>
      </c>
      <c r="C5" s="61">
        <v>34</v>
      </c>
      <c r="D5" s="71"/>
      <c r="E5" s="72">
        <v>32</v>
      </c>
      <c r="F5" s="72"/>
      <c r="G5" s="73">
        <v>69</v>
      </c>
      <c r="H5" s="72">
        <v>2</v>
      </c>
      <c r="I5" s="72"/>
      <c r="J5" s="73"/>
      <c r="K5" s="72">
        <v>62</v>
      </c>
      <c r="L5" s="72"/>
      <c r="M5" s="73">
        <v>56</v>
      </c>
      <c r="N5" s="72"/>
      <c r="O5" s="73"/>
      <c r="P5" s="72">
        <v>28</v>
      </c>
      <c r="Q5" s="72">
        <v>90</v>
      </c>
      <c r="R5" s="74"/>
      <c r="S5" s="47">
        <f t="shared" si="0"/>
        <v>153</v>
      </c>
      <c r="T5" s="48">
        <f t="shared" si="1"/>
        <v>186</v>
      </c>
      <c r="U5" s="49">
        <f t="shared" si="2"/>
        <v>0</v>
      </c>
      <c r="V5" s="50">
        <f t="shared" ref="V5:V10" si="3">C5+(S5-T5-U5)</f>
        <v>1</v>
      </c>
      <c r="X5" s="4"/>
    </row>
    <row r="6" spans="1:24" ht="51" customHeight="1" x14ac:dyDescent="0.3">
      <c r="A6" s="22" t="s">
        <v>16</v>
      </c>
      <c r="B6" s="23" t="s">
        <v>10</v>
      </c>
      <c r="C6" s="62"/>
      <c r="D6" s="75"/>
      <c r="E6" s="76"/>
      <c r="F6" s="76"/>
      <c r="G6" s="77"/>
      <c r="H6" s="76"/>
      <c r="I6" s="76"/>
      <c r="J6" s="77"/>
      <c r="K6" s="76"/>
      <c r="L6" s="76"/>
      <c r="M6" s="77"/>
      <c r="N6" s="76"/>
      <c r="O6" s="77"/>
      <c r="P6" s="76"/>
      <c r="Q6" s="76"/>
      <c r="R6" s="78"/>
      <c r="S6" s="51">
        <f t="shared" si="0"/>
        <v>0</v>
      </c>
      <c r="T6" s="52">
        <f t="shared" si="1"/>
        <v>0</v>
      </c>
      <c r="U6" s="53">
        <f t="shared" si="2"/>
        <v>0</v>
      </c>
      <c r="V6" s="46">
        <f t="shared" si="3"/>
        <v>0</v>
      </c>
      <c r="W6" s="3"/>
      <c r="X6" s="4"/>
    </row>
    <row r="7" spans="1:24" ht="30" customHeight="1" thickBot="1" x14ac:dyDescent="0.35">
      <c r="A7" s="24" t="s">
        <v>19</v>
      </c>
      <c r="B7" s="25" t="s">
        <v>0</v>
      </c>
      <c r="C7" s="63">
        <v>81</v>
      </c>
      <c r="D7" s="79"/>
      <c r="E7" s="80">
        <v>81</v>
      </c>
      <c r="F7" s="80"/>
      <c r="G7" s="81">
        <v>0</v>
      </c>
      <c r="H7" s="80"/>
      <c r="I7" s="80"/>
      <c r="J7" s="81">
        <v>54</v>
      </c>
      <c r="K7" s="80"/>
      <c r="L7" s="80"/>
      <c r="M7" s="81">
        <v>47</v>
      </c>
      <c r="N7" s="80">
        <v>54</v>
      </c>
      <c r="O7" s="81"/>
      <c r="P7" s="80">
        <v>62</v>
      </c>
      <c r="Q7" s="80">
        <v>102</v>
      </c>
      <c r="R7" s="82"/>
      <c r="S7" s="47">
        <f t="shared" si="0"/>
        <v>163</v>
      </c>
      <c r="T7" s="48">
        <f t="shared" si="1"/>
        <v>237</v>
      </c>
      <c r="U7" s="54">
        <f t="shared" si="2"/>
        <v>0</v>
      </c>
      <c r="V7" s="50">
        <f t="shared" si="3"/>
        <v>7</v>
      </c>
      <c r="X7" s="4"/>
    </row>
    <row r="8" spans="1:24" ht="39.6" customHeight="1" x14ac:dyDescent="0.3">
      <c r="A8" s="28" t="s">
        <v>20</v>
      </c>
      <c r="B8" s="26" t="s">
        <v>11</v>
      </c>
      <c r="C8" s="64"/>
      <c r="D8" s="83"/>
      <c r="E8" s="84"/>
      <c r="F8" s="84"/>
      <c r="G8" s="85"/>
      <c r="H8" s="84"/>
      <c r="I8" s="84"/>
      <c r="J8" s="85"/>
      <c r="K8" s="84"/>
      <c r="L8" s="84"/>
      <c r="M8" s="85"/>
      <c r="N8" s="84"/>
      <c r="O8" s="85"/>
      <c r="P8" s="84"/>
      <c r="Q8" s="84"/>
      <c r="R8" s="86"/>
      <c r="S8" s="43">
        <f t="shared" si="0"/>
        <v>0</v>
      </c>
      <c r="T8" s="44">
        <f t="shared" si="1"/>
        <v>0</v>
      </c>
      <c r="U8" s="55">
        <f t="shared" si="2"/>
        <v>0</v>
      </c>
      <c r="V8" s="46">
        <f t="shared" si="3"/>
        <v>0</v>
      </c>
      <c r="W8" s="3"/>
      <c r="X8" s="4"/>
    </row>
    <row r="9" spans="1:24" ht="30" customHeight="1" thickBot="1" x14ac:dyDescent="0.35">
      <c r="A9" s="29" t="s">
        <v>15</v>
      </c>
      <c r="B9" s="27" t="s">
        <v>5</v>
      </c>
      <c r="C9" s="65"/>
      <c r="D9" s="87"/>
      <c r="E9" s="88"/>
      <c r="F9" s="88"/>
      <c r="G9" s="89"/>
      <c r="H9" s="88"/>
      <c r="I9" s="88"/>
      <c r="J9" s="89"/>
      <c r="K9" s="88"/>
      <c r="L9" s="88"/>
      <c r="M9" s="89"/>
      <c r="N9" s="88"/>
      <c r="O9" s="89"/>
      <c r="P9" s="88"/>
      <c r="Q9" s="88"/>
      <c r="R9" s="90"/>
      <c r="S9" s="47">
        <f t="shared" si="0"/>
        <v>0</v>
      </c>
      <c r="T9" s="48">
        <f t="shared" si="1"/>
        <v>0</v>
      </c>
      <c r="U9" s="54">
        <f t="shared" si="2"/>
        <v>0</v>
      </c>
      <c r="V9" s="50">
        <f t="shared" si="3"/>
        <v>0</v>
      </c>
      <c r="X9" s="4"/>
    </row>
    <row r="10" spans="1:24" ht="21.6" customHeight="1" thickBot="1" x14ac:dyDescent="0.35">
      <c r="A10" s="5" t="s">
        <v>1</v>
      </c>
      <c r="B10" s="11" t="s">
        <v>22</v>
      </c>
      <c r="C10" s="66">
        <v>44</v>
      </c>
      <c r="D10" s="91"/>
      <c r="E10" s="92">
        <v>31</v>
      </c>
      <c r="F10" s="92"/>
      <c r="G10" s="93"/>
      <c r="H10" s="92"/>
      <c r="I10" s="92"/>
      <c r="J10" s="93"/>
      <c r="K10" s="92">
        <v>13</v>
      </c>
      <c r="L10" s="92"/>
      <c r="M10" s="93"/>
      <c r="N10" s="92"/>
      <c r="O10" s="93"/>
      <c r="P10" s="92"/>
      <c r="Q10" s="92"/>
      <c r="R10" s="94"/>
      <c r="S10" s="56">
        <f t="shared" si="0"/>
        <v>0</v>
      </c>
      <c r="T10" s="57">
        <f t="shared" si="1"/>
        <v>44</v>
      </c>
      <c r="U10" s="58">
        <f t="shared" si="2"/>
        <v>0</v>
      </c>
      <c r="V10" s="59">
        <f t="shared" si="3"/>
        <v>0</v>
      </c>
      <c r="X10" s="4"/>
    </row>
    <row r="11" spans="1:24" ht="15.6" customHeight="1" thickBot="1" x14ac:dyDescent="0.35">
      <c r="A11" s="6" t="s">
        <v>2</v>
      </c>
      <c r="B11" s="7"/>
      <c r="C11" s="34">
        <f t="shared" ref="C11:V11" si="4">SUM(C4:C10)</f>
        <v>1254</v>
      </c>
      <c r="D11" s="35">
        <f t="shared" si="4"/>
        <v>0</v>
      </c>
      <c r="E11" s="36">
        <f t="shared" si="4"/>
        <v>144</v>
      </c>
      <c r="F11" s="37">
        <f t="shared" si="4"/>
        <v>0</v>
      </c>
      <c r="G11" s="37">
        <f t="shared" si="4"/>
        <v>69</v>
      </c>
      <c r="H11" s="38">
        <f t="shared" si="4"/>
        <v>801</v>
      </c>
      <c r="I11" s="39">
        <f t="shared" si="4"/>
        <v>0</v>
      </c>
      <c r="J11" s="39">
        <f t="shared" si="4"/>
        <v>54</v>
      </c>
      <c r="K11" s="36">
        <f t="shared" si="4"/>
        <v>134</v>
      </c>
      <c r="L11" s="37">
        <f t="shared" si="4"/>
        <v>0</v>
      </c>
      <c r="M11" s="37">
        <f t="shared" si="4"/>
        <v>103</v>
      </c>
      <c r="N11" s="36">
        <f t="shared" si="4"/>
        <v>54</v>
      </c>
      <c r="O11" s="37">
        <f t="shared" si="4"/>
        <v>0</v>
      </c>
      <c r="P11" s="37">
        <f t="shared" si="4"/>
        <v>90</v>
      </c>
      <c r="Q11" s="36">
        <f t="shared" si="4"/>
        <v>429</v>
      </c>
      <c r="R11" s="40">
        <f t="shared" si="4"/>
        <v>0</v>
      </c>
      <c r="S11" s="41">
        <f t="shared" si="4"/>
        <v>316</v>
      </c>
      <c r="T11" s="41">
        <f t="shared" si="4"/>
        <v>1562</v>
      </c>
      <c r="U11" s="41">
        <f t="shared" si="4"/>
        <v>0</v>
      </c>
      <c r="V11" s="42">
        <f t="shared" si="4"/>
        <v>8</v>
      </c>
      <c r="X11" s="4"/>
    </row>
    <row r="12" spans="1:24" x14ac:dyDescent="0.3">
      <c r="A12" s="8"/>
      <c r="P12" s="9"/>
      <c r="Q12" s="9"/>
      <c r="R12" s="9"/>
      <c r="S12" s="30"/>
      <c r="T12" s="9"/>
      <c r="U12" s="9"/>
    </row>
    <row r="13" spans="1:24" x14ac:dyDescent="0.3">
      <c r="A13" s="8"/>
      <c r="C13" s="14"/>
      <c r="E13" s="4"/>
      <c r="F13" s="4"/>
      <c r="G13" s="4"/>
      <c r="H13" s="10"/>
      <c r="I13" s="10"/>
      <c r="J13" s="10"/>
      <c r="K13" s="4"/>
      <c r="L13" s="4"/>
      <c r="M13" s="4"/>
      <c r="N13" s="4"/>
      <c r="O13" s="4"/>
      <c r="P13" s="4"/>
      <c r="Q13" s="4"/>
      <c r="R13" s="4"/>
      <c r="S13" s="4"/>
      <c r="T13" s="4"/>
      <c r="U13" s="4"/>
      <c r="V13" s="4"/>
    </row>
    <row r="14" spans="1:24" x14ac:dyDescent="0.3">
      <c r="A14" s="8"/>
    </row>
    <row r="15" spans="1:24" x14ac:dyDescent="0.3">
      <c r="A15" s="8"/>
    </row>
    <row r="16" spans="1:24" x14ac:dyDescent="0.3">
      <c r="A16" s="8"/>
    </row>
    <row r="17" spans="1:1" x14ac:dyDescent="0.3">
      <c r="A17" s="8"/>
    </row>
    <row r="18" spans="1:1" x14ac:dyDescent="0.3">
      <c r="A18" s="8"/>
    </row>
    <row r="19" spans="1:1" x14ac:dyDescent="0.3">
      <c r="A19" s="8"/>
    </row>
    <row r="20" spans="1:1" x14ac:dyDescent="0.3">
      <c r="A20" s="8"/>
    </row>
    <row r="21" spans="1:1" x14ac:dyDescent="0.3">
      <c r="A21" s="8"/>
    </row>
    <row r="22" spans="1:1" x14ac:dyDescent="0.3">
      <c r="A22" s="8"/>
    </row>
    <row r="23" spans="1:1" x14ac:dyDescent="0.3">
      <c r="A23" s="8"/>
    </row>
  </sheetData>
  <sheetProtection password="E2A2" sheet="1" objects="1" scenarios="1"/>
  <mergeCells count="11">
    <mergeCell ref="D1:R1"/>
    <mergeCell ref="V1:V3"/>
    <mergeCell ref="S2:U2"/>
    <mergeCell ref="A1:A3"/>
    <mergeCell ref="B1:B3"/>
    <mergeCell ref="C1:C3"/>
    <mergeCell ref="D2:F2"/>
    <mergeCell ref="G2:I2"/>
    <mergeCell ref="J2:L2"/>
    <mergeCell ref="M2:O2"/>
    <mergeCell ref="P2:R2"/>
  </mergeCells>
  <conditionalFormatting sqref="V4 V6 V8 V10:V11">
    <cfRule type="cellIs" dxfId="4" priority="5" operator="equal">
      <formula>0</formula>
    </cfRule>
  </conditionalFormatting>
  <conditionalFormatting sqref="V5">
    <cfRule type="cellIs" dxfId="3" priority="4" operator="equal">
      <formula>0</formula>
    </cfRule>
  </conditionalFormatting>
  <conditionalFormatting sqref="V7">
    <cfRule type="cellIs" dxfId="2" priority="3" operator="equal">
      <formula>0</formula>
    </cfRule>
  </conditionalFormatting>
  <conditionalFormatting sqref="V9">
    <cfRule type="cellIs" dxfId="1" priority="2" operator="equal">
      <formula>0</formula>
    </cfRule>
  </conditionalFormatting>
  <conditionalFormatting sqref="V1:V11">
    <cfRule type="cellIs" dxfId="0" priority="1" operator="equal">
      <formula>0</formula>
    </cfRule>
  </conditionalFormatting>
  <pageMargins left="0.7" right="0.7" top="0.75" bottom="0.75" header="0.3" footer="0.3"/>
  <pageSetup scale="5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F20" sqref="F20"/>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3" t="s">
        <v>21</v>
      </c>
      <c r="B1" s="675" t="s">
        <v>14</v>
      </c>
      <c r="C1" s="677" t="s">
        <v>370</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42282</v>
      </c>
      <c r="E2" s="685"/>
      <c r="F2" s="686"/>
      <c r="G2" s="687">
        <f>D2+1</f>
        <v>42283</v>
      </c>
      <c r="H2" s="688"/>
      <c r="I2" s="689"/>
      <c r="J2" s="684">
        <f>G2+1</f>
        <v>42284</v>
      </c>
      <c r="K2" s="685"/>
      <c r="L2" s="686"/>
      <c r="M2" s="684">
        <f>J2+1</f>
        <v>42285</v>
      </c>
      <c r="N2" s="685"/>
      <c r="O2" s="686"/>
      <c r="P2" s="684">
        <f>M2+1</f>
        <v>42286</v>
      </c>
      <c r="Q2" s="685"/>
      <c r="R2" s="686"/>
      <c r="S2" s="663" t="s">
        <v>23</v>
      </c>
      <c r="T2" s="664"/>
      <c r="U2" s="665"/>
      <c r="V2" s="683"/>
      <c r="W2" s="666" t="s">
        <v>368</v>
      </c>
      <c r="X2" s="667"/>
      <c r="Y2" s="668"/>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25">
      <c r="A4" s="522" t="s">
        <v>17</v>
      </c>
      <c r="B4" s="451" t="s">
        <v>347</v>
      </c>
      <c r="C4" s="348">
        <f>'Week Ending 10-02-2015'!V4</f>
        <v>0</v>
      </c>
      <c r="D4" s="459">
        <v>1</v>
      </c>
      <c r="E4" s="524">
        <v>1</v>
      </c>
      <c r="F4" s="524"/>
      <c r="G4" s="459"/>
      <c r="H4" s="524"/>
      <c r="I4" s="524"/>
      <c r="J4" s="459"/>
      <c r="K4" s="524"/>
      <c r="L4" s="524"/>
      <c r="M4" s="459"/>
      <c r="N4" s="524"/>
      <c r="O4" s="524"/>
      <c r="P4" s="459"/>
      <c r="Q4" s="524"/>
      <c r="R4" s="524"/>
      <c r="S4" s="452">
        <f t="shared" ref="S4:U16" si="0">SUM(D4,G4,J4,M4,P4)</f>
        <v>1</v>
      </c>
      <c r="T4" s="452">
        <f t="shared" si="0"/>
        <v>1</v>
      </c>
      <c r="U4" s="452">
        <f t="shared" si="0"/>
        <v>0</v>
      </c>
      <c r="V4" s="453">
        <f t="shared" ref="V4:V16" si="1">C4+(S4-T4-U4)</f>
        <v>0</v>
      </c>
      <c r="W4" s="224">
        <f>'Week Ending 10-02-2015'!Z4+'Week Ending 10-09-2015'!S4</f>
        <v>20</v>
      </c>
      <c r="X4" s="224">
        <f>'Week Ending 10-02-2015'!AA4+'Week Ending 10-09-2015'!T4</f>
        <v>20</v>
      </c>
      <c r="Y4" s="225">
        <f>'Week Ending 10-02-2015'!AB4+'Week Ending 10-09-2015'!U4</f>
        <v>0</v>
      </c>
    </row>
    <row r="5" spans="1:25" ht="29.4" customHeight="1" x14ac:dyDescent="0.25">
      <c r="A5" s="657"/>
      <c r="B5" s="478" t="s">
        <v>348</v>
      </c>
      <c r="C5" s="475">
        <f>'Week Ending 10-02-2015'!V5</f>
        <v>0</v>
      </c>
      <c r="D5" s="488">
        <v>20</v>
      </c>
      <c r="E5" s="527">
        <v>20</v>
      </c>
      <c r="F5" s="527"/>
      <c r="G5" s="488">
        <v>22</v>
      </c>
      <c r="H5" s="527">
        <v>19</v>
      </c>
      <c r="I5" s="527">
        <v>3</v>
      </c>
      <c r="J5" s="488">
        <v>16</v>
      </c>
      <c r="K5" s="527">
        <v>13</v>
      </c>
      <c r="L5" s="527">
        <v>3</v>
      </c>
      <c r="M5" s="488">
        <v>21</v>
      </c>
      <c r="N5" s="527">
        <v>19</v>
      </c>
      <c r="O5" s="527">
        <v>2</v>
      </c>
      <c r="P5" s="488">
        <v>13</v>
      </c>
      <c r="Q5" s="527">
        <v>12</v>
      </c>
      <c r="R5" s="527">
        <v>1</v>
      </c>
      <c r="S5" s="476">
        <f t="shared" si="0"/>
        <v>92</v>
      </c>
      <c r="T5" s="476">
        <f t="shared" si="0"/>
        <v>83</v>
      </c>
      <c r="U5" s="476">
        <f t="shared" si="0"/>
        <v>9</v>
      </c>
      <c r="V5" s="477">
        <f t="shared" si="1"/>
        <v>0</v>
      </c>
      <c r="W5" s="220">
        <f>'Week Ending 10-02-2015'!Z5+'Week Ending 10-09-2015'!S5</f>
        <v>162</v>
      </c>
      <c r="X5" s="220">
        <f>'Week Ending 10-02-2015'!AA5+'Week Ending 10-09-2015'!T5</f>
        <v>153</v>
      </c>
      <c r="Y5" s="231">
        <f>'Week Ending 10-02-2015'!AB5+'Week Ending 10-09-2015'!U5</f>
        <v>9</v>
      </c>
    </row>
    <row r="6" spans="1:25" ht="30" customHeight="1" x14ac:dyDescent="0.25">
      <c r="A6" s="149" t="s">
        <v>359</v>
      </c>
      <c r="B6" s="337" t="s">
        <v>351</v>
      </c>
      <c r="C6" s="335">
        <f>'Week Ending 10-02-2015'!V6</f>
        <v>1</v>
      </c>
      <c r="D6" s="117">
        <v>6</v>
      </c>
      <c r="E6" s="530">
        <v>7</v>
      </c>
      <c r="F6" s="530"/>
      <c r="G6" s="117">
        <v>1</v>
      </c>
      <c r="H6" s="530">
        <v>1</v>
      </c>
      <c r="I6" s="530"/>
      <c r="J6" s="117">
        <v>3</v>
      </c>
      <c r="K6" s="530">
        <v>3</v>
      </c>
      <c r="L6" s="530"/>
      <c r="M6" s="117">
        <v>3</v>
      </c>
      <c r="N6" s="530">
        <v>3</v>
      </c>
      <c r="O6" s="530"/>
      <c r="P6" s="117">
        <v>2</v>
      </c>
      <c r="Q6" s="530">
        <v>2</v>
      </c>
      <c r="R6" s="530"/>
      <c r="S6" s="98">
        <f t="shared" si="0"/>
        <v>15</v>
      </c>
      <c r="T6" s="98">
        <f>SUM(E6,H6,K6,N6,Q6)</f>
        <v>16</v>
      </c>
      <c r="U6" s="98">
        <f>SUM(F6,I6,L6,O6,R6)</f>
        <v>0</v>
      </c>
      <c r="V6" s="336">
        <f t="shared" si="1"/>
        <v>0</v>
      </c>
      <c r="W6" s="218">
        <f>'Week Ending 10-02-2015'!Z6+'Week Ending 10-09-2015'!S6</f>
        <v>28</v>
      </c>
      <c r="X6" s="218">
        <f>'Week Ending 10-02-2015'!AA6+'Week Ending 10-09-2015'!T6</f>
        <v>28</v>
      </c>
      <c r="Y6" s="227">
        <f>'Week Ending 10-02-2015'!AB6+'Week Ending 10-09-2015'!U6</f>
        <v>0</v>
      </c>
    </row>
    <row r="7" spans="1:25" ht="30" customHeight="1" thickBot="1" x14ac:dyDescent="0.3">
      <c r="A7" s="553" t="s">
        <v>360</v>
      </c>
      <c r="B7" s="554" t="s">
        <v>352</v>
      </c>
      <c r="C7" s="103">
        <f>'Week Ending 10-02-2015'!V7</f>
        <v>0</v>
      </c>
      <c r="D7" s="121"/>
      <c r="E7" s="555"/>
      <c r="F7" s="556"/>
      <c r="G7" s="121"/>
      <c r="H7" s="555"/>
      <c r="I7" s="556"/>
      <c r="J7" s="121">
        <v>5</v>
      </c>
      <c r="K7" s="555">
        <v>5</v>
      </c>
      <c r="L7" s="556"/>
      <c r="M7" s="121"/>
      <c r="N7" s="555"/>
      <c r="O7" s="556"/>
      <c r="P7" s="121">
        <v>2</v>
      </c>
      <c r="Q7" s="555">
        <v>2</v>
      </c>
      <c r="R7" s="556"/>
      <c r="S7" s="561">
        <f t="shared" si="0"/>
        <v>7</v>
      </c>
      <c r="T7" s="561">
        <f t="shared" si="0"/>
        <v>7</v>
      </c>
      <c r="U7" s="561">
        <f t="shared" si="0"/>
        <v>0</v>
      </c>
      <c r="V7" s="562">
        <f t="shared" si="1"/>
        <v>0</v>
      </c>
      <c r="W7" s="221">
        <f>'Week Ending 10-02-2015'!Z7+'Week Ending 10-09-2015'!S7</f>
        <v>7</v>
      </c>
      <c r="X7" s="221">
        <f>'Week Ending 10-02-2015'!AA7+'Week Ending 10-09-2015'!T7</f>
        <v>7</v>
      </c>
      <c r="Y7" s="233">
        <f>'Week Ending 10-02-2015'!AB7+'Week Ending 10-09-2015'!U7</f>
        <v>0</v>
      </c>
    </row>
    <row r="8" spans="1:25" ht="44.4" customHeight="1" x14ac:dyDescent="0.3">
      <c r="A8" s="669" t="s">
        <v>16</v>
      </c>
      <c r="B8" s="479" t="s">
        <v>349</v>
      </c>
      <c r="C8" s="480">
        <f>'Week Ending 10-02-2015'!V8</f>
        <v>0</v>
      </c>
      <c r="D8" s="467">
        <v>10</v>
      </c>
      <c r="E8" s="538">
        <v>10</v>
      </c>
      <c r="F8" s="538"/>
      <c r="G8" s="467"/>
      <c r="H8" s="538"/>
      <c r="I8" s="538"/>
      <c r="J8" s="467"/>
      <c r="K8" s="538"/>
      <c r="L8" s="538"/>
      <c r="M8" s="467">
        <v>5</v>
      </c>
      <c r="N8" s="538">
        <v>5</v>
      </c>
      <c r="O8" s="538"/>
      <c r="P8" s="467"/>
      <c r="Q8" s="538"/>
      <c r="R8" s="538"/>
      <c r="S8" s="52">
        <f t="shared" si="0"/>
        <v>15</v>
      </c>
      <c r="T8" s="52">
        <f t="shared" si="0"/>
        <v>15</v>
      </c>
      <c r="U8" s="52">
        <f t="shared" si="0"/>
        <v>0</v>
      </c>
      <c r="V8" s="481">
        <f t="shared" si="1"/>
        <v>0</v>
      </c>
      <c r="W8" s="220">
        <f>'Week Ending 10-02-2015'!Z8+'Week Ending 10-09-2015'!S8</f>
        <v>25</v>
      </c>
      <c r="X8" s="220">
        <f>'Week Ending 10-02-2015'!AA8+'Week Ending 10-09-2015'!T8</f>
        <v>25</v>
      </c>
      <c r="Y8" s="231">
        <f>'Week Ending 10-02-2015'!AB8+'Week Ending 10-09-2015'!U8</f>
        <v>0</v>
      </c>
    </row>
    <row r="9" spans="1:25" ht="32.4" customHeight="1" x14ac:dyDescent="0.3">
      <c r="A9" s="670"/>
      <c r="B9" s="482" t="s">
        <v>350</v>
      </c>
      <c r="C9" s="480">
        <f>'Week Ending 10-02-2015'!V9</f>
        <v>0</v>
      </c>
      <c r="D9" s="467">
        <v>1</v>
      </c>
      <c r="E9" s="538">
        <v>1</v>
      </c>
      <c r="F9" s="538"/>
      <c r="G9" s="467"/>
      <c r="H9" s="538"/>
      <c r="I9" s="538"/>
      <c r="J9" s="467"/>
      <c r="K9" s="538"/>
      <c r="L9" s="538"/>
      <c r="M9" s="467">
        <v>2</v>
      </c>
      <c r="N9" s="538">
        <v>2</v>
      </c>
      <c r="O9" s="538"/>
      <c r="P9" s="467"/>
      <c r="Q9" s="538"/>
      <c r="R9" s="538"/>
      <c r="S9" s="52">
        <f t="shared" si="0"/>
        <v>3</v>
      </c>
      <c r="T9" s="52">
        <f t="shared" si="0"/>
        <v>3</v>
      </c>
      <c r="U9" s="52">
        <f t="shared" si="0"/>
        <v>0</v>
      </c>
      <c r="V9" s="481">
        <f t="shared" si="1"/>
        <v>0</v>
      </c>
      <c r="W9" s="220">
        <f>'Week Ending 10-02-2015'!Z9+'Week Ending 10-09-2015'!S9</f>
        <v>3</v>
      </c>
      <c r="X9" s="220">
        <f>'Week Ending 10-02-2015'!AA9+'Week Ending 10-09-2015'!T9</f>
        <v>3</v>
      </c>
      <c r="Y9" s="231">
        <f>'Week Ending 10-02-2015'!AB9+'Week Ending 10-09-2015'!U9</f>
        <v>0</v>
      </c>
    </row>
    <row r="10" spans="1:25" ht="37.950000000000003" customHeight="1" x14ac:dyDescent="0.25">
      <c r="A10" s="155" t="s">
        <v>361</v>
      </c>
      <c r="B10" s="339" t="s">
        <v>353</v>
      </c>
      <c r="C10" s="338">
        <f>'Week Ending 10-02-2015'!V10</f>
        <v>0</v>
      </c>
      <c r="D10" s="128">
        <v>14</v>
      </c>
      <c r="E10" s="540">
        <v>14</v>
      </c>
      <c r="F10" s="540"/>
      <c r="G10" s="128">
        <v>1</v>
      </c>
      <c r="H10" s="540">
        <v>1</v>
      </c>
      <c r="I10" s="540"/>
      <c r="J10" s="128">
        <v>1</v>
      </c>
      <c r="K10" s="540">
        <v>1</v>
      </c>
      <c r="L10" s="540"/>
      <c r="M10" s="128">
        <v>8</v>
      </c>
      <c r="N10" s="540">
        <v>8</v>
      </c>
      <c r="O10" s="540"/>
      <c r="P10" s="128">
        <v>4</v>
      </c>
      <c r="Q10" s="540">
        <v>4</v>
      </c>
      <c r="R10" s="540"/>
      <c r="S10" s="98">
        <f t="shared" si="0"/>
        <v>28</v>
      </c>
      <c r="T10" s="98">
        <f>SUM(E10,H10,K10,N10,Q10)</f>
        <v>28</v>
      </c>
      <c r="U10" s="98">
        <f t="shared" si="0"/>
        <v>0</v>
      </c>
      <c r="V10" s="336">
        <f t="shared" si="1"/>
        <v>0</v>
      </c>
      <c r="W10" s="218">
        <f>'Week Ending 10-02-2015'!Z10+'Week Ending 10-09-2015'!S10</f>
        <v>36</v>
      </c>
      <c r="X10" s="218">
        <f>'Week Ending 10-02-2015'!AA10+'Week Ending 10-09-2015'!T10</f>
        <v>36</v>
      </c>
      <c r="Y10" s="227">
        <f>'Week Ending 10-02-2015'!AB10+'Week Ending 10-09-2015'!U10</f>
        <v>0</v>
      </c>
    </row>
    <row r="11" spans="1:25" ht="30" customHeight="1" thickBot="1" x14ac:dyDescent="0.35">
      <c r="A11" s="379" t="s">
        <v>362</v>
      </c>
      <c r="B11" s="356" t="s">
        <v>354</v>
      </c>
      <c r="C11" s="357">
        <f>'Week Ending 10-02-2015'!V11</f>
        <v>0</v>
      </c>
      <c r="D11" s="414"/>
      <c r="E11" s="542"/>
      <c r="F11" s="542"/>
      <c r="G11" s="414">
        <v>1</v>
      </c>
      <c r="H11" s="542">
        <v>1</v>
      </c>
      <c r="I11" s="542"/>
      <c r="J11" s="414"/>
      <c r="K11" s="542"/>
      <c r="L11" s="542"/>
      <c r="M11" s="414"/>
      <c r="N11" s="542"/>
      <c r="O11" s="542"/>
      <c r="P11" s="414"/>
      <c r="Q11" s="542"/>
      <c r="R11" s="542"/>
      <c r="S11" s="48">
        <f t="shared" si="0"/>
        <v>1</v>
      </c>
      <c r="T11" s="48">
        <f t="shared" si="0"/>
        <v>1</v>
      </c>
      <c r="U11" s="48">
        <f t="shared" si="0"/>
        <v>0</v>
      </c>
      <c r="V11" s="358">
        <f t="shared" si="1"/>
        <v>0</v>
      </c>
      <c r="W11" s="219">
        <f>'Week Ending 10-02-2015'!Z11+'Week Ending 10-09-2015'!S11</f>
        <v>2</v>
      </c>
      <c r="X11" s="219">
        <f>'Week Ending 10-02-2015'!AA11+'Week Ending 10-09-2015'!T11</f>
        <v>2</v>
      </c>
      <c r="Y11" s="229">
        <f>'Week Ending 10-02-2015'!AB11+'Week Ending 10-09-2015'!U11</f>
        <v>0</v>
      </c>
    </row>
    <row r="12" spans="1:25" ht="39.6" customHeight="1" x14ac:dyDescent="0.3">
      <c r="A12" s="671" t="s">
        <v>20</v>
      </c>
      <c r="B12" s="359" t="s">
        <v>355</v>
      </c>
      <c r="C12" s="360">
        <f>'Week Ending 10-02-2015'!V12</f>
        <v>0</v>
      </c>
      <c r="D12" s="135">
        <v>4</v>
      </c>
      <c r="E12" s="544">
        <v>1</v>
      </c>
      <c r="F12" s="544">
        <v>3</v>
      </c>
      <c r="G12" s="135">
        <v>7</v>
      </c>
      <c r="H12" s="544">
        <v>6</v>
      </c>
      <c r="I12" s="544">
        <v>1</v>
      </c>
      <c r="J12" s="135">
        <v>2</v>
      </c>
      <c r="K12" s="544">
        <v>2</v>
      </c>
      <c r="L12" s="544"/>
      <c r="M12" s="135">
        <v>2</v>
      </c>
      <c r="N12" s="544">
        <v>1</v>
      </c>
      <c r="O12" s="544">
        <v>1</v>
      </c>
      <c r="P12" s="135">
        <v>2</v>
      </c>
      <c r="Q12" s="544">
        <v>2</v>
      </c>
      <c r="R12" s="544"/>
      <c r="S12" s="44">
        <f t="shared" si="0"/>
        <v>17</v>
      </c>
      <c r="T12" s="44">
        <f>SUM(E12,H12,K12,N12,Q12)</f>
        <v>12</v>
      </c>
      <c r="U12" s="44">
        <f>SUM(F12,I12,L12,O12,R12)</f>
        <v>5</v>
      </c>
      <c r="V12" s="349">
        <f t="shared" si="1"/>
        <v>0</v>
      </c>
      <c r="W12" s="224">
        <f>'Week Ending 10-02-2015'!Z12+'Week Ending 10-09-2015'!S12</f>
        <v>29</v>
      </c>
      <c r="X12" s="224">
        <f>'Week Ending 10-02-2015'!AA12+'Week Ending 10-09-2015'!T12</f>
        <v>21</v>
      </c>
      <c r="Y12" s="225">
        <f>'Week Ending 10-02-2015'!AB12+'Week Ending 10-09-2015'!U12</f>
        <v>8</v>
      </c>
    </row>
    <row r="13" spans="1:25" ht="39.6" customHeight="1" x14ac:dyDescent="0.3">
      <c r="A13" s="672"/>
      <c r="B13" s="346" t="s">
        <v>356</v>
      </c>
      <c r="C13" s="340">
        <f>'Week Ending 10-02-2015'!V13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'Week Ending 10-02-2015'!Z13+'Week Ending 10-09-2015'!S13</f>
        <v>1</v>
      </c>
      <c r="X13" s="218">
        <f>'Week Ending 10-02-2015'!AA13+'Week Ending 10-09-2015'!T13</f>
        <v>0</v>
      </c>
      <c r="Y13" s="227">
        <f>'Week Ending 10-02-2015'!AB13+'Week Ending 10-09-2015'!U13</f>
        <v>1</v>
      </c>
    </row>
    <row r="14" spans="1:25" ht="30" customHeight="1" x14ac:dyDescent="0.3">
      <c r="A14" s="159" t="s">
        <v>363</v>
      </c>
      <c r="B14" s="341" t="s">
        <v>357</v>
      </c>
      <c r="C14" s="340">
        <f>'Week Ending 10-02-2015'!V14</f>
        <v>0</v>
      </c>
      <c r="D14" s="139">
        <v>7</v>
      </c>
      <c r="E14" s="546">
        <v>7</v>
      </c>
      <c r="F14" s="546"/>
      <c r="G14" s="139">
        <v>5</v>
      </c>
      <c r="H14" s="546">
        <v>5</v>
      </c>
      <c r="I14" s="546"/>
      <c r="J14" s="139"/>
      <c r="K14" s="546"/>
      <c r="L14" s="546"/>
      <c r="M14" s="139">
        <v>9</v>
      </c>
      <c r="N14" s="546">
        <v>9</v>
      </c>
      <c r="O14" s="546"/>
      <c r="P14" s="139">
        <v>3</v>
      </c>
      <c r="Q14" s="546">
        <v>3</v>
      </c>
      <c r="R14" s="546"/>
      <c r="S14" s="98">
        <f t="shared" si="0"/>
        <v>24</v>
      </c>
      <c r="T14" s="98">
        <f t="shared" si="0"/>
        <v>24</v>
      </c>
      <c r="U14" s="98">
        <f t="shared" si="0"/>
        <v>0</v>
      </c>
      <c r="V14" s="336">
        <f t="shared" si="1"/>
        <v>0</v>
      </c>
      <c r="W14" s="218">
        <f>'Week Ending 10-02-2015'!Z14+'Week Ending 10-09-2015'!S14</f>
        <v>43</v>
      </c>
      <c r="X14" s="218">
        <f>'Week Ending 10-02-2015'!AA14+'Week Ending 10-09-2015'!T14</f>
        <v>43</v>
      </c>
      <c r="Y14" s="227">
        <f>'Week Ending 10-02-2015'!AB14+'Week Ending 10-09-2015'!U14</f>
        <v>0</v>
      </c>
    </row>
    <row r="15" spans="1:25" ht="30.6" customHeight="1" thickBot="1" x14ac:dyDescent="0.35">
      <c r="A15" s="461" t="s">
        <v>364</v>
      </c>
      <c r="B15" s="483" t="s">
        <v>358</v>
      </c>
      <c r="C15" s="484">
        <f>'Week Ending 10-02-2015'!V15</f>
        <v>0</v>
      </c>
      <c r="D15" s="143"/>
      <c r="E15" s="548"/>
      <c r="F15" s="548"/>
      <c r="G15" s="143">
        <v>1</v>
      </c>
      <c r="H15" s="548">
        <v>1</v>
      </c>
      <c r="I15" s="548"/>
      <c r="J15" s="143"/>
      <c r="K15" s="548"/>
      <c r="L15" s="548"/>
      <c r="M15" s="143"/>
      <c r="N15" s="548"/>
      <c r="O15" s="548"/>
      <c r="P15" s="143"/>
      <c r="Q15" s="548"/>
      <c r="R15" s="548"/>
      <c r="S15" s="57">
        <f t="shared" si="0"/>
        <v>1</v>
      </c>
      <c r="T15" s="57">
        <f t="shared" si="0"/>
        <v>1</v>
      </c>
      <c r="U15" s="57">
        <f t="shared" si="0"/>
        <v>0</v>
      </c>
      <c r="V15" s="485">
        <f t="shared" si="1"/>
        <v>0</v>
      </c>
      <c r="W15" s="221">
        <f>'Week Ending 10-02-2015'!Z15+'Week Ending 10-09-2015'!S15</f>
        <v>1</v>
      </c>
      <c r="X15" s="221">
        <f>'Week Ending 10-02-2015'!AA15+'Week Ending 10-09-2015'!T15</f>
        <v>1</v>
      </c>
      <c r="Y15" s="233">
        <f>'Week Ending 10-02-2015'!AB15+'Week Ending 10-09-2015'!U15</f>
        <v>0</v>
      </c>
    </row>
    <row r="16" spans="1:25" ht="21.6" customHeight="1" thickBot="1" x14ac:dyDescent="0.35">
      <c r="A16" s="381" t="s">
        <v>153</v>
      </c>
      <c r="B16" s="365" t="s">
        <v>154</v>
      </c>
      <c r="C16" s="366">
        <f>'Week Ending 10-02-2015'!V16</f>
        <v>0</v>
      </c>
      <c r="D16" s="417">
        <v>4</v>
      </c>
      <c r="E16" s="550">
        <v>4</v>
      </c>
      <c r="F16" s="550"/>
      <c r="G16" s="417"/>
      <c r="H16" s="550"/>
      <c r="I16" s="550"/>
      <c r="J16" s="417"/>
      <c r="K16" s="550"/>
      <c r="L16" s="550"/>
      <c r="M16" s="417">
        <v>3</v>
      </c>
      <c r="N16" s="550">
        <v>3</v>
      </c>
      <c r="O16" s="550"/>
      <c r="P16" s="417"/>
      <c r="Q16" s="550"/>
      <c r="R16" s="550"/>
      <c r="S16" s="316">
        <f t="shared" si="0"/>
        <v>7</v>
      </c>
      <c r="T16" s="316">
        <f t="shared" si="0"/>
        <v>7</v>
      </c>
      <c r="U16" s="316">
        <f t="shared" si="0"/>
        <v>0</v>
      </c>
      <c r="V16" s="367">
        <f t="shared" si="1"/>
        <v>0</v>
      </c>
      <c r="W16" s="368">
        <f>'Week Ending 10-02-2015'!Z16+'Week Ending 10-09-2015'!S16</f>
        <v>9</v>
      </c>
      <c r="X16" s="368">
        <f>'Week Ending 10-02-2015'!AA16+'Week Ending 10-09-2015'!T16</f>
        <v>9</v>
      </c>
      <c r="Y16" s="449">
        <f>'Week Ending 10-02-2015'!AB16+'Week Ending 10-09-2015'!U16</f>
        <v>0</v>
      </c>
    </row>
    <row r="17" spans="1:25" ht="15.6" customHeight="1" thickBot="1" x14ac:dyDescent="0.35">
      <c r="A17" s="432" t="s">
        <v>2</v>
      </c>
      <c r="B17" s="433"/>
      <c r="C17" s="434">
        <f t="shared" ref="C17:Y17" si="2">SUM(C4:C16)</f>
        <v>1</v>
      </c>
      <c r="D17" s="435">
        <f t="shared" si="2"/>
        <v>67</v>
      </c>
      <c r="E17" s="454">
        <f t="shared" si="2"/>
        <v>65</v>
      </c>
      <c r="F17" s="435">
        <f t="shared" si="2"/>
        <v>3</v>
      </c>
      <c r="G17" s="435">
        <f t="shared" si="2"/>
        <v>38</v>
      </c>
      <c r="H17" s="455">
        <f t="shared" si="2"/>
        <v>34</v>
      </c>
      <c r="I17" s="456">
        <f t="shared" si="2"/>
        <v>4</v>
      </c>
      <c r="J17" s="456">
        <f t="shared" si="2"/>
        <v>27</v>
      </c>
      <c r="K17" s="454">
        <f t="shared" si="2"/>
        <v>24</v>
      </c>
      <c r="L17" s="435">
        <f t="shared" si="2"/>
        <v>3</v>
      </c>
      <c r="M17" s="435">
        <f t="shared" si="2"/>
        <v>53</v>
      </c>
      <c r="N17" s="454">
        <f t="shared" si="2"/>
        <v>50</v>
      </c>
      <c r="O17" s="435">
        <f t="shared" si="2"/>
        <v>3</v>
      </c>
      <c r="P17" s="435">
        <f t="shared" si="2"/>
        <v>26</v>
      </c>
      <c r="Q17" s="454">
        <f t="shared" si="2"/>
        <v>25</v>
      </c>
      <c r="R17" s="435">
        <f t="shared" si="2"/>
        <v>1</v>
      </c>
      <c r="S17" s="313">
        <f t="shared" si="2"/>
        <v>211</v>
      </c>
      <c r="T17" s="313">
        <f t="shared" si="2"/>
        <v>198</v>
      </c>
      <c r="U17" s="313">
        <f t="shared" si="2"/>
        <v>14</v>
      </c>
      <c r="V17" s="436">
        <f t="shared" si="2"/>
        <v>0</v>
      </c>
      <c r="W17" s="222">
        <f t="shared" si="2"/>
        <v>366</v>
      </c>
      <c r="X17" s="222">
        <f t="shared" si="2"/>
        <v>348</v>
      </c>
      <c r="Y17" s="235">
        <f t="shared" si="2"/>
        <v>18</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row>
    <row r="21" spans="1:25" x14ac:dyDescent="0.3">
      <c r="A21" s="8"/>
      <c r="C21" s="2"/>
      <c r="H21" s="2"/>
      <c r="I21" s="2"/>
      <c r="J21" s="2"/>
      <c r="W21" s="4"/>
      <c r="X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98" priority="2" operator="equal">
      <formula>0</formula>
    </cfRule>
  </conditionalFormatting>
  <conditionalFormatting sqref="V1:V17">
    <cfRule type="cellIs" dxfId="97" priority="1" operator="equal">
      <formula>0</formula>
    </cfRule>
  </conditionalFormatting>
  <pageMargins left="0.7" right="0.7" top="0.75" bottom="0.75" header="0.3" footer="0.3"/>
  <pageSetup scale="5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C1" zoomScale="90" zoomScaleNormal="90" workbookViewId="0">
      <selection activeCell="Z1" sqref="Z1:AB17"/>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8" s="1" customFormat="1" ht="14.4" customHeight="1" thickBot="1" x14ac:dyDescent="0.35">
      <c r="A1" s="673" t="s">
        <v>21</v>
      </c>
      <c r="B1" s="675" t="s">
        <v>14</v>
      </c>
      <c r="C1" s="677" t="s">
        <v>369</v>
      </c>
      <c r="D1" s="679" t="s">
        <v>8</v>
      </c>
      <c r="E1" s="680"/>
      <c r="F1" s="680"/>
      <c r="G1" s="680"/>
      <c r="H1" s="680"/>
      <c r="I1" s="680"/>
      <c r="J1" s="680"/>
      <c r="K1" s="680"/>
      <c r="L1" s="680"/>
      <c r="M1" s="680"/>
      <c r="N1" s="680"/>
      <c r="O1" s="680"/>
      <c r="P1" s="680"/>
      <c r="Q1" s="680"/>
      <c r="R1" s="681"/>
      <c r="S1" s="200"/>
      <c r="T1" s="200"/>
      <c r="U1" s="200"/>
      <c r="V1" s="682" t="s">
        <v>3</v>
      </c>
      <c r="W1" s="499"/>
      <c r="X1" s="200"/>
      <c r="Y1" s="200"/>
      <c r="Z1" s="499"/>
      <c r="AA1" s="200"/>
      <c r="AB1" s="200"/>
    </row>
    <row r="2" spans="1:28" ht="19.2" customHeight="1" thickBot="1" x14ac:dyDescent="0.35">
      <c r="A2" s="674"/>
      <c r="B2" s="676"/>
      <c r="C2" s="678"/>
      <c r="D2" s="684">
        <v>42275</v>
      </c>
      <c r="E2" s="685"/>
      <c r="F2" s="686"/>
      <c r="G2" s="687">
        <f>D2+1</f>
        <v>42276</v>
      </c>
      <c r="H2" s="688"/>
      <c r="I2" s="689"/>
      <c r="J2" s="684">
        <f>G2+1</f>
        <v>42277</v>
      </c>
      <c r="K2" s="685"/>
      <c r="L2" s="686"/>
      <c r="M2" s="684">
        <f>J2+1</f>
        <v>42278</v>
      </c>
      <c r="N2" s="685"/>
      <c r="O2" s="686"/>
      <c r="P2" s="684">
        <f>M2+1</f>
        <v>42279</v>
      </c>
      <c r="Q2" s="685"/>
      <c r="R2" s="686"/>
      <c r="S2" s="663" t="s">
        <v>23</v>
      </c>
      <c r="T2" s="664"/>
      <c r="U2" s="665"/>
      <c r="V2" s="683"/>
      <c r="W2" s="690" t="s">
        <v>345</v>
      </c>
      <c r="X2" s="691"/>
      <c r="Y2" s="692"/>
      <c r="Z2" s="693" t="s">
        <v>368</v>
      </c>
      <c r="AA2" s="694"/>
      <c r="AB2" s="695"/>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204" t="s">
        <v>4</v>
      </c>
      <c r="AA3" s="205" t="s">
        <v>13</v>
      </c>
      <c r="AB3" s="206" t="s">
        <v>53</v>
      </c>
    </row>
    <row r="4" spans="1:28" ht="42.6" customHeight="1" x14ac:dyDescent="0.25">
      <c r="A4" s="522" t="s">
        <v>17</v>
      </c>
      <c r="B4" s="451" t="s">
        <v>347</v>
      </c>
      <c r="C4" s="348">
        <f>'Week Ending 09-25-2015'!V4</f>
        <v>0</v>
      </c>
      <c r="D4" s="459">
        <v>3</v>
      </c>
      <c r="E4" s="524">
        <v>3</v>
      </c>
      <c r="F4" s="524"/>
      <c r="G4" s="459">
        <v>10</v>
      </c>
      <c r="H4" s="524">
        <v>10</v>
      </c>
      <c r="I4" s="524"/>
      <c r="J4" s="459">
        <v>14</v>
      </c>
      <c r="K4" s="524">
        <v>14</v>
      </c>
      <c r="L4" s="524"/>
      <c r="M4" s="459">
        <v>14</v>
      </c>
      <c r="N4" s="524">
        <v>14</v>
      </c>
      <c r="O4" s="524"/>
      <c r="P4" s="459">
        <v>5</v>
      </c>
      <c r="Q4" s="524">
        <v>5</v>
      </c>
      <c r="R4" s="524"/>
      <c r="S4" s="452">
        <f t="shared" ref="S4:U16" si="0">SUM(D4,G4,J4,M4,P4)</f>
        <v>46</v>
      </c>
      <c r="T4" s="452">
        <f t="shared" si="0"/>
        <v>46</v>
      </c>
      <c r="U4" s="452">
        <f t="shared" si="0"/>
        <v>0</v>
      </c>
      <c r="V4" s="453">
        <f t="shared" ref="V4:V16" si="1">C4+(S4-T4-U4)</f>
        <v>0</v>
      </c>
      <c r="W4" s="641">
        <f>'Week Ending 09-25-2015'!W4+'Week Ending 10-02-2015'!D4+'Week Ending 10-02-2015'!G4+'Week Ending 10-02-2015'!J4</f>
        <v>430</v>
      </c>
      <c r="X4" s="641">
        <f>'Week Ending 09-25-2015'!X4+'Week Ending 10-02-2015'!E4+'Week Ending 10-02-2015'!H4+'Week Ending 10-02-2015'!K4</f>
        <v>428</v>
      </c>
      <c r="Y4" s="642">
        <f>'Week Ending 09-25-2015'!Y4+'Week Ending 10-02-2015'!F4+'Week Ending 10-02-2015'!I4+'Week Ending 10-02-2015'!L4</f>
        <v>2</v>
      </c>
      <c r="Z4" s="574">
        <f>M4+P4</f>
        <v>19</v>
      </c>
      <c r="AA4" s="574">
        <f t="shared" ref="AA4:AB16" si="2">N4+Q4</f>
        <v>19</v>
      </c>
      <c r="AB4" s="575">
        <f t="shared" si="2"/>
        <v>0</v>
      </c>
    </row>
    <row r="5" spans="1:28" ht="29.4" customHeight="1" x14ac:dyDescent="0.25">
      <c r="A5" s="656"/>
      <c r="B5" s="478" t="s">
        <v>348</v>
      </c>
      <c r="C5" s="475">
        <f>'Week Ending 09-25-2015'!V5</f>
        <v>0</v>
      </c>
      <c r="D5" s="488">
        <v>26</v>
      </c>
      <c r="E5" s="527">
        <v>26</v>
      </c>
      <c r="F5" s="527"/>
      <c r="G5" s="488">
        <v>21</v>
      </c>
      <c r="H5" s="527">
        <v>21</v>
      </c>
      <c r="I5" s="527"/>
      <c r="J5" s="488">
        <v>14</v>
      </c>
      <c r="K5" s="527">
        <v>14</v>
      </c>
      <c r="L5" s="527"/>
      <c r="M5" s="488">
        <v>50</v>
      </c>
      <c r="N5" s="527">
        <v>50</v>
      </c>
      <c r="O5" s="527"/>
      <c r="P5" s="488">
        <v>20</v>
      </c>
      <c r="Q5" s="527">
        <v>20</v>
      </c>
      <c r="R5" s="527"/>
      <c r="S5" s="476">
        <f t="shared" si="0"/>
        <v>131</v>
      </c>
      <c r="T5" s="476">
        <f t="shared" si="0"/>
        <v>131</v>
      </c>
      <c r="U5" s="476">
        <f t="shared" si="0"/>
        <v>0</v>
      </c>
      <c r="V5" s="477">
        <f t="shared" si="1"/>
        <v>0</v>
      </c>
      <c r="W5" s="643">
        <f>'Week Ending 09-25-2015'!W5+'Week Ending 10-02-2015'!D5+'Week Ending 10-02-2015'!G5+'Week Ending 10-02-2015'!J5</f>
        <v>138</v>
      </c>
      <c r="X5" s="643">
        <f>'Week Ending 09-25-2015'!X5+'Week Ending 10-02-2015'!E5+'Week Ending 10-02-2015'!H5+'Week Ending 10-02-2015'!K5</f>
        <v>138</v>
      </c>
      <c r="Y5" s="644">
        <f>'Week Ending 09-25-2015'!Y5+'Week Ending 10-02-2015'!F5+'Week Ending 10-02-2015'!I5+'Week Ending 10-02-2015'!L5</f>
        <v>0</v>
      </c>
      <c r="Z5" s="576">
        <f t="shared" ref="Z5:Z16" si="3">M5+P5</f>
        <v>70</v>
      </c>
      <c r="AA5" s="576">
        <f t="shared" si="2"/>
        <v>70</v>
      </c>
      <c r="AB5" s="577">
        <f t="shared" si="2"/>
        <v>0</v>
      </c>
    </row>
    <row r="6" spans="1:28" ht="30" customHeight="1" x14ac:dyDescent="0.25">
      <c r="A6" s="149" t="s">
        <v>359</v>
      </c>
      <c r="B6" s="337" t="s">
        <v>351</v>
      </c>
      <c r="C6" s="335">
        <f>'Week Ending 09-25-2015'!V6</f>
        <v>0</v>
      </c>
      <c r="D6" s="117">
        <v>3</v>
      </c>
      <c r="E6" s="530">
        <v>2</v>
      </c>
      <c r="F6" s="530"/>
      <c r="G6" s="117">
        <v>2</v>
      </c>
      <c r="H6" s="530">
        <v>3</v>
      </c>
      <c r="I6" s="530"/>
      <c r="J6" s="117">
        <v>10</v>
      </c>
      <c r="K6" s="530">
        <v>10</v>
      </c>
      <c r="L6" s="530"/>
      <c r="M6" s="117">
        <v>10</v>
      </c>
      <c r="N6" s="530">
        <v>9</v>
      </c>
      <c r="O6" s="530"/>
      <c r="P6" s="117">
        <v>3</v>
      </c>
      <c r="Q6" s="530">
        <v>3</v>
      </c>
      <c r="R6" s="530"/>
      <c r="S6" s="98">
        <f t="shared" si="0"/>
        <v>28</v>
      </c>
      <c r="T6" s="98">
        <f>SUM(E6,H6,K6,N6,Q6)</f>
        <v>27</v>
      </c>
      <c r="U6" s="98">
        <f>SUM(F6,I6,L6,O6,R6)</f>
        <v>0</v>
      </c>
      <c r="V6" s="336">
        <f t="shared" si="1"/>
        <v>1</v>
      </c>
      <c r="W6" s="645">
        <f>'Week Ending 09-25-2015'!W6+'Week Ending 10-02-2015'!D6+'Week Ending 10-02-2015'!G6+'Week Ending 10-02-2015'!J6</f>
        <v>153</v>
      </c>
      <c r="X6" s="645">
        <f>'Week Ending 09-25-2015'!X6+'Week Ending 10-02-2015'!E6+'Week Ending 10-02-2015'!H6+'Week Ending 10-02-2015'!K6</f>
        <v>154</v>
      </c>
      <c r="Y6" s="646">
        <f>'Week Ending 09-25-2015'!Y6+'Week Ending 10-02-2015'!F6+'Week Ending 10-02-2015'!I6+'Week Ending 10-02-2015'!L6</f>
        <v>0</v>
      </c>
      <c r="Z6" s="578">
        <f t="shared" si="3"/>
        <v>13</v>
      </c>
      <c r="AA6" s="578">
        <f t="shared" si="2"/>
        <v>12</v>
      </c>
      <c r="AB6" s="579">
        <f t="shared" si="2"/>
        <v>0</v>
      </c>
    </row>
    <row r="7" spans="1:28" ht="30" customHeight="1" thickBot="1" x14ac:dyDescent="0.35">
      <c r="A7" s="553" t="s">
        <v>360</v>
      </c>
      <c r="B7" s="554" t="s">
        <v>352</v>
      </c>
      <c r="C7" s="103">
        <f>'Week Ending 09-25-2015'!V7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647">
        <f>'Week Ending 09-25-2015'!W7+'Week Ending 10-02-2015'!D7+'Week Ending 10-02-2015'!G7+'Week Ending 10-02-2015'!J7</f>
        <v>1</v>
      </c>
      <c r="X7" s="647">
        <f>'Week Ending 09-25-2015'!X7+'Week Ending 10-02-2015'!E7+'Week Ending 10-02-2015'!H7+'Week Ending 10-02-2015'!K7</f>
        <v>1</v>
      </c>
      <c r="Y7" s="648">
        <f>'Week Ending 09-25-2015'!Y7+'Week Ending 10-02-2015'!F7+'Week Ending 10-02-2015'!I7+'Week Ending 10-02-2015'!L7</f>
        <v>0</v>
      </c>
      <c r="Z7" s="580">
        <f t="shared" si="3"/>
        <v>0</v>
      </c>
      <c r="AA7" s="580">
        <f t="shared" si="2"/>
        <v>0</v>
      </c>
      <c r="AB7" s="581">
        <f t="shared" si="2"/>
        <v>0</v>
      </c>
    </row>
    <row r="8" spans="1:28" ht="44.4" customHeight="1" x14ac:dyDescent="0.3">
      <c r="A8" s="669" t="s">
        <v>16</v>
      </c>
      <c r="B8" s="479" t="s">
        <v>349</v>
      </c>
      <c r="C8" s="480">
        <f>'Week Ending 09-25-2015'!V8</f>
        <v>0</v>
      </c>
      <c r="D8" s="467">
        <v>7</v>
      </c>
      <c r="E8" s="538">
        <v>7</v>
      </c>
      <c r="F8" s="538"/>
      <c r="G8" s="467"/>
      <c r="H8" s="538"/>
      <c r="I8" s="538"/>
      <c r="J8" s="467"/>
      <c r="K8" s="538"/>
      <c r="L8" s="538"/>
      <c r="M8" s="467">
        <v>10</v>
      </c>
      <c r="N8" s="538">
        <v>10</v>
      </c>
      <c r="O8" s="538"/>
      <c r="P8" s="467"/>
      <c r="Q8" s="538"/>
      <c r="R8" s="538"/>
      <c r="S8" s="52">
        <f t="shared" si="0"/>
        <v>17</v>
      </c>
      <c r="T8" s="52">
        <f t="shared" si="0"/>
        <v>17</v>
      </c>
      <c r="U8" s="52">
        <f t="shared" si="0"/>
        <v>0</v>
      </c>
      <c r="V8" s="481">
        <f t="shared" si="1"/>
        <v>0</v>
      </c>
      <c r="W8" s="643">
        <f>'Week Ending 09-25-2015'!W8+'Week Ending 10-02-2015'!D8+'Week Ending 10-02-2015'!G8+'Week Ending 10-02-2015'!J8</f>
        <v>241</v>
      </c>
      <c r="X8" s="643">
        <f>'Week Ending 09-25-2015'!X8+'Week Ending 10-02-2015'!E8+'Week Ending 10-02-2015'!H8+'Week Ending 10-02-2015'!K8</f>
        <v>241</v>
      </c>
      <c r="Y8" s="644">
        <f>'Week Ending 09-25-2015'!Y8+'Week Ending 10-02-2015'!F8+'Week Ending 10-02-2015'!I8+'Week Ending 10-02-2015'!L8</f>
        <v>0</v>
      </c>
      <c r="Z8" s="576">
        <f t="shared" si="3"/>
        <v>10</v>
      </c>
      <c r="AA8" s="576">
        <f t="shared" si="2"/>
        <v>10</v>
      </c>
      <c r="AB8" s="577">
        <f t="shared" si="2"/>
        <v>0</v>
      </c>
    </row>
    <row r="9" spans="1:28" ht="32.4" customHeight="1" x14ac:dyDescent="0.3">
      <c r="A9" s="670"/>
      <c r="B9" s="482" t="s">
        <v>350</v>
      </c>
      <c r="C9" s="480">
        <f>'Week Ending 09-25-2015'!V9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643">
        <f>'Week Ending 09-25-2015'!W9+'Week Ending 10-02-2015'!D9+'Week Ending 10-02-2015'!G9+'Week Ending 10-02-2015'!J9</f>
        <v>7</v>
      </c>
      <c r="X9" s="643">
        <f>'Week Ending 09-25-2015'!X9+'Week Ending 10-02-2015'!E9+'Week Ending 10-02-2015'!H9+'Week Ending 10-02-2015'!K9</f>
        <v>7</v>
      </c>
      <c r="Y9" s="644">
        <f>'Week Ending 09-25-2015'!Y9+'Week Ending 10-02-2015'!F9+'Week Ending 10-02-2015'!I9+'Week Ending 10-02-2015'!L9</f>
        <v>0</v>
      </c>
      <c r="Z9" s="576">
        <f t="shared" si="3"/>
        <v>0</v>
      </c>
      <c r="AA9" s="576">
        <f t="shared" si="2"/>
        <v>0</v>
      </c>
      <c r="AB9" s="577">
        <f t="shared" si="2"/>
        <v>0</v>
      </c>
    </row>
    <row r="10" spans="1:28" ht="37.950000000000003" customHeight="1" x14ac:dyDescent="0.3">
      <c r="A10" s="155" t="s">
        <v>361</v>
      </c>
      <c r="B10" s="339" t="s">
        <v>353</v>
      </c>
      <c r="C10" s="338">
        <f>'Week Ending 09-25-2015'!V10</f>
        <v>1</v>
      </c>
      <c r="D10" s="128">
        <v>7</v>
      </c>
      <c r="E10" s="540">
        <v>8</v>
      </c>
      <c r="F10" s="540"/>
      <c r="G10" s="128"/>
      <c r="H10" s="540"/>
      <c r="I10" s="540"/>
      <c r="J10" s="128">
        <v>7</v>
      </c>
      <c r="K10" s="540">
        <v>7</v>
      </c>
      <c r="L10" s="540"/>
      <c r="M10" s="128"/>
      <c r="N10" s="540"/>
      <c r="O10" s="540"/>
      <c r="P10" s="128">
        <v>8</v>
      </c>
      <c r="Q10" s="540">
        <v>8</v>
      </c>
      <c r="R10" s="540"/>
      <c r="S10" s="98">
        <f t="shared" si="0"/>
        <v>22</v>
      </c>
      <c r="T10" s="98">
        <f>SUM(E10,H10,K10,N10,Q10)</f>
        <v>23</v>
      </c>
      <c r="U10" s="98">
        <f t="shared" si="0"/>
        <v>0</v>
      </c>
      <c r="V10" s="336">
        <f t="shared" si="1"/>
        <v>0</v>
      </c>
      <c r="W10" s="645">
        <f>'Week Ending 09-25-2015'!W10+'Week Ending 10-02-2015'!D10+'Week Ending 10-02-2015'!G10+'Week Ending 10-02-2015'!J10</f>
        <v>124</v>
      </c>
      <c r="X10" s="645">
        <f>'Week Ending 09-25-2015'!X10+'Week Ending 10-02-2015'!E10+'Week Ending 10-02-2015'!H10+'Week Ending 10-02-2015'!K10</f>
        <v>125</v>
      </c>
      <c r="Y10" s="646">
        <f>'Week Ending 09-25-2015'!Y10+'Week Ending 10-02-2015'!F10+'Week Ending 10-02-2015'!I10+'Week Ending 10-02-2015'!L10</f>
        <v>0</v>
      </c>
      <c r="Z10" s="578">
        <f t="shared" si="3"/>
        <v>8</v>
      </c>
      <c r="AA10" s="578">
        <f t="shared" si="2"/>
        <v>8</v>
      </c>
      <c r="AB10" s="579">
        <f t="shared" si="2"/>
        <v>0</v>
      </c>
    </row>
    <row r="11" spans="1:28" ht="30" customHeight="1" thickBot="1" x14ac:dyDescent="0.35">
      <c r="A11" s="379" t="s">
        <v>362</v>
      </c>
      <c r="B11" s="356" t="s">
        <v>354</v>
      </c>
      <c r="C11" s="357">
        <f>'Week Ending 09-25-2015'!V11</f>
        <v>0</v>
      </c>
      <c r="D11" s="414"/>
      <c r="E11" s="542"/>
      <c r="F11" s="542"/>
      <c r="G11" s="414"/>
      <c r="H11" s="542"/>
      <c r="I11" s="542"/>
      <c r="J11" s="414"/>
      <c r="K11" s="542"/>
      <c r="L11" s="542"/>
      <c r="M11" s="414"/>
      <c r="N11" s="542"/>
      <c r="O11" s="542"/>
      <c r="P11" s="414">
        <v>1</v>
      </c>
      <c r="Q11" s="542">
        <v>1</v>
      </c>
      <c r="R11" s="542"/>
      <c r="S11" s="48">
        <f t="shared" si="0"/>
        <v>1</v>
      </c>
      <c r="T11" s="48">
        <f t="shared" si="0"/>
        <v>1</v>
      </c>
      <c r="U11" s="48">
        <f t="shared" si="0"/>
        <v>0</v>
      </c>
      <c r="V11" s="358">
        <f t="shared" si="1"/>
        <v>0</v>
      </c>
      <c r="W11" s="649">
        <f>'Week Ending 09-25-2015'!W11+'Week Ending 10-02-2015'!D11+'Week Ending 10-02-2015'!G11+'Week Ending 10-02-2015'!J11</f>
        <v>0</v>
      </c>
      <c r="X11" s="649">
        <f>'Week Ending 09-25-2015'!X11+'Week Ending 10-02-2015'!E11+'Week Ending 10-02-2015'!H11+'Week Ending 10-02-2015'!K11</f>
        <v>0</v>
      </c>
      <c r="Y11" s="650">
        <f>'Week Ending 09-25-2015'!Y11+'Week Ending 10-02-2015'!F11+'Week Ending 10-02-2015'!I11+'Week Ending 10-02-2015'!L11</f>
        <v>0</v>
      </c>
      <c r="Z11" s="582">
        <f t="shared" si="3"/>
        <v>1</v>
      </c>
      <c r="AA11" s="582">
        <f t="shared" si="2"/>
        <v>1</v>
      </c>
      <c r="AB11" s="583">
        <f t="shared" si="2"/>
        <v>0</v>
      </c>
    </row>
    <row r="12" spans="1:28" ht="39.6" customHeight="1" x14ac:dyDescent="0.3">
      <c r="A12" s="671" t="s">
        <v>20</v>
      </c>
      <c r="B12" s="359" t="s">
        <v>355</v>
      </c>
      <c r="C12" s="360">
        <f>'Week Ending 09-25-2015'!V12</f>
        <v>0</v>
      </c>
      <c r="D12" s="135">
        <v>8</v>
      </c>
      <c r="E12" s="544">
        <v>3</v>
      </c>
      <c r="F12" s="544">
        <v>5</v>
      </c>
      <c r="G12" s="135">
        <v>5</v>
      </c>
      <c r="H12" s="544"/>
      <c r="I12" s="544">
        <v>5</v>
      </c>
      <c r="J12" s="135">
        <v>3</v>
      </c>
      <c r="K12" s="544">
        <v>2</v>
      </c>
      <c r="L12" s="544">
        <v>1</v>
      </c>
      <c r="M12" s="135">
        <v>6</v>
      </c>
      <c r="N12" s="544">
        <v>4</v>
      </c>
      <c r="O12" s="544">
        <v>2</v>
      </c>
      <c r="P12" s="135">
        <v>6</v>
      </c>
      <c r="Q12" s="544">
        <v>5</v>
      </c>
      <c r="R12" s="544">
        <v>1</v>
      </c>
      <c r="S12" s="44">
        <f t="shared" si="0"/>
        <v>28</v>
      </c>
      <c r="T12" s="44">
        <f>SUM(E12,H12,K12,N12,Q12)</f>
        <v>14</v>
      </c>
      <c r="U12" s="44">
        <f>SUM(F12,I12,L12,O12,R12)</f>
        <v>14</v>
      </c>
      <c r="V12" s="349">
        <f t="shared" si="1"/>
        <v>0</v>
      </c>
      <c r="W12" s="641">
        <f>'Week Ending 09-25-2015'!W12+'Week Ending 10-02-2015'!D12+'Week Ending 10-02-2015'!G12+'Week Ending 10-02-2015'!J12</f>
        <v>100</v>
      </c>
      <c r="X12" s="641">
        <f>'Week Ending 09-25-2015'!X12+'Week Ending 10-02-2015'!E12+'Week Ending 10-02-2015'!H12+'Week Ending 10-02-2015'!K12</f>
        <v>60</v>
      </c>
      <c r="Y12" s="642">
        <f>'Week Ending 09-25-2015'!Y12+'Week Ending 10-02-2015'!F12+'Week Ending 10-02-2015'!I12+'Week Ending 10-02-2015'!L12</f>
        <v>40</v>
      </c>
      <c r="Z12" s="574">
        <f t="shared" si="3"/>
        <v>12</v>
      </c>
      <c r="AA12" s="574">
        <f t="shared" si="2"/>
        <v>9</v>
      </c>
      <c r="AB12" s="575">
        <f t="shared" si="2"/>
        <v>3</v>
      </c>
    </row>
    <row r="13" spans="1:28" ht="39.6" customHeight="1" x14ac:dyDescent="0.3">
      <c r="A13" s="672"/>
      <c r="B13" s="346" t="s">
        <v>356</v>
      </c>
      <c r="C13" s="340">
        <f>'Week Ending 09-25-2015'!V13</f>
        <v>0</v>
      </c>
      <c r="D13" s="139"/>
      <c r="E13" s="546"/>
      <c r="F13" s="546"/>
      <c r="G13" s="139"/>
      <c r="H13" s="546"/>
      <c r="I13" s="546"/>
      <c r="J13" s="139"/>
      <c r="K13" s="546"/>
      <c r="L13" s="546"/>
      <c r="M13" s="139"/>
      <c r="N13" s="546"/>
      <c r="O13" s="546"/>
      <c r="P13" s="139">
        <v>1</v>
      </c>
      <c r="Q13" s="546">
        <v>0</v>
      </c>
      <c r="R13" s="546">
        <v>1</v>
      </c>
      <c r="S13" s="98">
        <f t="shared" si="0"/>
        <v>1</v>
      </c>
      <c r="T13" s="98">
        <f>SUM(E13,H13,K13,N13,Q13)</f>
        <v>0</v>
      </c>
      <c r="U13" s="98">
        <f>SUM(F13,I13,L13,O13,R13)</f>
        <v>1</v>
      </c>
      <c r="V13" s="336">
        <f t="shared" si="1"/>
        <v>0</v>
      </c>
      <c r="W13" s="645">
        <f>'Week Ending 09-25-2015'!W13+'Week Ending 10-02-2015'!D13+'Week Ending 10-02-2015'!G13+'Week Ending 10-02-2015'!J13</f>
        <v>0</v>
      </c>
      <c r="X13" s="645">
        <f>'Week Ending 09-25-2015'!X13+'Week Ending 10-02-2015'!E13+'Week Ending 10-02-2015'!H13+'Week Ending 10-02-2015'!K13</f>
        <v>0</v>
      </c>
      <c r="Y13" s="646">
        <f>'Week Ending 09-25-2015'!Y13+'Week Ending 10-02-2015'!F13+'Week Ending 10-02-2015'!I13+'Week Ending 10-02-2015'!L13</f>
        <v>0</v>
      </c>
      <c r="Z13" s="578">
        <f t="shared" si="3"/>
        <v>1</v>
      </c>
      <c r="AA13" s="578">
        <f t="shared" si="2"/>
        <v>0</v>
      </c>
      <c r="AB13" s="579">
        <f t="shared" si="2"/>
        <v>1</v>
      </c>
    </row>
    <row r="14" spans="1:28" ht="30" customHeight="1" x14ac:dyDescent="0.3">
      <c r="A14" s="159" t="s">
        <v>363</v>
      </c>
      <c r="B14" s="341" t="s">
        <v>357</v>
      </c>
      <c r="C14" s="340">
        <f>'Week Ending 09-25-2015'!V14</f>
        <v>0</v>
      </c>
      <c r="D14" s="139">
        <v>7</v>
      </c>
      <c r="E14" s="546">
        <v>7</v>
      </c>
      <c r="F14" s="546"/>
      <c r="G14" s="139"/>
      <c r="H14" s="546"/>
      <c r="I14" s="546"/>
      <c r="J14" s="139">
        <v>2</v>
      </c>
      <c r="K14" s="546">
        <v>2</v>
      </c>
      <c r="L14" s="546"/>
      <c r="M14" s="139"/>
      <c r="N14" s="546"/>
      <c r="O14" s="546"/>
      <c r="P14" s="139">
        <v>19</v>
      </c>
      <c r="Q14" s="546">
        <v>19</v>
      </c>
      <c r="R14" s="546"/>
      <c r="S14" s="98">
        <f t="shared" si="0"/>
        <v>28</v>
      </c>
      <c r="T14" s="98">
        <f t="shared" si="0"/>
        <v>28</v>
      </c>
      <c r="U14" s="98">
        <f t="shared" si="0"/>
        <v>0</v>
      </c>
      <c r="V14" s="336">
        <f t="shared" si="1"/>
        <v>0</v>
      </c>
      <c r="W14" s="645">
        <f>'Week Ending 09-25-2015'!W14+'Week Ending 10-02-2015'!D14+'Week Ending 10-02-2015'!G14+'Week Ending 10-02-2015'!J14</f>
        <v>74</v>
      </c>
      <c r="X14" s="645">
        <f>'Week Ending 09-25-2015'!X14+'Week Ending 10-02-2015'!E14+'Week Ending 10-02-2015'!H14+'Week Ending 10-02-2015'!K14</f>
        <v>74</v>
      </c>
      <c r="Y14" s="646">
        <f>'Week Ending 09-25-2015'!Y14+'Week Ending 10-02-2015'!F14+'Week Ending 10-02-2015'!I14+'Week Ending 10-02-2015'!L14</f>
        <v>0</v>
      </c>
      <c r="Z14" s="578">
        <f t="shared" si="3"/>
        <v>19</v>
      </c>
      <c r="AA14" s="578">
        <f t="shared" si="2"/>
        <v>19</v>
      </c>
      <c r="AB14" s="579">
        <f t="shared" si="2"/>
        <v>0</v>
      </c>
    </row>
    <row r="15" spans="1:28" ht="30.6" customHeight="1" thickBot="1" x14ac:dyDescent="0.35">
      <c r="A15" s="461" t="s">
        <v>364</v>
      </c>
      <c r="B15" s="483" t="s">
        <v>358</v>
      </c>
      <c r="C15" s="484">
        <f>'Week Ending 09-25-2015'!V15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647">
        <f>'Week Ending 09-25-2015'!W15+'Week Ending 10-02-2015'!D15+'Week Ending 10-02-2015'!G15+'Week Ending 10-02-2015'!J15</f>
        <v>0</v>
      </c>
      <c r="X15" s="647">
        <f>'Week Ending 09-25-2015'!X15+'Week Ending 10-02-2015'!E15+'Week Ending 10-02-2015'!H15+'Week Ending 10-02-2015'!K15</f>
        <v>0</v>
      </c>
      <c r="Y15" s="648">
        <f>'Week Ending 09-25-2015'!Y15+'Week Ending 10-02-2015'!F15+'Week Ending 10-02-2015'!I15+'Week Ending 10-02-2015'!L15</f>
        <v>0</v>
      </c>
      <c r="Z15" s="580">
        <f t="shared" si="3"/>
        <v>0</v>
      </c>
      <c r="AA15" s="580">
        <f t="shared" si="2"/>
        <v>0</v>
      </c>
      <c r="AB15" s="581">
        <f t="shared" si="2"/>
        <v>0</v>
      </c>
    </row>
    <row r="16" spans="1:28" ht="21.6" customHeight="1" thickBot="1" x14ac:dyDescent="0.35">
      <c r="A16" s="381" t="s">
        <v>153</v>
      </c>
      <c r="B16" s="365" t="s">
        <v>154</v>
      </c>
      <c r="C16" s="366">
        <f>'Week Ending 09-25-2015'!V16</f>
        <v>0</v>
      </c>
      <c r="D16" s="417"/>
      <c r="E16" s="550"/>
      <c r="F16" s="550"/>
      <c r="G16" s="417"/>
      <c r="H16" s="550"/>
      <c r="I16" s="550"/>
      <c r="J16" s="417"/>
      <c r="K16" s="550"/>
      <c r="L16" s="550"/>
      <c r="M16" s="417">
        <v>1</v>
      </c>
      <c r="N16" s="550">
        <v>1</v>
      </c>
      <c r="O16" s="550"/>
      <c r="P16" s="417">
        <v>1</v>
      </c>
      <c r="Q16" s="550">
        <v>1</v>
      </c>
      <c r="R16" s="550"/>
      <c r="S16" s="316">
        <f t="shared" si="0"/>
        <v>2</v>
      </c>
      <c r="T16" s="316">
        <f t="shared" si="0"/>
        <v>2</v>
      </c>
      <c r="U16" s="316">
        <f t="shared" si="0"/>
        <v>0</v>
      </c>
      <c r="V16" s="367">
        <f t="shared" si="1"/>
        <v>0</v>
      </c>
      <c r="W16" s="651">
        <f>'Week Ending 09-25-2015'!W16+'Week Ending 10-02-2015'!D16+'Week Ending 10-02-2015'!G16+'Week Ending 10-02-2015'!J16</f>
        <v>28</v>
      </c>
      <c r="X16" s="651">
        <f>'Week Ending 09-25-2015'!X16+'Week Ending 10-02-2015'!E16+'Week Ending 10-02-2015'!H16+'Week Ending 10-02-2015'!K16</f>
        <v>25</v>
      </c>
      <c r="Y16" s="652">
        <f>'Week Ending 09-25-2015'!Y16+'Week Ending 10-02-2015'!F16+'Week Ending 10-02-2015'!I16+'Week Ending 10-02-2015'!L16</f>
        <v>3</v>
      </c>
      <c r="Z16" s="584">
        <f t="shared" si="3"/>
        <v>2</v>
      </c>
      <c r="AA16" s="584">
        <f t="shared" si="2"/>
        <v>2</v>
      </c>
      <c r="AB16" s="585">
        <f t="shared" si="2"/>
        <v>0</v>
      </c>
    </row>
    <row r="17" spans="1:28" ht="15.6" customHeight="1" thickBot="1" x14ac:dyDescent="0.35">
      <c r="A17" s="432" t="s">
        <v>2</v>
      </c>
      <c r="B17" s="433"/>
      <c r="C17" s="434">
        <f t="shared" ref="C17:Y17" si="4">SUM(C4:C16)</f>
        <v>1</v>
      </c>
      <c r="D17" s="435">
        <f t="shared" si="4"/>
        <v>61</v>
      </c>
      <c r="E17" s="454">
        <f t="shared" si="4"/>
        <v>56</v>
      </c>
      <c r="F17" s="435">
        <f t="shared" si="4"/>
        <v>5</v>
      </c>
      <c r="G17" s="435">
        <f t="shared" si="4"/>
        <v>38</v>
      </c>
      <c r="H17" s="455">
        <f t="shared" si="4"/>
        <v>34</v>
      </c>
      <c r="I17" s="456">
        <f t="shared" si="4"/>
        <v>5</v>
      </c>
      <c r="J17" s="456">
        <f t="shared" si="4"/>
        <v>50</v>
      </c>
      <c r="K17" s="454">
        <f t="shared" si="4"/>
        <v>49</v>
      </c>
      <c r="L17" s="435">
        <f t="shared" si="4"/>
        <v>1</v>
      </c>
      <c r="M17" s="435">
        <f t="shared" si="4"/>
        <v>91</v>
      </c>
      <c r="N17" s="454">
        <f t="shared" si="4"/>
        <v>88</v>
      </c>
      <c r="O17" s="435">
        <f t="shared" si="4"/>
        <v>2</v>
      </c>
      <c r="P17" s="435">
        <f t="shared" si="4"/>
        <v>64</v>
      </c>
      <c r="Q17" s="454">
        <f t="shared" si="4"/>
        <v>62</v>
      </c>
      <c r="R17" s="435">
        <f t="shared" si="4"/>
        <v>2</v>
      </c>
      <c r="S17" s="313">
        <f t="shared" si="4"/>
        <v>304</v>
      </c>
      <c r="T17" s="313">
        <f t="shared" si="4"/>
        <v>289</v>
      </c>
      <c r="U17" s="313">
        <f t="shared" si="4"/>
        <v>15</v>
      </c>
      <c r="V17" s="436">
        <f t="shared" si="4"/>
        <v>1</v>
      </c>
      <c r="W17" s="639">
        <f t="shared" si="4"/>
        <v>1296</v>
      </c>
      <c r="X17" s="639">
        <f t="shared" si="4"/>
        <v>1253</v>
      </c>
      <c r="Y17" s="640">
        <f t="shared" si="4"/>
        <v>45</v>
      </c>
      <c r="Z17" s="586">
        <f t="shared" ref="Z17:AB17" si="5">SUM(Z4:Z16)</f>
        <v>155</v>
      </c>
      <c r="AA17" s="586">
        <f t="shared" si="5"/>
        <v>150</v>
      </c>
      <c r="AB17" s="587">
        <f t="shared" si="5"/>
        <v>4</v>
      </c>
    </row>
    <row r="18" spans="1:28" x14ac:dyDescent="0.3">
      <c r="A18" s="8"/>
      <c r="P18" s="9"/>
      <c r="Q18" s="9"/>
      <c r="R18" s="9"/>
      <c r="S18" s="30"/>
      <c r="T18" s="9"/>
      <c r="U18" s="9"/>
      <c r="W18" s="4"/>
      <c r="X18" s="4"/>
      <c r="Y18" s="4"/>
      <c r="Z18" s="4"/>
      <c r="AA18" s="4"/>
      <c r="AB18" s="4"/>
    </row>
    <row r="19" spans="1:28" x14ac:dyDescent="0.3">
      <c r="A19" s="8"/>
      <c r="C19" s="2"/>
      <c r="E19" s="4"/>
      <c r="F19" s="4"/>
      <c r="H19" s="4"/>
      <c r="I19" s="4"/>
      <c r="J19" s="2"/>
      <c r="K19" s="4"/>
      <c r="L19" s="4"/>
      <c r="N19" s="4"/>
      <c r="W19" s="4"/>
      <c r="X19" s="4"/>
      <c r="Y19" s="4"/>
      <c r="Z19" s="4"/>
      <c r="AA19" s="4"/>
      <c r="AB19" s="4"/>
    </row>
    <row r="20" spans="1:28" x14ac:dyDescent="0.3">
      <c r="A20" s="8"/>
      <c r="C20" s="2"/>
      <c r="H20" s="2"/>
      <c r="I20" s="2"/>
      <c r="J20" s="2"/>
      <c r="W20" s="4"/>
      <c r="X20" s="4"/>
      <c r="Y20" s="4"/>
      <c r="Z20" s="4"/>
      <c r="AA20" s="4"/>
    </row>
    <row r="21" spans="1:28" x14ac:dyDescent="0.3">
      <c r="A21" s="8"/>
      <c r="C21" s="2"/>
      <c r="H21" s="2"/>
      <c r="I21" s="2"/>
      <c r="J21" s="2"/>
      <c r="W21" s="4"/>
      <c r="X21" s="4"/>
      <c r="Z21" s="4"/>
      <c r="AA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5">
    <mergeCell ref="S2:U2"/>
    <mergeCell ref="W2:Y2"/>
    <mergeCell ref="A8:A9"/>
    <mergeCell ref="A12:A13"/>
    <mergeCell ref="Z2:AB2"/>
    <mergeCell ref="A1:A3"/>
    <mergeCell ref="B1:B3"/>
    <mergeCell ref="C1:C3"/>
    <mergeCell ref="D1:R1"/>
    <mergeCell ref="V1:V3"/>
    <mergeCell ref="D2:F2"/>
    <mergeCell ref="G2:I2"/>
    <mergeCell ref="J2:L2"/>
    <mergeCell ref="M2:O2"/>
    <mergeCell ref="P2:R2"/>
  </mergeCells>
  <conditionalFormatting sqref="V4:V17">
    <cfRule type="cellIs" dxfId="96" priority="2" operator="equal">
      <formula>0</formula>
    </cfRule>
  </conditionalFormatting>
  <conditionalFormatting sqref="V1:V17">
    <cfRule type="cellIs" dxfId="95" priority="1" operator="equal">
      <formula>0</formula>
    </cfRule>
  </conditionalFormatting>
  <pageMargins left="0.7" right="0.7" top="0.75" bottom="0.75" header="0.3" footer="0.3"/>
  <pageSetup scale="5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B1" zoomScale="90" zoomScaleNormal="90" workbookViewId="0">
      <selection activeCell="B1" sqref="B1:B3"/>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8" s="1" customFormat="1" ht="14.4" customHeight="1" thickBot="1" x14ac:dyDescent="0.35">
      <c r="A1" s="673" t="s">
        <v>21</v>
      </c>
      <c r="B1" s="675" t="s">
        <v>14</v>
      </c>
      <c r="C1" s="677" t="s">
        <v>367</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8" ht="19.2" customHeight="1" thickBot="1" x14ac:dyDescent="0.35">
      <c r="A2" s="674"/>
      <c r="B2" s="676"/>
      <c r="C2" s="678"/>
      <c r="D2" s="684">
        <v>42268</v>
      </c>
      <c r="E2" s="685"/>
      <c r="F2" s="686"/>
      <c r="G2" s="687">
        <f>D2+1</f>
        <v>42269</v>
      </c>
      <c r="H2" s="688"/>
      <c r="I2" s="689"/>
      <c r="J2" s="684">
        <f>G2+1</f>
        <v>42270</v>
      </c>
      <c r="K2" s="685"/>
      <c r="L2" s="686"/>
      <c r="M2" s="684">
        <f>J2+1</f>
        <v>42271</v>
      </c>
      <c r="N2" s="685"/>
      <c r="O2" s="686"/>
      <c r="P2" s="684">
        <f>M2+1</f>
        <v>42272</v>
      </c>
      <c r="Q2" s="685"/>
      <c r="R2" s="686"/>
      <c r="S2" s="663" t="s">
        <v>23</v>
      </c>
      <c r="T2" s="664"/>
      <c r="U2" s="665"/>
      <c r="V2" s="683"/>
      <c r="W2" s="690" t="s">
        <v>345</v>
      </c>
      <c r="X2" s="691"/>
      <c r="Y2" s="692"/>
      <c r="Z2" s="564"/>
      <c r="AA2" s="564"/>
      <c r="AB2" s="564"/>
    </row>
    <row r="3" spans="1:28"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c r="Z3" s="189"/>
      <c r="AA3" s="189"/>
      <c r="AB3" s="189"/>
    </row>
    <row r="4" spans="1:28" ht="42.6" customHeight="1" x14ac:dyDescent="0.25">
      <c r="A4" s="522" t="s">
        <v>17</v>
      </c>
      <c r="B4" s="451" t="s">
        <v>347</v>
      </c>
      <c r="C4" s="348">
        <f>'Week Ending 09-18-2015'!V4</f>
        <v>0</v>
      </c>
      <c r="D4" s="459">
        <v>8</v>
      </c>
      <c r="E4" s="524">
        <v>8</v>
      </c>
      <c r="F4" s="524"/>
      <c r="G4" s="459">
        <v>8</v>
      </c>
      <c r="H4" s="524">
        <v>8</v>
      </c>
      <c r="I4" s="524"/>
      <c r="J4" s="459">
        <v>2</v>
      </c>
      <c r="K4" s="524">
        <v>2</v>
      </c>
      <c r="L4" s="524"/>
      <c r="M4" s="459">
        <v>8</v>
      </c>
      <c r="N4" s="524">
        <v>0</v>
      </c>
      <c r="O4" s="524"/>
      <c r="P4" s="459">
        <v>8</v>
      </c>
      <c r="Q4" s="524">
        <v>16</v>
      </c>
      <c r="R4" s="524"/>
      <c r="S4" s="452">
        <f t="shared" ref="S4:U16" si="0">SUM(D4,G4,J4,M4,P4)</f>
        <v>34</v>
      </c>
      <c r="T4" s="452">
        <f t="shared" si="0"/>
        <v>34</v>
      </c>
      <c r="U4" s="452">
        <f t="shared" si="0"/>
        <v>0</v>
      </c>
      <c r="V4" s="453">
        <f t="shared" ref="V4:V16" si="1">C4+(S4-T4-U4)</f>
        <v>0</v>
      </c>
      <c r="W4" s="641">
        <f>'Week Ending 09-18-2015'!W4+'Week Ending 09-25-2015'!S4</f>
        <v>403</v>
      </c>
      <c r="X4" s="641">
        <f>'Week Ending 09-18-2015'!X4+'Week Ending 09-25-2015'!T4</f>
        <v>401</v>
      </c>
      <c r="Y4" s="642">
        <f>'Week Ending 09-18-2015'!Y4+'Week Ending 09-25-2015'!U4</f>
        <v>2</v>
      </c>
      <c r="Z4" s="4"/>
      <c r="AA4" s="4"/>
      <c r="AB4" s="4"/>
    </row>
    <row r="5" spans="1:28" ht="29.4" customHeight="1" x14ac:dyDescent="0.25">
      <c r="A5" s="655"/>
      <c r="B5" s="478" t="s">
        <v>348</v>
      </c>
      <c r="C5" s="475">
        <f>'Week Ending 09-18-2015'!V5</f>
        <v>0</v>
      </c>
      <c r="D5" s="488">
        <v>13</v>
      </c>
      <c r="E5" s="527">
        <v>13</v>
      </c>
      <c r="F5" s="527"/>
      <c r="G5" s="488">
        <v>14</v>
      </c>
      <c r="H5" s="527">
        <v>14</v>
      </c>
      <c r="I5" s="527"/>
      <c r="J5" s="488">
        <v>11</v>
      </c>
      <c r="K5" s="527">
        <v>11</v>
      </c>
      <c r="L5" s="527"/>
      <c r="M5" s="488">
        <v>11</v>
      </c>
      <c r="N5" s="527">
        <v>1</v>
      </c>
      <c r="O5" s="527"/>
      <c r="P5" s="488">
        <v>11</v>
      </c>
      <c r="Q5" s="527">
        <v>21</v>
      </c>
      <c r="R5" s="527"/>
      <c r="S5" s="476">
        <f t="shared" si="0"/>
        <v>60</v>
      </c>
      <c r="T5" s="476">
        <f t="shared" si="0"/>
        <v>60</v>
      </c>
      <c r="U5" s="476">
        <f t="shared" si="0"/>
        <v>0</v>
      </c>
      <c r="V5" s="477">
        <f t="shared" si="1"/>
        <v>0</v>
      </c>
      <c r="W5" s="643">
        <f>'Week Ending 09-18-2015'!W5+'Week Ending 09-25-2015'!S5</f>
        <v>77</v>
      </c>
      <c r="X5" s="643">
        <f>'Week Ending 09-18-2015'!X5+'Week Ending 09-25-2015'!T5</f>
        <v>77</v>
      </c>
      <c r="Y5" s="644">
        <f>'Week Ending 09-18-2015'!Y5+'Week Ending 09-25-2015'!U5</f>
        <v>0</v>
      </c>
      <c r="Z5" s="4"/>
      <c r="AA5" s="4"/>
      <c r="AB5" s="4"/>
    </row>
    <row r="6" spans="1:28" ht="30" customHeight="1" x14ac:dyDescent="0.25">
      <c r="A6" s="149" t="s">
        <v>359</v>
      </c>
      <c r="B6" s="337" t="s">
        <v>351</v>
      </c>
      <c r="C6" s="335">
        <f>'Week Ending 09-18-2015'!V6</f>
        <v>1</v>
      </c>
      <c r="D6" s="117">
        <v>1</v>
      </c>
      <c r="E6" s="530">
        <v>1</v>
      </c>
      <c r="F6" s="530"/>
      <c r="G6" s="117">
        <v>11</v>
      </c>
      <c r="H6" s="530">
        <v>12</v>
      </c>
      <c r="I6" s="530"/>
      <c r="J6" s="117">
        <v>1</v>
      </c>
      <c r="K6" s="530">
        <v>1</v>
      </c>
      <c r="L6" s="530"/>
      <c r="M6" s="117"/>
      <c r="N6" s="530"/>
      <c r="O6" s="530"/>
      <c r="P6" s="117">
        <v>6</v>
      </c>
      <c r="Q6" s="530">
        <v>6</v>
      </c>
      <c r="R6" s="530"/>
      <c r="S6" s="98">
        <f t="shared" si="0"/>
        <v>19</v>
      </c>
      <c r="T6" s="98">
        <f>SUM(E6,H6,K6,N6,Q6)</f>
        <v>20</v>
      </c>
      <c r="U6" s="98">
        <f>SUM(F6,I6,L6,O6,R6)</f>
        <v>0</v>
      </c>
      <c r="V6" s="336">
        <f t="shared" si="1"/>
        <v>0</v>
      </c>
      <c r="W6" s="645">
        <f>'Week Ending 09-18-2015'!W6+'Week Ending 09-25-2015'!S6</f>
        <v>138</v>
      </c>
      <c r="X6" s="645">
        <f>'Week Ending 09-18-2015'!X6+'Week Ending 09-25-2015'!T6</f>
        <v>139</v>
      </c>
      <c r="Y6" s="646">
        <f>'Week Ending 09-18-2015'!Y6+'Week Ending 09-25-2015'!U6</f>
        <v>0</v>
      </c>
      <c r="Z6" s="4"/>
      <c r="AA6" s="4"/>
      <c r="AB6" s="4"/>
    </row>
    <row r="7" spans="1:28" ht="30" customHeight="1" thickBot="1" x14ac:dyDescent="0.35">
      <c r="A7" s="553" t="s">
        <v>360</v>
      </c>
      <c r="B7" s="554" t="s">
        <v>352</v>
      </c>
      <c r="C7" s="103">
        <f>'Week Ending 09-18-2015'!V7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647">
        <f>'Week Ending 09-18-2015'!W7+'Week Ending 09-25-2015'!S7</f>
        <v>1</v>
      </c>
      <c r="X7" s="647">
        <f>'Week Ending 09-18-2015'!X7+'Week Ending 09-25-2015'!T7</f>
        <v>1</v>
      </c>
      <c r="Y7" s="648">
        <f>'Week Ending 09-18-2015'!Y7+'Week Ending 09-25-2015'!U7</f>
        <v>0</v>
      </c>
      <c r="Z7" s="4"/>
      <c r="AA7" s="4"/>
      <c r="AB7" s="4"/>
    </row>
    <row r="8" spans="1:28" ht="44.4" customHeight="1" x14ac:dyDescent="0.3">
      <c r="A8" s="669" t="s">
        <v>16</v>
      </c>
      <c r="B8" s="479" t="s">
        <v>349</v>
      </c>
      <c r="C8" s="480">
        <f>'Week Ending 09-18-2015'!V8</f>
        <v>0</v>
      </c>
      <c r="D8" s="467">
        <v>7</v>
      </c>
      <c r="E8" s="538">
        <v>7</v>
      </c>
      <c r="F8" s="538"/>
      <c r="G8" s="467"/>
      <c r="H8" s="538"/>
      <c r="I8" s="538"/>
      <c r="J8" s="467">
        <v>1</v>
      </c>
      <c r="K8" s="538">
        <v>1</v>
      </c>
      <c r="L8" s="538"/>
      <c r="M8" s="467">
        <v>14</v>
      </c>
      <c r="N8" s="538">
        <v>0</v>
      </c>
      <c r="O8" s="538"/>
      <c r="P8" s="467"/>
      <c r="Q8" s="538">
        <v>14</v>
      </c>
      <c r="R8" s="538"/>
      <c r="S8" s="52">
        <f t="shared" si="0"/>
        <v>22</v>
      </c>
      <c r="T8" s="52">
        <f t="shared" si="0"/>
        <v>22</v>
      </c>
      <c r="U8" s="52">
        <f t="shared" si="0"/>
        <v>0</v>
      </c>
      <c r="V8" s="481">
        <f t="shared" si="1"/>
        <v>0</v>
      </c>
      <c r="W8" s="643">
        <f>'Week Ending 09-18-2015'!W8+'Week Ending 09-25-2015'!S8</f>
        <v>234</v>
      </c>
      <c r="X8" s="643">
        <f>'Week Ending 09-18-2015'!X8+'Week Ending 09-25-2015'!T8</f>
        <v>234</v>
      </c>
      <c r="Y8" s="644">
        <f>'Week Ending 09-18-2015'!Y8+'Week Ending 09-25-2015'!U8</f>
        <v>0</v>
      </c>
      <c r="Z8" s="4"/>
      <c r="AA8" s="4"/>
      <c r="AB8" s="4"/>
    </row>
    <row r="9" spans="1:28" ht="32.4" customHeight="1" x14ac:dyDescent="0.3">
      <c r="A9" s="670"/>
      <c r="B9" s="482" t="s">
        <v>350</v>
      </c>
      <c r="C9" s="480">
        <f>'Week Ending 09-18-2015'!V9</f>
        <v>0</v>
      </c>
      <c r="D9" s="467">
        <v>2</v>
      </c>
      <c r="E9" s="538">
        <v>2</v>
      </c>
      <c r="F9" s="538"/>
      <c r="G9" s="467"/>
      <c r="H9" s="538"/>
      <c r="I9" s="538"/>
      <c r="J9" s="467"/>
      <c r="K9" s="538"/>
      <c r="L9" s="538"/>
      <c r="M9" s="467">
        <v>3</v>
      </c>
      <c r="N9" s="538">
        <v>0</v>
      </c>
      <c r="O9" s="538"/>
      <c r="P9" s="467"/>
      <c r="Q9" s="538">
        <v>3</v>
      </c>
      <c r="R9" s="538"/>
      <c r="S9" s="52">
        <f t="shared" si="0"/>
        <v>5</v>
      </c>
      <c r="T9" s="52">
        <f t="shared" si="0"/>
        <v>5</v>
      </c>
      <c r="U9" s="52">
        <f t="shared" si="0"/>
        <v>0</v>
      </c>
      <c r="V9" s="481">
        <f t="shared" si="1"/>
        <v>0</v>
      </c>
      <c r="W9" s="643">
        <f>'Week Ending 09-18-2015'!W9+'Week Ending 09-25-2015'!S9</f>
        <v>7</v>
      </c>
      <c r="X9" s="643">
        <f>'Week Ending 09-18-2015'!X9+'Week Ending 09-25-2015'!T9</f>
        <v>7</v>
      </c>
      <c r="Y9" s="644">
        <f>'Week Ending 09-18-2015'!Y9+'Week Ending 09-25-2015'!U9</f>
        <v>0</v>
      </c>
      <c r="Z9" s="4"/>
      <c r="AA9" s="4"/>
      <c r="AB9" s="4"/>
    </row>
    <row r="10" spans="1:28" ht="37.950000000000003" customHeight="1" x14ac:dyDescent="0.3">
      <c r="A10" s="155" t="s">
        <v>361</v>
      </c>
      <c r="B10" s="339" t="s">
        <v>353</v>
      </c>
      <c r="C10" s="338">
        <f>'Week Ending 09-18-2015'!V10</f>
        <v>0</v>
      </c>
      <c r="D10" s="128">
        <v>2</v>
      </c>
      <c r="E10" s="540">
        <v>2</v>
      </c>
      <c r="F10" s="540"/>
      <c r="G10" s="128">
        <v>3</v>
      </c>
      <c r="H10" s="540">
        <v>3</v>
      </c>
      <c r="I10" s="540"/>
      <c r="J10" s="128">
        <v>3</v>
      </c>
      <c r="K10" s="540">
        <v>0</v>
      </c>
      <c r="L10" s="540"/>
      <c r="M10" s="128">
        <v>1</v>
      </c>
      <c r="N10" s="540">
        <v>1</v>
      </c>
      <c r="O10" s="540"/>
      <c r="P10" s="128">
        <v>3</v>
      </c>
      <c r="Q10" s="540">
        <v>5</v>
      </c>
      <c r="R10" s="540"/>
      <c r="S10" s="98">
        <f t="shared" si="0"/>
        <v>12</v>
      </c>
      <c r="T10" s="98">
        <f>SUM(E10,H10,K10,N10,Q10)</f>
        <v>11</v>
      </c>
      <c r="U10" s="98">
        <f t="shared" si="0"/>
        <v>0</v>
      </c>
      <c r="V10" s="336">
        <f t="shared" si="1"/>
        <v>1</v>
      </c>
      <c r="W10" s="645">
        <f>'Week Ending 09-18-2015'!W10+'Week Ending 09-25-2015'!S10</f>
        <v>110</v>
      </c>
      <c r="X10" s="645">
        <f>'Week Ending 09-18-2015'!X10+'Week Ending 09-25-2015'!T10</f>
        <v>110</v>
      </c>
      <c r="Y10" s="646">
        <f>'Week Ending 09-18-2015'!Y10+'Week Ending 09-25-2015'!U10</f>
        <v>0</v>
      </c>
      <c r="Z10" s="4"/>
      <c r="AA10" s="4"/>
      <c r="AB10" s="4"/>
    </row>
    <row r="11" spans="1:28" ht="30" customHeight="1" thickBot="1" x14ac:dyDescent="0.35">
      <c r="A11" s="379" t="s">
        <v>362</v>
      </c>
      <c r="B11" s="356" t="s">
        <v>354</v>
      </c>
      <c r="C11" s="357">
        <f>'Week Ending 09-18-2015'!V11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649">
        <f>'Week Ending 09-18-2015'!W11+'Week Ending 09-25-2015'!S11</f>
        <v>0</v>
      </c>
      <c r="X11" s="649">
        <f>'Week Ending 09-18-2015'!X11+'Week Ending 09-25-2015'!T11</f>
        <v>0</v>
      </c>
      <c r="Y11" s="650">
        <f>'Week Ending 09-18-2015'!Y11+'Week Ending 09-25-2015'!U11</f>
        <v>0</v>
      </c>
      <c r="Z11" s="4"/>
      <c r="AA11" s="4"/>
      <c r="AB11" s="4"/>
    </row>
    <row r="12" spans="1:28" ht="39.6" customHeight="1" x14ac:dyDescent="0.3">
      <c r="A12" s="671" t="s">
        <v>20</v>
      </c>
      <c r="B12" s="359" t="s">
        <v>355</v>
      </c>
      <c r="C12" s="360">
        <f>'Week Ending 09-18-2015'!V12</f>
        <v>0</v>
      </c>
      <c r="D12" s="135">
        <v>5</v>
      </c>
      <c r="E12" s="544">
        <v>5</v>
      </c>
      <c r="F12" s="544"/>
      <c r="G12" s="135">
        <v>4</v>
      </c>
      <c r="H12" s="544">
        <v>3</v>
      </c>
      <c r="I12" s="544">
        <v>1</v>
      </c>
      <c r="J12" s="135">
        <v>4</v>
      </c>
      <c r="K12" s="544">
        <v>0</v>
      </c>
      <c r="L12" s="544">
        <v>4</v>
      </c>
      <c r="M12" s="135">
        <v>3</v>
      </c>
      <c r="N12" s="544">
        <v>2</v>
      </c>
      <c r="O12" s="544">
        <v>1</v>
      </c>
      <c r="P12" s="135"/>
      <c r="Q12" s="544"/>
      <c r="R12" s="544"/>
      <c r="S12" s="44">
        <f t="shared" si="0"/>
        <v>16</v>
      </c>
      <c r="T12" s="44">
        <f>SUM(E12,H12,K12,N12,Q12)</f>
        <v>10</v>
      </c>
      <c r="U12" s="44">
        <f>SUM(F12,I12,L12,O12,R12)</f>
        <v>6</v>
      </c>
      <c r="V12" s="349">
        <f t="shared" si="1"/>
        <v>0</v>
      </c>
      <c r="W12" s="641">
        <f>'Week Ending 09-18-2015'!W12+'Week Ending 09-25-2015'!S12</f>
        <v>84</v>
      </c>
      <c r="X12" s="641">
        <f>'Week Ending 09-18-2015'!X12+'Week Ending 09-25-2015'!T12</f>
        <v>55</v>
      </c>
      <c r="Y12" s="642">
        <f>'Week Ending 09-18-2015'!Y12+'Week Ending 09-25-2015'!U12</f>
        <v>29</v>
      </c>
      <c r="Z12" s="4"/>
      <c r="AA12" s="4"/>
      <c r="AB12" s="4"/>
    </row>
    <row r="13" spans="1:28" ht="39.6" customHeight="1" x14ac:dyDescent="0.3">
      <c r="A13" s="672"/>
      <c r="B13" s="346" t="s">
        <v>356</v>
      </c>
      <c r="C13" s="340">
        <f>'Week Ending 09-18-2015'!V13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645">
        <f>'Week Ending 09-18-2015'!W13+'Week Ending 09-25-2015'!S13</f>
        <v>0</v>
      </c>
      <c r="X13" s="645">
        <f>'Week Ending 09-18-2015'!X13+'Week Ending 09-25-2015'!T13</f>
        <v>0</v>
      </c>
      <c r="Y13" s="646">
        <f>'Week Ending 09-18-2015'!Y13+'Week Ending 09-25-2015'!U13</f>
        <v>0</v>
      </c>
      <c r="Z13" s="4"/>
      <c r="AA13" s="4"/>
      <c r="AB13" s="4"/>
    </row>
    <row r="14" spans="1:28" ht="30" customHeight="1" x14ac:dyDescent="0.3">
      <c r="A14" s="159" t="s">
        <v>363</v>
      </c>
      <c r="B14" s="341" t="s">
        <v>357</v>
      </c>
      <c r="C14" s="340">
        <f>'Week Ending 09-18-2015'!V14</f>
        <v>0</v>
      </c>
      <c r="D14" s="139">
        <v>5</v>
      </c>
      <c r="E14" s="546">
        <v>5</v>
      </c>
      <c r="F14" s="546"/>
      <c r="G14" s="139">
        <v>5</v>
      </c>
      <c r="H14" s="546">
        <v>5</v>
      </c>
      <c r="I14" s="546"/>
      <c r="J14" s="139">
        <v>1</v>
      </c>
      <c r="K14" s="546">
        <v>0</v>
      </c>
      <c r="L14" s="546"/>
      <c r="M14" s="139">
        <v>8</v>
      </c>
      <c r="N14" s="546">
        <v>3</v>
      </c>
      <c r="O14" s="546"/>
      <c r="P14" s="139">
        <v>2</v>
      </c>
      <c r="Q14" s="546">
        <v>8</v>
      </c>
      <c r="R14" s="546"/>
      <c r="S14" s="98">
        <f t="shared" si="0"/>
        <v>21</v>
      </c>
      <c r="T14" s="98">
        <f t="shared" si="0"/>
        <v>21</v>
      </c>
      <c r="U14" s="98">
        <f t="shared" si="0"/>
        <v>0</v>
      </c>
      <c r="V14" s="336">
        <f t="shared" si="1"/>
        <v>0</v>
      </c>
      <c r="W14" s="645">
        <f>'Week Ending 09-18-2015'!W14+'Week Ending 09-25-2015'!S14</f>
        <v>65</v>
      </c>
      <c r="X14" s="645">
        <f>'Week Ending 09-18-2015'!X14+'Week Ending 09-25-2015'!T14</f>
        <v>65</v>
      </c>
      <c r="Y14" s="646">
        <f>'Week Ending 09-18-2015'!Y14+'Week Ending 09-25-2015'!U14</f>
        <v>0</v>
      </c>
      <c r="Z14" s="4"/>
      <c r="AA14" s="4"/>
      <c r="AB14" s="4"/>
    </row>
    <row r="15" spans="1:28" ht="30.6" customHeight="1" thickBot="1" x14ac:dyDescent="0.35">
      <c r="A15" s="461" t="s">
        <v>364</v>
      </c>
      <c r="B15" s="483" t="s">
        <v>358</v>
      </c>
      <c r="C15" s="484">
        <f>'Week Ending 09-18-2015'!V15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647">
        <f>'Week Ending 09-18-2015'!W15+'Week Ending 09-25-2015'!S15</f>
        <v>0</v>
      </c>
      <c r="X15" s="647">
        <f>'Week Ending 09-18-2015'!X15+'Week Ending 09-25-2015'!T15</f>
        <v>0</v>
      </c>
      <c r="Y15" s="648">
        <f>'Week Ending 09-18-2015'!Y15+'Week Ending 09-25-2015'!U15</f>
        <v>0</v>
      </c>
      <c r="Z15" s="4"/>
      <c r="AA15" s="4"/>
      <c r="AB15" s="4"/>
    </row>
    <row r="16" spans="1:28" ht="21.6" customHeight="1" thickBot="1" x14ac:dyDescent="0.35">
      <c r="A16" s="381" t="s">
        <v>153</v>
      </c>
      <c r="B16" s="365" t="s">
        <v>154</v>
      </c>
      <c r="C16" s="366">
        <f>'Week Ending 09-18-2015'!V16</f>
        <v>0</v>
      </c>
      <c r="D16" s="417">
        <v>2</v>
      </c>
      <c r="E16" s="550">
        <v>2</v>
      </c>
      <c r="F16" s="550"/>
      <c r="G16" s="417"/>
      <c r="H16" s="550"/>
      <c r="I16" s="550"/>
      <c r="J16" s="417">
        <v>1</v>
      </c>
      <c r="K16" s="550">
        <v>1</v>
      </c>
      <c r="L16" s="550">
        <v>3</v>
      </c>
      <c r="M16" s="417">
        <v>3</v>
      </c>
      <c r="N16" s="550"/>
      <c r="O16" s="550"/>
      <c r="P16" s="417"/>
      <c r="Q16" s="550"/>
      <c r="R16" s="550"/>
      <c r="S16" s="316">
        <f t="shared" si="0"/>
        <v>6</v>
      </c>
      <c r="T16" s="316">
        <f t="shared" si="0"/>
        <v>3</v>
      </c>
      <c r="U16" s="316">
        <f t="shared" si="0"/>
        <v>3</v>
      </c>
      <c r="V16" s="367">
        <f t="shared" si="1"/>
        <v>0</v>
      </c>
      <c r="W16" s="651">
        <f>'Week Ending 09-18-2015'!W16+'Week Ending 09-25-2015'!S16</f>
        <v>28</v>
      </c>
      <c r="X16" s="651">
        <f>'Week Ending 09-18-2015'!X16+'Week Ending 09-25-2015'!T16</f>
        <v>25</v>
      </c>
      <c r="Y16" s="652">
        <f>'Week Ending 09-18-2015'!Y16+'Week Ending 09-25-2015'!U16</f>
        <v>3</v>
      </c>
      <c r="Z16" s="4"/>
      <c r="AA16" s="4"/>
      <c r="AB16" s="4"/>
    </row>
    <row r="17" spans="1:28" ht="15.6" customHeight="1" thickBot="1" x14ac:dyDescent="0.35">
      <c r="A17" s="432" t="s">
        <v>2</v>
      </c>
      <c r="B17" s="433"/>
      <c r="C17" s="434">
        <f t="shared" ref="C17:Y17" si="2">SUM(C4:C16)</f>
        <v>1</v>
      </c>
      <c r="D17" s="435">
        <f t="shared" si="2"/>
        <v>45</v>
      </c>
      <c r="E17" s="454">
        <f t="shared" si="2"/>
        <v>45</v>
      </c>
      <c r="F17" s="435">
        <f t="shared" si="2"/>
        <v>0</v>
      </c>
      <c r="G17" s="435">
        <f t="shared" si="2"/>
        <v>45</v>
      </c>
      <c r="H17" s="455">
        <f t="shared" si="2"/>
        <v>45</v>
      </c>
      <c r="I17" s="456">
        <f t="shared" si="2"/>
        <v>1</v>
      </c>
      <c r="J17" s="456">
        <f t="shared" si="2"/>
        <v>24</v>
      </c>
      <c r="K17" s="454">
        <f t="shared" si="2"/>
        <v>16</v>
      </c>
      <c r="L17" s="435">
        <f t="shared" si="2"/>
        <v>7</v>
      </c>
      <c r="M17" s="435">
        <f t="shared" si="2"/>
        <v>51</v>
      </c>
      <c r="N17" s="454">
        <f t="shared" si="2"/>
        <v>7</v>
      </c>
      <c r="O17" s="435">
        <f t="shared" si="2"/>
        <v>1</v>
      </c>
      <c r="P17" s="435">
        <f t="shared" si="2"/>
        <v>30</v>
      </c>
      <c r="Q17" s="454">
        <f t="shared" si="2"/>
        <v>73</v>
      </c>
      <c r="R17" s="435">
        <f t="shared" si="2"/>
        <v>0</v>
      </c>
      <c r="S17" s="313">
        <f t="shared" si="2"/>
        <v>195</v>
      </c>
      <c r="T17" s="313">
        <f t="shared" si="2"/>
        <v>186</v>
      </c>
      <c r="U17" s="313">
        <f t="shared" si="2"/>
        <v>9</v>
      </c>
      <c r="V17" s="436">
        <f t="shared" si="2"/>
        <v>1</v>
      </c>
      <c r="W17" s="639">
        <f t="shared" si="2"/>
        <v>1147</v>
      </c>
      <c r="X17" s="639">
        <f t="shared" si="2"/>
        <v>1114</v>
      </c>
      <c r="Y17" s="640">
        <f t="shared" si="2"/>
        <v>34</v>
      </c>
      <c r="Z17" s="4"/>
      <c r="AA17" s="4"/>
      <c r="AB17" s="4"/>
    </row>
    <row r="18" spans="1:28" x14ac:dyDescent="0.3">
      <c r="A18" s="8"/>
      <c r="P18" s="9"/>
      <c r="Q18" s="9"/>
      <c r="R18" s="9"/>
      <c r="S18" s="30"/>
      <c r="T18" s="9"/>
      <c r="U18" s="9"/>
      <c r="W18" s="4"/>
      <c r="X18" s="4"/>
      <c r="Y18" s="4"/>
      <c r="Z18" s="4"/>
      <c r="AA18" s="4"/>
      <c r="AB18" s="4"/>
    </row>
    <row r="19" spans="1:28" x14ac:dyDescent="0.3">
      <c r="A19" s="8"/>
      <c r="C19" s="2"/>
      <c r="E19" s="4"/>
      <c r="F19" s="4"/>
      <c r="H19" s="4"/>
      <c r="I19" s="4"/>
      <c r="J19" s="2"/>
      <c r="K19" s="4"/>
      <c r="L19" s="4"/>
      <c r="N19" s="4"/>
      <c r="W19" s="4"/>
      <c r="X19" s="4"/>
      <c r="Y19" s="4"/>
      <c r="Z19" s="4"/>
      <c r="AA19" s="4"/>
      <c r="AB19" s="4"/>
    </row>
    <row r="20" spans="1:28" x14ac:dyDescent="0.3">
      <c r="A20" s="8"/>
      <c r="C20" s="2"/>
      <c r="H20" s="2"/>
      <c r="I20" s="2"/>
      <c r="J20" s="2"/>
      <c r="W20" s="4"/>
      <c r="X20" s="4"/>
      <c r="Y20" s="4"/>
      <c r="Z20" s="4"/>
      <c r="AA20" s="4"/>
    </row>
    <row r="21" spans="1:28" x14ac:dyDescent="0.3">
      <c r="A21" s="8"/>
      <c r="C21" s="2"/>
      <c r="H21" s="2"/>
      <c r="I21" s="2"/>
      <c r="J21" s="2"/>
      <c r="W21" s="4"/>
      <c r="X21" s="4"/>
      <c r="Z21" s="4"/>
      <c r="AA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94" priority="2" operator="equal">
      <formula>0</formula>
    </cfRule>
  </conditionalFormatting>
  <conditionalFormatting sqref="V1:V17">
    <cfRule type="cellIs" dxfId="93" priority="1" operator="equal">
      <formula>0</formula>
    </cfRule>
  </conditionalFormatting>
  <pageMargins left="0.7" right="0.7" top="0.75" bottom="0.75" header="0.3" footer="0.3"/>
  <pageSetup scale="5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opLeftCell="G1" zoomScale="90" zoomScaleNormal="90" workbookViewId="0">
      <selection activeCell="W1" sqref="W1:Y1048576"/>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3" t="s">
        <v>21</v>
      </c>
      <c r="B1" s="675" t="s">
        <v>14</v>
      </c>
      <c r="C1" s="677" t="s">
        <v>366</v>
      </c>
      <c r="D1" s="679" t="s">
        <v>8</v>
      </c>
      <c r="E1" s="680"/>
      <c r="F1" s="680"/>
      <c r="G1" s="680"/>
      <c r="H1" s="680"/>
      <c r="I1" s="680"/>
      <c r="J1" s="680"/>
      <c r="K1" s="680"/>
      <c r="L1" s="680"/>
      <c r="M1" s="680"/>
      <c r="N1" s="680"/>
      <c r="O1" s="680"/>
      <c r="P1" s="680"/>
      <c r="Q1" s="680"/>
      <c r="R1" s="681"/>
      <c r="S1" s="200"/>
      <c r="T1" s="200"/>
      <c r="U1" s="200"/>
      <c r="V1" s="682" t="s">
        <v>3</v>
      </c>
      <c r="W1" s="499"/>
      <c r="X1" s="200"/>
      <c r="Y1" s="200"/>
    </row>
    <row r="2" spans="1:25" ht="19.2" customHeight="1" thickBot="1" x14ac:dyDescent="0.35">
      <c r="A2" s="674"/>
      <c r="B2" s="676"/>
      <c r="C2" s="678"/>
      <c r="D2" s="684">
        <v>42261</v>
      </c>
      <c r="E2" s="685"/>
      <c r="F2" s="686"/>
      <c r="G2" s="687">
        <f>D2+1</f>
        <v>42262</v>
      </c>
      <c r="H2" s="688"/>
      <c r="I2" s="689"/>
      <c r="J2" s="684">
        <f>G2+1</f>
        <v>42263</v>
      </c>
      <c r="K2" s="685"/>
      <c r="L2" s="686"/>
      <c r="M2" s="684">
        <f>J2+1</f>
        <v>42264</v>
      </c>
      <c r="N2" s="685"/>
      <c r="O2" s="686"/>
      <c r="P2" s="684">
        <f>M2+1</f>
        <v>42265</v>
      </c>
      <c r="Q2" s="685"/>
      <c r="R2" s="686"/>
      <c r="S2" s="663" t="s">
        <v>23</v>
      </c>
      <c r="T2" s="664"/>
      <c r="U2" s="665"/>
      <c r="V2" s="683"/>
      <c r="W2" s="690" t="s">
        <v>345</v>
      </c>
      <c r="X2" s="691"/>
      <c r="Y2" s="692"/>
    </row>
    <row r="3" spans="1:25" ht="27.6" customHeight="1" thickBot="1" x14ac:dyDescent="0.35">
      <c r="A3" s="674"/>
      <c r="B3" s="676"/>
      <c r="C3" s="678"/>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3"/>
      <c r="W3" s="204" t="s">
        <v>4</v>
      </c>
      <c r="X3" s="205" t="s">
        <v>13</v>
      </c>
      <c r="Y3" s="206" t="s">
        <v>53</v>
      </c>
    </row>
    <row r="4" spans="1:25" ht="42.6" customHeight="1" x14ac:dyDescent="0.25">
      <c r="A4" s="522" t="s">
        <v>17</v>
      </c>
      <c r="B4" s="451" t="s">
        <v>347</v>
      </c>
      <c r="C4" s="348">
        <f>'Week Ending 09-11-2015 '!V4</f>
        <v>0</v>
      </c>
      <c r="D4" s="459">
        <v>47</v>
      </c>
      <c r="E4" s="524">
        <v>45</v>
      </c>
      <c r="F4" s="524">
        <v>2</v>
      </c>
      <c r="G4" s="459">
        <v>29</v>
      </c>
      <c r="H4" s="524">
        <v>29</v>
      </c>
      <c r="I4" s="524"/>
      <c r="J4" s="459">
        <v>41</v>
      </c>
      <c r="K4" s="524">
        <v>41</v>
      </c>
      <c r="L4" s="524"/>
      <c r="M4" s="459">
        <v>4</v>
      </c>
      <c r="N4" s="524">
        <v>4</v>
      </c>
      <c r="O4" s="524"/>
      <c r="P4" s="459">
        <v>9</v>
      </c>
      <c r="Q4" s="524">
        <v>9</v>
      </c>
      <c r="R4" s="524"/>
      <c r="S4" s="452">
        <f t="shared" ref="S4:U16" si="0">SUM(D4,G4,J4,M4,P4)</f>
        <v>130</v>
      </c>
      <c r="T4" s="452">
        <f t="shared" si="0"/>
        <v>128</v>
      </c>
      <c r="U4" s="452">
        <f t="shared" si="0"/>
        <v>2</v>
      </c>
      <c r="V4" s="453">
        <f t="shared" ref="V4:V16" si="1">C4+(S4-T4-U4)</f>
        <v>0</v>
      </c>
      <c r="W4" s="641">
        <f>'Week Ending 09-11-2015 '!W4+'Week Ending 09-18-2015'!S4</f>
        <v>369</v>
      </c>
      <c r="X4" s="641">
        <f>'Week Ending 09-11-2015 '!X4+'Week Ending 09-18-2015'!T4</f>
        <v>367</v>
      </c>
      <c r="Y4" s="642">
        <f>'Week Ending 09-11-2015 '!Y4+'Week Ending 09-18-2015'!U4</f>
        <v>2</v>
      </c>
    </row>
    <row r="5" spans="1:25" ht="29.4" customHeight="1" x14ac:dyDescent="0.25">
      <c r="A5" s="654"/>
      <c r="B5" s="478" t="s">
        <v>348</v>
      </c>
      <c r="C5" s="475">
        <f>'Week Ending 09-11-2015 '!V5</f>
        <v>0</v>
      </c>
      <c r="D5" s="488"/>
      <c r="E5" s="527"/>
      <c r="F5" s="527"/>
      <c r="G5" s="488"/>
      <c r="H5" s="527"/>
      <c r="I5" s="527"/>
      <c r="J5" s="488"/>
      <c r="K5" s="527"/>
      <c r="L5" s="527"/>
      <c r="M5" s="488">
        <v>11</v>
      </c>
      <c r="N5" s="527">
        <v>11</v>
      </c>
      <c r="O5" s="527"/>
      <c r="P5" s="488">
        <v>6</v>
      </c>
      <c r="Q5" s="527">
        <v>6</v>
      </c>
      <c r="R5" s="527"/>
      <c r="S5" s="476">
        <f t="shared" si="0"/>
        <v>17</v>
      </c>
      <c r="T5" s="476">
        <f t="shared" si="0"/>
        <v>17</v>
      </c>
      <c r="U5" s="476">
        <f t="shared" si="0"/>
        <v>0</v>
      </c>
      <c r="V5" s="477">
        <f t="shared" si="1"/>
        <v>0</v>
      </c>
      <c r="W5" s="643">
        <f>'Week Ending 09-11-2015 '!W5+'Week Ending 09-18-2015'!S5</f>
        <v>17</v>
      </c>
      <c r="X5" s="643">
        <f>'Week Ending 09-11-2015 '!X5+'Week Ending 09-18-2015'!T5</f>
        <v>17</v>
      </c>
      <c r="Y5" s="644">
        <f>'Week Ending 09-11-2015 '!Y5+'Week Ending 09-18-2015'!U5</f>
        <v>0</v>
      </c>
    </row>
    <row r="6" spans="1:25" ht="30" customHeight="1" x14ac:dyDescent="0.25">
      <c r="A6" s="149" t="s">
        <v>359</v>
      </c>
      <c r="B6" s="337" t="s">
        <v>351</v>
      </c>
      <c r="C6" s="335">
        <f>'Week Ending 09-11-2015 '!V6</f>
        <v>0</v>
      </c>
      <c r="D6" s="117">
        <v>8</v>
      </c>
      <c r="E6" s="530">
        <v>8</v>
      </c>
      <c r="F6" s="530"/>
      <c r="G6" s="117">
        <v>6</v>
      </c>
      <c r="H6" s="530">
        <v>5</v>
      </c>
      <c r="I6" s="530"/>
      <c r="J6" s="117">
        <v>13</v>
      </c>
      <c r="K6" s="530">
        <v>9</v>
      </c>
      <c r="L6" s="530"/>
      <c r="M6" s="117">
        <v>7</v>
      </c>
      <c r="N6" s="530">
        <v>9</v>
      </c>
      <c r="O6" s="530"/>
      <c r="P6" s="117">
        <v>1</v>
      </c>
      <c r="Q6" s="530">
        <v>3</v>
      </c>
      <c r="R6" s="530"/>
      <c r="S6" s="98">
        <f t="shared" si="0"/>
        <v>35</v>
      </c>
      <c r="T6" s="98">
        <f>SUM(E6,H6,K6,N6,Q6)</f>
        <v>34</v>
      </c>
      <c r="U6" s="98">
        <f>SUM(F6,I6,L6,O6,R6)</f>
        <v>0</v>
      </c>
      <c r="V6" s="336">
        <f t="shared" si="1"/>
        <v>1</v>
      </c>
      <c r="W6" s="645">
        <f>'Week Ending 09-11-2015 '!W6+'Week Ending 09-18-2015'!S6</f>
        <v>119</v>
      </c>
      <c r="X6" s="645">
        <f>'Week Ending 09-11-2015 '!X6+'Week Ending 09-18-2015'!T6</f>
        <v>119</v>
      </c>
      <c r="Y6" s="646">
        <f>'Week Ending 09-11-2015 '!Y6+'Week Ending 09-18-2015'!U6</f>
        <v>0</v>
      </c>
    </row>
    <row r="7" spans="1:25" ht="30" customHeight="1" thickBot="1" x14ac:dyDescent="0.35">
      <c r="A7" s="553" t="s">
        <v>360</v>
      </c>
      <c r="B7" s="554" t="s">
        <v>352</v>
      </c>
      <c r="C7" s="103">
        <f>'Week Ending 09-11-2015 '!V7</f>
        <v>0</v>
      </c>
      <c r="D7" s="121"/>
      <c r="E7" s="555"/>
      <c r="F7" s="556"/>
      <c r="G7" s="121"/>
      <c r="H7" s="555"/>
      <c r="I7" s="556"/>
      <c r="J7" s="121"/>
      <c r="K7" s="555"/>
      <c r="L7" s="556"/>
      <c r="M7" s="121">
        <v>1</v>
      </c>
      <c r="N7" s="555">
        <v>1</v>
      </c>
      <c r="O7" s="556"/>
      <c r="P7" s="121"/>
      <c r="Q7" s="555"/>
      <c r="R7" s="556"/>
      <c r="S7" s="561">
        <f t="shared" si="0"/>
        <v>1</v>
      </c>
      <c r="T7" s="561">
        <f t="shared" si="0"/>
        <v>1</v>
      </c>
      <c r="U7" s="561">
        <f t="shared" si="0"/>
        <v>0</v>
      </c>
      <c r="V7" s="562">
        <f t="shared" si="1"/>
        <v>0</v>
      </c>
      <c r="W7" s="647">
        <f>'Week Ending 09-11-2015 '!W7+'Week Ending 09-18-2015'!S7</f>
        <v>1</v>
      </c>
      <c r="X7" s="647">
        <f>'Week Ending 09-11-2015 '!X7+'Week Ending 09-18-2015'!T7</f>
        <v>1</v>
      </c>
      <c r="Y7" s="648">
        <f>'Week Ending 09-11-2015 '!Y7+'Week Ending 09-18-2015'!U7</f>
        <v>0</v>
      </c>
    </row>
    <row r="8" spans="1:25" ht="44.4" customHeight="1" x14ac:dyDescent="0.3">
      <c r="A8" s="669" t="s">
        <v>16</v>
      </c>
      <c r="B8" s="479" t="s">
        <v>349</v>
      </c>
      <c r="C8" s="480">
        <f>'Week Ending 09-11-2015 '!V8</f>
        <v>0</v>
      </c>
      <c r="D8" s="467"/>
      <c r="E8" s="538"/>
      <c r="F8" s="538"/>
      <c r="G8" s="467"/>
      <c r="H8" s="538"/>
      <c r="I8" s="538"/>
      <c r="J8" s="467">
        <v>170</v>
      </c>
      <c r="K8" s="538">
        <v>31</v>
      </c>
      <c r="L8" s="538"/>
      <c r="M8" s="467">
        <v>7</v>
      </c>
      <c r="N8" s="538">
        <v>146</v>
      </c>
      <c r="O8" s="538"/>
      <c r="P8" s="467"/>
      <c r="Q8" s="538"/>
      <c r="R8" s="538"/>
      <c r="S8" s="52">
        <f t="shared" si="0"/>
        <v>177</v>
      </c>
      <c r="T8" s="52">
        <f t="shared" si="0"/>
        <v>177</v>
      </c>
      <c r="U8" s="52">
        <f t="shared" si="0"/>
        <v>0</v>
      </c>
      <c r="V8" s="481">
        <f t="shared" si="1"/>
        <v>0</v>
      </c>
      <c r="W8" s="643">
        <f>'Week Ending 09-11-2015 '!W8+'Week Ending 09-18-2015'!S8</f>
        <v>212</v>
      </c>
      <c r="X8" s="643">
        <f>'Week Ending 09-11-2015 '!X8+'Week Ending 09-18-2015'!T8</f>
        <v>212</v>
      </c>
      <c r="Y8" s="644">
        <f>'Week Ending 09-11-2015 '!Y8+'Week Ending 09-18-2015'!U8</f>
        <v>0</v>
      </c>
    </row>
    <row r="9" spans="1:25" ht="32.4" customHeight="1" x14ac:dyDescent="0.3">
      <c r="A9" s="670"/>
      <c r="B9" s="482" t="s">
        <v>350</v>
      </c>
      <c r="C9" s="480">
        <f>'Week Ending 09-11-2015 '!V9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643">
        <f>'Week Ending 09-11-2015 '!W9+'Week Ending 09-18-2015'!S9</f>
        <v>2</v>
      </c>
      <c r="X9" s="643">
        <f>'Week Ending 09-11-2015 '!X9+'Week Ending 09-18-2015'!T9</f>
        <v>2</v>
      </c>
      <c r="Y9" s="644">
        <f>'Week Ending 09-11-2015 '!Y9+'Week Ending 09-18-2015'!U9</f>
        <v>0</v>
      </c>
    </row>
    <row r="10" spans="1:25" ht="37.950000000000003" customHeight="1" x14ac:dyDescent="0.3">
      <c r="A10" s="155" t="s">
        <v>361</v>
      </c>
      <c r="B10" s="339" t="s">
        <v>353</v>
      </c>
      <c r="C10" s="338">
        <f>'Week Ending 09-11-2015 '!V10</f>
        <v>0</v>
      </c>
      <c r="D10" s="128">
        <v>2</v>
      </c>
      <c r="E10" s="540">
        <v>1</v>
      </c>
      <c r="F10" s="540"/>
      <c r="G10" s="128">
        <v>3</v>
      </c>
      <c r="H10" s="540">
        <v>4</v>
      </c>
      <c r="I10" s="540"/>
      <c r="J10" s="128">
        <v>67</v>
      </c>
      <c r="K10" s="540">
        <v>19</v>
      </c>
      <c r="L10" s="540"/>
      <c r="M10" s="128">
        <v>2</v>
      </c>
      <c r="N10" s="540">
        <v>50</v>
      </c>
      <c r="O10" s="540"/>
      <c r="P10" s="128">
        <v>5</v>
      </c>
      <c r="Q10" s="540">
        <v>5</v>
      </c>
      <c r="R10" s="540"/>
      <c r="S10" s="98">
        <f t="shared" si="0"/>
        <v>79</v>
      </c>
      <c r="T10" s="98">
        <f>SUM(E10,H10,K10,N10,Q10)</f>
        <v>79</v>
      </c>
      <c r="U10" s="98">
        <f t="shared" si="0"/>
        <v>0</v>
      </c>
      <c r="V10" s="336">
        <f t="shared" si="1"/>
        <v>0</v>
      </c>
      <c r="W10" s="645">
        <f>'Week Ending 09-11-2015 '!W10+'Week Ending 09-18-2015'!S10</f>
        <v>98</v>
      </c>
      <c r="X10" s="645">
        <f>'Week Ending 09-11-2015 '!X10+'Week Ending 09-18-2015'!T10</f>
        <v>99</v>
      </c>
      <c r="Y10" s="646">
        <f>'Week Ending 09-11-2015 '!Y10+'Week Ending 09-18-2015'!U10</f>
        <v>0</v>
      </c>
    </row>
    <row r="11" spans="1:25" ht="30" customHeight="1" thickBot="1" x14ac:dyDescent="0.35">
      <c r="A11" s="379" t="s">
        <v>362</v>
      </c>
      <c r="B11" s="356" t="s">
        <v>354</v>
      </c>
      <c r="C11" s="357">
        <f>'Week Ending 09-11-2015 '!V11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649">
        <f>'Week Ending 09-11-2015 '!W11+'Week Ending 09-18-2015'!S11</f>
        <v>0</v>
      </c>
      <c r="X11" s="649">
        <f>'Week Ending 09-11-2015 '!X11+'Week Ending 09-18-2015'!T11</f>
        <v>0</v>
      </c>
      <c r="Y11" s="650">
        <f>'Week Ending 09-11-2015 '!Y11+'Week Ending 09-18-2015'!U11</f>
        <v>0</v>
      </c>
    </row>
    <row r="12" spans="1:25" ht="39.6" customHeight="1" x14ac:dyDescent="0.3">
      <c r="A12" s="671" t="s">
        <v>20</v>
      </c>
      <c r="B12" s="359" t="s">
        <v>355</v>
      </c>
      <c r="C12" s="360">
        <f>'Week Ending 09-11-2015 '!V12</f>
        <v>0</v>
      </c>
      <c r="D12" s="135">
        <v>7</v>
      </c>
      <c r="E12" s="544">
        <v>6</v>
      </c>
      <c r="F12" s="544">
        <v>1</v>
      </c>
      <c r="G12" s="135">
        <v>7</v>
      </c>
      <c r="H12" s="544">
        <v>4</v>
      </c>
      <c r="I12" s="544">
        <v>3</v>
      </c>
      <c r="J12" s="135">
        <v>2</v>
      </c>
      <c r="K12" s="544">
        <v>2</v>
      </c>
      <c r="L12" s="544"/>
      <c r="M12" s="135">
        <v>4</v>
      </c>
      <c r="N12" s="544">
        <v>4</v>
      </c>
      <c r="O12" s="544"/>
      <c r="P12" s="135">
        <v>5</v>
      </c>
      <c r="Q12" s="544">
        <v>5</v>
      </c>
      <c r="R12" s="544"/>
      <c r="S12" s="44">
        <f t="shared" si="0"/>
        <v>25</v>
      </c>
      <c r="T12" s="44">
        <f>SUM(E12,H12,K12,N12,Q12)</f>
        <v>21</v>
      </c>
      <c r="U12" s="44">
        <f>SUM(F12,I12,L12,O12,R12)</f>
        <v>4</v>
      </c>
      <c r="V12" s="349">
        <f t="shared" si="1"/>
        <v>0</v>
      </c>
      <c r="W12" s="641">
        <f>'Week Ending 09-11-2015 '!W12+'Week Ending 09-18-2015'!S12</f>
        <v>68</v>
      </c>
      <c r="X12" s="641">
        <f>'Week Ending 09-11-2015 '!X12+'Week Ending 09-18-2015'!T12</f>
        <v>45</v>
      </c>
      <c r="Y12" s="642">
        <f>'Week Ending 09-11-2015 '!Y12+'Week Ending 09-18-2015'!U12</f>
        <v>23</v>
      </c>
    </row>
    <row r="13" spans="1:25" ht="39.6" customHeight="1" x14ac:dyDescent="0.3">
      <c r="A13" s="672"/>
      <c r="B13" s="346" t="s">
        <v>356</v>
      </c>
      <c r="C13" s="340">
        <f>'Week Ending 09-11-2015 '!V13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645">
        <f>'Week Ending 09-11-2015 '!W13+'Week Ending 09-18-2015'!S13</f>
        <v>0</v>
      </c>
      <c r="X13" s="645">
        <f>'Week Ending 09-11-2015 '!X13+'Week Ending 09-18-2015'!T13</f>
        <v>0</v>
      </c>
      <c r="Y13" s="646">
        <f>'Week Ending 09-11-2015 '!Y13+'Week Ending 09-18-2015'!U13</f>
        <v>0</v>
      </c>
    </row>
    <row r="14" spans="1:25" ht="30" customHeight="1" x14ac:dyDescent="0.3">
      <c r="A14" s="159" t="s">
        <v>363</v>
      </c>
      <c r="B14" s="341" t="s">
        <v>357</v>
      </c>
      <c r="C14" s="340">
        <f>'Week Ending 09-11-2015 '!V14</f>
        <v>0</v>
      </c>
      <c r="D14" s="139">
        <v>2</v>
      </c>
      <c r="E14" s="546">
        <v>2</v>
      </c>
      <c r="F14" s="546"/>
      <c r="G14" s="139">
        <v>2</v>
      </c>
      <c r="H14" s="546">
        <v>2</v>
      </c>
      <c r="I14" s="546"/>
      <c r="J14" s="139">
        <v>5</v>
      </c>
      <c r="K14" s="546">
        <v>3</v>
      </c>
      <c r="L14" s="546"/>
      <c r="M14" s="139">
        <v>2</v>
      </c>
      <c r="N14" s="546">
        <v>4</v>
      </c>
      <c r="O14" s="546"/>
      <c r="P14" s="139"/>
      <c r="Q14" s="546"/>
      <c r="R14" s="546"/>
      <c r="S14" s="98">
        <f t="shared" si="0"/>
        <v>11</v>
      </c>
      <c r="T14" s="98">
        <f t="shared" si="0"/>
        <v>11</v>
      </c>
      <c r="U14" s="98">
        <f t="shared" si="0"/>
        <v>0</v>
      </c>
      <c r="V14" s="336">
        <f t="shared" si="1"/>
        <v>0</v>
      </c>
      <c r="W14" s="645">
        <f>'Week Ending 09-11-2015 '!W14+'Week Ending 09-18-2015'!S14</f>
        <v>44</v>
      </c>
      <c r="X14" s="645">
        <f>'Week Ending 09-11-2015 '!X14+'Week Ending 09-18-2015'!T14</f>
        <v>44</v>
      </c>
      <c r="Y14" s="646">
        <f>'Week Ending 09-11-2015 '!Y14+'Week Ending 09-18-2015'!U14</f>
        <v>0</v>
      </c>
    </row>
    <row r="15" spans="1:25" ht="30.6" customHeight="1" thickBot="1" x14ac:dyDescent="0.35">
      <c r="A15" s="461" t="s">
        <v>364</v>
      </c>
      <c r="B15" s="483" t="s">
        <v>358</v>
      </c>
      <c r="C15" s="484">
        <f>'Week Ending 09-11-2015 '!V15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647">
        <f>'Week Ending 09-11-2015 '!W15+'Week Ending 09-18-2015'!S15</f>
        <v>0</v>
      </c>
      <c r="X15" s="647">
        <f>'Week Ending 09-11-2015 '!X15+'Week Ending 09-18-2015'!T15</f>
        <v>0</v>
      </c>
      <c r="Y15" s="648">
        <f>'Week Ending 09-11-2015 '!Y15+'Week Ending 09-18-2015'!U15</f>
        <v>0</v>
      </c>
    </row>
    <row r="16" spans="1:25" ht="21.6" customHeight="1" thickBot="1" x14ac:dyDescent="0.35">
      <c r="A16" s="381" t="s">
        <v>153</v>
      </c>
      <c r="B16" s="365" t="s">
        <v>154</v>
      </c>
      <c r="C16" s="366">
        <f>'Week Ending 09-11-2015 '!V16</f>
        <v>0</v>
      </c>
      <c r="D16" s="417"/>
      <c r="E16" s="550"/>
      <c r="F16" s="550"/>
      <c r="G16" s="417">
        <v>2</v>
      </c>
      <c r="H16" s="550">
        <v>2</v>
      </c>
      <c r="I16" s="550"/>
      <c r="J16" s="417">
        <v>2</v>
      </c>
      <c r="K16" s="550">
        <v>2</v>
      </c>
      <c r="L16" s="550"/>
      <c r="M16" s="417">
        <v>0</v>
      </c>
      <c r="N16" s="550">
        <v>0</v>
      </c>
      <c r="O16" s="550"/>
      <c r="P16" s="417">
        <v>2</v>
      </c>
      <c r="Q16" s="550">
        <v>2</v>
      </c>
      <c r="R16" s="550"/>
      <c r="S16" s="316">
        <f t="shared" si="0"/>
        <v>6</v>
      </c>
      <c r="T16" s="316">
        <f t="shared" si="0"/>
        <v>6</v>
      </c>
      <c r="U16" s="316">
        <f t="shared" si="0"/>
        <v>0</v>
      </c>
      <c r="V16" s="367">
        <f t="shared" si="1"/>
        <v>0</v>
      </c>
      <c r="W16" s="651">
        <f>'Week Ending 09-11-2015 '!W16+'Week Ending 09-18-2015'!S16</f>
        <v>22</v>
      </c>
      <c r="X16" s="651">
        <f>'Week Ending 09-11-2015 '!X16+'Week Ending 09-18-2015'!T16</f>
        <v>22</v>
      </c>
      <c r="Y16" s="652">
        <f>'Week Ending 09-11-2015 '!Y16+'Week Ending 09-18-2015'!U16</f>
        <v>0</v>
      </c>
    </row>
    <row r="17" spans="1:25" ht="15.6" customHeight="1" thickBot="1" x14ac:dyDescent="0.35">
      <c r="A17" s="432" t="s">
        <v>2</v>
      </c>
      <c r="B17" s="433"/>
      <c r="C17" s="434">
        <f t="shared" ref="C17:Y17" si="2">SUM(C4:C16)</f>
        <v>0</v>
      </c>
      <c r="D17" s="435">
        <f t="shared" si="2"/>
        <v>66</v>
      </c>
      <c r="E17" s="454">
        <f t="shared" si="2"/>
        <v>62</v>
      </c>
      <c r="F17" s="435">
        <f t="shared" si="2"/>
        <v>3</v>
      </c>
      <c r="G17" s="435">
        <f t="shared" si="2"/>
        <v>49</v>
      </c>
      <c r="H17" s="455">
        <f t="shared" si="2"/>
        <v>46</v>
      </c>
      <c r="I17" s="456">
        <f t="shared" si="2"/>
        <v>3</v>
      </c>
      <c r="J17" s="456">
        <f t="shared" si="2"/>
        <v>300</v>
      </c>
      <c r="K17" s="454">
        <f t="shared" si="2"/>
        <v>107</v>
      </c>
      <c r="L17" s="435">
        <f t="shared" si="2"/>
        <v>0</v>
      </c>
      <c r="M17" s="435">
        <f t="shared" si="2"/>
        <v>38</v>
      </c>
      <c r="N17" s="454">
        <f t="shared" si="2"/>
        <v>229</v>
      </c>
      <c r="O17" s="435">
        <f t="shared" si="2"/>
        <v>0</v>
      </c>
      <c r="P17" s="435">
        <f t="shared" si="2"/>
        <v>28</v>
      </c>
      <c r="Q17" s="454">
        <f t="shared" si="2"/>
        <v>30</v>
      </c>
      <c r="R17" s="435">
        <f t="shared" si="2"/>
        <v>0</v>
      </c>
      <c r="S17" s="313">
        <f t="shared" si="2"/>
        <v>481</v>
      </c>
      <c r="T17" s="313">
        <f t="shared" si="2"/>
        <v>474</v>
      </c>
      <c r="U17" s="313">
        <f t="shared" si="2"/>
        <v>6</v>
      </c>
      <c r="V17" s="436">
        <f t="shared" si="2"/>
        <v>1</v>
      </c>
      <c r="W17" s="639">
        <f t="shared" si="2"/>
        <v>952</v>
      </c>
      <c r="X17" s="639">
        <f t="shared" si="2"/>
        <v>928</v>
      </c>
      <c r="Y17" s="640">
        <f t="shared" si="2"/>
        <v>25</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row>
    <row r="21" spans="1:25" x14ac:dyDescent="0.3">
      <c r="A21" s="8"/>
      <c r="C21" s="2"/>
      <c r="H21" s="2"/>
      <c r="I21" s="2"/>
      <c r="J21" s="2"/>
      <c r="W21" s="4"/>
      <c r="X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92" priority="2" operator="equal">
      <formula>0</formula>
    </cfRule>
  </conditionalFormatting>
  <conditionalFormatting sqref="V1:V17">
    <cfRule type="cellIs" dxfId="91" priority="1" operator="equal">
      <formula>0</formula>
    </cfRule>
  </conditionalFormatting>
  <pageMargins left="0.7" right="0.7" top="0.75" bottom="0.75" header="0.3" footer="0.3"/>
  <pageSetup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Week Ending 11-13-2015</vt:lpstr>
      <vt:lpstr>Week Ending 11-06-2015</vt:lpstr>
      <vt:lpstr>Week Ending 10-30-2015 </vt:lpstr>
      <vt:lpstr>Week Ending 10-23-2015</vt:lpstr>
      <vt:lpstr>Week Ending 10-16-2015 </vt:lpstr>
      <vt:lpstr>Week Ending 10-09-2015</vt:lpstr>
      <vt:lpstr>Week Ending 10-02-2015</vt:lpstr>
      <vt:lpstr>Week Ending 09-25-2015</vt:lpstr>
      <vt:lpstr>Week Ending 09-18-2015</vt:lpstr>
      <vt:lpstr>Week Ending 09-11-2015 </vt:lpstr>
      <vt:lpstr>Week Ending 09-04-2015 </vt:lpstr>
      <vt:lpstr>Week Ending 08-28-2015</vt:lpstr>
      <vt:lpstr>Week Ending 08-21-2015 </vt:lpstr>
      <vt:lpstr>Week Ending 08-14-2015  </vt:lpstr>
      <vt:lpstr>Week Ending 08-07-2015 </vt:lpstr>
      <vt:lpstr>Week Ending 07-31-2015</vt:lpstr>
      <vt:lpstr>Week Ending 07-24-2015</vt:lpstr>
      <vt:lpstr>Week Ending 07-17-2015</vt:lpstr>
      <vt:lpstr>Week Ending 07-10-2015</vt:lpstr>
      <vt:lpstr>Week Ending 07-03-2015</vt:lpstr>
      <vt:lpstr>Week Ending 06-26-2015</vt:lpstr>
      <vt:lpstr>Week Ending 06-19-2015</vt:lpstr>
      <vt:lpstr>Week Ending 06-12-2015</vt:lpstr>
      <vt:lpstr>Week Ending 06-05-2015</vt:lpstr>
      <vt:lpstr>Week Ending 05-29-2015</vt:lpstr>
      <vt:lpstr>Week Ending 05-22-2015</vt:lpstr>
      <vt:lpstr>Week Ending 05-15-2015</vt:lpstr>
      <vt:lpstr>Week Ending 05-08-2015</vt:lpstr>
      <vt:lpstr>Week Ending 05-01-2015</vt:lpstr>
      <vt:lpstr>Week Ending 04-24-2015</vt:lpstr>
      <vt:lpstr>Week Ending 04-17-2015</vt:lpstr>
      <vt:lpstr>Week Ending 04-10-2015  </vt:lpstr>
      <vt:lpstr>Week Ending 04-03-2015 </vt:lpstr>
      <vt:lpstr>Week Ending 3-27-2015</vt:lpstr>
      <vt:lpstr>Week Ending 3-20-2015</vt:lpstr>
      <vt:lpstr>Week Ending 3-13-2015</vt:lpstr>
      <vt:lpstr>Week Ending 3-06-2015</vt:lpstr>
      <vt:lpstr>CSL Summary</vt:lpstr>
      <vt:lpstr>Enrollment Issues_Aug-2015 </vt:lpstr>
      <vt:lpstr>Enrollment Issues_Nov-2015</vt:lpstr>
      <vt:lpstr>Enrollment Issues_Oct-2015 </vt:lpstr>
      <vt:lpstr>Enrollment Issues_Sept-2015 </vt:lpstr>
      <vt:lpstr>Enrollment Issues_July-2015 </vt:lpstr>
      <vt:lpstr>Enrollment Issues_June-2015</vt:lpstr>
      <vt:lpstr>Enrollment Issues_May-2015</vt:lpstr>
      <vt:lpstr>Enrollment Issues_April-2015</vt:lpstr>
      <vt:lpstr>Enrollment Issues_March -2015 </vt:lpstr>
      <vt:lpstr>Week Ending 2-27-2015</vt:lpstr>
      <vt:lpstr>Enrollment Issues_Feb-2015</vt:lpstr>
      <vt:lpstr>Week Ending 2-20-2015</vt:lpstr>
      <vt:lpstr>Week Ending 2-13-2015 </vt:lpstr>
      <vt:lpstr>Week Ending 2-6-2015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Weiner</dc:creator>
  <cp:lastModifiedBy>J. Weiner</cp:lastModifiedBy>
  <cp:lastPrinted>2015-02-03T19:34:45Z</cp:lastPrinted>
  <dcterms:created xsi:type="dcterms:W3CDTF">2015-02-03T16:15:12Z</dcterms:created>
  <dcterms:modified xsi:type="dcterms:W3CDTF">2015-11-13T12:26:19Z</dcterms:modified>
</cp:coreProperties>
</file>