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<sst xmlns="http://schemas.openxmlformats.org/spreadsheetml/2006/main" count="2116" uniqueCount="861">
  <si>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</si>
  <si>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</si>
  <si>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</si>
  <si>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</si>
  <si>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</si>
  <si>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</si>
  <si>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</si>
  <si>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</si>
  <si>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</si>
  <si>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</si>
  <si>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</si>
  <si>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</si>
  <si>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</si>
  <si>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</si>
  <si>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</si>
  <si>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</si>
  <si>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</si>
  <si>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</si>
  <si>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</si>
  <si>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</si>
  <si>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</si>
  <si>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</si>
  <si>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</si>
  <si>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</si>
  <si>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</si>
  <si>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</si>
  <si>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</si>
  <si>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</si>
  <si>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</si>
  <si>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</si>
  <si>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</si>
  <si>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</si>
  <si>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</si>
  <si>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</si>
  <si>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</si>
  <si>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</si>
  <si>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</si>
  <si>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</si>
  <si>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</si>
  <si>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</si>
  <si>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</si>
  <si>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</si>
  <si>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</si>
  <si>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</si>
  <si>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</si>
  <si>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</si>
  <si>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</si>
  <si>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</si>
  <si>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</si>
  <si>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</si>
  <si>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</si>
  <si>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</si>
  <si>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</si>
  <si>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</si>
  <si>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</si>
  <si>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</si>
  <si>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</si>
  <si>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</si>
  <si>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</si>
  <si>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</si>
  <si>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</si>
  <si>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</si>
  <si>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</si>
  <si>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</si>
  <si>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</si>
  <si>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</si>
  <si>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</si>
  <si>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</si>
  <si>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</si>
  <si>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</si>
  <si>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</si>
  <si>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</si>
  <si>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</si>
  <si>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</si>
  <si>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</si>
  <si>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</si>
  <si>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</si>
  <si>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</si>
  <si>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</si>
  <si>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</si>
  <si>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</si>
  <si>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</si>
  <si>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</si>
  <si>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</si>
  <si>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</si>
  <si>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</si>
  <si>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</si>
  <si>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</si>
  <si>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</si>
  <si>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</si>
  <si>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</si>
  <si>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</si>
  <si>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</si>
  <si>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</si>
  <si>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</si>
  <si>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</si>
  <si>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</si>
  <si>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</si>
  <si>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</si>
  <si>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</si>
  <si>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</si>
  <si>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</si>
  <si>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</si>
  <si>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</si>
  <si>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</si>
  <si>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</si>
  <si>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</si>
  <si>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</si>
  <si>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</si>
  <si>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</si>
  <si>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</si>
  <si>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</si>
  <si>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</si>
  <si>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</si>
  <si>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</si>
  <si>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</si>
  <si>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</si>
  <si>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</si>
  <si>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</si>
  <si>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</si>
  <si>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</si>
  <si>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</si>
  <si>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</si>
  <si>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</si>
  <si>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</si>
  <si>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</si>
  <si>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</si>
  <si>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</si>
  <si>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</si>
  <si>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</si>
  <si>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</si>
  <si>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</si>
  <si>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</si>
  <si>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</si>
  <si>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</si>
  <si>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</si>
  <si>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</si>
  <si>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</si>
  <si>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</si>
  <si>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</si>
  <si>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</si>
  <si>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</si>
  <si>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</si>
  <si>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</si>
  <si>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</si>
  <si>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</si>
  <si>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</si>
  <si>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</si>
  <si>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</si>
  <si>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</si>
  <si>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</si>
  <si>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</si>
  <si>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</si>
  <si>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</si>
  <si>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</si>
  <si>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</si>
  <si>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</si>
  <si>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</si>
  <si>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</si>
  <si>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</si>
  <si>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</si>
  <si>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</si>
  <si>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</si>
  <si>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</si>
  <si>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</si>
  <si>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</si>
  <si>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</si>
  <si>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</si>
  <si>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</si>
  <si>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</si>
  <si>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</si>
  <si>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</si>
  <si>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</si>
  <si>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</si>
  <si>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</si>
  <si>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</si>
  <si>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</si>
  <si>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</si>
  <si>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</si>
  <si>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</si>
  <si>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</si>
  <si>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</si>
  <si>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</si>
  <si>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</si>
  <si>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</si>
  <si>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</si>
  <si>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</si>
  <si>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</si>
  <si>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</si>
  <si>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</si>
  <si>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</si>
  <si>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</si>
  <si>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</si>
  <si>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</si>
  <si>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</si>
  <si>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</si>
  <si>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</si>
  <si>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</si>
  <si>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</si>
  <si>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</si>
  <si>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</si>
  <si>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</si>
  <si>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</si>
  <si>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</si>
  <si>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</si>
  <si>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</si>
  <si>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</si>
  <si>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</si>
  <si>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</si>
  <si>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</si>
  <si>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</si>
  <si>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</si>
  <si>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</si>
  <si>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</si>
  <si>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</si>
  <si>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</si>
  <si>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</si>
  <si>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</si>
  <si>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</si>
  <si>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</si>
  <si>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</si>
  <si>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</si>
  <si>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</si>
  <si>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</si>
  <si>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</si>
  <si>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</si>
  <si>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</si>
  <si>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</si>
  <si>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</si>
  <si>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</si>
  <si>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</si>
  <si>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</si>
  <si>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</si>
  <si>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</si>
  <si>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</si>
  <si>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</si>
  <si>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</si>
  <si>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</si>
  <si>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</si>
  <si>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</si>
  <si>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</si>
  <si>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</si>
  <si>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</si>
  <si>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</si>
  <si>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</si>
  <si>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</si>
  <si>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</si>
  <si>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</si>
  <si>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</si>
  <si>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</si>
  <si>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</si>
  <si>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</si>
  <si>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</si>
  <si>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</si>
  <si>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</si>
  <si>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</si>
  <si>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</si>
  <si>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</si>
  <si>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</si>
  <si>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</si>
  <si>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</si>
  <si>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</si>
  <si>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</si>
  <si>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</si>
  <si>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</si>
  <si>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</si>
  <si>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</si>
  <si>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</si>
  <si>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</si>
  <si>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</si>
  <si>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</si>
  <si>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</si>
  <si>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</si>
  <si>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</si>
  <si>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</si>
  <si>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</si>
  <si>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</si>
  <si>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</si>
  <si>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</si>
  <si>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</si>
  <si>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</si>
  <si>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</si>
  <si>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</si>
  <si>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</si>
  <si>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</si>
  <si>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</si>
  <si>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</si>
  <si>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</si>
  <si>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</si>
  <si>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</si>
  <si>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</si>
  <si>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</si>
  <si>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</si>
  <si>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</si>
  <si>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</si>
  <si>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</si>
  <si>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</si>
  <si>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</si>
  <si>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</si>
  <si>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</si>
  <si>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</si>
  <si>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</si>
  <si>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</si>
  <si>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</si>
  <si>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</si>
  <si>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</si>
  <si>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</si>
  <si>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</si>
  <si>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</si>
  <si>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</si>
  <si>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</si>
  <si>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</si>
  <si>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</si>
  <si>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</si>
  <si>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</si>
  <si>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</si>
  <si>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</si>
  <si>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</si>
  <si>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</si>
  <si>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</si>
  <si>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</si>
  <si>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</si>
  <si>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</si>
  <si>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</si>
  <si>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</si>
  <si>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</si>
  <si>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</si>
  <si>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</si>
  <si>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</si>
  <si>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</si>
  <si>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</si>
  <si>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</si>
  <si>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</si>
  <si>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</si>
  <si>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</si>
  <si>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</si>
  <si>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</si>
  <si>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</si>
  <si>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</si>
  <si>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</si>
  <si>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</si>
  <si>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</si>
  <si>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</si>
  <si>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</si>
  <si>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</si>
  <si>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</si>
  <si>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</si>
  <si>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</si>
  <si>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</si>
  <si>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</si>
  <si>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</si>
  <si>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</si>
  <si>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</si>
  <si>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</si>
  <si>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</si>
  <si>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</si>
  <si>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</si>
  <si>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</si>
  <si>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</si>
  <si>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</si>
  <si>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</si>
  <si>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</si>
  <si>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</si>
  <si>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</si>
  <si>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</si>
  <si>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</si>
  <si>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</si>
  <si>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</si>
  <si>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</si>
  <si>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</si>
  <si>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</si>
  <si>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</si>
  <si>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</si>
  <si>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</si>
  <si>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</si>
  <si>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</si>
  <si>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</si>
  <si>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</si>
  <si>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</si>
  <si>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</si>
  <si>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</si>
  <si>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</si>
  <si>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</si>
  <si>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</si>
  <si>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</si>
  <si>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</si>
  <si>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</si>
  <si>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</si>
  <si>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</si>
  <si>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</si>
  <si>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</si>
  <si>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</si>
  <si>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</si>
  <si>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</si>
  <si>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</si>
  <si>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</si>
  <si>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187522</t>
  </si>
  <si>
    <t>08-SEP-15</t>
  </si>
  <si>
    <t>-1345410514200559616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</si>
  <si>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</si>
  <si>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</si>
  <si>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</si>
  <si>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</si>
  <si>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</si>
  <si>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</si>
  <si>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</si>
  <si>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</si>
  <si>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</si>
  <si>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</si>
  <si>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</si>
  <si>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</si>
  <si>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</si>
  <si>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</si>
  <si>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</si>
  <si>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</si>
  <si>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</si>
  <si>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</si>
  <si>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</si>
  <si>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</si>
  <si>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</si>
  <si>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</si>
  <si>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</si>
  <si>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</si>
  <si>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</si>
  <si>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</si>
  <si>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</si>
  <si>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</si>
  <si>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</si>
  <si>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</si>
  <si>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</si>
  <si>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ULASNO01_CSR</t>
  </si>
  <si>
    <t>sherry_buck1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</si>
  <si>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</si>
  <si>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</si>
  <si>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</si>
  <si>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</si>
  <si>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</si>
  <si>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</si>
  <si>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</si>
  <si>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</si>
  <si>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</si>
  <si>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</si>
  <si>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</si>
  <si>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</si>
  <si>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almonroe</t>
  </si>
  <si>
    <t>alice.hackett</t>
  </si>
  <si>
    <t>DESGAB_CSR</t>
  </si>
  <si>
    <t>NAQTIT01_CSR</t>
  </si>
  <si>
    <t>ataklti.gebremedhin</t>
  </si>
  <si>
    <t>fredy.ortega</t>
  </si>
  <si>
    <t>05-DEC-15</t>
  </si>
  <si>
    <t>-4488866841573195776</t>
  </si>
  <si>
    <t>207731</t>
  </si>
  <si>
    <t>05-DEC-2015:08:50:07</t>
  </si>
  <si>
    <t>207874</t>
  </si>
  <si>
    <t>04-DEC-15</t>
  </si>
  <si>
    <t>eross1@lchcnetwork.org</t>
  </si>
  <si>
    <t>207900</t>
  </si>
  <si>
    <t>rdtre2015</t>
  </si>
  <si>
    <t>207904</t>
  </si>
  <si>
    <t>207912</t>
  </si>
  <si>
    <t>RACMCG01_CSR</t>
  </si>
  <si>
    <t>207913</t>
  </si>
  <si>
    <t>kammy.brown</t>
  </si>
  <si>
    <t>207917</t>
  </si>
  <si>
    <t>kermit_gray@yahoo.com</t>
  </si>
  <si>
    <t>207919</t>
  </si>
  <si>
    <t>ranoia01</t>
  </si>
  <si>
    <t>207716</t>
  </si>
  <si>
    <t>QuickShopping</t>
  </si>
  <si>
    <t>parrishthom64@gmail.com</t>
  </si>
  <si>
    <t>207948</t>
  </si>
  <si>
    <t>hcrcaseworker</t>
  </si>
  <si>
    <t>28593920</t>
  </si>
  <si>
    <t>28594003</t>
  </si>
  <si>
    <t>28595235</t>
  </si>
  <si>
    <t>28595264</t>
  </si>
  <si>
    <t>207722</t>
  </si>
  <si>
    <t>starrmcgee</t>
  </si>
  <si>
    <t>207726</t>
  </si>
  <si>
    <t>Sauce_123</t>
  </si>
  <si>
    <t>207958</t>
  </si>
  <si>
    <t>QUANDA202</t>
  </si>
  <si>
    <t>207960</t>
  </si>
  <si>
    <t>Anafuentes71</t>
  </si>
  <si>
    <t>207961</t>
  </si>
  <si>
    <t>207962</t>
  </si>
  <si>
    <t>207964</t>
  </si>
  <si>
    <t>cbolden2083</t>
  </si>
  <si>
    <t>207988</t>
  </si>
  <si>
    <t>207752</t>
  </si>
  <si>
    <t>28609024</t>
  </si>
  <si>
    <t>28609061</t>
  </si>
  <si>
    <t>28609089</t>
  </si>
  <si>
    <t>28609117</t>
  </si>
  <si>
    <t>apatterson89</t>
  </si>
  <si>
    <t>208385</t>
  </si>
  <si>
    <t>06-DEC-15</t>
  </si>
  <si>
    <t>austinjbohn@gmail.com</t>
  </si>
  <si>
    <t>208131</t>
  </si>
  <si>
    <t>yarsam83@yahoo.com</t>
  </si>
  <si>
    <t>208386</t>
  </si>
  <si>
    <t>willdabeast32@aol.com</t>
  </si>
  <si>
    <t>208136</t>
  </si>
  <si>
    <t>207605</t>
  </si>
  <si>
    <t>207606</t>
  </si>
  <si>
    <t>207645</t>
  </si>
  <si>
    <t>dominique.bell</t>
  </si>
  <si>
    <t>207608</t>
  </si>
  <si>
    <t>tynee.bratton</t>
  </si>
  <si>
    <t>207646</t>
  </si>
  <si>
    <t>dana.bundy</t>
  </si>
  <si>
    <t>207607</t>
  </si>
  <si>
    <t>colette.briggs</t>
  </si>
  <si>
    <t>207610</t>
  </si>
  <si>
    <t>latonya.kyler</t>
  </si>
  <si>
    <t>207648</t>
  </si>
  <si>
    <t>yemi.geteye</t>
  </si>
  <si>
    <t>207611</t>
  </si>
  <si>
    <t>207652</t>
  </si>
  <si>
    <t>207653</t>
  </si>
  <si>
    <t>207655</t>
  </si>
  <si>
    <t>joseph.andargie</t>
  </si>
  <si>
    <t>207651</t>
  </si>
  <si>
    <t>207654</t>
  </si>
  <si>
    <t>kimberly.freeman</t>
  </si>
  <si>
    <t>207650</t>
  </si>
  <si>
    <t>elsa.teklehymanot</t>
  </si>
  <si>
    <t>207613</t>
  </si>
  <si>
    <t>207642</t>
  </si>
  <si>
    <t>207612</t>
  </si>
  <si>
    <t>207872</t>
  </si>
  <si>
    <t>orellanan@hotmail.com</t>
  </si>
  <si>
    <t>207615</t>
  </si>
  <si>
    <t>207873</t>
  </si>
  <si>
    <t>gossipgirlz4@yahoo.com</t>
  </si>
  <si>
    <t>207659</t>
  </si>
  <si>
    <t>morgan.m.gerard@gmail.com</t>
  </si>
  <si>
    <t>207876</t>
  </si>
  <si>
    <t>207877</t>
  </si>
  <si>
    <t>207879</t>
  </si>
  <si>
    <t>207657</t>
  </si>
  <si>
    <t>207875</t>
  </si>
  <si>
    <t>nydia.lucumi</t>
  </si>
  <si>
    <t>207661</t>
  </si>
  <si>
    <t>207660</t>
  </si>
  <si>
    <t>207880</t>
  </si>
  <si>
    <t>207663</t>
  </si>
  <si>
    <t>207883</t>
  </si>
  <si>
    <t>207665</t>
  </si>
  <si>
    <t>207884</t>
  </si>
  <si>
    <t>207664</t>
  </si>
  <si>
    <t>cecilia.holman</t>
  </si>
  <si>
    <t>207662</t>
  </si>
  <si>
    <t>207878</t>
  </si>
  <si>
    <t>207888</t>
  </si>
  <si>
    <t>207889</t>
  </si>
  <si>
    <t>207887</t>
  </si>
  <si>
    <t>patrick.belizaire2</t>
  </si>
  <si>
    <t>207670</t>
  </si>
  <si>
    <t>207671</t>
  </si>
  <si>
    <t>STEBROW_CSR</t>
  </si>
  <si>
    <t>207890</t>
  </si>
  <si>
    <t>mcottrell3085@gmail.com</t>
  </si>
  <si>
    <t>207672</t>
  </si>
  <si>
    <t>valbell5_CSR</t>
  </si>
  <si>
    <t>207666</t>
  </si>
  <si>
    <t>kalise.robinson</t>
  </si>
  <si>
    <t>207892</t>
  </si>
  <si>
    <t>rhaferdjd10</t>
  </si>
  <si>
    <t>207673</t>
  </si>
  <si>
    <t>207676</t>
  </si>
  <si>
    <t>heather20@gmail.com</t>
  </si>
  <si>
    <t>207675</t>
  </si>
  <si>
    <t>207894</t>
  </si>
  <si>
    <t>brockman@dukes.jmu.edu</t>
  </si>
  <si>
    <t>207891</t>
  </si>
  <si>
    <t>207893</t>
  </si>
  <si>
    <t>207895</t>
  </si>
  <si>
    <t>207897</t>
  </si>
  <si>
    <t>kelbel_54@hotmail.com</t>
  </si>
  <si>
    <t>207679</t>
  </si>
  <si>
    <t>207677</t>
  </si>
  <si>
    <t>dominique.hill</t>
  </si>
  <si>
    <t>207898</t>
  </si>
  <si>
    <t>peeplescathryn06@gmail.com</t>
  </si>
  <si>
    <t>207680</t>
  </si>
  <si>
    <t>jainababla@gmail.com</t>
  </si>
  <si>
    <t>207899</t>
  </si>
  <si>
    <t>207678</t>
  </si>
  <si>
    <t>207681</t>
  </si>
  <si>
    <t>iainmadams@gmail.com</t>
  </si>
  <si>
    <t>207901</t>
  </si>
  <si>
    <t>bbaggatts@gmail.com</t>
  </si>
  <si>
    <t>207896</t>
  </si>
  <si>
    <t>207683</t>
  </si>
  <si>
    <t>evans_bernard@yahoo.com</t>
  </si>
  <si>
    <t>207902</t>
  </si>
  <si>
    <t>207903</t>
  </si>
  <si>
    <t>207684</t>
  </si>
  <si>
    <t>207906</t>
  </si>
  <si>
    <t>207907</t>
  </si>
  <si>
    <t>MARSTR01_CSR</t>
  </si>
  <si>
    <t>207686</t>
  </si>
  <si>
    <t>207682</t>
  </si>
  <si>
    <t>207685</t>
  </si>
  <si>
    <t>207909</t>
  </si>
  <si>
    <t>wnance@gmail.com</t>
  </si>
  <si>
    <t>207910</t>
  </si>
  <si>
    <t>ericaelee@yahoo.com</t>
  </si>
  <si>
    <t>207911</t>
  </si>
  <si>
    <t>Antonio.007</t>
  </si>
  <si>
    <t>207688</t>
  </si>
  <si>
    <t>207914</t>
  </si>
  <si>
    <t>bondrichards89@gmail.com</t>
  </si>
  <si>
    <t>207915</t>
  </si>
  <si>
    <t>207690</t>
  </si>
  <si>
    <t>aqueelah1128@gmail.com</t>
  </si>
  <si>
    <t>207691</t>
  </si>
  <si>
    <t>romerosergio202.sr@gmail.com</t>
  </si>
  <si>
    <t>207918</t>
  </si>
  <si>
    <t>george.j.neu@hotmail.com</t>
  </si>
  <si>
    <t>207698</t>
  </si>
  <si>
    <t>brencyelocke@gmail.com</t>
  </si>
  <si>
    <t>207695</t>
  </si>
  <si>
    <t>207920</t>
  </si>
  <si>
    <t>207700</t>
  </si>
  <si>
    <t>rrh197837@gmail.com</t>
  </si>
  <si>
    <t>207696</t>
  </si>
  <si>
    <t>207699</t>
  </si>
  <si>
    <t>207697</t>
  </si>
  <si>
    <t>207921</t>
  </si>
  <si>
    <t>207922</t>
  </si>
  <si>
    <t>marlinstanley@gmail.com</t>
  </si>
  <si>
    <t>207702</t>
  </si>
  <si>
    <t>DANOLI01_CSR</t>
  </si>
  <si>
    <t>207701</t>
  </si>
  <si>
    <t>207923</t>
  </si>
  <si>
    <t>207703</t>
  </si>
  <si>
    <t>207705</t>
  </si>
  <si>
    <t>vapaige07@yahoo.com</t>
  </si>
  <si>
    <t>207704</t>
  </si>
  <si>
    <t>207927</t>
  </si>
  <si>
    <t>207925</t>
  </si>
  <si>
    <t>207930</t>
  </si>
  <si>
    <t>charles.green020360@gmail.com</t>
  </si>
  <si>
    <t>207926</t>
  </si>
  <si>
    <t>207929</t>
  </si>
  <si>
    <t>207706</t>
  </si>
  <si>
    <t>207931</t>
  </si>
  <si>
    <t>207708</t>
  </si>
  <si>
    <t>priscillaskye15@gmail.com</t>
  </si>
  <si>
    <t>207707</t>
  </si>
  <si>
    <t>207932</t>
  </si>
  <si>
    <t>207710</t>
  </si>
  <si>
    <t>anabayona25@gmail.com</t>
  </si>
  <si>
    <t>207711</t>
  </si>
  <si>
    <t>shawtii_badd_08@yahoo.com</t>
  </si>
  <si>
    <t>207709</t>
  </si>
  <si>
    <t>207933</t>
  </si>
  <si>
    <t>207712</t>
  </si>
  <si>
    <t>207935</t>
  </si>
  <si>
    <t>207713</t>
  </si>
  <si>
    <t>207936</t>
  </si>
  <si>
    <t>207714</t>
  </si>
  <si>
    <t>207934</t>
  </si>
  <si>
    <t>207937</t>
  </si>
  <si>
    <t>207715</t>
  </si>
  <si>
    <t>207609</t>
  </si>
  <si>
    <t>207938</t>
  </si>
  <si>
    <t>207940</t>
  </si>
  <si>
    <t>207941</t>
  </si>
  <si>
    <t>menendezdora67@gmail.com</t>
  </si>
  <si>
    <t>207718</t>
  </si>
  <si>
    <t>johnson.latecia85@gmail.com</t>
  </si>
  <si>
    <t>207945</t>
  </si>
  <si>
    <t>heromsloe@gmail.com</t>
  </si>
  <si>
    <t>207944</t>
  </si>
  <si>
    <t>207947</t>
  </si>
  <si>
    <t>robin.s.mckinney@gmail.com</t>
  </si>
  <si>
    <t>207951</t>
  </si>
  <si>
    <t>207720</t>
  </si>
  <si>
    <t>mountpaulnj@cs.com</t>
  </si>
  <si>
    <t>28593664</t>
  </si>
  <si>
    <t>28593699</t>
  </si>
  <si>
    <t>28593734</t>
  </si>
  <si>
    <t>28593780</t>
  </si>
  <si>
    <t>28593826</t>
  </si>
  <si>
    <t>28593861</t>
  </si>
  <si>
    <t>28593896</t>
  </si>
  <si>
    <t>28594432</t>
  </si>
  <si>
    <t>28593957</t>
  </si>
  <si>
    <t>28594688</t>
  </si>
  <si>
    <t>28594944</t>
  </si>
  <si>
    <t>28594187</t>
  </si>
  <si>
    <t>28594233</t>
  </si>
  <si>
    <t>28594723</t>
  </si>
  <si>
    <t>28595200</t>
  </si>
  <si>
    <t>28594979</t>
  </si>
  <si>
    <t>28594467</t>
  </si>
  <si>
    <t>28595456</t>
  </si>
  <si>
    <t>28594032</t>
  </si>
  <si>
    <t>28594283</t>
  </si>
  <si>
    <t>28594502</t>
  </si>
  <si>
    <t>28594758</t>
  </si>
  <si>
    <t>28595491</t>
  </si>
  <si>
    <t>28595025</t>
  </si>
  <si>
    <t>28594318</t>
  </si>
  <si>
    <t>207721</t>
  </si>
  <si>
    <t>28594793</t>
  </si>
  <si>
    <t>28594531</t>
  </si>
  <si>
    <t>28595293</t>
  </si>
  <si>
    <t>28595054</t>
  </si>
  <si>
    <t>28595531</t>
  </si>
  <si>
    <t>28595572</t>
  </si>
  <si>
    <t>207953</t>
  </si>
  <si>
    <t>207954</t>
  </si>
  <si>
    <t>anita_r_boon@yahoo.com</t>
  </si>
  <si>
    <t>207723</t>
  </si>
  <si>
    <t>sharonwildyfitz@hotmail.com</t>
  </si>
  <si>
    <t>207724</t>
  </si>
  <si>
    <t>toymolina@gmail.com</t>
  </si>
  <si>
    <t>207955</t>
  </si>
  <si>
    <t>erik.dellums@gmail.com</t>
  </si>
  <si>
    <t>207725</t>
  </si>
  <si>
    <t>crystaljdj@gmail.com</t>
  </si>
  <si>
    <t>207727</t>
  </si>
  <si>
    <t>matthewharnden@ymail.com</t>
  </si>
  <si>
    <t>207728</t>
  </si>
  <si>
    <t>moorelatese@gmail.com</t>
  </si>
  <si>
    <t>207729</t>
  </si>
  <si>
    <t>dauniquec@gmail.com</t>
  </si>
  <si>
    <t>207730</t>
  </si>
  <si>
    <t>207732</t>
  </si>
  <si>
    <t>207956</t>
  </si>
  <si>
    <t>207733</t>
  </si>
  <si>
    <t>207957</t>
  </si>
  <si>
    <t>frank.villalta</t>
  </si>
  <si>
    <t>207736</t>
  </si>
  <si>
    <t>reginald.harrison</t>
  </si>
  <si>
    <t>207959</t>
  </si>
  <si>
    <t>jrokconcert@gmail.com</t>
  </si>
  <si>
    <t>207737</t>
  </si>
  <si>
    <t>n.goshtigian@gmail.com</t>
  </si>
  <si>
    <t>207738</t>
  </si>
  <si>
    <t>207739</t>
  </si>
  <si>
    <t>207741</t>
  </si>
  <si>
    <t>207963</t>
  </si>
  <si>
    <t>207966</t>
  </si>
  <si>
    <t>207743</t>
  </si>
  <si>
    <t>207968</t>
  </si>
  <si>
    <t>207744</t>
  </si>
  <si>
    <t>207969</t>
  </si>
  <si>
    <t>207746</t>
  </si>
  <si>
    <t>207972</t>
  </si>
  <si>
    <t>Randolphsj</t>
  </si>
  <si>
    <t>207971</t>
  </si>
  <si>
    <t>207973</t>
  </si>
  <si>
    <t>207970</t>
  </si>
  <si>
    <t>diane.morris</t>
  </si>
  <si>
    <t>207974</t>
  </si>
  <si>
    <t>207747</t>
  </si>
  <si>
    <t>207975</t>
  </si>
  <si>
    <t>207976</t>
  </si>
  <si>
    <t>207749</t>
  </si>
  <si>
    <t>lsr9800@yahoo.com</t>
  </si>
  <si>
    <t>207979</t>
  </si>
  <si>
    <t>207981</t>
  </si>
  <si>
    <t>207978</t>
  </si>
  <si>
    <t>207980</t>
  </si>
  <si>
    <t>207983</t>
  </si>
  <si>
    <t>cshaw@longandfoster.com</t>
  </si>
  <si>
    <t>207982</t>
  </si>
  <si>
    <t>207984</t>
  </si>
  <si>
    <t>207751</t>
  </si>
  <si>
    <t>207985</t>
  </si>
  <si>
    <t>207986</t>
  </si>
  <si>
    <t>207991</t>
  </si>
  <si>
    <t>207753</t>
  </si>
  <si>
    <t>dorenda.lewis</t>
  </si>
  <si>
    <t>207754</t>
  </si>
  <si>
    <t>207989</t>
  </si>
  <si>
    <t>207993</t>
  </si>
  <si>
    <t>207992</t>
  </si>
  <si>
    <t>207994</t>
  </si>
  <si>
    <t>joshuajackson1125@gmail.com</t>
  </si>
  <si>
    <t>207995</t>
  </si>
  <si>
    <t>troy.leckliter@gmail.com</t>
  </si>
  <si>
    <t>207996</t>
  </si>
  <si>
    <t>bysmcm@msn.com</t>
  </si>
  <si>
    <t>207997</t>
  </si>
  <si>
    <t>garyvjohnson@yahoo.com</t>
  </si>
  <si>
    <t>207755</t>
  </si>
  <si>
    <t>janaipinkney@gmail.com</t>
  </si>
  <si>
    <t>207998</t>
  </si>
  <si>
    <t>cjosephinecox@gmail.com</t>
  </si>
  <si>
    <t>207999</t>
  </si>
  <si>
    <t>maiar.holland@gmail.com</t>
  </si>
  <si>
    <t>208128</t>
  </si>
  <si>
    <t>swtaylorlockhart@aol.com</t>
  </si>
  <si>
    <t>208384</t>
  </si>
  <si>
    <t>webcrayon</t>
  </si>
  <si>
    <t>208129</t>
  </si>
  <si>
    <t>cdav2008@gmail.com</t>
  </si>
  <si>
    <t>208130</t>
  </si>
  <si>
    <t>makeba.duncan@yahoo.com</t>
  </si>
  <si>
    <t>208387</t>
  </si>
  <si>
    <t>glennhraza@gmail.com</t>
  </si>
  <si>
    <t>208388</t>
  </si>
  <si>
    <t>chris_macfadden@yahoo.com</t>
  </si>
  <si>
    <t>208390</t>
  </si>
  <si>
    <t>nina.davachi@gmail.com</t>
  </si>
  <si>
    <t>208132</t>
  </si>
  <si>
    <t>ann.reavis@gmail.com</t>
  </si>
  <si>
    <t>208391</t>
  </si>
  <si>
    <t>hollidominga@yahoo.com</t>
  </si>
  <si>
    <t>208133</t>
  </si>
  <si>
    <t>jared.m.lewis@hotmail.com</t>
  </si>
  <si>
    <t>208392</t>
  </si>
  <si>
    <t>wcnewman3@gmail.com</t>
  </si>
  <si>
    <t>208134</t>
  </si>
  <si>
    <t>radigya@gmail.com</t>
  </si>
  <si>
    <t>208135</t>
  </si>
  <si>
    <t>insured-1</t>
  </si>
  <si>
    <t>208394</t>
  </si>
  <si>
    <t>lenysi4kaaa@gmail.com</t>
  </si>
  <si>
    <t>208137</t>
  </si>
  <si>
    <t>mkhowerton@gmail.com</t>
  </si>
  <si>
    <t>165085</t>
  </si>
  <si>
    <t>15-JUN-15</t>
  </si>
  <si>
    <t>-825610258956156928</t>
  </si>
  <si>
    <t>168037</t>
  </si>
  <si>
    <t>26-JUN-15</t>
  </si>
  <si>
    <t>-3991325924355211264</t>
  </si>
  <si>
    <t>194650</t>
  </si>
  <si>
    <t>14-OCT-15</t>
  </si>
  <si>
    <t>6048826623069782016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</si>
  <si>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</si>
  <si>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</si>
  <si>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</si>
  <si>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</si>
  <si>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</si>
  <si>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</si>
  <si>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</si>
  <si>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</si>
  <si>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</si>
  <si>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</si>
  <si>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</si>
  <si>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</si>
  <si>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205391</t>
  </si>
  <si>
    <t>20-NOV-15</t>
  </si>
  <si>
    <t>-2009429638031343616</t>
  </si>
  <si>
    <t>205488</t>
  </si>
  <si>
    <t>23-NOV-15</t>
  </si>
  <si>
    <t>-5173938451979960320</t>
  </si>
  <si>
    <t>206389</t>
  </si>
  <si>
    <t>25-NOV-15</t>
  </si>
  <si>
    <t>-8419583527477051392</t>
  </si>
  <si>
    <t>207412</t>
  </si>
  <si>
    <t>02-DEC-15</t>
  </si>
  <si>
    <t>7613156379171225600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</si>
</sst>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ColWidth="9.140625" defaultRowHeight="15" x14ac:dyDescent="0.25"/>
  <cols>
    <col min="1" max="1" width="31.7109375" style="27" customWidth="1"/>
    <col min="2" max="2" width="25.140625" style="27" bestFit="1" customWidth="1"/>
    <col min="3" max="3" width="28" style="27" customWidth="1"/>
    <col min="4" max="5" width="27.7109375" style="27" bestFit="1" customWidth="1"/>
    <col min="6" max="6" width="29.28515625" style="27" bestFit="1" customWidth="1"/>
    <col min="7" max="7" width="20.5703125" style="27" bestFit="1" customWidth="1"/>
    <col min="8" max="16384" width="9.140625" style="27"/>
  </cols>
  <sheetData>
    <row r="1" spans="1:7" x14ac:dyDescent="0.25">
      <c r="A1" s="25" t="s">
        <v>6</v>
      </c>
      <c r="B1" s="25" t="s">
        <v>0</v>
      </c>
      <c r="C1" s="25" t="s">
        <v>2</v>
      </c>
      <c r="D1" s="25" t="s">
        <v>1</v>
      </c>
      <c r="E1" s="25" t="s">
        <v>3</v>
      </c>
      <c r="F1" s="25" t="s">
        <v>15</v>
      </c>
      <c r="G1" s="26" t="s">
        <v>68</v>
      </c>
    </row>
    <row r="2" spans="1:7" x14ac:dyDescent="0.25">
      <c r="A2" s="27" t="s">
        <v>450</v>
      </c>
      <c r="B2" s="27" t="s">
        <v>356</v>
      </c>
      <c r="C2" s="27" t="s">
        <v>451</v>
      </c>
      <c r="D2" s="27" t="s">
        <v>452</v>
      </c>
      <c r="E2" s="27" t="s">
        <v>77</v>
      </c>
      <c r="F2" s="27" t="s">
        <v>13</v>
      </c>
      <c r="G2" s="27" t="s">
        <v>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:D31"/>
    </sheetView>
  </sheetViews>
  <sheetFormatPr defaultColWidth="9.140625" defaultRowHeight="15" x14ac:dyDescent="0.25"/>
  <cols>
    <col min="1" max="1" width="35.28515625" style="27" customWidth="1"/>
    <col min="2" max="2" width="17" style="27" bestFit="1" customWidth="1"/>
    <col min="3" max="3" width="27.7109375" style="27" bestFit="1" customWidth="1"/>
    <col min="4" max="4" width="20.42578125" style="27" bestFit="1" customWidth="1"/>
    <col min="5" max="16384" width="9.140625" style="27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384</v>
      </c>
      <c r="B2" s="27" t="s">
        <v>454</v>
      </c>
      <c r="C2" s="27" t="s">
        <v>77</v>
      </c>
      <c r="D2" s="27" t="s">
        <v>455</v>
      </c>
    </row>
    <row r="3" spans="1:4" x14ac:dyDescent="0.25">
      <c r="A3" s="27" t="s">
        <v>456</v>
      </c>
      <c r="B3" s="27" t="s">
        <v>457</v>
      </c>
      <c r="C3" s="27" t="s">
        <v>77</v>
      </c>
      <c r="D3" s="27" t="s">
        <v>455</v>
      </c>
    </row>
    <row r="4" spans="1:4" x14ac:dyDescent="0.25">
      <c r="A4" s="27" t="s">
        <v>458</v>
      </c>
      <c r="B4" s="27" t="s">
        <v>459</v>
      </c>
      <c r="C4" s="27" t="s">
        <v>77</v>
      </c>
      <c r="D4" s="27" t="s">
        <v>455</v>
      </c>
    </row>
    <row r="5" spans="1:4" x14ac:dyDescent="0.25">
      <c r="A5" s="27" t="s">
        <v>431</v>
      </c>
      <c r="B5" s="27" t="s">
        <v>460</v>
      </c>
      <c r="C5" s="27" t="s">
        <v>77</v>
      </c>
      <c r="D5" s="27" t="s">
        <v>455</v>
      </c>
    </row>
    <row r="6" spans="1:4" x14ac:dyDescent="0.25">
      <c r="A6" s="27" t="s">
        <v>461</v>
      </c>
      <c r="B6" s="27" t="s">
        <v>462</v>
      </c>
      <c r="C6" s="27" t="s">
        <v>77</v>
      </c>
      <c r="D6" s="27" t="s">
        <v>455</v>
      </c>
    </row>
    <row r="7" spans="1:4" x14ac:dyDescent="0.25">
      <c r="A7" s="27" t="s">
        <v>463</v>
      </c>
      <c r="B7" s="27" t="s">
        <v>464</v>
      </c>
      <c r="C7" s="27" t="s">
        <v>77</v>
      </c>
      <c r="D7" s="27" t="s">
        <v>455</v>
      </c>
    </row>
    <row r="8" spans="1:4" x14ac:dyDescent="0.25">
      <c r="A8" s="27" t="s">
        <v>465</v>
      </c>
      <c r="B8" s="27" t="s">
        <v>466</v>
      </c>
      <c r="C8" s="27" t="s">
        <v>77</v>
      </c>
      <c r="D8" s="27" t="s">
        <v>455</v>
      </c>
    </row>
    <row r="9" spans="1:4" x14ac:dyDescent="0.25">
      <c r="A9" s="27" t="s">
        <v>467</v>
      </c>
      <c r="B9" s="27" t="s">
        <v>468</v>
      </c>
      <c r="C9" s="27" t="s">
        <v>469</v>
      </c>
      <c r="D9" s="27" t="s">
        <v>455</v>
      </c>
    </row>
    <row r="10" spans="1:4" x14ac:dyDescent="0.25">
      <c r="A10" s="27" t="s">
        <v>470</v>
      </c>
      <c r="B10" s="27" t="s">
        <v>471</v>
      </c>
      <c r="C10" s="27" t="s">
        <v>77</v>
      </c>
      <c r="D10" s="27" t="s">
        <v>455</v>
      </c>
    </row>
    <row r="11" spans="1:4" x14ac:dyDescent="0.25">
      <c r="A11" s="27" t="s">
        <v>472</v>
      </c>
      <c r="B11" s="27" t="s">
        <v>473</v>
      </c>
      <c r="C11" s="27" t="s">
        <v>395</v>
      </c>
      <c r="D11" s="27" t="s">
        <v>455</v>
      </c>
    </row>
    <row r="12" spans="1:4" x14ac:dyDescent="0.25">
      <c r="A12" s="27" t="s">
        <v>472</v>
      </c>
      <c r="B12" s="27" t="s">
        <v>474</v>
      </c>
      <c r="C12" s="27" t="s">
        <v>395</v>
      </c>
      <c r="D12" s="27" t="s">
        <v>455</v>
      </c>
    </row>
    <row r="13" spans="1:4" x14ac:dyDescent="0.25">
      <c r="A13" s="27" t="s">
        <v>472</v>
      </c>
      <c r="B13" s="27" t="s">
        <v>475</v>
      </c>
      <c r="C13" s="27" t="s">
        <v>395</v>
      </c>
      <c r="D13" s="27" t="s">
        <v>455</v>
      </c>
    </row>
    <row r="14" spans="1:4" x14ac:dyDescent="0.25">
      <c r="A14" s="27" t="s">
        <v>472</v>
      </c>
      <c r="B14" s="27" t="s">
        <v>476</v>
      </c>
      <c r="C14" s="27" t="s">
        <v>395</v>
      </c>
      <c r="D14" s="27" t="s">
        <v>455</v>
      </c>
    </row>
    <row r="15" spans="1:4" x14ac:dyDescent="0.25">
      <c r="A15" s="27" t="s">
        <v>430</v>
      </c>
      <c r="B15" s="27" t="s">
        <v>477</v>
      </c>
      <c r="C15" s="27" t="s">
        <v>77</v>
      </c>
      <c r="D15" s="27" t="s">
        <v>455</v>
      </c>
    </row>
    <row r="16" spans="1:4" x14ac:dyDescent="0.25">
      <c r="A16" s="27" t="s">
        <v>478</v>
      </c>
      <c r="B16" s="27" t="s">
        <v>479</v>
      </c>
      <c r="C16" s="27" t="s">
        <v>77</v>
      </c>
      <c r="D16" s="27" t="s">
        <v>455</v>
      </c>
    </row>
    <row r="17" spans="1:4" x14ac:dyDescent="0.25">
      <c r="A17" s="27" t="s">
        <v>480</v>
      </c>
      <c r="B17" s="27" t="s">
        <v>481</v>
      </c>
      <c r="C17" s="27" t="s">
        <v>77</v>
      </c>
      <c r="D17" s="27" t="s">
        <v>450</v>
      </c>
    </row>
    <row r="18" spans="1:4" x14ac:dyDescent="0.25">
      <c r="A18" s="27" t="s">
        <v>482</v>
      </c>
      <c r="B18" s="27" t="s">
        <v>483</v>
      </c>
      <c r="C18" s="27" t="s">
        <v>77</v>
      </c>
      <c r="D18" s="27" t="s">
        <v>450</v>
      </c>
    </row>
    <row r="19" spans="1:4" x14ac:dyDescent="0.25">
      <c r="A19" s="27" t="s">
        <v>484</v>
      </c>
      <c r="B19" s="27" t="s">
        <v>485</v>
      </c>
      <c r="C19" s="27" t="s">
        <v>77</v>
      </c>
      <c r="D19" s="27" t="s">
        <v>450</v>
      </c>
    </row>
    <row r="20" spans="1:4" x14ac:dyDescent="0.25">
      <c r="A20" s="27" t="s">
        <v>388</v>
      </c>
      <c r="B20" s="27" t="s">
        <v>486</v>
      </c>
      <c r="C20" s="27" t="s">
        <v>77</v>
      </c>
      <c r="D20" s="27" t="s">
        <v>450</v>
      </c>
    </row>
    <row r="21" spans="1:4" x14ac:dyDescent="0.25">
      <c r="A21" s="27" t="s">
        <v>388</v>
      </c>
      <c r="B21" s="27" t="s">
        <v>487</v>
      </c>
      <c r="C21" s="27" t="s">
        <v>77</v>
      </c>
      <c r="D21" s="27" t="s">
        <v>450</v>
      </c>
    </row>
    <row r="22" spans="1:4" x14ac:dyDescent="0.25">
      <c r="A22" s="27" t="s">
        <v>488</v>
      </c>
      <c r="B22" s="27" t="s">
        <v>489</v>
      </c>
      <c r="C22" s="27" t="s">
        <v>77</v>
      </c>
      <c r="D22" s="27" t="s">
        <v>450</v>
      </c>
    </row>
    <row r="23" spans="1:4" x14ac:dyDescent="0.25">
      <c r="A23" s="27" t="s">
        <v>378</v>
      </c>
      <c r="B23" s="27" t="s">
        <v>490</v>
      </c>
      <c r="C23" s="27" t="s">
        <v>77</v>
      </c>
      <c r="D23" s="27" t="s">
        <v>450</v>
      </c>
    </row>
    <row r="24" spans="1:4" x14ac:dyDescent="0.25">
      <c r="A24" s="27" t="s">
        <v>472</v>
      </c>
      <c r="B24" s="27" t="s">
        <v>491</v>
      </c>
      <c r="C24" s="27" t="s">
        <v>395</v>
      </c>
      <c r="D24" s="27" t="s">
        <v>450</v>
      </c>
    </row>
    <row r="25" spans="1:4" x14ac:dyDescent="0.25">
      <c r="A25" s="27" t="s">
        <v>472</v>
      </c>
      <c r="B25" s="27" t="s">
        <v>492</v>
      </c>
      <c r="C25" s="27" t="s">
        <v>395</v>
      </c>
      <c r="D25" s="27" t="s">
        <v>450</v>
      </c>
    </row>
    <row r="26" spans="1:4" x14ac:dyDescent="0.25">
      <c r="A26" s="27" t="s">
        <v>472</v>
      </c>
      <c r="B26" s="27" t="s">
        <v>493</v>
      </c>
      <c r="C26" s="27" t="s">
        <v>395</v>
      </c>
      <c r="D26" s="27" t="s">
        <v>450</v>
      </c>
    </row>
    <row r="27" spans="1:4" x14ac:dyDescent="0.25">
      <c r="A27" s="27" t="s">
        <v>472</v>
      </c>
      <c r="B27" s="27" t="s">
        <v>494</v>
      </c>
      <c r="C27" s="27" t="s">
        <v>395</v>
      </c>
      <c r="D27" s="27" t="s">
        <v>450</v>
      </c>
    </row>
    <row r="28" spans="1:4" x14ac:dyDescent="0.25">
      <c r="A28" s="27" t="s">
        <v>495</v>
      </c>
      <c r="B28" s="27" t="s">
        <v>496</v>
      </c>
      <c r="C28" s="27" t="s">
        <v>77</v>
      </c>
      <c r="D28" s="27" t="s">
        <v>497</v>
      </c>
    </row>
    <row r="29" spans="1:4" x14ac:dyDescent="0.25">
      <c r="A29" s="27" t="s">
        <v>498</v>
      </c>
      <c r="B29" s="27" t="s">
        <v>499</v>
      </c>
      <c r="C29" s="27" t="s">
        <v>77</v>
      </c>
      <c r="D29" s="27" t="s">
        <v>497</v>
      </c>
    </row>
    <row r="30" spans="1:4" x14ac:dyDescent="0.25">
      <c r="A30" s="27" t="s">
        <v>500</v>
      </c>
      <c r="B30" s="27" t="s">
        <v>501</v>
      </c>
      <c r="C30" s="27" t="s">
        <v>77</v>
      </c>
      <c r="D30" s="27" t="s">
        <v>497</v>
      </c>
    </row>
    <row r="31" spans="1:4" x14ac:dyDescent="0.25">
      <c r="A31" s="27" t="s">
        <v>502</v>
      </c>
      <c r="B31" s="27" t="s">
        <v>503</v>
      </c>
      <c r="C31" s="27" t="s">
        <v>77</v>
      </c>
      <c r="D31" s="27" t="s">
        <v>497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A2" sqref="A2:E235"/>
    </sheetView>
  </sheetViews>
  <sheetFormatPr defaultColWidth="9.140625" defaultRowHeight="15" x14ac:dyDescent="0.25"/>
  <cols>
    <col min="1" max="1" width="17" style="27" bestFit="1" customWidth="1"/>
    <col min="2" max="2" width="24.7109375" style="27" bestFit="1" customWidth="1"/>
    <col min="3" max="3" width="17.42578125" style="27" bestFit="1" customWidth="1"/>
    <col min="4" max="4" width="27.7109375" style="27" bestFit="1" customWidth="1"/>
    <col min="5" max="5" width="31.7109375" style="27" customWidth="1"/>
    <col min="6" max="16384" width="9.140625" style="27"/>
  </cols>
  <sheetData>
    <row r="1" spans="1:5" x14ac:dyDescent="0.25">
      <c r="A1" s="25" t="s">
        <v>1</v>
      </c>
      <c r="B1" s="25" t="s">
        <v>5</v>
      </c>
      <c r="C1" s="25" t="s">
        <v>4</v>
      </c>
      <c r="D1" s="25" t="s">
        <v>3</v>
      </c>
      <c r="E1" s="25" t="s">
        <v>0</v>
      </c>
    </row>
    <row r="2" spans="1:5" x14ac:dyDescent="0.25">
      <c r="A2" s="28" t="s">
        <v>504</v>
      </c>
      <c r="B2" s="28" t="s">
        <v>455</v>
      </c>
      <c r="C2" s="28" t="s">
        <v>455</v>
      </c>
      <c r="D2" s="28" t="s">
        <v>77</v>
      </c>
      <c r="E2" s="28" t="s">
        <v>255</v>
      </c>
    </row>
    <row r="3" spans="1:5" x14ac:dyDescent="0.25">
      <c r="A3" s="28" t="s">
        <v>505</v>
      </c>
      <c r="B3" s="28" t="s">
        <v>455</v>
      </c>
      <c r="C3" s="28" t="s">
        <v>455</v>
      </c>
      <c r="D3" s="28" t="s">
        <v>77</v>
      </c>
      <c r="E3" s="28" t="s">
        <v>384</v>
      </c>
    </row>
    <row r="4" spans="1:5" x14ac:dyDescent="0.25">
      <c r="A4" s="28" t="s">
        <v>506</v>
      </c>
      <c r="B4" s="28" t="s">
        <v>455</v>
      </c>
      <c r="C4" s="28" t="s">
        <v>455</v>
      </c>
      <c r="D4" s="28" t="s">
        <v>77</v>
      </c>
      <c r="E4" s="28" t="s">
        <v>507</v>
      </c>
    </row>
    <row r="5" spans="1:5" x14ac:dyDescent="0.25">
      <c r="A5" s="28" t="s">
        <v>508</v>
      </c>
      <c r="B5" s="28" t="s">
        <v>455</v>
      </c>
      <c r="C5" s="28" t="s">
        <v>455</v>
      </c>
      <c r="D5" s="28" t="s">
        <v>77</v>
      </c>
      <c r="E5" s="28" t="s">
        <v>509</v>
      </c>
    </row>
    <row r="6" spans="1:5" x14ac:dyDescent="0.25">
      <c r="A6" s="28" t="s">
        <v>510</v>
      </c>
      <c r="B6" s="28" t="s">
        <v>455</v>
      </c>
      <c r="C6" s="28" t="s">
        <v>455</v>
      </c>
      <c r="D6" s="28" t="s">
        <v>77</v>
      </c>
      <c r="E6" s="28" t="s">
        <v>511</v>
      </c>
    </row>
    <row r="7" spans="1:5" x14ac:dyDescent="0.25">
      <c r="A7" s="28" t="s">
        <v>512</v>
      </c>
      <c r="B7" s="28" t="s">
        <v>455</v>
      </c>
      <c r="C7" s="28" t="s">
        <v>455</v>
      </c>
      <c r="D7" s="28" t="s">
        <v>77</v>
      </c>
      <c r="E7" s="28" t="s">
        <v>513</v>
      </c>
    </row>
    <row r="8" spans="1:5" x14ac:dyDescent="0.25">
      <c r="A8" s="28" t="s">
        <v>514</v>
      </c>
      <c r="B8" s="28" t="s">
        <v>455</v>
      </c>
      <c r="C8" s="28" t="s">
        <v>455</v>
      </c>
      <c r="D8" s="28" t="s">
        <v>77</v>
      </c>
      <c r="E8" s="28" t="s">
        <v>515</v>
      </c>
    </row>
    <row r="9" spans="1:5" x14ac:dyDescent="0.25">
      <c r="A9" s="28" t="s">
        <v>516</v>
      </c>
      <c r="B9" s="28" t="s">
        <v>455</v>
      </c>
      <c r="C9" s="28" t="s">
        <v>455</v>
      </c>
      <c r="D9" s="28" t="s">
        <v>77</v>
      </c>
      <c r="E9" s="28" t="s">
        <v>517</v>
      </c>
    </row>
    <row r="10" spans="1:5" x14ac:dyDescent="0.25">
      <c r="A10" s="28" t="s">
        <v>518</v>
      </c>
      <c r="B10" s="28" t="s">
        <v>455</v>
      </c>
      <c r="C10" s="28" t="s">
        <v>455</v>
      </c>
      <c r="D10" s="28" t="s">
        <v>77</v>
      </c>
      <c r="E10" s="28" t="s">
        <v>513</v>
      </c>
    </row>
    <row r="11" spans="1:5" x14ac:dyDescent="0.25">
      <c r="A11" s="28" t="s">
        <v>519</v>
      </c>
      <c r="B11" s="28" t="s">
        <v>455</v>
      </c>
      <c r="C11" s="28" t="s">
        <v>455</v>
      </c>
      <c r="D11" s="28" t="s">
        <v>77</v>
      </c>
      <c r="E11" s="28" t="s">
        <v>511</v>
      </c>
    </row>
    <row r="12" spans="1:5" x14ac:dyDescent="0.25">
      <c r="A12" s="28" t="s">
        <v>520</v>
      </c>
      <c r="B12" s="28" t="s">
        <v>455</v>
      </c>
      <c r="C12" s="28" t="s">
        <v>455</v>
      </c>
      <c r="D12" s="28" t="s">
        <v>77</v>
      </c>
      <c r="E12" s="28" t="s">
        <v>507</v>
      </c>
    </row>
    <row r="13" spans="1:5" x14ac:dyDescent="0.25">
      <c r="A13" s="28" t="s">
        <v>521</v>
      </c>
      <c r="B13" s="28" t="s">
        <v>455</v>
      </c>
      <c r="C13" s="28" t="s">
        <v>455</v>
      </c>
      <c r="D13" s="28" t="s">
        <v>77</v>
      </c>
      <c r="E13" s="28" t="s">
        <v>522</v>
      </c>
    </row>
    <row r="14" spans="1:5" x14ac:dyDescent="0.25">
      <c r="A14" s="28" t="s">
        <v>523</v>
      </c>
      <c r="B14" s="28" t="s">
        <v>455</v>
      </c>
      <c r="C14" s="28" t="s">
        <v>455</v>
      </c>
      <c r="D14" s="28" t="s">
        <v>77</v>
      </c>
      <c r="E14" s="28" t="s">
        <v>517</v>
      </c>
    </row>
    <row r="15" spans="1:5" x14ac:dyDescent="0.25">
      <c r="A15" s="28" t="s">
        <v>524</v>
      </c>
      <c r="B15" s="28" t="s">
        <v>455</v>
      </c>
      <c r="C15" s="28" t="s">
        <v>455</v>
      </c>
      <c r="D15" s="28" t="s">
        <v>77</v>
      </c>
      <c r="E15" s="28" t="s">
        <v>525</v>
      </c>
    </row>
    <row r="16" spans="1:5" x14ac:dyDescent="0.25">
      <c r="A16" s="28" t="s">
        <v>526</v>
      </c>
      <c r="B16" s="28" t="s">
        <v>455</v>
      </c>
      <c r="C16" s="28" t="s">
        <v>455</v>
      </c>
      <c r="D16" s="28" t="s">
        <v>77</v>
      </c>
      <c r="E16" s="28" t="s">
        <v>527</v>
      </c>
    </row>
    <row r="17" spans="1:5" x14ac:dyDescent="0.25">
      <c r="A17" s="28" t="s">
        <v>528</v>
      </c>
      <c r="B17" s="28" t="s">
        <v>455</v>
      </c>
      <c r="C17" s="28" t="s">
        <v>455</v>
      </c>
      <c r="D17" s="28" t="s">
        <v>77</v>
      </c>
      <c r="E17" s="28" t="s">
        <v>384</v>
      </c>
    </row>
    <row r="18" spans="1:5" x14ac:dyDescent="0.25">
      <c r="A18" s="28" t="s">
        <v>529</v>
      </c>
      <c r="B18" s="28" t="s">
        <v>455</v>
      </c>
      <c r="C18" s="28" t="s">
        <v>455</v>
      </c>
      <c r="D18" s="28" t="s">
        <v>77</v>
      </c>
      <c r="E18" s="28" t="s">
        <v>219</v>
      </c>
    </row>
    <row r="19" spans="1:5" x14ac:dyDescent="0.25">
      <c r="A19" s="28" t="s">
        <v>530</v>
      </c>
      <c r="B19" s="28" t="s">
        <v>455</v>
      </c>
      <c r="C19" s="28" t="s">
        <v>455</v>
      </c>
      <c r="D19" s="28" t="s">
        <v>77</v>
      </c>
      <c r="E19" s="28" t="s">
        <v>356</v>
      </c>
    </row>
    <row r="20" spans="1:5" x14ac:dyDescent="0.25">
      <c r="A20" s="28" t="s">
        <v>531</v>
      </c>
      <c r="B20" s="28" t="s">
        <v>455</v>
      </c>
      <c r="C20" s="28" t="s">
        <v>455</v>
      </c>
      <c r="D20" s="28" t="s">
        <v>77</v>
      </c>
      <c r="E20" s="28" t="s">
        <v>532</v>
      </c>
    </row>
    <row r="21" spans="1:5" x14ac:dyDescent="0.25">
      <c r="A21" s="28" t="s">
        <v>533</v>
      </c>
      <c r="B21" s="28" t="s">
        <v>455</v>
      </c>
      <c r="C21" s="28" t="s">
        <v>455</v>
      </c>
      <c r="D21" s="28" t="s">
        <v>77</v>
      </c>
      <c r="E21" s="28" t="s">
        <v>384</v>
      </c>
    </row>
    <row r="22" spans="1:5" x14ac:dyDescent="0.25">
      <c r="A22" s="28" t="s">
        <v>534</v>
      </c>
      <c r="B22" s="28" t="s">
        <v>455</v>
      </c>
      <c r="C22" s="28" t="s">
        <v>455</v>
      </c>
      <c r="D22" s="28" t="s">
        <v>77</v>
      </c>
      <c r="E22" s="28" t="s">
        <v>535</v>
      </c>
    </row>
    <row r="23" spans="1:5" x14ac:dyDescent="0.25">
      <c r="A23" s="28" t="s">
        <v>536</v>
      </c>
      <c r="B23" s="28" t="s">
        <v>455</v>
      </c>
      <c r="C23" s="28" t="s">
        <v>455</v>
      </c>
      <c r="D23" s="28" t="s">
        <v>77</v>
      </c>
      <c r="E23" s="28" t="s">
        <v>537</v>
      </c>
    </row>
    <row r="24" spans="1:5" x14ac:dyDescent="0.25">
      <c r="A24" s="28" t="s">
        <v>538</v>
      </c>
      <c r="B24" s="28" t="s">
        <v>455</v>
      </c>
      <c r="C24" s="28" t="s">
        <v>455</v>
      </c>
      <c r="D24" s="28" t="s">
        <v>77</v>
      </c>
      <c r="E24" s="28" t="s">
        <v>384</v>
      </c>
    </row>
    <row r="25" spans="1:5" x14ac:dyDescent="0.25">
      <c r="A25" s="28" t="s">
        <v>539</v>
      </c>
      <c r="B25" s="28" t="s">
        <v>455</v>
      </c>
      <c r="C25" s="28" t="s">
        <v>455</v>
      </c>
      <c r="D25" s="28" t="s">
        <v>77</v>
      </c>
      <c r="E25" s="28" t="s">
        <v>356</v>
      </c>
    </row>
    <row r="26" spans="1:5" x14ac:dyDescent="0.25">
      <c r="A26" s="28" t="s">
        <v>540</v>
      </c>
      <c r="B26" s="28" t="s">
        <v>455</v>
      </c>
      <c r="C26" s="28" t="s">
        <v>455</v>
      </c>
      <c r="D26" s="28" t="s">
        <v>77</v>
      </c>
      <c r="E26" s="28" t="s">
        <v>449</v>
      </c>
    </row>
    <row r="27" spans="1:5" x14ac:dyDescent="0.25">
      <c r="A27" s="28" t="s">
        <v>541</v>
      </c>
      <c r="B27" s="28" t="s">
        <v>455</v>
      </c>
      <c r="C27" s="28" t="s">
        <v>455</v>
      </c>
      <c r="D27" s="28" t="s">
        <v>77</v>
      </c>
      <c r="E27" s="28" t="s">
        <v>522</v>
      </c>
    </row>
    <row r="28" spans="1:5" x14ac:dyDescent="0.25">
      <c r="A28" s="28" t="s">
        <v>542</v>
      </c>
      <c r="B28" s="28" t="s">
        <v>455</v>
      </c>
      <c r="C28" s="28" t="s">
        <v>455</v>
      </c>
      <c r="D28" s="28" t="s">
        <v>77</v>
      </c>
      <c r="E28" s="28" t="s">
        <v>543</v>
      </c>
    </row>
    <row r="29" spans="1:5" x14ac:dyDescent="0.25">
      <c r="A29" s="28" t="s">
        <v>544</v>
      </c>
      <c r="B29" s="28" t="s">
        <v>455</v>
      </c>
      <c r="C29" s="28" t="s">
        <v>455</v>
      </c>
      <c r="D29" s="28" t="s">
        <v>77</v>
      </c>
      <c r="E29" s="28" t="s">
        <v>338</v>
      </c>
    </row>
    <row r="30" spans="1:5" x14ac:dyDescent="0.25">
      <c r="A30" s="28" t="s">
        <v>545</v>
      </c>
      <c r="B30" s="28" t="s">
        <v>455</v>
      </c>
      <c r="C30" s="28" t="s">
        <v>455</v>
      </c>
      <c r="D30" s="28" t="s">
        <v>77</v>
      </c>
      <c r="E30" s="28" t="s">
        <v>507</v>
      </c>
    </row>
    <row r="31" spans="1:5" x14ac:dyDescent="0.25">
      <c r="A31" s="28" t="s">
        <v>546</v>
      </c>
      <c r="B31" s="28" t="s">
        <v>455</v>
      </c>
      <c r="C31" s="28" t="s">
        <v>455</v>
      </c>
      <c r="D31" s="28" t="s">
        <v>77</v>
      </c>
      <c r="E31" s="28" t="s">
        <v>272</v>
      </c>
    </row>
    <row r="32" spans="1:5" x14ac:dyDescent="0.25">
      <c r="A32" s="28" t="s">
        <v>547</v>
      </c>
      <c r="B32" s="28" t="s">
        <v>455</v>
      </c>
      <c r="C32" s="28" t="s">
        <v>455</v>
      </c>
      <c r="D32" s="28" t="s">
        <v>77</v>
      </c>
      <c r="E32" s="28" t="s">
        <v>527</v>
      </c>
    </row>
    <row r="33" spans="1:5" x14ac:dyDescent="0.25">
      <c r="A33" s="28" t="s">
        <v>548</v>
      </c>
      <c r="B33" s="28" t="s">
        <v>455</v>
      </c>
      <c r="C33" s="28" t="s">
        <v>455</v>
      </c>
      <c r="D33" s="28" t="s">
        <v>77</v>
      </c>
      <c r="E33" s="28" t="s">
        <v>447</v>
      </c>
    </row>
    <row r="34" spans="1:5" x14ac:dyDescent="0.25">
      <c r="A34" s="28" t="s">
        <v>549</v>
      </c>
      <c r="B34" s="28" t="s">
        <v>455</v>
      </c>
      <c r="C34" s="28" t="s">
        <v>455</v>
      </c>
      <c r="D34" s="28" t="s">
        <v>77</v>
      </c>
      <c r="E34" s="28" t="s">
        <v>425</v>
      </c>
    </row>
    <row r="35" spans="1:5" x14ac:dyDescent="0.25">
      <c r="A35" s="28" t="s">
        <v>550</v>
      </c>
      <c r="B35" s="28" t="s">
        <v>455</v>
      </c>
      <c r="C35" s="28" t="s">
        <v>455</v>
      </c>
      <c r="D35" s="28" t="s">
        <v>77</v>
      </c>
      <c r="E35" s="28" t="s">
        <v>543</v>
      </c>
    </row>
    <row r="36" spans="1:5" x14ac:dyDescent="0.25">
      <c r="A36" s="28" t="s">
        <v>551</v>
      </c>
      <c r="B36" s="28" t="s">
        <v>455</v>
      </c>
      <c r="C36" s="28" t="s">
        <v>455</v>
      </c>
      <c r="D36" s="28" t="s">
        <v>77</v>
      </c>
      <c r="E36" s="28" t="s">
        <v>552</v>
      </c>
    </row>
    <row r="37" spans="1:5" x14ac:dyDescent="0.25">
      <c r="A37" s="28" t="s">
        <v>553</v>
      </c>
      <c r="B37" s="28" t="s">
        <v>455</v>
      </c>
      <c r="C37" s="28" t="s">
        <v>455</v>
      </c>
      <c r="D37" s="28" t="s">
        <v>77</v>
      </c>
      <c r="E37" s="28" t="s">
        <v>525</v>
      </c>
    </row>
    <row r="38" spans="1:5" x14ac:dyDescent="0.25">
      <c r="A38" s="28" t="s">
        <v>554</v>
      </c>
      <c r="B38" s="28" t="s">
        <v>455</v>
      </c>
      <c r="C38" s="28" t="s">
        <v>455</v>
      </c>
      <c r="D38" s="28" t="s">
        <v>77</v>
      </c>
      <c r="E38" s="28" t="s">
        <v>384</v>
      </c>
    </row>
    <row r="39" spans="1:5" x14ac:dyDescent="0.25">
      <c r="A39" s="28" t="s">
        <v>555</v>
      </c>
      <c r="B39" s="28" t="s">
        <v>455</v>
      </c>
      <c r="C39" s="28" t="s">
        <v>455</v>
      </c>
      <c r="D39" s="28" t="s">
        <v>77</v>
      </c>
      <c r="E39" s="28" t="s">
        <v>378</v>
      </c>
    </row>
    <row r="40" spans="1:5" x14ac:dyDescent="0.25">
      <c r="A40" s="28" t="s">
        <v>556</v>
      </c>
      <c r="B40" s="28" t="s">
        <v>455</v>
      </c>
      <c r="C40" s="28" t="s">
        <v>455</v>
      </c>
      <c r="D40" s="28" t="s">
        <v>77</v>
      </c>
      <c r="E40" s="28" t="s">
        <v>272</v>
      </c>
    </row>
    <row r="41" spans="1:5" x14ac:dyDescent="0.25">
      <c r="A41" s="28" t="s">
        <v>557</v>
      </c>
      <c r="B41" s="28" t="s">
        <v>455</v>
      </c>
      <c r="C41" s="28" t="s">
        <v>455</v>
      </c>
      <c r="D41" s="28" t="s">
        <v>77</v>
      </c>
      <c r="E41" s="28" t="s">
        <v>558</v>
      </c>
    </row>
    <row r="42" spans="1:5" x14ac:dyDescent="0.25">
      <c r="A42" s="28" t="s">
        <v>559</v>
      </c>
      <c r="B42" s="28" t="s">
        <v>455</v>
      </c>
      <c r="C42" s="28" t="s">
        <v>455</v>
      </c>
      <c r="D42" s="28" t="s">
        <v>77</v>
      </c>
      <c r="E42" s="28" t="s">
        <v>444</v>
      </c>
    </row>
    <row r="43" spans="1:5" x14ac:dyDescent="0.25">
      <c r="A43" s="28" t="s">
        <v>560</v>
      </c>
      <c r="B43" s="28" t="s">
        <v>455</v>
      </c>
      <c r="C43" s="28" t="s">
        <v>455</v>
      </c>
      <c r="D43" s="28" t="s">
        <v>77</v>
      </c>
      <c r="E43" s="28" t="s">
        <v>561</v>
      </c>
    </row>
    <row r="44" spans="1:5" x14ac:dyDescent="0.25">
      <c r="A44" s="28" t="s">
        <v>562</v>
      </c>
      <c r="B44" s="28" t="s">
        <v>455</v>
      </c>
      <c r="C44" s="28" t="s">
        <v>455</v>
      </c>
      <c r="D44" s="28" t="s">
        <v>77</v>
      </c>
      <c r="E44" s="28" t="s">
        <v>563</v>
      </c>
    </row>
    <row r="45" spans="1:5" x14ac:dyDescent="0.25">
      <c r="A45" s="28" t="s">
        <v>564</v>
      </c>
      <c r="B45" s="28" t="s">
        <v>455</v>
      </c>
      <c r="C45" s="28" t="s">
        <v>455</v>
      </c>
      <c r="D45" s="28" t="s">
        <v>77</v>
      </c>
      <c r="E45" s="28" t="s">
        <v>565</v>
      </c>
    </row>
    <row r="46" spans="1:5" x14ac:dyDescent="0.25">
      <c r="A46" s="28" t="s">
        <v>566</v>
      </c>
      <c r="B46" s="28" t="s">
        <v>455</v>
      </c>
      <c r="C46" s="28" t="s">
        <v>455</v>
      </c>
      <c r="D46" s="28" t="s">
        <v>77</v>
      </c>
      <c r="E46" s="28" t="s">
        <v>567</v>
      </c>
    </row>
    <row r="47" spans="1:5" x14ac:dyDescent="0.25">
      <c r="A47" s="28" t="s">
        <v>568</v>
      </c>
      <c r="B47" s="28" t="s">
        <v>455</v>
      </c>
      <c r="C47" s="28" t="s">
        <v>455</v>
      </c>
      <c r="D47" s="28" t="s">
        <v>77</v>
      </c>
      <c r="E47" s="28" t="s">
        <v>569</v>
      </c>
    </row>
    <row r="48" spans="1:5" x14ac:dyDescent="0.25">
      <c r="A48" s="28" t="s">
        <v>570</v>
      </c>
      <c r="B48" s="28" t="s">
        <v>455</v>
      </c>
      <c r="C48" s="28" t="s">
        <v>455</v>
      </c>
      <c r="D48" s="28" t="s">
        <v>77</v>
      </c>
      <c r="E48" s="28" t="s">
        <v>425</v>
      </c>
    </row>
    <row r="49" spans="1:5" x14ac:dyDescent="0.25">
      <c r="A49" s="28" t="s">
        <v>571</v>
      </c>
      <c r="B49" s="28" t="s">
        <v>455</v>
      </c>
      <c r="C49" s="28" t="s">
        <v>455</v>
      </c>
      <c r="D49" s="28" t="s">
        <v>77</v>
      </c>
      <c r="E49" s="28" t="s">
        <v>572</v>
      </c>
    </row>
    <row r="50" spans="1:5" x14ac:dyDescent="0.25">
      <c r="A50" s="28" t="s">
        <v>573</v>
      </c>
      <c r="B50" s="28" t="s">
        <v>455</v>
      </c>
      <c r="C50" s="28" t="s">
        <v>455</v>
      </c>
      <c r="D50" s="28" t="s">
        <v>77</v>
      </c>
      <c r="E50" s="28" t="s">
        <v>425</v>
      </c>
    </row>
    <row r="51" spans="1:5" x14ac:dyDescent="0.25">
      <c r="A51" s="28" t="s">
        <v>574</v>
      </c>
      <c r="B51" s="28" t="s">
        <v>455</v>
      </c>
      <c r="C51" s="28" t="s">
        <v>455</v>
      </c>
      <c r="D51" s="28" t="s">
        <v>77</v>
      </c>
      <c r="E51" s="28" t="s">
        <v>575</v>
      </c>
    </row>
    <row r="52" spans="1:5" x14ac:dyDescent="0.25">
      <c r="A52" s="28" t="s">
        <v>576</v>
      </c>
      <c r="B52" s="28" t="s">
        <v>455</v>
      </c>
      <c r="C52" s="28" t="s">
        <v>455</v>
      </c>
      <c r="D52" s="28" t="s">
        <v>77</v>
      </c>
      <c r="E52" s="28" t="s">
        <v>384</v>
      </c>
    </row>
    <row r="53" spans="1:5" x14ac:dyDescent="0.25">
      <c r="A53" s="28" t="s">
        <v>577</v>
      </c>
      <c r="B53" s="28" t="s">
        <v>455</v>
      </c>
      <c r="C53" s="28" t="s">
        <v>455</v>
      </c>
      <c r="D53" s="28" t="s">
        <v>77</v>
      </c>
      <c r="E53" s="28" t="s">
        <v>79</v>
      </c>
    </row>
    <row r="54" spans="1:5" x14ac:dyDescent="0.25">
      <c r="A54" s="28" t="s">
        <v>578</v>
      </c>
      <c r="B54" s="28" t="s">
        <v>455</v>
      </c>
      <c r="C54" s="28" t="s">
        <v>455</v>
      </c>
      <c r="D54" s="28" t="s">
        <v>77</v>
      </c>
      <c r="E54" s="28" t="s">
        <v>445</v>
      </c>
    </row>
    <row r="55" spans="1:5" x14ac:dyDescent="0.25">
      <c r="A55" s="28" t="s">
        <v>579</v>
      </c>
      <c r="B55" s="28" t="s">
        <v>455</v>
      </c>
      <c r="C55" s="28" t="s">
        <v>455</v>
      </c>
      <c r="D55" s="28" t="s">
        <v>77</v>
      </c>
      <c r="E55" s="28" t="s">
        <v>580</v>
      </c>
    </row>
    <row r="56" spans="1:5" x14ac:dyDescent="0.25">
      <c r="A56" s="28" t="s">
        <v>581</v>
      </c>
      <c r="B56" s="28" t="s">
        <v>455</v>
      </c>
      <c r="C56" s="28" t="s">
        <v>455</v>
      </c>
      <c r="D56" s="28" t="s">
        <v>77</v>
      </c>
      <c r="E56" s="28" t="s">
        <v>425</v>
      </c>
    </row>
    <row r="57" spans="1:5" x14ac:dyDescent="0.25">
      <c r="A57" s="28" t="s">
        <v>582</v>
      </c>
      <c r="B57" s="28" t="s">
        <v>455</v>
      </c>
      <c r="C57" s="28" t="s">
        <v>455</v>
      </c>
      <c r="D57" s="28" t="s">
        <v>77</v>
      </c>
      <c r="E57" s="28" t="s">
        <v>583</v>
      </c>
    </row>
    <row r="58" spans="1:5" x14ac:dyDescent="0.25">
      <c r="A58" s="28" t="s">
        <v>584</v>
      </c>
      <c r="B58" s="28" t="s">
        <v>455</v>
      </c>
      <c r="C58" s="28" t="s">
        <v>455</v>
      </c>
      <c r="D58" s="28" t="s">
        <v>77</v>
      </c>
      <c r="E58" s="28" t="s">
        <v>585</v>
      </c>
    </row>
    <row r="59" spans="1:5" x14ac:dyDescent="0.25">
      <c r="A59" s="28" t="s">
        <v>586</v>
      </c>
      <c r="B59" s="28" t="s">
        <v>455</v>
      </c>
      <c r="C59" s="28" t="s">
        <v>455</v>
      </c>
      <c r="D59" s="28" t="s">
        <v>77</v>
      </c>
      <c r="E59" s="28" t="s">
        <v>587</v>
      </c>
    </row>
    <row r="60" spans="1:5" x14ac:dyDescent="0.25">
      <c r="A60" s="28" t="s">
        <v>588</v>
      </c>
      <c r="B60" s="28" t="s">
        <v>455</v>
      </c>
      <c r="C60" s="28" t="s">
        <v>455</v>
      </c>
      <c r="D60" s="28" t="s">
        <v>77</v>
      </c>
      <c r="E60" s="28" t="s">
        <v>446</v>
      </c>
    </row>
    <row r="61" spans="1:5" x14ac:dyDescent="0.25">
      <c r="A61" s="28" t="s">
        <v>589</v>
      </c>
      <c r="B61" s="28" t="s">
        <v>455</v>
      </c>
      <c r="C61" s="28" t="s">
        <v>455</v>
      </c>
      <c r="D61" s="28" t="s">
        <v>77</v>
      </c>
      <c r="E61" s="28" t="s">
        <v>394</v>
      </c>
    </row>
    <row r="62" spans="1:5" x14ac:dyDescent="0.25">
      <c r="A62" s="28" t="s">
        <v>590</v>
      </c>
      <c r="B62" s="28" t="s">
        <v>455</v>
      </c>
      <c r="C62" s="28" t="s">
        <v>455</v>
      </c>
      <c r="D62" s="28" t="s">
        <v>77</v>
      </c>
      <c r="E62" s="28" t="s">
        <v>591</v>
      </c>
    </row>
    <row r="63" spans="1:5" x14ac:dyDescent="0.25">
      <c r="A63" s="28" t="s">
        <v>592</v>
      </c>
      <c r="B63" s="28" t="s">
        <v>455</v>
      </c>
      <c r="C63" s="28" t="s">
        <v>455</v>
      </c>
      <c r="D63" s="28" t="s">
        <v>77</v>
      </c>
      <c r="E63" s="28" t="s">
        <v>593</v>
      </c>
    </row>
    <row r="64" spans="1:5" x14ac:dyDescent="0.25">
      <c r="A64" s="28" t="s">
        <v>594</v>
      </c>
      <c r="B64" s="28" t="s">
        <v>455</v>
      </c>
      <c r="C64" s="28" t="s">
        <v>455</v>
      </c>
      <c r="D64" s="28" t="s">
        <v>77</v>
      </c>
      <c r="E64" s="28" t="s">
        <v>79</v>
      </c>
    </row>
    <row r="65" spans="1:5" x14ac:dyDescent="0.25">
      <c r="A65" s="28" t="s">
        <v>595</v>
      </c>
      <c r="B65" s="28" t="s">
        <v>455</v>
      </c>
      <c r="C65" s="28" t="s">
        <v>455</v>
      </c>
      <c r="D65" s="28" t="s">
        <v>77</v>
      </c>
      <c r="E65" s="28" t="s">
        <v>596</v>
      </c>
    </row>
    <row r="66" spans="1:5" x14ac:dyDescent="0.25">
      <c r="A66" s="28" t="s">
        <v>597</v>
      </c>
      <c r="B66" s="28" t="s">
        <v>455</v>
      </c>
      <c r="C66" s="28" t="s">
        <v>455</v>
      </c>
      <c r="D66" s="28" t="s">
        <v>77</v>
      </c>
      <c r="E66" s="28" t="s">
        <v>463</v>
      </c>
    </row>
    <row r="67" spans="1:5" x14ac:dyDescent="0.25">
      <c r="A67" s="28" t="s">
        <v>598</v>
      </c>
      <c r="B67" s="28" t="s">
        <v>455</v>
      </c>
      <c r="C67" s="28" t="s">
        <v>455</v>
      </c>
      <c r="D67" s="28" t="s">
        <v>77</v>
      </c>
      <c r="E67" s="28" t="s">
        <v>79</v>
      </c>
    </row>
    <row r="68" spans="1:5" x14ac:dyDescent="0.25">
      <c r="A68" s="28" t="s">
        <v>599</v>
      </c>
      <c r="B68" s="28" t="s">
        <v>455</v>
      </c>
      <c r="C68" s="28" t="s">
        <v>455</v>
      </c>
      <c r="D68" s="28" t="s">
        <v>77</v>
      </c>
      <c r="E68" s="28" t="s">
        <v>219</v>
      </c>
    </row>
    <row r="69" spans="1:5" x14ac:dyDescent="0.25">
      <c r="A69" s="28" t="s">
        <v>600</v>
      </c>
      <c r="B69" s="28" t="s">
        <v>455</v>
      </c>
      <c r="C69" s="28" t="s">
        <v>455</v>
      </c>
      <c r="D69" s="28" t="s">
        <v>77</v>
      </c>
      <c r="E69" s="28" t="s">
        <v>79</v>
      </c>
    </row>
    <row r="70" spans="1:5" x14ac:dyDescent="0.25">
      <c r="A70" s="28" t="s">
        <v>601</v>
      </c>
      <c r="B70" s="28" t="s">
        <v>455</v>
      </c>
      <c r="C70" s="28" t="s">
        <v>455</v>
      </c>
      <c r="D70" s="28" t="s">
        <v>77</v>
      </c>
      <c r="E70" s="28" t="s">
        <v>602</v>
      </c>
    </row>
    <row r="71" spans="1:5" x14ac:dyDescent="0.25">
      <c r="A71" s="28" t="s">
        <v>603</v>
      </c>
      <c r="B71" s="28" t="s">
        <v>455</v>
      </c>
      <c r="C71" s="28" t="s">
        <v>455</v>
      </c>
      <c r="D71" s="28" t="s">
        <v>77</v>
      </c>
      <c r="E71" s="28" t="s">
        <v>219</v>
      </c>
    </row>
    <row r="72" spans="1:5" x14ac:dyDescent="0.25">
      <c r="A72" s="28" t="s">
        <v>604</v>
      </c>
      <c r="B72" s="28" t="s">
        <v>455</v>
      </c>
      <c r="C72" s="28" t="s">
        <v>455</v>
      </c>
      <c r="D72" s="28" t="s">
        <v>77</v>
      </c>
      <c r="E72" s="28" t="s">
        <v>445</v>
      </c>
    </row>
    <row r="73" spans="1:5" x14ac:dyDescent="0.25">
      <c r="A73" s="28" t="s">
        <v>605</v>
      </c>
      <c r="B73" s="28" t="s">
        <v>455</v>
      </c>
      <c r="C73" s="28" t="s">
        <v>455</v>
      </c>
      <c r="D73" s="28" t="s">
        <v>77</v>
      </c>
      <c r="E73" s="28" t="s">
        <v>567</v>
      </c>
    </row>
    <row r="74" spans="1:5" x14ac:dyDescent="0.25">
      <c r="A74" s="28" t="s">
        <v>606</v>
      </c>
      <c r="B74" s="28" t="s">
        <v>455</v>
      </c>
      <c r="C74" s="28" t="s">
        <v>455</v>
      </c>
      <c r="D74" s="28" t="s">
        <v>77</v>
      </c>
      <c r="E74" s="28" t="s">
        <v>607</v>
      </c>
    </row>
    <row r="75" spans="1:5" x14ac:dyDescent="0.25">
      <c r="A75" s="28" t="s">
        <v>608</v>
      </c>
      <c r="B75" s="28" t="s">
        <v>455</v>
      </c>
      <c r="C75" s="28" t="s">
        <v>455</v>
      </c>
      <c r="D75" s="28" t="s">
        <v>77</v>
      </c>
      <c r="E75" s="28" t="s">
        <v>609</v>
      </c>
    </row>
    <row r="76" spans="1:5" x14ac:dyDescent="0.25">
      <c r="A76" s="28" t="s">
        <v>610</v>
      </c>
      <c r="B76" s="28" t="s">
        <v>455</v>
      </c>
      <c r="C76" s="28" t="s">
        <v>455</v>
      </c>
      <c r="D76" s="28" t="s">
        <v>77</v>
      </c>
      <c r="E76" s="28" t="s">
        <v>611</v>
      </c>
    </row>
    <row r="77" spans="1:5" x14ac:dyDescent="0.25">
      <c r="A77" s="28" t="s">
        <v>612</v>
      </c>
      <c r="B77" s="28" t="s">
        <v>455</v>
      </c>
      <c r="C77" s="28" t="s">
        <v>455</v>
      </c>
      <c r="D77" s="28" t="s">
        <v>77</v>
      </c>
      <c r="E77" s="28" t="s">
        <v>79</v>
      </c>
    </row>
    <row r="78" spans="1:5" x14ac:dyDescent="0.25">
      <c r="A78" s="28" t="s">
        <v>613</v>
      </c>
      <c r="B78" s="28" t="s">
        <v>455</v>
      </c>
      <c r="C78" s="28" t="s">
        <v>455</v>
      </c>
      <c r="D78" s="28" t="s">
        <v>77</v>
      </c>
      <c r="E78" s="28" t="s">
        <v>614</v>
      </c>
    </row>
    <row r="79" spans="1:5" x14ac:dyDescent="0.25">
      <c r="A79" s="28" t="s">
        <v>615</v>
      </c>
      <c r="B79" s="28" t="s">
        <v>455</v>
      </c>
      <c r="C79" s="28" t="s">
        <v>455</v>
      </c>
      <c r="D79" s="28" t="s">
        <v>77</v>
      </c>
      <c r="E79" s="28" t="s">
        <v>449</v>
      </c>
    </row>
    <row r="80" spans="1:5" x14ac:dyDescent="0.25">
      <c r="A80" s="28" t="s">
        <v>616</v>
      </c>
      <c r="B80" s="28" t="s">
        <v>455</v>
      </c>
      <c r="C80" s="28" t="s">
        <v>455</v>
      </c>
      <c r="D80" s="28" t="s">
        <v>77</v>
      </c>
      <c r="E80" s="28" t="s">
        <v>617</v>
      </c>
    </row>
    <row r="81" spans="1:5" x14ac:dyDescent="0.25">
      <c r="A81" s="28" t="s">
        <v>618</v>
      </c>
      <c r="B81" s="28" t="s">
        <v>455</v>
      </c>
      <c r="C81" s="28" t="s">
        <v>455</v>
      </c>
      <c r="D81" s="28" t="s">
        <v>77</v>
      </c>
      <c r="E81" s="28" t="s">
        <v>619</v>
      </c>
    </row>
    <row r="82" spans="1:5" x14ac:dyDescent="0.25">
      <c r="A82" s="28" t="s">
        <v>620</v>
      </c>
      <c r="B82" s="28" t="s">
        <v>455</v>
      </c>
      <c r="C82" s="28" t="s">
        <v>455</v>
      </c>
      <c r="D82" s="28" t="s">
        <v>77</v>
      </c>
      <c r="E82" s="28" t="s">
        <v>621</v>
      </c>
    </row>
    <row r="83" spans="1:5" x14ac:dyDescent="0.25">
      <c r="A83" s="28" t="s">
        <v>622</v>
      </c>
      <c r="B83" s="28" t="s">
        <v>455</v>
      </c>
      <c r="C83" s="28" t="s">
        <v>455</v>
      </c>
      <c r="D83" s="28" t="s">
        <v>77</v>
      </c>
      <c r="E83" s="28" t="s">
        <v>623</v>
      </c>
    </row>
    <row r="84" spans="1:5" x14ac:dyDescent="0.25">
      <c r="A84" s="28" t="s">
        <v>624</v>
      </c>
      <c r="B84" s="28" t="s">
        <v>455</v>
      </c>
      <c r="C84" s="28" t="s">
        <v>455</v>
      </c>
      <c r="D84" s="28" t="s">
        <v>77</v>
      </c>
      <c r="E84" s="28" t="s">
        <v>79</v>
      </c>
    </row>
    <row r="85" spans="1:5" x14ac:dyDescent="0.25">
      <c r="A85" s="28" t="s">
        <v>625</v>
      </c>
      <c r="B85" s="28" t="s">
        <v>455</v>
      </c>
      <c r="C85" s="28" t="s">
        <v>455</v>
      </c>
      <c r="D85" s="28" t="s">
        <v>77</v>
      </c>
      <c r="E85" s="28" t="s">
        <v>234</v>
      </c>
    </row>
    <row r="86" spans="1:5" x14ac:dyDescent="0.25">
      <c r="A86" s="28" t="s">
        <v>626</v>
      </c>
      <c r="B86" s="28" t="s">
        <v>455</v>
      </c>
      <c r="C86" s="28" t="s">
        <v>455</v>
      </c>
      <c r="D86" s="28" t="s">
        <v>395</v>
      </c>
      <c r="E86" s="28" t="s">
        <v>627</v>
      </c>
    </row>
    <row r="87" spans="1:5" x14ac:dyDescent="0.25">
      <c r="A87" s="28" t="s">
        <v>628</v>
      </c>
      <c r="B87" s="28" t="s">
        <v>455</v>
      </c>
      <c r="C87" s="28" t="s">
        <v>455</v>
      </c>
      <c r="D87" s="28" t="s">
        <v>77</v>
      </c>
      <c r="E87" s="28" t="s">
        <v>288</v>
      </c>
    </row>
    <row r="88" spans="1:5" x14ac:dyDescent="0.25">
      <c r="A88" s="28" t="s">
        <v>629</v>
      </c>
      <c r="B88" s="28" t="s">
        <v>455</v>
      </c>
      <c r="C88" s="28" t="s">
        <v>455</v>
      </c>
      <c r="D88" s="28" t="s">
        <v>77</v>
      </c>
      <c r="E88" s="28" t="s">
        <v>79</v>
      </c>
    </row>
    <row r="89" spans="1:5" x14ac:dyDescent="0.25">
      <c r="A89" s="28" t="s">
        <v>630</v>
      </c>
      <c r="B89" s="28" t="s">
        <v>455</v>
      </c>
      <c r="C89" s="28" t="s">
        <v>455</v>
      </c>
      <c r="D89" s="28" t="s">
        <v>77</v>
      </c>
      <c r="E89" s="28" t="s">
        <v>394</v>
      </c>
    </row>
    <row r="90" spans="1:5" x14ac:dyDescent="0.25">
      <c r="A90" s="28" t="s">
        <v>631</v>
      </c>
      <c r="B90" s="28" t="s">
        <v>455</v>
      </c>
      <c r="C90" s="28" t="s">
        <v>455</v>
      </c>
      <c r="D90" s="28" t="s">
        <v>77</v>
      </c>
      <c r="E90" s="28" t="s">
        <v>463</v>
      </c>
    </row>
    <row r="91" spans="1:5" x14ac:dyDescent="0.25">
      <c r="A91" s="28" t="s">
        <v>632</v>
      </c>
      <c r="B91" s="28" t="s">
        <v>455</v>
      </c>
      <c r="C91" s="28" t="s">
        <v>455</v>
      </c>
      <c r="D91" s="28" t="s">
        <v>77</v>
      </c>
      <c r="E91" s="28" t="s">
        <v>633</v>
      </c>
    </row>
    <row r="92" spans="1:5" x14ac:dyDescent="0.25">
      <c r="A92" s="28" t="s">
        <v>634</v>
      </c>
      <c r="B92" s="28" t="s">
        <v>455</v>
      </c>
      <c r="C92" s="28" t="s">
        <v>455</v>
      </c>
      <c r="D92" s="28" t="s">
        <v>77</v>
      </c>
      <c r="E92" s="28" t="s">
        <v>635</v>
      </c>
    </row>
    <row r="93" spans="1:5" x14ac:dyDescent="0.25">
      <c r="A93" s="28" t="s">
        <v>636</v>
      </c>
      <c r="B93" s="28" t="s">
        <v>455</v>
      </c>
      <c r="C93" s="28" t="s">
        <v>455</v>
      </c>
      <c r="D93" s="28" t="s">
        <v>77</v>
      </c>
      <c r="E93" s="28" t="s">
        <v>79</v>
      </c>
    </row>
    <row r="94" spans="1:5" x14ac:dyDescent="0.25">
      <c r="A94" s="28" t="s">
        <v>637</v>
      </c>
      <c r="B94" s="28" t="s">
        <v>455</v>
      </c>
      <c r="C94" s="28" t="s">
        <v>455</v>
      </c>
      <c r="D94" s="28" t="s">
        <v>77</v>
      </c>
      <c r="E94" s="28" t="s">
        <v>378</v>
      </c>
    </row>
    <row r="95" spans="1:5" x14ac:dyDescent="0.25">
      <c r="A95" s="28" t="s">
        <v>638</v>
      </c>
      <c r="B95" s="28" t="s">
        <v>455</v>
      </c>
      <c r="C95" s="28" t="s">
        <v>455</v>
      </c>
      <c r="D95" s="28" t="s">
        <v>77</v>
      </c>
      <c r="E95" s="28" t="s">
        <v>79</v>
      </c>
    </row>
    <row r="96" spans="1:5" x14ac:dyDescent="0.25">
      <c r="A96" s="28" t="s">
        <v>639</v>
      </c>
      <c r="B96" s="28" t="s">
        <v>455</v>
      </c>
      <c r="C96" s="28" t="s">
        <v>455</v>
      </c>
      <c r="D96" s="28" t="s">
        <v>77</v>
      </c>
      <c r="E96" s="28" t="s">
        <v>640</v>
      </c>
    </row>
    <row r="97" spans="1:5" x14ac:dyDescent="0.25">
      <c r="A97" s="28" t="s">
        <v>641</v>
      </c>
      <c r="B97" s="28" t="s">
        <v>455</v>
      </c>
      <c r="C97" s="28" t="s">
        <v>455</v>
      </c>
      <c r="D97" s="28" t="s">
        <v>77</v>
      </c>
      <c r="E97" s="28" t="s">
        <v>583</v>
      </c>
    </row>
    <row r="98" spans="1:5" x14ac:dyDescent="0.25">
      <c r="A98" s="28" t="s">
        <v>642</v>
      </c>
      <c r="B98" s="28" t="s">
        <v>455</v>
      </c>
      <c r="C98" s="28" t="s">
        <v>455</v>
      </c>
      <c r="D98" s="28" t="s">
        <v>77</v>
      </c>
      <c r="E98" s="28" t="s">
        <v>356</v>
      </c>
    </row>
    <row r="99" spans="1:5" x14ac:dyDescent="0.25">
      <c r="A99" s="28" t="s">
        <v>643</v>
      </c>
      <c r="B99" s="28" t="s">
        <v>455</v>
      </c>
      <c r="C99" s="28" t="s">
        <v>455</v>
      </c>
      <c r="D99" s="28" t="s">
        <v>77</v>
      </c>
      <c r="E99" s="28" t="s">
        <v>463</v>
      </c>
    </row>
    <row r="100" spans="1:5" x14ac:dyDescent="0.25">
      <c r="A100" s="28" t="s">
        <v>644</v>
      </c>
      <c r="B100" s="28" t="s">
        <v>455</v>
      </c>
      <c r="C100" s="28" t="s">
        <v>455</v>
      </c>
      <c r="D100" s="28" t="s">
        <v>77</v>
      </c>
      <c r="E100" s="28" t="s">
        <v>645</v>
      </c>
    </row>
    <row r="101" spans="1:5" x14ac:dyDescent="0.25">
      <c r="A101" s="28" t="s">
        <v>646</v>
      </c>
      <c r="B101" s="28" t="s">
        <v>455</v>
      </c>
      <c r="C101" s="28" t="s">
        <v>455</v>
      </c>
      <c r="D101" s="28" t="s">
        <v>77</v>
      </c>
      <c r="E101" s="28" t="s">
        <v>378</v>
      </c>
    </row>
    <row r="102" spans="1:5" x14ac:dyDescent="0.25">
      <c r="A102" s="28" t="s">
        <v>647</v>
      </c>
      <c r="B102" s="28" t="s">
        <v>455</v>
      </c>
      <c r="C102" s="28" t="s">
        <v>455</v>
      </c>
      <c r="D102" s="28" t="s">
        <v>77</v>
      </c>
      <c r="E102" s="28" t="s">
        <v>262</v>
      </c>
    </row>
    <row r="103" spans="1:5" x14ac:dyDescent="0.25">
      <c r="A103" s="28" t="s">
        <v>648</v>
      </c>
      <c r="B103" s="28" t="s">
        <v>455</v>
      </c>
      <c r="C103" s="28" t="s">
        <v>455</v>
      </c>
      <c r="D103" s="28" t="s">
        <v>77</v>
      </c>
      <c r="E103" s="28" t="s">
        <v>79</v>
      </c>
    </row>
    <row r="104" spans="1:5" x14ac:dyDescent="0.25">
      <c r="A104" s="28" t="s">
        <v>649</v>
      </c>
      <c r="B104" s="28" t="s">
        <v>455</v>
      </c>
      <c r="C104" s="28" t="s">
        <v>455</v>
      </c>
      <c r="D104" s="28" t="s">
        <v>77</v>
      </c>
      <c r="E104" s="28" t="s">
        <v>234</v>
      </c>
    </row>
    <row r="105" spans="1:5" x14ac:dyDescent="0.25">
      <c r="A105" s="28" t="s">
        <v>650</v>
      </c>
      <c r="B105" s="28" t="s">
        <v>455</v>
      </c>
      <c r="C105" s="28" t="s">
        <v>455</v>
      </c>
      <c r="D105" s="28" t="s">
        <v>77</v>
      </c>
      <c r="E105" s="28" t="s">
        <v>651</v>
      </c>
    </row>
    <row r="106" spans="1:5" x14ac:dyDescent="0.25">
      <c r="A106" s="28" t="s">
        <v>652</v>
      </c>
      <c r="B106" s="28" t="s">
        <v>455</v>
      </c>
      <c r="C106" s="28" t="s">
        <v>455</v>
      </c>
      <c r="D106" s="28" t="s">
        <v>77</v>
      </c>
      <c r="E106" s="28" t="s">
        <v>79</v>
      </c>
    </row>
    <row r="107" spans="1:5" x14ac:dyDescent="0.25">
      <c r="A107" s="28" t="s">
        <v>653</v>
      </c>
      <c r="B107" s="28" t="s">
        <v>455</v>
      </c>
      <c r="C107" s="28" t="s">
        <v>455</v>
      </c>
      <c r="D107" s="28" t="s">
        <v>77</v>
      </c>
      <c r="E107" s="28" t="s">
        <v>463</v>
      </c>
    </row>
    <row r="108" spans="1:5" x14ac:dyDescent="0.25">
      <c r="A108" s="28" t="s">
        <v>654</v>
      </c>
      <c r="B108" s="28" t="s">
        <v>455</v>
      </c>
      <c r="C108" s="28" t="s">
        <v>455</v>
      </c>
      <c r="D108" s="28" t="s">
        <v>77</v>
      </c>
      <c r="E108" s="28" t="s">
        <v>655</v>
      </c>
    </row>
    <row r="109" spans="1:5" x14ac:dyDescent="0.25">
      <c r="A109" s="28" t="s">
        <v>656</v>
      </c>
      <c r="B109" s="28" t="s">
        <v>455</v>
      </c>
      <c r="C109" s="28" t="s">
        <v>455</v>
      </c>
      <c r="D109" s="28" t="s">
        <v>77</v>
      </c>
      <c r="E109" s="28" t="s">
        <v>657</v>
      </c>
    </row>
    <row r="110" spans="1:5" x14ac:dyDescent="0.25">
      <c r="A110" s="28" t="s">
        <v>658</v>
      </c>
      <c r="B110" s="28" t="s">
        <v>455</v>
      </c>
      <c r="C110" s="28" t="s">
        <v>455</v>
      </c>
      <c r="D110" s="28" t="s">
        <v>77</v>
      </c>
      <c r="E110" s="28" t="s">
        <v>79</v>
      </c>
    </row>
    <row r="111" spans="1:5" x14ac:dyDescent="0.25">
      <c r="A111" s="28" t="s">
        <v>659</v>
      </c>
      <c r="B111" s="28" t="s">
        <v>455</v>
      </c>
      <c r="C111" s="28" t="s">
        <v>455</v>
      </c>
      <c r="D111" s="28" t="s">
        <v>77</v>
      </c>
      <c r="E111" s="28" t="s">
        <v>384</v>
      </c>
    </row>
    <row r="112" spans="1:5" x14ac:dyDescent="0.25">
      <c r="A112" s="28" t="s">
        <v>660</v>
      </c>
      <c r="B112" s="28" t="s">
        <v>455</v>
      </c>
      <c r="C112" s="28" t="s">
        <v>455</v>
      </c>
      <c r="D112" s="28" t="s">
        <v>77</v>
      </c>
      <c r="E112" s="28" t="s">
        <v>79</v>
      </c>
    </row>
    <row r="113" spans="1:5" x14ac:dyDescent="0.25">
      <c r="A113" s="28" t="s">
        <v>661</v>
      </c>
      <c r="B113" s="28" t="s">
        <v>455</v>
      </c>
      <c r="C113" s="28" t="s">
        <v>455</v>
      </c>
      <c r="D113" s="28" t="s">
        <v>77</v>
      </c>
      <c r="E113" s="28" t="s">
        <v>378</v>
      </c>
    </row>
    <row r="114" spans="1:5" x14ac:dyDescent="0.25">
      <c r="A114" s="28" t="s">
        <v>662</v>
      </c>
      <c r="B114" s="28" t="s">
        <v>455</v>
      </c>
      <c r="C114" s="28" t="s">
        <v>455</v>
      </c>
      <c r="D114" s="28" t="s">
        <v>77</v>
      </c>
      <c r="E114" s="28" t="s">
        <v>79</v>
      </c>
    </row>
    <row r="115" spans="1:5" x14ac:dyDescent="0.25">
      <c r="A115" s="28" t="s">
        <v>663</v>
      </c>
      <c r="B115" s="28" t="s">
        <v>455</v>
      </c>
      <c r="C115" s="28" t="s">
        <v>455</v>
      </c>
      <c r="D115" s="28" t="s">
        <v>77</v>
      </c>
      <c r="E115" s="28" t="s">
        <v>384</v>
      </c>
    </row>
    <row r="116" spans="1:5" x14ac:dyDescent="0.25">
      <c r="A116" s="28" t="s">
        <v>664</v>
      </c>
      <c r="B116" s="28" t="s">
        <v>455</v>
      </c>
      <c r="C116" s="28" t="s">
        <v>455</v>
      </c>
      <c r="D116" s="28" t="s">
        <v>77</v>
      </c>
      <c r="E116" s="28" t="s">
        <v>79</v>
      </c>
    </row>
    <row r="117" spans="1:5" x14ac:dyDescent="0.25">
      <c r="A117" s="28" t="s">
        <v>665</v>
      </c>
      <c r="B117" s="28" t="s">
        <v>455</v>
      </c>
      <c r="C117" s="28" t="s">
        <v>455</v>
      </c>
      <c r="D117" s="28" t="s">
        <v>77</v>
      </c>
      <c r="E117" s="28" t="s">
        <v>234</v>
      </c>
    </row>
    <row r="118" spans="1:5" x14ac:dyDescent="0.25">
      <c r="A118" s="28" t="s">
        <v>666</v>
      </c>
      <c r="B118" s="28" t="s">
        <v>455</v>
      </c>
      <c r="C118" s="28" t="s">
        <v>455</v>
      </c>
      <c r="D118" s="28" t="s">
        <v>77</v>
      </c>
      <c r="E118" s="28" t="s">
        <v>384</v>
      </c>
    </row>
    <row r="119" spans="1:5" x14ac:dyDescent="0.25">
      <c r="A119" s="28" t="s">
        <v>667</v>
      </c>
      <c r="B119" s="28" t="s">
        <v>455</v>
      </c>
      <c r="C119" s="28" t="s">
        <v>455</v>
      </c>
      <c r="D119" s="28" t="s">
        <v>77</v>
      </c>
      <c r="E119" s="28" t="s">
        <v>79</v>
      </c>
    </row>
    <row r="120" spans="1:5" x14ac:dyDescent="0.25">
      <c r="A120" s="28" t="s">
        <v>668</v>
      </c>
      <c r="B120" s="28" t="s">
        <v>455</v>
      </c>
      <c r="C120" s="28" t="s">
        <v>455</v>
      </c>
      <c r="D120" s="28" t="s">
        <v>77</v>
      </c>
      <c r="E120" s="28" t="s">
        <v>522</v>
      </c>
    </row>
    <row r="121" spans="1:5" x14ac:dyDescent="0.25">
      <c r="A121" s="28" t="s">
        <v>669</v>
      </c>
      <c r="B121" s="28" t="s">
        <v>455</v>
      </c>
      <c r="C121" s="28" t="s">
        <v>455</v>
      </c>
      <c r="D121" s="28" t="s">
        <v>77</v>
      </c>
      <c r="E121" s="28" t="s">
        <v>378</v>
      </c>
    </row>
    <row r="122" spans="1:5" x14ac:dyDescent="0.25">
      <c r="A122" s="28" t="s">
        <v>670</v>
      </c>
      <c r="B122" s="28" t="s">
        <v>455</v>
      </c>
      <c r="C122" s="28" t="s">
        <v>455</v>
      </c>
      <c r="D122" s="28" t="s">
        <v>77</v>
      </c>
      <c r="E122" s="28" t="s">
        <v>234</v>
      </c>
    </row>
    <row r="123" spans="1:5" x14ac:dyDescent="0.25">
      <c r="A123" s="28" t="s">
        <v>671</v>
      </c>
      <c r="B123" s="28" t="s">
        <v>455</v>
      </c>
      <c r="C123" s="28" t="s">
        <v>455</v>
      </c>
      <c r="D123" s="28" t="s">
        <v>77</v>
      </c>
      <c r="E123" s="28" t="s">
        <v>672</v>
      </c>
    </row>
    <row r="124" spans="1:5" x14ac:dyDescent="0.25">
      <c r="A124" s="28" t="s">
        <v>673</v>
      </c>
      <c r="B124" s="28" t="s">
        <v>455</v>
      </c>
      <c r="C124" s="28" t="s">
        <v>455</v>
      </c>
      <c r="D124" s="28" t="s">
        <v>77</v>
      </c>
      <c r="E124" s="28" t="s">
        <v>674</v>
      </c>
    </row>
    <row r="125" spans="1:5" x14ac:dyDescent="0.25">
      <c r="A125" s="28" t="s">
        <v>675</v>
      </c>
      <c r="B125" s="28" t="s">
        <v>455</v>
      </c>
      <c r="C125" s="28" t="s">
        <v>455</v>
      </c>
      <c r="D125" s="28" t="s">
        <v>77</v>
      </c>
      <c r="E125" s="28" t="s">
        <v>676</v>
      </c>
    </row>
    <row r="126" spans="1:5" x14ac:dyDescent="0.25">
      <c r="A126" s="28" t="s">
        <v>677</v>
      </c>
      <c r="B126" s="28" t="s">
        <v>455</v>
      </c>
      <c r="C126" s="28" t="s">
        <v>455</v>
      </c>
      <c r="D126" s="28" t="s">
        <v>77</v>
      </c>
      <c r="E126" s="28" t="s">
        <v>378</v>
      </c>
    </row>
    <row r="127" spans="1:5" x14ac:dyDescent="0.25">
      <c r="A127" s="28" t="s">
        <v>678</v>
      </c>
      <c r="B127" s="28" t="s">
        <v>455</v>
      </c>
      <c r="C127" s="28" t="s">
        <v>455</v>
      </c>
      <c r="D127" s="28" t="s">
        <v>395</v>
      </c>
      <c r="E127" s="28" t="s">
        <v>679</v>
      </c>
    </row>
    <row r="128" spans="1:5" x14ac:dyDescent="0.25">
      <c r="A128" s="28" t="s">
        <v>680</v>
      </c>
      <c r="B128" s="28" t="s">
        <v>455</v>
      </c>
      <c r="C128" s="28" t="s">
        <v>455</v>
      </c>
      <c r="D128" s="28" t="s">
        <v>77</v>
      </c>
      <c r="E128" s="28" t="s">
        <v>378</v>
      </c>
    </row>
    <row r="129" spans="1:5" x14ac:dyDescent="0.25">
      <c r="A129" s="28" t="s">
        <v>681</v>
      </c>
      <c r="B129" s="28" t="s">
        <v>455</v>
      </c>
      <c r="C129" s="28" t="s">
        <v>455</v>
      </c>
      <c r="D129" s="28" t="s">
        <v>77</v>
      </c>
      <c r="E129" s="28" t="s">
        <v>682</v>
      </c>
    </row>
    <row r="130" spans="1:5" x14ac:dyDescent="0.25">
      <c r="A130" s="28" t="s">
        <v>683</v>
      </c>
      <c r="B130" s="28" t="s">
        <v>455</v>
      </c>
      <c r="C130" s="28" t="s">
        <v>455</v>
      </c>
      <c r="D130" s="28" t="s">
        <v>395</v>
      </c>
      <c r="E130" s="28" t="s">
        <v>472</v>
      </c>
    </row>
    <row r="131" spans="1:5" x14ac:dyDescent="0.25">
      <c r="A131" s="28" t="s">
        <v>684</v>
      </c>
      <c r="B131" s="28" t="s">
        <v>455</v>
      </c>
      <c r="C131" s="28" t="s">
        <v>455</v>
      </c>
      <c r="D131" s="28" t="s">
        <v>395</v>
      </c>
      <c r="E131" s="28" t="s">
        <v>472</v>
      </c>
    </row>
    <row r="132" spans="1:5" x14ac:dyDescent="0.25">
      <c r="A132" s="28" t="s">
        <v>685</v>
      </c>
      <c r="B132" s="28" t="s">
        <v>455</v>
      </c>
      <c r="C132" s="28" t="s">
        <v>455</v>
      </c>
      <c r="D132" s="28" t="s">
        <v>395</v>
      </c>
      <c r="E132" s="28" t="s">
        <v>472</v>
      </c>
    </row>
    <row r="133" spans="1:5" x14ac:dyDescent="0.25">
      <c r="A133" s="28" t="s">
        <v>686</v>
      </c>
      <c r="B133" s="28" t="s">
        <v>455</v>
      </c>
      <c r="C133" s="28" t="s">
        <v>455</v>
      </c>
      <c r="D133" s="28" t="s">
        <v>395</v>
      </c>
      <c r="E133" s="28" t="s">
        <v>472</v>
      </c>
    </row>
    <row r="134" spans="1:5" x14ac:dyDescent="0.25">
      <c r="A134" s="28" t="s">
        <v>687</v>
      </c>
      <c r="B134" s="28" t="s">
        <v>455</v>
      </c>
      <c r="C134" s="28" t="s">
        <v>455</v>
      </c>
      <c r="D134" s="28" t="s">
        <v>395</v>
      </c>
      <c r="E134" s="28" t="s">
        <v>472</v>
      </c>
    </row>
    <row r="135" spans="1:5" x14ac:dyDescent="0.25">
      <c r="A135" s="28" t="s">
        <v>688</v>
      </c>
      <c r="B135" s="28" t="s">
        <v>455</v>
      </c>
      <c r="C135" s="28" t="s">
        <v>455</v>
      </c>
      <c r="D135" s="28" t="s">
        <v>395</v>
      </c>
      <c r="E135" s="28" t="s">
        <v>472</v>
      </c>
    </row>
    <row r="136" spans="1:5" x14ac:dyDescent="0.25">
      <c r="A136" s="28" t="s">
        <v>689</v>
      </c>
      <c r="B136" s="28" t="s">
        <v>455</v>
      </c>
      <c r="C136" s="28" t="s">
        <v>455</v>
      </c>
      <c r="D136" s="28" t="s">
        <v>395</v>
      </c>
      <c r="E136" s="28" t="s">
        <v>472</v>
      </c>
    </row>
    <row r="137" spans="1:5" x14ac:dyDescent="0.25">
      <c r="A137" s="28" t="s">
        <v>690</v>
      </c>
      <c r="B137" s="28" t="s">
        <v>455</v>
      </c>
      <c r="C137" s="28" t="s">
        <v>455</v>
      </c>
      <c r="D137" s="28" t="s">
        <v>395</v>
      </c>
      <c r="E137" s="28" t="s">
        <v>472</v>
      </c>
    </row>
    <row r="138" spans="1:5" x14ac:dyDescent="0.25">
      <c r="A138" s="28" t="s">
        <v>691</v>
      </c>
      <c r="B138" s="28" t="s">
        <v>455</v>
      </c>
      <c r="C138" s="28" t="s">
        <v>455</v>
      </c>
      <c r="D138" s="28" t="s">
        <v>395</v>
      </c>
      <c r="E138" s="28" t="s">
        <v>472</v>
      </c>
    </row>
    <row r="139" spans="1:5" x14ac:dyDescent="0.25">
      <c r="A139" s="28" t="s">
        <v>692</v>
      </c>
      <c r="B139" s="28" t="s">
        <v>455</v>
      </c>
      <c r="C139" s="28" t="s">
        <v>455</v>
      </c>
      <c r="D139" s="28" t="s">
        <v>395</v>
      </c>
      <c r="E139" s="28" t="s">
        <v>472</v>
      </c>
    </row>
    <row r="140" spans="1:5" x14ac:dyDescent="0.25">
      <c r="A140" s="28" t="s">
        <v>693</v>
      </c>
      <c r="B140" s="28" t="s">
        <v>455</v>
      </c>
      <c r="C140" s="28" t="s">
        <v>455</v>
      </c>
      <c r="D140" s="28" t="s">
        <v>395</v>
      </c>
      <c r="E140" s="28" t="s">
        <v>472</v>
      </c>
    </row>
    <row r="141" spans="1:5" x14ac:dyDescent="0.25">
      <c r="A141" s="28" t="s">
        <v>694</v>
      </c>
      <c r="B141" s="28" t="s">
        <v>455</v>
      </c>
      <c r="C141" s="28" t="s">
        <v>455</v>
      </c>
      <c r="D141" s="28" t="s">
        <v>395</v>
      </c>
      <c r="E141" s="28" t="s">
        <v>472</v>
      </c>
    </row>
    <row r="142" spans="1:5" x14ac:dyDescent="0.25">
      <c r="A142" s="28" t="s">
        <v>695</v>
      </c>
      <c r="B142" s="28" t="s">
        <v>455</v>
      </c>
      <c r="C142" s="28" t="s">
        <v>455</v>
      </c>
      <c r="D142" s="28" t="s">
        <v>395</v>
      </c>
      <c r="E142" s="28" t="s">
        <v>472</v>
      </c>
    </row>
    <row r="143" spans="1:5" x14ac:dyDescent="0.25">
      <c r="A143" s="28" t="s">
        <v>696</v>
      </c>
      <c r="B143" s="28" t="s">
        <v>455</v>
      </c>
      <c r="C143" s="28" t="s">
        <v>455</v>
      </c>
      <c r="D143" s="28" t="s">
        <v>395</v>
      </c>
      <c r="E143" s="28" t="s">
        <v>472</v>
      </c>
    </row>
    <row r="144" spans="1:5" x14ac:dyDescent="0.25">
      <c r="A144" s="28" t="s">
        <v>697</v>
      </c>
      <c r="B144" s="28" t="s">
        <v>455</v>
      </c>
      <c r="C144" s="28" t="s">
        <v>455</v>
      </c>
      <c r="D144" s="28" t="s">
        <v>395</v>
      </c>
      <c r="E144" s="28" t="s">
        <v>472</v>
      </c>
    </row>
    <row r="145" spans="1:5" x14ac:dyDescent="0.25">
      <c r="A145" s="28" t="s">
        <v>698</v>
      </c>
      <c r="B145" s="28" t="s">
        <v>455</v>
      </c>
      <c r="C145" s="28" t="s">
        <v>455</v>
      </c>
      <c r="D145" s="28" t="s">
        <v>395</v>
      </c>
      <c r="E145" s="28" t="s">
        <v>472</v>
      </c>
    </row>
    <row r="146" spans="1:5" x14ac:dyDescent="0.25">
      <c r="A146" s="28" t="s">
        <v>699</v>
      </c>
      <c r="B146" s="28" t="s">
        <v>455</v>
      </c>
      <c r="C146" s="28" t="s">
        <v>455</v>
      </c>
      <c r="D146" s="28" t="s">
        <v>395</v>
      </c>
      <c r="E146" s="28" t="s">
        <v>472</v>
      </c>
    </row>
    <row r="147" spans="1:5" x14ac:dyDescent="0.25">
      <c r="A147" s="28" t="s">
        <v>700</v>
      </c>
      <c r="B147" s="28" t="s">
        <v>455</v>
      </c>
      <c r="C147" s="28" t="s">
        <v>455</v>
      </c>
      <c r="D147" s="28" t="s">
        <v>395</v>
      </c>
      <c r="E147" s="28" t="s">
        <v>472</v>
      </c>
    </row>
    <row r="148" spans="1:5" x14ac:dyDescent="0.25">
      <c r="A148" s="28" t="s">
        <v>701</v>
      </c>
      <c r="B148" s="28" t="s">
        <v>455</v>
      </c>
      <c r="C148" s="28" t="s">
        <v>455</v>
      </c>
      <c r="D148" s="28" t="s">
        <v>395</v>
      </c>
      <c r="E148" s="28" t="s">
        <v>472</v>
      </c>
    </row>
    <row r="149" spans="1:5" x14ac:dyDescent="0.25">
      <c r="A149" s="28" t="s">
        <v>702</v>
      </c>
      <c r="B149" s="28" t="s">
        <v>455</v>
      </c>
      <c r="C149" s="28" t="s">
        <v>455</v>
      </c>
      <c r="D149" s="28" t="s">
        <v>395</v>
      </c>
      <c r="E149" s="28" t="s">
        <v>472</v>
      </c>
    </row>
    <row r="150" spans="1:5" x14ac:dyDescent="0.25">
      <c r="A150" s="28" t="s">
        <v>703</v>
      </c>
      <c r="B150" s="28" t="s">
        <v>455</v>
      </c>
      <c r="C150" s="28" t="s">
        <v>455</v>
      </c>
      <c r="D150" s="28" t="s">
        <v>395</v>
      </c>
      <c r="E150" s="28" t="s">
        <v>472</v>
      </c>
    </row>
    <row r="151" spans="1:5" x14ac:dyDescent="0.25">
      <c r="A151" s="28" t="s">
        <v>704</v>
      </c>
      <c r="B151" s="28" t="s">
        <v>455</v>
      </c>
      <c r="C151" s="28" t="s">
        <v>455</v>
      </c>
      <c r="D151" s="28" t="s">
        <v>395</v>
      </c>
      <c r="E151" s="28" t="s">
        <v>472</v>
      </c>
    </row>
    <row r="152" spans="1:5" x14ac:dyDescent="0.25">
      <c r="A152" s="28" t="s">
        <v>705</v>
      </c>
      <c r="B152" s="28" t="s">
        <v>455</v>
      </c>
      <c r="C152" s="28" t="s">
        <v>455</v>
      </c>
      <c r="D152" s="28" t="s">
        <v>395</v>
      </c>
      <c r="E152" s="28" t="s">
        <v>472</v>
      </c>
    </row>
    <row r="153" spans="1:5" x14ac:dyDescent="0.25">
      <c r="A153" s="28" t="s">
        <v>706</v>
      </c>
      <c r="B153" s="28" t="s">
        <v>455</v>
      </c>
      <c r="C153" s="28" t="s">
        <v>455</v>
      </c>
      <c r="D153" s="28" t="s">
        <v>395</v>
      </c>
      <c r="E153" s="28" t="s">
        <v>472</v>
      </c>
    </row>
    <row r="154" spans="1:5" x14ac:dyDescent="0.25">
      <c r="A154" s="28" t="s">
        <v>707</v>
      </c>
      <c r="B154" s="28" t="s">
        <v>455</v>
      </c>
      <c r="C154" s="28" t="s">
        <v>455</v>
      </c>
      <c r="D154" s="28" t="s">
        <v>395</v>
      </c>
      <c r="E154" s="28" t="s">
        <v>472</v>
      </c>
    </row>
    <row r="155" spans="1:5" x14ac:dyDescent="0.25">
      <c r="A155" s="28" t="s">
        <v>708</v>
      </c>
      <c r="B155" s="28" t="s">
        <v>455</v>
      </c>
      <c r="C155" s="28" t="s">
        <v>455</v>
      </c>
      <c r="D155" s="28" t="s">
        <v>77</v>
      </c>
      <c r="E155" s="28" t="s">
        <v>446</v>
      </c>
    </row>
    <row r="156" spans="1:5" x14ac:dyDescent="0.25">
      <c r="A156" s="28" t="s">
        <v>709</v>
      </c>
      <c r="B156" s="28" t="s">
        <v>455</v>
      </c>
      <c r="C156" s="28" t="s">
        <v>455</v>
      </c>
      <c r="D156" s="28" t="s">
        <v>395</v>
      </c>
      <c r="E156" s="28" t="s">
        <v>472</v>
      </c>
    </row>
    <row r="157" spans="1:5" x14ac:dyDescent="0.25">
      <c r="A157" s="28" t="s">
        <v>710</v>
      </c>
      <c r="B157" s="28" t="s">
        <v>455</v>
      </c>
      <c r="C157" s="28" t="s">
        <v>455</v>
      </c>
      <c r="D157" s="28" t="s">
        <v>395</v>
      </c>
      <c r="E157" s="28" t="s">
        <v>472</v>
      </c>
    </row>
    <row r="158" spans="1:5" x14ac:dyDescent="0.25">
      <c r="A158" s="28" t="s">
        <v>711</v>
      </c>
      <c r="B158" s="28" t="s">
        <v>455</v>
      </c>
      <c r="C158" s="28" t="s">
        <v>455</v>
      </c>
      <c r="D158" s="28" t="s">
        <v>395</v>
      </c>
      <c r="E158" s="28" t="s">
        <v>472</v>
      </c>
    </row>
    <row r="159" spans="1:5" x14ac:dyDescent="0.25">
      <c r="A159" s="28" t="s">
        <v>712</v>
      </c>
      <c r="B159" s="28" t="s">
        <v>455</v>
      </c>
      <c r="C159" s="28" t="s">
        <v>455</v>
      </c>
      <c r="D159" s="28" t="s">
        <v>395</v>
      </c>
      <c r="E159" s="28" t="s">
        <v>472</v>
      </c>
    </row>
    <row r="160" spans="1:5" x14ac:dyDescent="0.25">
      <c r="A160" s="28" t="s">
        <v>713</v>
      </c>
      <c r="B160" s="28" t="s">
        <v>455</v>
      </c>
      <c r="C160" s="28" t="s">
        <v>455</v>
      </c>
      <c r="D160" s="28" t="s">
        <v>395</v>
      </c>
      <c r="E160" s="28" t="s">
        <v>472</v>
      </c>
    </row>
    <row r="161" spans="1:5" x14ac:dyDescent="0.25">
      <c r="A161" s="28" t="s">
        <v>714</v>
      </c>
      <c r="B161" s="28" t="s">
        <v>455</v>
      </c>
      <c r="C161" s="28" t="s">
        <v>455</v>
      </c>
      <c r="D161" s="28" t="s">
        <v>395</v>
      </c>
      <c r="E161" s="28" t="s">
        <v>472</v>
      </c>
    </row>
    <row r="162" spans="1:5" x14ac:dyDescent="0.25">
      <c r="A162" s="28" t="s">
        <v>715</v>
      </c>
      <c r="B162" s="28" t="s">
        <v>455</v>
      </c>
      <c r="C162" s="28" t="s">
        <v>455</v>
      </c>
      <c r="D162" s="28" t="s">
        <v>77</v>
      </c>
      <c r="E162" s="28" t="s">
        <v>431</v>
      </c>
    </row>
    <row r="163" spans="1:5" x14ac:dyDescent="0.25">
      <c r="A163" s="28" t="s">
        <v>716</v>
      </c>
      <c r="B163" s="28" t="s">
        <v>455</v>
      </c>
      <c r="C163" s="28" t="s">
        <v>455</v>
      </c>
      <c r="D163" s="28" t="s">
        <v>77</v>
      </c>
      <c r="E163" s="28" t="s">
        <v>717</v>
      </c>
    </row>
    <row r="164" spans="1:5" x14ac:dyDescent="0.25">
      <c r="A164" s="28" t="s">
        <v>718</v>
      </c>
      <c r="B164" s="28" t="s">
        <v>455</v>
      </c>
      <c r="C164" s="28" t="s">
        <v>455</v>
      </c>
      <c r="D164" s="28" t="s">
        <v>77</v>
      </c>
      <c r="E164" s="28" t="s">
        <v>719</v>
      </c>
    </row>
    <row r="165" spans="1:5" x14ac:dyDescent="0.25">
      <c r="A165" s="28" t="s">
        <v>720</v>
      </c>
      <c r="B165" s="28" t="s">
        <v>455</v>
      </c>
      <c r="C165" s="28" t="s">
        <v>455</v>
      </c>
      <c r="D165" s="28" t="s">
        <v>77</v>
      </c>
      <c r="E165" s="28" t="s">
        <v>721</v>
      </c>
    </row>
    <row r="166" spans="1:5" x14ac:dyDescent="0.25">
      <c r="A166" s="28" t="s">
        <v>722</v>
      </c>
      <c r="B166" s="28" t="s">
        <v>455</v>
      </c>
      <c r="C166" s="28" t="s">
        <v>455</v>
      </c>
      <c r="D166" s="28" t="s">
        <v>77</v>
      </c>
      <c r="E166" s="28" t="s">
        <v>723</v>
      </c>
    </row>
    <row r="167" spans="1:5" x14ac:dyDescent="0.25">
      <c r="A167" s="28" t="s">
        <v>724</v>
      </c>
      <c r="B167" s="28" t="s">
        <v>455</v>
      </c>
      <c r="C167" s="28" t="s">
        <v>455</v>
      </c>
      <c r="D167" s="28" t="s">
        <v>395</v>
      </c>
      <c r="E167" s="28" t="s">
        <v>725</v>
      </c>
    </row>
    <row r="168" spans="1:5" x14ac:dyDescent="0.25">
      <c r="A168" s="28" t="s">
        <v>726</v>
      </c>
      <c r="B168" s="28" t="s">
        <v>455</v>
      </c>
      <c r="C168" s="28" t="s">
        <v>455</v>
      </c>
      <c r="D168" s="28" t="s">
        <v>77</v>
      </c>
      <c r="E168" s="28" t="s">
        <v>727</v>
      </c>
    </row>
    <row r="169" spans="1:5" x14ac:dyDescent="0.25">
      <c r="A169" s="28" t="s">
        <v>728</v>
      </c>
      <c r="B169" s="28" t="s">
        <v>450</v>
      </c>
      <c r="C169" s="28" t="s">
        <v>450</v>
      </c>
      <c r="D169" s="28" t="s">
        <v>77</v>
      </c>
      <c r="E169" s="28" t="s">
        <v>729</v>
      </c>
    </row>
    <row r="170" spans="1:5" x14ac:dyDescent="0.25">
      <c r="A170" s="28" t="s">
        <v>730</v>
      </c>
      <c r="B170" s="28" t="s">
        <v>450</v>
      </c>
      <c r="C170" s="28" t="s">
        <v>450</v>
      </c>
      <c r="D170" s="28" t="s">
        <v>77</v>
      </c>
      <c r="E170" s="28" t="s">
        <v>731</v>
      </c>
    </row>
    <row r="171" spans="1:5" x14ac:dyDescent="0.25">
      <c r="A171" s="28" t="s">
        <v>732</v>
      </c>
      <c r="B171" s="28" t="s">
        <v>450</v>
      </c>
      <c r="C171" s="28" t="s">
        <v>450</v>
      </c>
      <c r="D171" s="28" t="s">
        <v>77</v>
      </c>
      <c r="E171" s="28" t="s">
        <v>356</v>
      </c>
    </row>
    <row r="172" spans="1:5" x14ac:dyDescent="0.25">
      <c r="A172" s="28" t="s">
        <v>733</v>
      </c>
      <c r="B172" s="28" t="s">
        <v>450</v>
      </c>
      <c r="C172" s="28" t="s">
        <v>450</v>
      </c>
      <c r="D172" s="28" t="s">
        <v>77</v>
      </c>
      <c r="E172" s="28" t="s">
        <v>378</v>
      </c>
    </row>
    <row r="173" spans="1:5" x14ac:dyDescent="0.25">
      <c r="A173" s="28" t="s">
        <v>734</v>
      </c>
      <c r="B173" s="28" t="s">
        <v>450</v>
      </c>
      <c r="C173" s="28" t="s">
        <v>450</v>
      </c>
      <c r="D173" s="28" t="s">
        <v>77</v>
      </c>
      <c r="E173" s="28" t="s">
        <v>583</v>
      </c>
    </row>
    <row r="174" spans="1:5" x14ac:dyDescent="0.25">
      <c r="A174" s="28" t="s">
        <v>735</v>
      </c>
      <c r="B174" s="28" t="s">
        <v>450</v>
      </c>
      <c r="C174" s="28" t="s">
        <v>450</v>
      </c>
      <c r="D174" s="28" t="s">
        <v>77</v>
      </c>
      <c r="E174" s="28" t="s">
        <v>356</v>
      </c>
    </row>
    <row r="175" spans="1:5" x14ac:dyDescent="0.25">
      <c r="A175" s="28" t="s">
        <v>736</v>
      </c>
      <c r="B175" s="28" t="s">
        <v>450</v>
      </c>
      <c r="C175" s="28" t="s">
        <v>450</v>
      </c>
      <c r="D175" s="28" t="s">
        <v>77</v>
      </c>
      <c r="E175" s="28" t="s">
        <v>737</v>
      </c>
    </row>
    <row r="176" spans="1:5" x14ac:dyDescent="0.25">
      <c r="A176" s="28" t="s">
        <v>738</v>
      </c>
      <c r="B176" s="28" t="s">
        <v>450</v>
      </c>
      <c r="C176" s="28" t="s">
        <v>450</v>
      </c>
      <c r="D176" s="28" t="s">
        <v>77</v>
      </c>
      <c r="E176" s="28" t="s">
        <v>739</v>
      </c>
    </row>
    <row r="177" spans="1:5" x14ac:dyDescent="0.25">
      <c r="A177" s="28" t="s">
        <v>740</v>
      </c>
      <c r="B177" s="28" t="s">
        <v>450</v>
      </c>
      <c r="C177" s="28" t="s">
        <v>450</v>
      </c>
      <c r="D177" s="28" t="s">
        <v>77</v>
      </c>
      <c r="E177" s="28" t="s">
        <v>741</v>
      </c>
    </row>
    <row r="178" spans="1:5" x14ac:dyDescent="0.25">
      <c r="A178" s="28" t="s">
        <v>742</v>
      </c>
      <c r="B178" s="28" t="s">
        <v>450</v>
      </c>
      <c r="C178" s="28" t="s">
        <v>450</v>
      </c>
      <c r="D178" s="28" t="s">
        <v>77</v>
      </c>
      <c r="E178" s="28" t="s">
        <v>743</v>
      </c>
    </row>
    <row r="179" spans="1:5" x14ac:dyDescent="0.25">
      <c r="A179" s="28" t="s">
        <v>744</v>
      </c>
      <c r="B179" s="28" t="s">
        <v>450</v>
      </c>
      <c r="C179" s="28" t="s">
        <v>450</v>
      </c>
      <c r="D179" s="28" t="s">
        <v>77</v>
      </c>
      <c r="E179" s="28" t="s">
        <v>378</v>
      </c>
    </row>
    <row r="180" spans="1:5" x14ac:dyDescent="0.25">
      <c r="A180" s="28" t="s">
        <v>745</v>
      </c>
      <c r="B180" s="28" t="s">
        <v>450</v>
      </c>
      <c r="C180" s="28" t="s">
        <v>450</v>
      </c>
      <c r="D180" s="28" t="s">
        <v>77</v>
      </c>
      <c r="E180" s="28" t="s">
        <v>739</v>
      </c>
    </row>
    <row r="181" spans="1:5" x14ac:dyDescent="0.25">
      <c r="A181" s="28" t="s">
        <v>746</v>
      </c>
      <c r="B181" s="28" t="s">
        <v>450</v>
      </c>
      <c r="C181" s="28" t="s">
        <v>450</v>
      </c>
      <c r="D181" s="28" t="s">
        <v>77</v>
      </c>
      <c r="E181" s="28" t="s">
        <v>378</v>
      </c>
    </row>
    <row r="182" spans="1:5" x14ac:dyDescent="0.25">
      <c r="A182" s="28" t="s">
        <v>747</v>
      </c>
      <c r="B182" s="28" t="s">
        <v>450</v>
      </c>
      <c r="C182" s="28" t="s">
        <v>450</v>
      </c>
      <c r="D182" s="28" t="s">
        <v>77</v>
      </c>
      <c r="E182" s="28" t="s">
        <v>737</v>
      </c>
    </row>
    <row r="183" spans="1:5" x14ac:dyDescent="0.25">
      <c r="A183" s="28" t="s">
        <v>748</v>
      </c>
      <c r="B183" s="28" t="s">
        <v>450</v>
      </c>
      <c r="C183" s="28" t="s">
        <v>450</v>
      </c>
      <c r="D183" s="28" t="s">
        <v>77</v>
      </c>
      <c r="E183" s="28" t="s">
        <v>388</v>
      </c>
    </row>
    <row r="184" spans="1:5" x14ac:dyDescent="0.25">
      <c r="A184" s="28" t="s">
        <v>749</v>
      </c>
      <c r="B184" s="28" t="s">
        <v>450</v>
      </c>
      <c r="C184" s="28" t="s">
        <v>450</v>
      </c>
      <c r="D184" s="28" t="s">
        <v>77</v>
      </c>
      <c r="E184" s="28" t="s">
        <v>378</v>
      </c>
    </row>
    <row r="185" spans="1:5" x14ac:dyDescent="0.25">
      <c r="A185" s="28" t="s">
        <v>750</v>
      </c>
      <c r="B185" s="28" t="s">
        <v>450</v>
      </c>
      <c r="C185" s="28" t="s">
        <v>450</v>
      </c>
      <c r="D185" s="28" t="s">
        <v>77</v>
      </c>
      <c r="E185" s="28" t="s">
        <v>388</v>
      </c>
    </row>
    <row r="186" spans="1:5" x14ac:dyDescent="0.25">
      <c r="A186" s="28" t="s">
        <v>751</v>
      </c>
      <c r="B186" s="28" t="s">
        <v>450</v>
      </c>
      <c r="C186" s="28" t="s">
        <v>450</v>
      </c>
      <c r="D186" s="28" t="s">
        <v>77</v>
      </c>
      <c r="E186" s="28" t="s">
        <v>356</v>
      </c>
    </row>
    <row r="187" spans="1:5" x14ac:dyDescent="0.25">
      <c r="A187" s="28" t="s">
        <v>752</v>
      </c>
      <c r="B187" s="28" t="s">
        <v>450</v>
      </c>
      <c r="C187" s="28" t="s">
        <v>450</v>
      </c>
      <c r="D187" s="28" t="s">
        <v>77</v>
      </c>
      <c r="E187" s="28" t="s">
        <v>583</v>
      </c>
    </row>
    <row r="188" spans="1:5" x14ac:dyDescent="0.25">
      <c r="A188" s="28" t="s">
        <v>753</v>
      </c>
      <c r="B188" s="28" t="s">
        <v>450</v>
      </c>
      <c r="C188" s="28" t="s">
        <v>450</v>
      </c>
      <c r="D188" s="28" t="s">
        <v>77</v>
      </c>
      <c r="E188" s="28" t="s">
        <v>378</v>
      </c>
    </row>
    <row r="189" spans="1:5" x14ac:dyDescent="0.25">
      <c r="A189" s="28" t="s">
        <v>754</v>
      </c>
      <c r="B189" s="28" t="s">
        <v>450</v>
      </c>
      <c r="C189" s="28" t="s">
        <v>450</v>
      </c>
      <c r="D189" s="28" t="s">
        <v>77</v>
      </c>
      <c r="E189" s="28" t="s">
        <v>755</v>
      </c>
    </row>
    <row r="190" spans="1:5" x14ac:dyDescent="0.25">
      <c r="A190" s="28" t="s">
        <v>756</v>
      </c>
      <c r="B190" s="28" t="s">
        <v>450</v>
      </c>
      <c r="C190" s="28" t="s">
        <v>450</v>
      </c>
      <c r="D190" s="28" t="s">
        <v>77</v>
      </c>
      <c r="E190" s="28" t="s">
        <v>234</v>
      </c>
    </row>
    <row r="191" spans="1:5" x14ac:dyDescent="0.25">
      <c r="A191" s="28" t="s">
        <v>757</v>
      </c>
      <c r="B191" s="28" t="s">
        <v>450</v>
      </c>
      <c r="C191" s="28" t="s">
        <v>450</v>
      </c>
      <c r="D191" s="28" t="s">
        <v>77</v>
      </c>
      <c r="E191" s="28" t="s">
        <v>234</v>
      </c>
    </row>
    <row r="192" spans="1:5" x14ac:dyDescent="0.25">
      <c r="A192" s="28" t="s">
        <v>758</v>
      </c>
      <c r="B192" s="28" t="s">
        <v>450</v>
      </c>
      <c r="C192" s="28" t="s">
        <v>450</v>
      </c>
      <c r="D192" s="28" t="s">
        <v>77</v>
      </c>
      <c r="E192" s="28" t="s">
        <v>759</v>
      </c>
    </row>
    <row r="193" spans="1:5" x14ac:dyDescent="0.25">
      <c r="A193" s="28" t="s">
        <v>760</v>
      </c>
      <c r="B193" s="28" t="s">
        <v>450</v>
      </c>
      <c r="C193" s="28" t="s">
        <v>450</v>
      </c>
      <c r="D193" s="28" t="s">
        <v>77</v>
      </c>
      <c r="E193" s="28" t="s">
        <v>583</v>
      </c>
    </row>
    <row r="194" spans="1:5" x14ac:dyDescent="0.25">
      <c r="A194" s="28" t="s">
        <v>761</v>
      </c>
      <c r="B194" s="28" t="s">
        <v>450</v>
      </c>
      <c r="C194" s="28" t="s">
        <v>450</v>
      </c>
      <c r="D194" s="28" t="s">
        <v>77</v>
      </c>
      <c r="E194" s="28" t="s">
        <v>378</v>
      </c>
    </row>
    <row r="195" spans="1:5" x14ac:dyDescent="0.25">
      <c r="A195" s="28" t="s">
        <v>762</v>
      </c>
      <c r="B195" s="28" t="s">
        <v>450</v>
      </c>
      <c r="C195" s="28" t="s">
        <v>450</v>
      </c>
      <c r="D195" s="28" t="s">
        <v>77</v>
      </c>
      <c r="E195" s="28" t="s">
        <v>234</v>
      </c>
    </row>
    <row r="196" spans="1:5" x14ac:dyDescent="0.25">
      <c r="A196" s="28" t="s">
        <v>763</v>
      </c>
      <c r="B196" s="28" t="s">
        <v>450</v>
      </c>
      <c r="C196" s="28" t="s">
        <v>450</v>
      </c>
      <c r="D196" s="28" t="s">
        <v>77</v>
      </c>
      <c r="E196" s="28" t="s">
        <v>583</v>
      </c>
    </row>
    <row r="197" spans="1:5" x14ac:dyDescent="0.25">
      <c r="A197" s="28" t="s">
        <v>764</v>
      </c>
      <c r="B197" s="28" t="s">
        <v>450</v>
      </c>
      <c r="C197" s="28" t="s">
        <v>450</v>
      </c>
      <c r="D197" s="28" t="s">
        <v>77</v>
      </c>
      <c r="E197" s="28" t="s">
        <v>765</v>
      </c>
    </row>
    <row r="198" spans="1:5" x14ac:dyDescent="0.25">
      <c r="A198" s="28" t="s">
        <v>766</v>
      </c>
      <c r="B198" s="28" t="s">
        <v>450</v>
      </c>
      <c r="C198" s="28" t="s">
        <v>450</v>
      </c>
      <c r="D198" s="28" t="s">
        <v>77</v>
      </c>
      <c r="E198" s="28" t="s">
        <v>583</v>
      </c>
    </row>
    <row r="199" spans="1:5" x14ac:dyDescent="0.25">
      <c r="A199" s="28" t="s">
        <v>767</v>
      </c>
      <c r="B199" s="28" t="s">
        <v>450</v>
      </c>
      <c r="C199" s="28" t="s">
        <v>450</v>
      </c>
      <c r="D199" s="28" t="s">
        <v>77</v>
      </c>
      <c r="E199" s="28" t="s">
        <v>739</v>
      </c>
    </row>
    <row r="200" spans="1:5" x14ac:dyDescent="0.25">
      <c r="A200" s="28" t="s">
        <v>768</v>
      </c>
      <c r="B200" s="28" t="s">
        <v>450</v>
      </c>
      <c r="C200" s="28" t="s">
        <v>450</v>
      </c>
      <c r="D200" s="28" t="s">
        <v>77</v>
      </c>
      <c r="E200" s="28" t="s">
        <v>388</v>
      </c>
    </row>
    <row r="201" spans="1:5" x14ac:dyDescent="0.25">
      <c r="A201" s="28" t="s">
        <v>769</v>
      </c>
      <c r="B201" s="28" t="s">
        <v>450</v>
      </c>
      <c r="C201" s="28" t="s">
        <v>450</v>
      </c>
      <c r="D201" s="28" t="s">
        <v>77</v>
      </c>
      <c r="E201" s="28" t="s">
        <v>234</v>
      </c>
    </row>
    <row r="202" spans="1:5" x14ac:dyDescent="0.25">
      <c r="A202" s="28" t="s">
        <v>770</v>
      </c>
      <c r="B202" s="28" t="s">
        <v>450</v>
      </c>
      <c r="C202" s="28" t="s">
        <v>450</v>
      </c>
      <c r="D202" s="28" t="s">
        <v>77</v>
      </c>
      <c r="E202" s="28" t="s">
        <v>771</v>
      </c>
    </row>
    <row r="203" spans="1:5" x14ac:dyDescent="0.25">
      <c r="A203" s="28" t="s">
        <v>772</v>
      </c>
      <c r="B203" s="28" t="s">
        <v>450</v>
      </c>
      <c r="C203" s="28" t="s">
        <v>450</v>
      </c>
      <c r="D203" s="28" t="s">
        <v>77</v>
      </c>
      <c r="E203" s="28" t="s">
        <v>583</v>
      </c>
    </row>
    <row r="204" spans="1:5" x14ac:dyDescent="0.25">
      <c r="A204" s="28" t="s">
        <v>773</v>
      </c>
      <c r="B204" s="28" t="s">
        <v>450</v>
      </c>
      <c r="C204" s="28" t="s">
        <v>450</v>
      </c>
      <c r="D204" s="28" t="s">
        <v>77</v>
      </c>
      <c r="E204" s="28" t="s">
        <v>388</v>
      </c>
    </row>
    <row r="205" spans="1:5" x14ac:dyDescent="0.25">
      <c r="A205" s="28" t="s">
        <v>774</v>
      </c>
      <c r="B205" s="28" t="s">
        <v>450</v>
      </c>
      <c r="C205" s="28" t="s">
        <v>450</v>
      </c>
      <c r="D205" s="28" t="s">
        <v>77</v>
      </c>
      <c r="E205" s="28" t="s">
        <v>378</v>
      </c>
    </row>
    <row r="206" spans="1:5" x14ac:dyDescent="0.25">
      <c r="A206" s="28" t="s">
        <v>775</v>
      </c>
      <c r="B206" s="28" t="s">
        <v>450</v>
      </c>
      <c r="C206" s="28" t="s">
        <v>450</v>
      </c>
      <c r="D206" s="28" t="s">
        <v>77</v>
      </c>
      <c r="E206" s="28" t="s">
        <v>388</v>
      </c>
    </row>
    <row r="207" spans="1:5" x14ac:dyDescent="0.25">
      <c r="A207" s="28" t="s">
        <v>776</v>
      </c>
      <c r="B207" s="28" t="s">
        <v>450</v>
      </c>
      <c r="C207" s="28" t="s">
        <v>450</v>
      </c>
      <c r="D207" s="28" t="s">
        <v>77</v>
      </c>
      <c r="E207" s="28" t="s">
        <v>583</v>
      </c>
    </row>
    <row r="208" spans="1:5" x14ac:dyDescent="0.25">
      <c r="A208" s="28" t="s">
        <v>777</v>
      </c>
      <c r="B208" s="28" t="s">
        <v>450</v>
      </c>
      <c r="C208" s="28" t="s">
        <v>450</v>
      </c>
      <c r="D208" s="28" t="s">
        <v>77</v>
      </c>
      <c r="E208" s="28" t="s">
        <v>583</v>
      </c>
    </row>
    <row r="209" spans="1:5" x14ac:dyDescent="0.25">
      <c r="A209" s="28" t="s">
        <v>778</v>
      </c>
      <c r="B209" s="28" t="s">
        <v>450</v>
      </c>
      <c r="C209" s="28" t="s">
        <v>450</v>
      </c>
      <c r="D209" s="28" t="s">
        <v>77</v>
      </c>
      <c r="E209" s="28" t="s">
        <v>779</v>
      </c>
    </row>
    <row r="210" spans="1:5" x14ac:dyDescent="0.25">
      <c r="A210" s="28" t="s">
        <v>780</v>
      </c>
      <c r="B210" s="28" t="s">
        <v>450</v>
      </c>
      <c r="C210" s="28" t="s">
        <v>450</v>
      </c>
      <c r="D210" s="28" t="s">
        <v>77</v>
      </c>
      <c r="E210" s="28" t="s">
        <v>378</v>
      </c>
    </row>
    <row r="211" spans="1:5" x14ac:dyDescent="0.25">
      <c r="A211" s="28" t="s">
        <v>781</v>
      </c>
      <c r="B211" s="28" t="s">
        <v>450</v>
      </c>
      <c r="C211" s="28" t="s">
        <v>450</v>
      </c>
      <c r="D211" s="28" t="s">
        <v>77</v>
      </c>
      <c r="E211" s="28" t="s">
        <v>234</v>
      </c>
    </row>
    <row r="212" spans="1:5" x14ac:dyDescent="0.25">
      <c r="A212" s="28" t="s">
        <v>782</v>
      </c>
      <c r="B212" s="28" t="s">
        <v>450</v>
      </c>
      <c r="C212" s="28" t="s">
        <v>450</v>
      </c>
      <c r="D212" s="28" t="s">
        <v>77</v>
      </c>
      <c r="E212" s="28" t="s">
        <v>234</v>
      </c>
    </row>
    <row r="213" spans="1:5" x14ac:dyDescent="0.25">
      <c r="A213" s="28" t="s">
        <v>783</v>
      </c>
      <c r="B213" s="28" t="s">
        <v>450</v>
      </c>
      <c r="C213" s="28" t="s">
        <v>450</v>
      </c>
      <c r="D213" s="28" t="s">
        <v>77</v>
      </c>
      <c r="E213" s="28" t="s">
        <v>583</v>
      </c>
    </row>
    <row r="214" spans="1:5" x14ac:dyDescent="0.25">
      <c r="A214" s="28" t="s">
        <v>784</v>
      </c>
      <c r="B214" s="28" t="s">
        <v>450</v>
      </c>
      <c r="C214" s="28" t="s">
        <v>450</v>
      </c>
      <c r="D214" s="28" t="s">
        <v>77</v>
      </c>
      <c r="E214" s="28" t="s">
        <v>785</v>
      </c>
    </row>
    <row r="215" spans="1:5" x14ac:dyDescent="0.25">
      <c r="A215" s="28" t="s">
        <v>786</v>
      </c>
      <c r="B215" s="28" t="s">
        <v>450</v>
      </c>
      <c r="C215" s="28" t="s">
        <v>450</v>
      </c>
      <c r="D215" s="28" t="s">
        <v>77</v>
      </c>
      <c r="E215" s="28" t="s">
        <v>787</v>
      </c>
    </row>
    <row r="216" spans="1:5" x14ac:dyDescent="0.25">
      <c r="A216" s="28" t="s">
        <v>788</v>
      </c>
      <c r="B216" s="28" t="s">
        <v>450</v>
      </c>
      <c r="C216" s="28" t="s">
        <v>450</v>
      </c>
      <c r="D216" s="28" t="s">
        <v>77</v>
      </c>
      <c r="E216" s="28" t="s">
        <v>789</v>
      </c>
    </row>
    <row r="217" spans="1:5" x14ac:dyDescent="0.25">
      <c r="A217" s="28" t="s">
        <v>790</v>
      </c>
      <c r="B217" s="28" t="s">
        <v>450</v>
      </c>
      <c r="C217" s="28" t="s">
        <v>450</v>
      </c>
      <c r="D217" s="28" t="s">
        <v>77</v>
      </c>
      <c r="E217" s="28" t="s">
        <v>791</v>
      </c>
    </row>
    <row r="218" spans="1:5" x14ac:dyDescent="0.25">
      <c r="A218" s="28" t="s">
        <v>792</v>
      </c>
      <c r="B218" s="28" t="s">
        <v>450</v>
      </c>
      <c r="C218" s="28" t="s">
        <v>450</v>
      </c>
      <c r="D218" s="28" t="s">
        <v>395</v>
      </c>
      <c r="E218" s="28" t="s">
        <v>793</v>
      </c>
    </row>
    <row r="219" spans="1:5" x14ac:dyDescent="0.25">
      <c r="A219" s="28" t="s">
        <v>794</v>
      </c>
      <c r="B219" s="28" t="s">
        <v>450</v>
      </c>
      <c r="C219" s="28" t="s">
        <v>450</v>
      </c>
      <c r="D219" s="28" t="s">
        <v>77</v>
      </c>
      <c r="E219" s="28" t="s">
        <v>795</v>
      </c>
    </row>
    <row r="220" spans="1:5" x14ac:dyDescent="0.25">
      <c r="A220" s="28" t="s">
        <v>796</v>
      </c>
      <c r="B220" s="28" t="s">
        <v>450</v>
      </c>
      <c r="C220" s="28" t="s">
        <v>450</v>
      </c>
      <c r="D220" s="28" t="s">
        <v>77</v>
      </c>
      <c r="E220" s="28" t="s">
        <v>797</v>
      </c>
    </row>
    <row r="221" spans="1:5" x14ac:dyDescent="0.25">
      <c r="A221" s="28" t="s">
        <v>798</v>
      </c>
      <c r="B221" s="28" t="s">
        <v>497</v>
      </c>
      <c r="C221" s="28" t="s">
        <v>497</v>
      </c>
      <c r="D221" s="28" t="s">
        <v>77</v>
      </c>
      <c r="E221" s="28" t="s">
        <v>799</v>
      </c>
    </row>
    <row r="222" spans="1:5" x14ac:dyDescent="0.25">
      <c r="A222" s="28" t="s">
        <v>800</v>
      </c>
      <c r="B222" s="28" t="s">
        <v>497</v>
      </c>
      <c r="C222" s="28" t="s">
        <v>497</v>
      </c>
      <c r="D222" s="28" t="s">
        <v>77</v>
      </c>
      <c r="E222" s="28" t="s">
        <v>801</v>
      </c>
    </row>
    <row r="223" spans="1:5" x14ac:dyDescent="0.25">
      <c r="A223" s="28" t="s">
        <v>802</v>
      </c>
      <c r="B223" s="28" t="s">
        <v>497</v>
      </c>
      <c r="C223" s="28" t="s">
        <v>497</v>
      </c>
      <c r="D223" s="28" t="s">
        <v>77</v>
      </c>
      <c r="E223" s="28" t="s">
        <v>803</v>
      </c>
    </row>
    <row r="224" spans="1:5" x14ac:dyDescent="0.25">
      <c r="A224" s="28" t="s">
        <v>804</v>
      </c>
      <c r="B224" s="28" t="s">
        <v>497</v>
      </c>
      <c r="C224" s="28" t="s">
        <v>497</v>
      </c>
      <c r="D224" s="28" t="s">
        <v>77</v>
      </c>
      <c r="E224" s="28" t="s">
        <v>805</v>
      </c>
    </row>
    <row r="225" spans="1:5" x14ac:dyDescent="0.25">
      <c r="A225" s="28" t="s">
        <v>806</v>
      </c>
      <c r="B225" s="28" t="s">
        <v>497</v>
      </c>
      <c r="C225" s="28" t="s">
        <v>497</v>
      </c>
      <c r="D225" s="28" t="s">
        <v>77</v>
      </c>
      <c r="E225" s="28" t="s">
        <v>807</v>
      </c>
    </row>
    <row r="226" spans="1:5" x14ac:dyDescent="0.25">
      <c r="A226" s="28" t="s">
        <v>808</v>
      </c>
      <c r="B226" s="28" t="s">
        <v>497</v>
      </c>
      <c r="C226" s="28" t="s">
        <v>497</v>
      </c>
      <c r="D226" s="28" t="s">
        <v>77</v>
      </c>
      <c r="E226" s="28" t="s">
        <v>809</v>
      </c>
    </row>
    <row r="227" spans="1:5" x14ac:dyDescent="0.25">
      <c r="A227" s="28" t="s">
        <v>810</v>
      </c>
      <c r="B227" s="28" t="s">
        <v>497</v>
      </c>
      <c r="C227" s="28" t="s">
        <v>497</v>
      </c>
      <c r="D227" s="28" t="s">
        <v>77</v>
      </c>
      <c r="E227" s="28" t="s">
        <v>811</v>
      </c>
    </row>
    <row r="228" spans="1:5" x14ac:dyDescent="0.25">
      <c r="A228" s="28" t="s">
        <v>812</v>
      </c>
      <c r="B228" s="28" t="s">
        <v>497</v>
      </c>
      <c r="C228" s="28" t="s">
        <v>497</v>
      </c>
      <c r="D228" s="28" t="s">
        <v>77</v>
      </c>
      <c r="E228" s="28" t="s">
        <v>813</v>
      </c>
    </row>
    <row r="229" spans="1:5" x14ac:dyDescent="0.25">
      <c r="A229" s="28" t="s">
        <v>814</v>
      </c>
      <c r="B229" s="28" t="s">
        <v>497</v>
      </c>
      <c r="C229" s="28" t="s">
        <v>497</v>
      </c>
      <c r="D229" s="28" t="s">
        <v>77</v>
      </c>
      <c r="E229" s="28" t="s">
        <v>815</v>
      </c>
    </row>
    <row r="230" spans="1:5" x14ac:dyDescent="0.25">
      <c r="A230" s="28" t="s">
        <v>816</v>
      </c>
      <c r="B230" s="28" t="s">
        <v>497</v>
      </c>
      <c r="C230" s="28" t="s">
        <v>497</v>
      </c>
      <c r="D230" s="28" t="s">
        <v>77</v>
      </c>
      <c r="E230" s="28" t="s">
        <v>817</v>
      </c>
    </row>
    <row r="231" spans="1:5" x14ac:dyDescent="0.25">
      <c r="A231" s="28" t="s">
        <v>818</v>
      </c>
      <c r="B231" s="28" t="s">
        <v>497</v>
      </c>
      <c r="C231" s="28" t="s">
        <v>497</v>
      </c>
      <c r="D231" s="28" t="s">
        <v>77</v>
      </c>
      <c r="E231" s="28" t="s">
        <v>819</v>
      </c>
    </row>
    <row r="232" spans="1:5" x14ac:dyDescent="0.25">
      <c r="A232" s="28" t="s">
        <v>820</v>
      </c>
      <c r="B232" s="28" t="s">
        <v>497</v>
      </c>
      <c r="C232" s="28" t="s">
        <v>497</v>
      </c>
      <c r="D232" s="28" t="s">
        <v>77</v>
      </c>
      <c r="E232" s="28" t="s">
        <v>821</v>
      </c>
    </row>
    <row r="233" spans="1:5" x14ac:dyDescent="0.25">
      <c r="A233" s="28" t="s">
        <v>822</v>
      </c>
      <c r="B233" s="28" t="s">
        <v>497</v>
      </c>
      <c r="C233" s="28" t="s">
        <v>497</v>
      </c>
      <c r="D233" s="28" t="s">
        <v>77</v>
      </c>
      <c r="E233" s="28" t="s">
        <v>823</v>
      </c>
    </row>
    <row r="234" spans="1:5" x14ac:dyDescent="0.25">
      <c r="A234" s="28" t="s">
        <v>824</v>
      </c>
      <c r="B234" s="28" t="s">
        <v>497</v>
      </c>
      <c r="C234" s="28" t="s">
        <v>497</v>
      </c>
      <c r="D234" s="28" t="s">
        <v>77</v>
      </c>
      <c r="E234" s="28" t="s">
        <v>825</v>
      </c>
    </row>
    <row r="235" spans="1:5" x14ac:dyDescent="0.25">
      <c r="A235" s="28" t="s">
        <v>826</v>
      </c>
      <c r="B235" s="28" t="s">
        <v>497</v>
      </c>
      <c r="C235" s="28" t="s">
        <v>497</v>
      </c>
      <c r="D235" s="28" t="s">
        <v>77</v>
      </c>
      <c r="E235" s="28" t="s">
        <v>827</v>
      </c>
    </row>
    <row r="236" spans="1:5" x14ac:dyDescent="0.25">
      <c r="A236" s="28"/>
      <c r="B236" s="28"/>
      <c r="C236" s="28"/>
      <c r="D236" s="28"/>
      <c r="E236" s="28"/>
    </row>
    <row r="237" spans="1:5" x14ac:dyDescent="0.25">
      <c r="A237" s="28"/>
      <c r="B237" s="28"/>
      <c r="C237" s="28"/>
      <c r="D237" s="28"/>
      <c r="E237" s="28"/>
    </row>
    <row r="238" spans="1:5" x14ac:dyDescent="0.25">
      <c r="A238" s="28"/>
      <c r="B238" s="28"/>
      <c r="C238" s="28"/>
      <c r="D238" s="28"/>
      <c r="E238" s="28"/>
    </row>
    <row r="239" spans="1:5" x14ac:dyDescent="0.25">
      <c r="A239" s="28"/>
      <c r="B239" s="28"/>
      <c r="C239" s="28"/>
      <c r="D239" s="28"/>
      <c r="E239" s="28"/>
    </row>
    <row r="240" spans="1:5" x14ac:dyDescent="0.25">
      <c r="A240" s="28"/>
      <c r="B240" s="28"/>
      <c r="C240" s="28"/>
      <c r="D240" s="28"/>
      <c r="E240" s="28"/>
    </row>
    <row r="241" spans="1:5" x14ac:dyDescent="0.25">
      <c r="A241" s="28"/>
      <c r="B241" s="28"/>
      <c r="C241" s="28"/>
      <c r="D241" s="28"/>
      <c r="E241" s="28"/>
    </row>
    <row r="242" spans="1:5" x14ac:dyDescent="0.25">
      <c r="A242" s="28"/>
      <c r="B242" s="28"/>
      <c r="C242" s="28"/>
      <c r="D242" s="28"/>
      <c r="E242" s="28"/>
    </row>
    <row r="243" spans="1:5" x14ac:dyDescent="0.25">
      <c r="A243" s="28"/>
      <c r="B243" s="28"/>
      <c r="C243" s="28"/>
      <c r="D243" s="28"/>
      <c r="E243" s="28"/>
    </row>
    <row r="244" spans="1:5" x14ac:dyDescent="0.25">
      <c r="A244" s="28"/>
      <c r="B244" s="28"/>
      <c r="C244" s="28"/>
      <c r="D244" s="28"/>
      <c r="E244" s="28"/>
    </row>
    <row r="245" spans="1:5" x14ac:dyDescent="0.25">
      <c r="A245" s="28"/>
      <c r="B245" s="28"/>
      <c r="C245" s="28"/>
      <c r="D245" s="28"/>
      <c r="E245" s="28"/>
    </row>
    <row r="246" spans="1:5" x14ac:dyDescent="0.25">
      <c r="A246" s="28"/>
      <c r="B246" s="28"/>
      <c r="C246" s="28"/>
      <c r="D246" s="28"/>
      <c r="E246" s="28"/>
    </row>
    <row r="247" spans="1:5" x14ac:dyDescent="0.25">
      <c r="A247" s="28"/>
      <c r="B247" s="28"/>
      <c r="C247" s="28"/>
      <c r="D247" s="28"/>
      <c r="E247" s="28"/>
    </row>
    <row r="248" spans="1:5" x14ac:dyDescent="0.25">
      <c r="A248" s="28"/>
      <c r="B248" s="28"/>
      <c r="C248" s="28"/>
      <c r="D248" s="28"/>
      <c r="E248" s="28"/>
    </row>
    <row r="249" spans="1:5" x14ac:dyDescent="0.25">
      <c r="A249" s="28"/>
      <c r="B249" s="28"/>
      <c r="C249" s="28"/>
      <c r="D249" s="28"/>
      <c r="E249" s="28"/>
    </row>
    <row r="250" spans="1:5" x14ac:dyDescent="0.25">
      <c r="A250" s="28"/>
      <c r="B250" s="28"/>
      <c r="C250" s="28"/>
      <c r="D250" s="28"/>
      <c r="E250" s="28"/>
    </row>
    <row r="251" spans="1:5" x14ac:dyDescent="0.25">
      <c r="A251" s="28"/>
      <c r="B251" s="28"/>
      <c r="C251" s="28"/>
      <c r="D251" s="28"/>
      <c r="E251" s="28"/>
    </row>
    <row r="252" spans="1:5" x14ac:dyDescent="0.25">
      <c r="A252" s="28"/>
      <c r="B252" s="28"/>
      <c r="C252" s="28"/>
      <c r="D252" s="28"/>
      <c r="E252" s="28"/>
    </row>
    <row r="253" spans="1:5" x14ac:dyDescent="0.25">
      <c r="A253" s="28"/>
      <c r="B253" s="28"/>
      <c r="C253" s="28"/>
      <c r="D253" s="28"/>
      <c r="E253" s="28"/>
    </row>
    <row r="254" spans="1:5" x14ac:dyDescent="0.25">
      <c r="A254" s="28"/>
      <c r="B254" s="28"/>
      <c r="C254" s="28"/>
      <c r="D254" s="28"/>
      <c r="E254" s="28"/>
    </row>
    <row r="255" spans="1:5" x14ac:dyDescent="0.25">
      <c r="A255" s="28"/>
      <c r="B255" s="28"/>
      <c r="C255" s="28"/>
      <c r="D255" s="28"/>
      <c r="E255" s="28"/>
    </row>
    <row r="256" spans="1:5" x14ac:dyDescent="0.25">
      <c r="A256" s="28"/>
      <c r="B256" s="28"/>
      <c r="C256" s="28"/>
      <c r="D256" s="28"/>
      <c r="E256" s="28"/>
    </row>
    <row r="257" spans="1:5" x14ac:dyDescent="0.25">
      <c r="A257" s="28"/>
      <c r="B257" s="28"/>
      <c r="C257" s="28"/>
      <c r="D257" s="28"/>
      <c r="E257" s="28"/>
    </row>
    <row r="258" spans="1:5" x14ac:dyDescent="0.25">
      <c r="A258" s="28"/>
      <c r="B258" s="28"/>
      <c r="C258" s="28"/>
      <c r="D258" s="28"/>
      <c r="E258" s="28"/>
    </row>
    <row r="259" spans="1:5" x14ac:dyDescent="0.25">
      <c r="A259" s="28"/>
      <c r="B259" s="28"/>
      <c r="C259" s="28"/>
      <c r="D259" s="28"/>
      <c r="E259" s="28"/>
    </row>
    <row r="260" spans="1:5" x14ac:dyDescent="0.25">
      <c r="A260" s="28"/>
      <c r="B260" s="28"/>
      <c r="C260" s="28"/>
      <c r="D260" s="28"/>
      <c r="E260" s="28"/>
    </row>
    <row r="261" spans="1:5" x14ac:dyDescent="0.25">
      <c r="A261" s="28"/>
      <c r="B261" s="28"/>
      <c r="C261" s="28"/>
      <c r="D261" s="28"/>
      <c r="E261" s="28"/>
    </row>
    <row r="262" spans="1:5" x14ac:dyDescent="0.25">
      <c r="A262" s="28"/>
      <c r="B262" s="28"/>
      <c r="C262" s="28"/>
      <c r="D262" s="28"/>
      <c r="E262" s="28"/>
    </row>
    <row r="263" spans="1:5" x14ac:dyDescent="0.25">
      <c r="A263" s="28"/>
      <c r="B263" s="28"/>
      <c r="C263" s="28"/>
      <c r="D263" s="28"/>
      <c r="E263" s="28"/>
    </row>
    <row r="264" spans="1:5" x14ac:dyDescent="0.25">
      <c r="A264" s="28"/>
      <c r="B264" s="28"/>
      <c r="C264" s="28"/>
      <c r="D264" s="28"/>
      <c r="E264" s="28"/>
    </row>
    <row r="265" spans="1:5" x14ac:dyDescent="0.25">
      <c r="A265" s="28"/>
      <c r="B265" s="28"/>
      <c r="C265" s="28"/>
      <c r="D265" s="28"/>
      <c r="E265" s="28"/>
    </row>
    <row r="266" spans="1:5" x14ac:dyDescent="0.25">
      <c r="A266" s="28"/>
      <c r="B266" s="28"/>
      <c r="C266" s="28"/>
      <c r="D266" s="28"/>
      <c r="E266" s="28"/>
    </row>
    <row r="267" spans="1:5" x14ac:dyDescent="0.25">
      <c r="A267" s="28"/>
      <c r="B267" s="28"/>
      <c r="C267" s="28"/>
      <c r="D267" s="28"/>
      <c r="E267" s="28"/>
    </row>
    <row r="268" spans="1:5" x14ac:dyDescent="0.25">
      <c r="A268" s="28"/>
      <c r="B268" s="28"/>
      <c r="C268" s="28"/>
      <c r="D268" s="28"/>
      <c r="E268" s="28"/>
    </row>
    <row r="269" spans="1:5" x14ac:dyDescent="0.25">
      <c r="A269" s="28"/>
      <c r="B269" s="28"/>
      <c r="C269" s="28"/>
      <c r="D269" s="28"/>
      <c r="E269" s="28"/>
    </row>
    <row r="270" spans="1:5" x14ac:dyDescent="0.25">
      <c r="A270" s="28"/>
      <c r="B270" s="28"/>
      <c r="C270" s="28"/>
      <c r="D270" s="28"/>
      <c r="E270" s="28"/>
    </row>
    <row r="271" spans="1:5" x14ac:dyDescent="0.25">
      <c r="A271" s="28"/>
      <c r="B271" s="28"/>
      <c r="C271" s="28"/>
      <c r="D271" s="28"/>
      <c r="E271" s="28"/>
    </row>
    <row r="272" spans="1:5" x14ac:dyDescent="0.25">
      <c r="A272" s="28"/>
      <c r="B272" s="28"/>
      <c r="C272" s="28"/>
      <c r="D272" s="28"/>
      <c r="E272" s="28"/>
    </row>
    <row r="273" spans="1:5" x14ac:dyDescent="0.25">
      <c r="A273" s="28"/>
      <c r="B273" s="28"/>
      <c r="C273" s="28"/>
      <c r="D273" s="28"/>
      <c r="E273" s="28"/>
    </row>
    <row r="274" spans="1:5" x14ac:dyDescent="0.25">
      <c r="A274" s="28"/>
      <c r="B274" s="28"/>
      <c r="C274" s="28"/>
      <c r="D274" s="28"/>
      <c r="E274" s="28"/>
    </row>
    <row r="275" spans="1:5" x14ac:dyDescent="0.25">
      <c r="A275" s="28"/>
      <c r="B275" s="28"/>
      <c r="C275" s="28"/>
      <c r="D275" s="28"/>
      <c r="E275" s="28"/>
    </row>
    <row r="276" spans="1:5" x14ac:dyDescent="0.25">
      <c r="A276" s="28"/>
      <c r="B276" s="28"/>
      <c r="C276" s="28"/>
      <c r="D276" s="28"/>
      <c r="E276" s="28"/>
    </row>
    <row r="277" spans="1:5" x14ac:dyDescent="0.25">
      <c r="A277" s="28"/>
      <c r="B277" s="28"/>
      <c r="C277" s="28"/>
      <c r="D277" s="28"/>
      <c r="E277" s="28"/>
    </row>
    <row r="278" spans="1:5" x14ac:dyDescent="0.25">
      <c r="A278" s="28"/>
      <c r="B278" s="28"/>
      <c r="C278" s="28"/>
      <c r="D278" s="28"/>
      <c r="E278" s="28"/>
    </row>
    <row r="279" spans="1:5" x14ac:dyDescent="0.25">
      <c r="A279" s="28"/>
      <c r="B279" s="28"/>
      <c r="C279" s="28"/>
      <c r="D279" s="28"/>
      <c r="E279" s="28"/>
    </row>
    <row r="280" spans="1:5" x14ac:dyDescent="0.25">
      <c r="A280" s="28"/>
      <c r="B280" s="28"/>
      <c r="C280" s="28"/>
      <c r="D280" s="28"/>
      <c r="E280" s="28"/>
    </row>
    <row r="281" spans="1:5" x14ac:dyDescent="0.25">
      <c r="A281" s="28"/>
      <c r="B281" s="28"/>
      <c r="C281" s="28"/>
      <c r="D281" s="28"/>
      <c r="E281" s="28"/>
    </row>
    <row r="282" spans="1:5" x14ac:dyDescent="0.25">
      <c r="A282" s="28"/>
      <c r="B282" s="28"/>
      <c r="C282" s="28"/>
      <c r="D282" s="28"/>
      <c r="E282" s="28"/>
    </row>
    <row r="283" spans="1:5" x14ac:dyDescent="0.25">
      <c r="A283" s="28"/>
      <c r="B283" s="28"/>
      <c r="C283" s="28"/>
      <c r="D283" s="28"/>
      <c r="E283" s="28"/>
    </row>
    <row r="284" spans="1:5" x14ac:dyDescent="0.25">
      <c r="A284" s="28"/>
      <c r="B284" s="28"/>
      <c r="C284" s="28"/>
      <c r="D284" s="28"/>
      <c r="E284" s="28"/>
    </row>
    <row r="285" spans="1:5" x14ac:dyDescent="0.25">
      <c r="A285" s="28"/>
      <c r="B285" s="28"/>
      <c r="C285" s="28"/>
      <c r="D285" s="28"/>
      <c r="E285" s="28"/>
    </row>
    <row r="286" spans="1:5" x14ac:dyDescent="0.25">
      <c r="A286" s="28"/>
      <c r="B286" s="28"/>
      <c r="C286" s="28"/>
      <c r="D286" s="28"/>
      <c r="E286" s="28"/>
    </row>
    <row r="287" spans="1:5" x14ac:dyDescent="0.25">
      <c r="A287" s="28"/>
      <c r="B287" s="28"/>
      <c r="C287" s="28"/>
      <c r="D287" s="28"/>
      <c r="E287" s="28"/>
    </row>
    <row r="288" spans="1:5" x14ac:dyDescent="0.25">
      <c r="A288" s="28"/>
      <c r="B288" s="28"/>
      <c r="C288" s="28"/>
      <c r="D288" s="28"/>
      <c r="E288" s="28"/>
    </row>
    <row r="289" spans="1:5" x14ac:dyDescent="0.25">
      <c r="A289" s="28"/>
      <c r="B289" s="28"/>
      <c r="C289" s="28"/>
      <c r="D289" s="28"/>
      <c r="E289" s="28"/>
    </row>
    <row r="290" spans="1:5" x14ac:dyDescent="0.25">
      <c r="A290" s="28"/>
      <c r="B290" s="28"/>
      <c r="C290" s="28"/>
      <c r="D290" s="28"/>
      <c r="E290" s="28"/>
    </row>
    <row r="291" spans="1:5" x14ac:dyDescent="0.25">
      <c r="A291" s="28"/>
      <c r="B291" s="28"/>
      <c r="C291" s="28"/>
      <c r="D291" s="28"/>
      <c r="E291" s="28"/>
    </row>
    <row r="292" spans="1:5" x14ac:dyDescent="0.25">
      <c r="A292" s="28"/>
      <c r="B292" s="28"/>
      <c r="C292" s="28"/>
      <c r="D292" s="28"/>
      <c r="E292" s="28"/>
    </row>
    <row r="293" spans="1:5" x14ac:dyDescent="0.25">
      <c r="A293" s="28"/>
      <c r="B293" s="28"/>
      <c r="C293" s="28"/>
      <c r="D293" s="28"/>
      <c r="E293" s="28"/>
    </row>
    <row r="294" spans="1:5" x14ac:dyDescent="0.25">
      <c r="A294" s="28"/>
      <c r="B294" s="28"/>
      <c r="C294" s="28"/>
      <c r="D294" s="28"/>
      <c r="E294" s="28"/>
    </row>
    <row r="295" spans="1:5" x14ac:dyDescent="0.25">
      <c r="A295" s="28"/>
      <c r="B295" s="28"/>
      <c r="C295" s="28"/>
      <c r="D295" s="28"/>
      <c r="E295" s="28"/>
    </row>
    <row r="296" spans="1:5" x14ac:dyDescent="0.25">
      <c r="A296" s="28"/>
      <c r="B296" s="28"/>
      <c r="C296" s="28"/>
      <c r="D296" s="28"/>
      <c r="E296" s="28"/>
    </row>
    <row r="297" spans="1:5" x14ac:dyDescent="0.25">
      <c r="A297" s="28"/>
      <c r="B297" s="28"/>
      <c r="C297" s="28"/>
      <c r="D297" s="28"/>
      <c r="E297" s="28"/>
    </row>
    <row r="298" spans="1:5" x14ac:dyDescent="0.25">
      <c r="A298" s="28"/>
      <c r="B298" s="28"/>
      <c r="C298" s="28"/>
      <c r="D298" s="28"/>
      <c r="E298" s="28"/>
    </row>
    <row r="299" spans="1:5" x14ac:dyDescent="0.25">
      <c r="A299" s="28"/>
      <c r="B299" s="28"/>
      <c r="C299" s="28"/>
      <c r="D299" s="28"/>
      <c r="E299" s="28"/>
    </row>
    <row r="300" spans="1:5" x14ac:dyDescent="0.25">
      <c r="A300" s="28"/>
      <c r="B300" s="28"/>
      <c r="C300" s="28"/>
      <c r="D300" s="28"/>
      <c r="E300" s="28"/>
    </row>
    <row r="301" spans="1:5" x14ac:dyDescent="0.25">
      <c r="A301" s="28"/>
      <c r="B301" s="28"/>
      <c r="C301" s="28"/>
      <c r="D301" s="28"/>
      <c r="E301" s="28"/>
    </row>
    <row r="302" spans="1:5" x14ac:dyDescent="0.25">
      <c r="A302" s="28"/>
      <c r="B302" s="28"/>
      <c r="C302" s="28"/>
      <c r="D302" s="28"/>
      <c r="E302" s="28"/>
    </row>
    <row r="303" spans="1:5" x14ac:dyDescent="0.25">
      <c r="A303" s="28"/>
      <c r="B303" s="28"/>
      <c r="C303" s="28"/>
      <c r="D303" s="28"/>
      <c r="E303" s="28"/>
    </row>
    <row r="304" spans="1:5" x14ac:dyDescent="0.25">
      <c r="A304" s="28"/>
      <c r="B304" s="28"/>
      <c r="C304" s="28"/>
      <c r="D304" s="28"/>
      <c r="E304" s="28"/>
    </row>
    <row r="305" spans="1:5" x14ac:dyDescent="0.25">
      <c r="A305" s="28"/>
      <c r="B305" s="28"/>
      <c r="C305" s="28"/>
      <c r="D305" s="28"/>
      <c r="E305" s="28"/>
    </row>
    <row r="306" spans="1:5" x14ac:dyDescent="0.25">
      <c r="A306" s="28"/>
      <c r="B306" s="28"/>
      <c r="C306" s="28"/>
      <c r="D306" s="28"/>
      <c r="E306" s="28"/>
    </row>
    <row r="307" spans="1:5" x14ac:dyDescent="0.25">
      <c r="A307" s="28"/>
      <c r="B307" s="28"/>
      <c r="C307" s="28"/>
      <c r="D307" s="28"/>
      <c r="E307" s="28"/>
    </row>
    <row r="308" spans="1:5" x14ac:dyDescent="0.25">
      <c r="A308" s="28"/>
      <c r="B308" s="28"/>
      <c r="C308" s="28"/>
      <c r="D308" s="28"/>
      <c r="E308" s="28"/>
    </row>
    <row r="309" spans="1:5" x14ac:dyDescent="0.25">
      <c r="A309" s="28"/>
      <c r="B309" s="28"/>
      <c r="C309" s="28"/>
      <c r="D309" s="28"/>
      <c r="E309" s="28"/>
    </row>
    <row r="310" spans="1:5" x14ac:dyDescent="0.25">
      <c r="A310" s="28"/>
      <c r="B310" s="28"/>
      <c r="C310" s="28"/>
      <c r="D310" s="28"/>
      <c r="E310" s="28"/>
    </row>
    <row r="311" spans="1:5" x14ac:dyDescent="0.25">
      <c r="A311" s="28"/>
      <c r="B311" s="28"/>
      <c r="C311" s="28"/>
      <c r="D311" s="28"/>
      <c r="E311" s="28"/>
    </row>
    <row r="312" spans="1:5" x14ac:dyDescent="0.25">
      <c r="A312" s="28"/>
      <c r="B312" s="28"/>
      <c r="C312" s="28"/>
      <c r="D312" s="28"/>
      <c r="E312" s="28"/>
    </row>
    <row r="313" spans="1:5" x14ac:dyDescent="0.25">
      <c r="A313" s="28"/>
      <c r="B313" s="28"/>
      <c r="C313" s="28"/>
      <c r="D313" s="28"/>
      <c r="E313" s="28"/>
    </row>
    <row r="314" spans="1:5" x14ac:dyDescent="0.25">
      <c r="A314" s="28"/>
      <c r="B314" s="28"/>
      <c r="C314" s="28"/>
      <c r="D314" s="28"/>
      <c r="E314" s="28"/>
    </row>
    <row r="315" spans="1:5" x14ac:dyDescent="0.25">
      <c r="A315" s="28"/>
      <c r="B315" s="28"/>
      <c r="C315" s="28"/>
      <c r="D315" s="28"/>
      <c r="E315" s="28"/>
    </row>
    <row r="316" spans="1:5" x14ac:dyDescent="0.25">
      <c r="A316" s="28"/>
      <c r="B316" s="28"/>
      <c r="C316" s="28"/>
      <c r="D316" s="28"/>
      <c r="E316" s="28"/>
    </row>
    <row r="317" spans="1:5" x14ac:dyDescent="0.25">
      <c r="A317" s="28"/>
      <c r="B317" s="28"/>
      <c r="C317" s="28"/>
      <c r="D317" s="28"/>
      <c r="E317" s="28"/>
    </row>
    <row r="318" spans="1:5" x14ac:dyDescent="0.25">
      <c r="A318" s="28"/>
      <c r="B318" s="28"/>
      <c r="C318" s="28"/>
      <c r="D318" s="28"/>
      <c r="E318" s="28"/>
    </row>
    <row r="319" spans="1:5" x14ac:dyDescent="0.25">
      <c r="A319" s="28"/>
      <c r="B319" s="28"/>
      <c r="C319" s="28"/>
      <c r="D319" s="28"/>
      <c r="E319" s="28"/>
    </row>
    <row r="320" spans="1:5" x14ac:dyDescent="0.25">
      <c r="A320" s="28"/>
      <c r="B320" s="28"/>
      <c r="C320" s="28"/>
      <c r="D320" s="28"/>
      <c r="E320" s="28"/>
    </row>
    <row r="321" spans="1:5" x14ac:dyDescent="0.25">
      <c r="A321" s="28"/>
      <c r="B321" s="28"/>
      <c r="C321" s="28"/>
      <c r="D321" s="28"/>
      <c r="E321" s="28"/>
    </row>
    <row r="322" spans="1:5" x14ac:dyDescent="0.25">
      <c r="A322" s="28"/>
      <c r="B322" s="28"/>
      <c r="C322" s="28"/>
      <c r="D322" s="28"/>
      <c r="E322" s="28"/>
    </row>
    <row r="323" spans="1:5" x14ac:dyDescent="0.25">
      <c r="A323" s="28"/>
      <c r="B323" s="28"/>
      <c r="C323" s="28"/>
      <c r="D323" s="28"/>
      <c r="E323" s="28"/>
    </row>
    <row r="324" spans="1:5" x14ac:dyDescent="0.25">
      <c r="A324" s="28"/>
      <c r="B324" s="28"/>
      <c r="C324" s="28"/>
      <c r="D324" s="28"/>
      <c r="E324" s="28"/>
    </row>
    <row r="325" spans="1:5" x14ac:dyDescent="0.25">
      <c r="A325" s="28"/>
      <c r="B325" s="28"/>
      <c r="C325" s="28"/>
      <c r="D325" s="28"/>
      <c r="E325" s="28"/>
    </row>
    <row r="326" spans="1:5" x14ac:dyDescent="0.25">
      <c r="A326" s="28"/>
      <c r="B326" s="28"/>
      <c r="C326" s="28"/>
      <c r="D326" s="28"/>
      <c r="E326" s="28"/>
    </row>
    <row r="327" spans="1:5" x14ac:dyDescent="0.25">
      <c r="A327" s="28"/>
      <c r="B327" s="28"/>
      <c r="C327" s="28"/>
      <c r="D327" s="28"/>
      <c r="E327" s="28"/>
    </row>
    <row r="328" spans="1:5" x14ac:dyDescent="0.25">
      <c r="A328" s="28"/>
      <c r="B328" s="28"/>
      <c r="C328" s="28"/>
      <c r="D328" s="28"/>
      <c r="E328" s="28"/>
    </row>
    <row r="329" spans="1:5" x14ac:dyDescent="0.25">
      <c r="A329" s="28"/>
      <c r="B329" s="28"/>
      <c r="C329" s="28"/>
      <c r="D329" s="28"/>
      <c r="E329" s="28"/>
    </row>
    <row r="330" spans="1:5" x14ac:dyDescent="0.25">
      <c r="A330" s="28"/>
      <c r="B330" s="28"/>
      <c r="C330" s="28"/>
      <c r="D330" s="28"/>
      <c r="E330" s="28"/>
    </row>
    <row r="331" spans="1:5" x14ac:dyDescent="0.25">
      <c r="A331" s="28"/>
      <c r="B331" s="28"/>
      <c r="C331" s="28"/>
      <c r="D331" s="28"/>
      <c r="E331" s="28"/>
    </row>
    <row r="332" spans="1:5" x14ac:dyDescent="0.25">
      <c r="A332" s="28"/>
      <c r="B332" s="28"/>
      <c r="C332" s="28"/>
      <c r="D332" s="28"/>
      <c r="E332" s="28"/>
    </row>
    <row r="333" spans="1:5" x14ac:dyDescent="0.25">
      <c r="A333" s="28"/>
      <c r="B333" s="28"/>
      <c r="C333" s="28"/>
      <c r="D333" s="28"/>
      <c r="E333" s="28"/>
    </row>
    <row r="334" spans="1:5" x14ac:dyDescent="0.25">
      <c r="A334" s="28"/>
      <c r="B334" s="28"/>
      <c r="C334" s="28"/>
      <c r="D334" s="28"/>
      <c r="E334" s="28"/>
    </row>
    <row r="335" spans="1:5" x14ac:dyDescent="0.25">
      <c r="A335" s="28"/>
      <c r="B335" s="28"/>
      <c r="C335" s="28"/>
      <c r="D335" s="28"/>
      <c r="E335" s="28"/>
    </row>
    <row r="336" spans="1:5" x14ac:dyDescent="0.25">
      <c r="A336" s="28"/>
      <c r="B336" s="28"/>
      <c r="C336" s="28"/>
      <c r="D336" s="28"/>
      <c r="E336" s="28"/>
    </row>
    <row r="337" spans="1:5" x14ac:dyDescent="0.25">
      <c r="A337" s="28"/>
      <c r="B337" s="28"/>
      <c r="C337" s="28"/>
      <c r="D337" s="28"/>
      <c r="E337" s="28"/>
    </row>
    <row r="338" spans="1:5" x14ac:dyDescent="0.25">
      <c r="A338" s="28"/>
      <c r="B338" s="28"/>
      <c r="C338" s="28"/>
      <c r="D338" s="28"/>
      <c r="E338" s="28"/>
    </row>
    <row r="339" spans="1:5" x14ac:dyDescent="0.25">
      <c r="A339" s="28"/>
      <c r="B339" s="28"/>
      <c r="C339" s="28"/>
      <c r="D339" s="28"/>
      <c r="E339" s="28"/>
    </row>
    <row r="340" spans="1:5" x14ac:dyDescent="0.25">
      <c r="A340" s="28"/>
      <c r="B340" s="28"/>
      <c r="C340" s="28"/>
      <c r="D340" s="28"/>
      <c r="E340" s="28"/>
    </row>
    <row r="341" spans="1:5" x14ac:dyDescent="0.25">
      <c r="A341" s="28"/>
      <c r="B341" s="28"/>
      <c r="C341" s="28"/>
      <c r="D341" s="28"/>
      <c r="E341" s="28"/>
    </row>
    <row r="342" spans="1:5" x14ac:dyDescent="0.25">
      <c r="A342" s="28"/>
      <c r="B342" s="28"/>
      <c r="C342" s="28"/>
      <c r="D342" s="28"/>
      <c r="E342" s="28"/>
    </row>
    <row r="343" spans="1:5" x14ac:dyDescent="0.25">
      <c r="A343" s="28"/>
      <c r="B343" s="28"/>
      <c r="C343" s="28"/>
      <c r="D343" s="28"/>
      <c r="E343" s="28"/>
    </row>
    <row r="344" spans="1:5" x14ac:dyDescent="0.25">
      <c r="A344" s="28"/>
      <c r="B344" s="28"/>
      <c r="C344" s="28"/>
      <c r="D344" s="28"/>
      <c r="E344" s="28"/>
    </row>
    <row r="345" spans="1:5" x14ac:dyDescent="0.25">
      <c r="A345" s="28"/>
      <c r="B345" s="28"/>
      <c r="C345" s="28"/>
      <c r="D345" s="28"/>
      <c r="E345" s="28"/>
    </row>
    <row r="346" spans="1:5" x14ac:dyDescent="0.25">
      <c r="A346" s="28"/>
      <c r="B346" s="28"/>
      <c r="C346" s="28"/>
      <c r="D346" s="28"/>
      <c r="E346" s="28"/>
    </row>
    <row r="347" spans="1:5" x14ac:dyDescent="0.25">
      <c r="A347" s="28"/>
      <c r="B347" s="28"/>
      <c r="C347" s="28"/>
      <c r="D347" s="28"/>
      <c r="E347" s="28"/>
    </row>
    <row r="348" spans="1:5" x14ac:dyDescent="0.25">
      <c r="A348" s="28"/>
      <c r="B348" s="28"/>
      <c r="C348" s="28"/>
      <c r="D348" s="28"/>
      <c r="E348" s="28"/>
    </row>
    <row r="349" spans="1:5" x14ac:dyDescent="0.25">
      <c r="A349" s="28"/>
      <c r="B349" s="28"/>
      <c r="C349" s="28"/>
      <c r="D349" s="28"/>
      <c r="E349" s="28"/>
    </row>
    <row r="350" spans="1:5" x14ac:dyDescent="0.25">
      <c r="A350" s="28"/>
      <c r="B350" s="28"/>
      <c r="C350" s="28"/>
      <c r="D350" s="28"/>
      <c r="E350" s="28"/>
    </row>
    <row r="351" spans="1:5" x14ac:dyDescent="0.25">
      <c r="A351" s="28"/>
      <c r="B351" s="28"/>
      <c r="C351" s="28"/>
      <c r="D351" s="28"/>
      <c r="E351" s="28"/>
    </row>
    <row r="352" spans="1:5" x14ac:dyDescent="0.25">
      <c r="A352" s="28"/>
      <c r="B352" s="28"/>
      <c r="C352" s="28"/>
      <c r="D352" s="28"/>
      <c r="E352" s="28"/>
    </row>
    <row r="353" spans="1:5" x14ac:dyDescent="0.25">
      <c r="A353" s="28"/>
      <c r="B353" s="28"/>
      <c r="C353" s="28"/>
      <c r="D353" s="28"/>
      <c r="E353" s="28"/>
    </row>
    <row r="354" spans="1:5" x14ac:dyDescent="0.25">
      <c r="A354" s="28"/>
      <c r="B354" s="28"/>
      <c r="C354" s="28"/>
      <c r="D354" s="28"/>
      <c r="E354" s="28"/>
    </row>
    <row r="355" spans="1:5" x14ac:dyDescent="0.25">
      <c r="A355" s="28"/>
      <c r="B355" s="28"/>
      <c r="C355" s="28"/>
      <c r="D355" s="28"/>
      <c r="E355" s="28"/>
    </row>
    <row r="356" spans="1:5" x14ac:dyDescent="0.25">
      <c r="A356" s="28"/>
      <c r="B356" s="28"/>
      <c r="C356" s="28"/>
      <c r="D356" s="28"/>
      <c r="E356" s="28"/>
    </row>
    <row r="357" spans="1:5" x14ac:dyDescent="0.25">
      <c r="A357" s="28"/>
      <c r="B357" s="28"/>
      <c r="C357" s="28"/>
      <c r="D357" s="28"/>
      <c r="E357" s="28"/>
    </row>
    <row r="358" spans="1:5" x14ac:dyDescent="0.25">
      <c r="A358" s="28"/>
      <c r="B358" s="28"/>
      <c r="C358" s="28"/>
      <c r="D358" s="28"/>
      <c r="E358" s="28"/>
    </row>
    <row r="359" spans="1:5" x14ac:dyDescent="0.25">
      <c r="A359" s="28"/>
      <c r="B359" s="28"/>
      <c r="C359" s="28"/>
      <c r="D359" s="28"/>
      <c r="E359" s="28"/>
    </row>
    <row r="360" spans="1:5" x14ac:dyDescent="0.25">
      <c r="A360" s="28"/>
      <c r="B360" s="28"/>
      <c r="C360" s="28"/>
      <c r="D360" s="28"/>
      <c r="E360" s="28"/>
    </row>
    <row r="361" spans="1:5" x14ac:dyDescent="0.25">
      <c r="A361" s="28"/>
      <c r="B361" s="28"/>
      <c r="C361" s="28"/>
      <c r="D361" s="28"/>
      <c r="E361" s="28"/>
    </row>
    <row r="362" spans="1:5" x14ac:dyDescent="0.25">
      <c r="A362" s="28"/>
      <c r="B362" s="28"/>
      <c r="C362" s="28"/>
      <c r="D362" s="28"/>
      <c r="E362" s="28"/>
    </row>
    <row r="363" spans="1:5" x14ac:dyDescent="0.25">
      <c r="A363" s="28"/>
      <c r="B363" s="28"/>
      <c r="C363" s="28"/>
      <c r="D363" s="28"/>
      <c r="E363" s="28"/>
    </row>
    <row r="364" spans="1:5" x14ac:dyDescent="0.25">
      <c r="A364" s="28"/>
      <c r="B364" s="28"/>
      <c r="C364" s="28"/>
      <c r="D364" s="28"/>
      <c r="E364" s="28"/>
    </row>
    <row r="365" spans="1:5" x14ac:dyDescent="0.25">
      <c r="A365" s="28"/>
      <c r="B365" s="28"/>
      <c r="C365" s="28"/>
      <c r="D365" s="28"/>
      <c r="E365" s="28"/>
    </row>
    <row r="366" spans="1:5" x14ac:dyDescent="0.25">
      <c r="A366" s="28"/>
      <c r="B366" s="28"/>
      <c r="C366" s="28"/>
      <c r="D366" s="28"/>
      <c r="E366" s="28"/>
    </row>
    <row r="367" spans="1:5" x14ac:dyDescent="0.25">
      <c r="A367" s="28"/>
      <c r="B367" s="28"/>
      <c r="C367" s="28"/>
      <c r="D367" s="28"/>
      <c r="E367" s="28"/>
    </row>
    <row r="368" spans="1:5" x14ac:dyDescent="0.25">
      <c r="A368" s="28"/>
      <c r="B368" s="28"/>
      <c r="C368" s="28"/>
      <c r="D368" s="28"/>
      <c r="E368" s="28"/>
    </row>
    <row r="369" spans="1:5" x14ac:dyDescent="0.25">
      <c r="A369" s="28"/>
      <c r="B369" s="28"/>
      <c r="C369" s="28"/>
      <c r="D369" s="28"/>
      <c r="E369" s="28"/>
    </row>
    <row r="370" spans="1:5" x14ac:dyDescent="0.25">
      <c r="A370" s="28"/>
      <c r="B370" s="28"/>
      <c r="C370" s="28"/>
      <c r="D370" s="28"/>
      <c r="E370" s="28"/>
    </row>
    <row r="371" spans="1:5" x14ac:dyDescent="0.25">
      <c r="A371" s="28"/>
      <c r="B371" s="28"/>
      <c r="C371" s="28"/>
      <c r="D371" s="28"/>
      <c r="E371" s="28"/>
    </row>
    <row r="372" spans="1:5" x14ac:dyDescent="0.25">
      <c r="A372" s="28"/>
      <c r="B372" s="28"/>
      <c r="C372" s="28"/>
      <c r="D372" s="28"/>
      <c r="E372" s="28"/>
    </row>
    <row r="373" spans="1:5" x14ac:dyDescent="0.25">
      <c r="A373" s="28"/>
      <c r="B373" s="28"/>
      <c r="C373" s="28"/>
      <c r="D373" s="28"/>
      <c r="E373" s="28"/>
    </row>
    <row r="374" spans="1:5" x14ac:dyDescent="0.25">
      <c r="A374" s="28"/>
      <c r="B374" s="28"/>
      <c r="C374" s="28"/>
      <c r="D374" s="28"/>
      <c r="E374" s="28"/>
    </row>
    <row r="375" spans="1:5" x14ac:dyDescent="0.25">
      <c r="A375" s="28"/>
      <c r="B375" s="28"/>
      <c r="C375" s="28"/>
      <c r="D375" s="28"/>
      <c r="E375" s="28"/>
    </row>
    <row r="376" spans="1:5" x14ac:dyDescent="0.25">
      <c r="A376" s="28"/>
      <c r="B376" s="28"/>
      <c r="C376" s="28"/>
      <c r="D376" s="28"/>
      <c r="E376" s="28"/>
    </row>
    <row r="377" spans="1:5" x14ac:dyDescent="0.25">
      <c r="A377" s="28"/>
      <c r="B377" s="28"/>
      <c r="C377" s="28"/>
      <c r="D377" s="28"/>
      <c r="E377" s="28"/>
    </row>
    <row r="378" spans="1:5" x14ac:dyDescent="0.25">
      <c r="A378" s="28"/>
      <c r="B378" s="28"/>
      <c r="C378" s="28"/>
      <c r="D378" s="28"/>
      <c r="E378" s="28"/>
    </row>
    <row r="379" spans="1:5" x14ac:dyDescent="0.25">
      <c r="A379" s="28"/>
      <c r="B379" s="28"/>
      <c r="C379" s="28"/>
      <c r="D379" s="28"/>
      <c r="E379" s="28"/>
    </row>
    <row r="380" spans="1:5" x14ac:dyDescent="0.25">
      <c r="A380" s="28"/>
      <c r="B380" s="28"/>
      <c r="C380" s="28"/>
      <c r="D380" s="28"/>
      <c r="E380" s="28"/>
    </row>
    <row r="381" spans="1:5" x14ac:dyDescent="0.25">
      <c r="A381" s="28"/>
      <c r="B381" s="28"/>
      <c r="C381" s="28"/>
      <c r="D381" s="28"/>
      <c r="E381" s="28"/>
    </row>
    <row r="382" spans="1:5" x14ac:dyDescent="0.25">
      <c r="A382" s="28"/>
      <c r="B382" s="28"/>
      <c r="C382" s="28"/>
      <c r="D382" s="28"/>
      <c r="E382" s="28"/>
    </row>
    <row r="383" spans="1:5" x14ac:dyDescent="0.25">
      <c r="A383" s="28"/>
      <c r="B383" s="28"/>
      <c r="C383" s="28"/>
      <c r="D383" s="28"/>
      <c r="E383" s="28"/>
    </row>
    <row r="384" spans="1:5" x14ac:dyDescent="0.25">
      <c r="A384" s="28"/>
      <c r="B384" s="28"/>
      <c r="C384" s="28"/>
      <c r="D384" s="28"/>
      <c r="E384" s="28"/>
    </row>
    <row r="385" spans="1:5" x14ac:dyDescent="0.25">
      <c r="A385" s="28"/>
      <c r="B385" s="28"/>
      <c r="C385" s="28"/>
      <c r="D385" s="28"/>
      <c r="E385" s="28"/>
    </row>
    <row r="386" spans="1:5" x14ac:dyDescent="0.25">
      <c r="A386" s="28"/>
      <c r="B386" s="28"/>
      <c r="C386" s="28"/>
      <c r="D386" s="28"/>
      <c r="E386" s="28"/>
    </row>
    <row r="387" spans="1:5" x14ac:dyDescent="0.25">
      <c r="A387" s="28"/>
      <c r="B387" s="28"/>
      <c r="C387" s="28"/>
      <c r="D387" s="28"/>
      <c r="E387" s="28"/>
    </row>
    <row r="388" spans="1:5" x14ac:dyDescent="0.25">
      <c r="A388" s="28"/>
      <c r="B388" s="28"/>
      <c r="C388" s="28"/>
      <c r="D388" s="28"/>
      <c r="E388" s="28"/>
    </row>
    <row r="389" spans="1:5" x14ac:dyDescent="0.25">
      <c r="A389" s="28"/>
      <c r="B389" s="28"/>
      <c r="C389" s="28"/>
      <c r="D389" s="28"/>
      <c r="E389" s="28"/>
    </row>
    <row r="390" spans="1:5" x14ac:dyDescent="0.25">
      <c r="A390" s="28"/>
      <c r="B390" s="28"/>
      <c r="C390" s="28"/>
      <c r="D390" s="28"/>
      <c r="E390" s="28"/>
    </row>
    <row r="391" spans="1:5" x14ac:dyDescent="0.25">
      <c r="A391" s="28"/>
      <c r="B391" s="28"/>
      <c r="C391" s="28"/>
      <c r="D391" s="28"/>
      <c r="E391" s="28"/>
    </row>
    <row r="392" spans="1:5" x14ac:dyDescent="0.25">
      <c r="A392" s="28"/>
      <c r="B392" s="28"/>
      <c r="C392" s="28"/>
      <c r="D392" s="28"/>
      <c r="E392" s="28"/>
    </row>
    <row r="393" spans="1:5" x14ac:dyDescent="0.25">
      <c r="A393" s="28"/>
      <c r="B393" s="28"/>
      <c r="C393" s="28"/>
      <c r="D393" s="28"/>
      <c r="E393" s="28"/>
    </row>
    <row r="394" spans="1:5" x14ac:dyDescent="0.25">
      <c r="A394" s="28"/>
      <c r="B394" s="28"/>
      <c r="C394" s="28"/>
      <c r="D394" s="28"/>
      <c r="E394" s="28"/>
    </row>
    <row r="395" spans="1:5" x14ac:dyDescent="0.25">
      <c r="A395" s="28"/>
      <c r="B395" s="28"/>
      <c r="C395" s="28"/>
      <c r="D395" s="28"/>
      <c r="E395" s="28"/>
    </row>
    <row r="396" spans="1:5" x14ac:dyDescent="0.25">
      <c r="A396" s="28"/>
      <c r="B396" s="28"/>
      <c r="C396" s="28"/>
      <c r="D396" s="28"/>
      <c r="E396" s="28"/>
    </row>
    <row r="397" spans="1:5" x14ac:dyDescent="0.25">
      <c r="A397" s="28"/>
      <c r="B397" s="28"/>
      <c r="C397" s="28"/>
      <c r="D397" s="28"/>
      <c r="E397" s="28"/>
    </row>
    <row r="398" spans="1:5" x14ac:dyDescent="0.25">
      <c r="A398" s="28"/>
      <c r="B398" s="28"/>
      <c r="C398" s="28"/>
      <c r="D398" s="28"/>
      <c r="E398" s="28"/>
    </row>
    <row r="399" spans="1:5" x14ac:dyDescent="0.25">
      <c r="A399" s="28"/>
      <c r="B399" s="28"/>
      <c r="C399" s="28"/>
      <c r="D399" s="28"/>
      <c r="E399" s="28"/>
    </row>
    <row r="400" spans="1:5" x14ac:dyDescent="0.25">
      <c r="A400" s="28"/>
      <c r="B400" s="28"/>
      <c r="C400" s="28"/>
      <c r="D400" s="28"/>
      <c r="E400" s="28"/>
    </row>
    <row r="401" spans="1:5" x14ac:dyDescent="0.25">
      <c r="A401" s="28"/>
      <c r="B401" s="28"/>
      <c r="C401" s="28"/>
      <c r="D401" s="28"/>
      <c r="E401" s="28"/>
    </row>
    <row r="402" spans="1:5" x14ac:dyDescent="0.25">
      <c r="A402" s="28"/>
      <c r="B402" s="28"/>
      <c r="C402" s="28"/>
      <c r="D402" s="28"/>
      <c r="E402" s="28"/>
    </row>
    <row r="403" spans="1:5" x14ac:dyDescent="0.25">
      <c r="A403" s="28"/>
      <c r="B403" s="28"/>
      <c r="C403" s="28"/>
      <c r="D403" s="28"/>
      <c r="E403" s="28"/>
    </row>
    <row r="404" spans="1:5" x14ac:dyDescent="0.25">
      <c r="A404" s="28"/>
      <c r="B404" s="28"/>
      <c r="C404" s="28"/>
      <c r="D404" s="28"/>
      <c r="E404" s="28"/>
    </row>
    <row r="405" spans="1:5" x14ac:dyDescent="0.25">
      <c r="A405" s="28"/>
      <c r="B405" s="28"/>
      <c r="C405" s="28"/>
      <c r="D405" s="28"/>
      <c r="E405" s="28"/>
    </row>
    <row r="406" spans="1:5" x14ac:dyDescent="0.25">
      <c r="A406" s="28"/>
      <c r="B406" s="28"/>
      <c r="C406" s="28"/>
      <c r="D406" s="28"/>
      <c r="E406" s="28"/>
    </row>
    <row r="407" spans="1:5" x14ac:dyDescent="0.25">
      <c r="A407" s="28"/>
      <c r="B407" s="28"/>
      <c r="C407" s="28"/>
      <c r="D407" s="28"/>
      <c r="E407" s="28"/>
    </row>
    <row r="408" spans="1:5" x14ac:dyDescent="0.25">
      <c r="A408" s="28"/>
      <c r="B408" s="28"/>
      <c r="C408" s="28"/>
      <c r="D408" s="28"/>
      <c r="E408" s="28"/>
    </row>
    <row r="409" spans="1:5" x14ac:dyDescent="0.25">
      <c r="A409" s="28"/>
      <c r="B409" s="28"/>
      <c r="C409" s="28"/>
      <c r="D409" s="28"/>
      <c r="E409" s="28"/>
    </row>
    <row r="410" spans="1:5" x14ac:dyDescent="0.25">
      <c r="A410" s="28"/>
      <c r="B410" s="28"/>
      <c r="C410" s="28"/>
      <c r="D410" s="28"/>
      <c r="E410" s="28"/>
    </row>
    <row r="411" spans="1:5" x14ac:dyDescent="0.25">
      <c r="A411" s="28"/>
      <c r="B411" s="28"/>
      <c r="C411" s="28"/>
      <c r="D411" s="28"/>
      <c r="E411" s="28"/>
    </row>
    <row r="412" spans="1:5" x14ac:dyDescent="0.25">
      <c r="A412" s="28"/>
      <c r="B412" s="28"/>
      <c r="C412" s="28"/>
      <c r="D412" s="28"/>
      <c r="E412" s="28"/>
    </row>
    <row r="413" spans="1:5" x14ac:dyDescent="0.25">
      <c r="A413" s="28"/>
      <c r="B413" s="28"/>
      <c r="C413" s="28"/>
      <c r="D413" s="28"/>
      <c r="E413" s="28"/>
    </row>
    <row r="414" spans="1:5" x14ac:dyDescent="0.25">
      <c r="A414" s="28"/>
      <c r="B414" s="28"/>
      <c r="C414" s="28"/>
      <c r="D414" s="28"/>
      <c r="E414" s="28"/>
    </row>
    <row r="415" spans="1:5" x14ac:dyDescent="0.25">
      <c r="A415" s="28"/>
      <c r="B415" s="28"/>
      <c r="C415" s="28"/>
      <c r="D415" s="28"/>
      <c r="E415" s="28"/>
    </row>
    <row r="416" spans="1:5" x14ac:dyDescent="0.25">
      <c r="A416" s="28"/>
      <c r="B416" s="28"/>
      <c r="C416" s="28"/>
      <c r="D416" s="28"/>
      <c r="E416" s="28"/>
    </row>
    <row r="417" spans="1:5" x14ac:dyDescent="0.25">
      <c r="A417" s="28"/>
      <c r="B417" s="28"/>
      <c r="C417" s="28"/>
      <c r="D417" s="28"/>
      <c r="E417" s="28"/>
    </row>
    <row r="418" spans="1:5" x14ac:dyDescent="0.25">
      <c r="A418" s="28"/>
      <c r="B418" s="28"/>
      <c r="C418" s="28"/>
      <c r="D418" s="28"/>
      <c r="E418" s="28"/>
    </row>
    <row r="419" spans="1:5" x14ac:dyDescent="0.25">
      <c r="A419" s="28"/>
      <c r="B419" s="28"/>
      <c r="C419" s="28"/>
      <c r="D419" s="28"/>
      <c r="E419" s="28"/>
    </row>
    <row r="420" spans="1:5" x14ac:dyDescent="0.25">
      <c r="A420" s="28"/>
      <c r="B420" s="28"/>
      <c r="C420" s="28"/>
      <c r="D420" s="28"/>
      <c r="E420" s="28"/>
    </row>
    <row r="421" spans="1:5" x14ac:dyDescent="0.25">
      <c r="A421" s="28"/>
      <c r="B421" s="28"/>
      <c r="C421" s="28"/>
      <c r="D421" s="28"/>
      <c r="E421" s="28"/>
    </row>
    <row r="422" spans="1:5" x14ac:dyDescent="0.25">
      <c r="A422" s="28"/>
      <c r="B422" s="28"/>
      <c r="C422" s="28"/>
      <c r="D422" s="28"/>
      <c r="E422" s="28"/>
    </row>
    <row r="423" spans="1:5" x14ac:dyDescent="0.25">
      <c r="A423" s="28"/>
      <c r="B423" s="28"/>
      <c r="C423" s="28"/>
      <c r="D423" s="28"/>
      <c r="E423" s="28"/>
    </row>
    <row r="424" spans="1:5" x14ac:dyDescent="0.25">
      <c r="A424" s="28"/>
      <c r="B424" s="28"/>
      <c r="C424" s="28"/>
      <c r="D424" s="28"/>
      <c r="E424" s="28"/>
    </row>
    <row r="425" spans="1:5" x14ac:dyDescent="0.25">
      <c r="A425" s="28"/>
      <c r="B425" s="28"/>
      <c r="C425" s="28"/>
      <c r="D425" s="28"/>
      <c r="E425" s="28"/>
    </row>
    <row r="426" spans="1:5" x14ac:dyDescent="0.25">
      <c r="A426" s="28"/>
      <c r="B426" s="28"/>
      <c r="C426" s="28"/>
      <c r="D426" s="28"/>
      <c r="E426" s="28"/>
    </row>
    <row r="427" spans="1:5" x14ac:dyDescent="0.25">
      <c r="A427" s="28"/>
      <c r="B427" s="28"/>
      <c r="C427" s="28"/>
      <c r="D427" s="28"/>
      <c r="E427" s="28"/>
    </row>
    <row r="428" spans="1:5" x14ac:dyDescent="0.25">
      <c r="A428" s="28"/>
      <c r="B428" s="28"/>
      <c r="C428" s="28"/>
      <c r="D428" s="28"/>
      <c r="E428" s="28"/>
    </row>
    <row r="429" spans="1:5" x14ac:dyDescent="0.25">
      <c r="A429" s="28"/>
      <c r="B429" s="28"/>
      <c r="C429" s="28"/>
      <c r="D429" s="28"/>
      <c r="E429" s="28"/>
    </row>
    <row r="430" spans="1:5" x14ac:dyDescent="0.25">
      <c r="A430" s="28"/>
      <c r="B430" s="28"/>
      <c r="C430" s="28"/>
      <c r="D430" s="28"/>
      <c r="E430" s="28"/>
    </row>
    <row r="431" spans="1:5" x14ac:dyDescent="0.25">
      <c r="A431" s="28"/>
      <c r="B431" s="28"/>
      <c r="C431" s="28"/>
      <c r="D431" s="28"/>
      <c r="E431" s="28"/>
    </row>
    <row r="432" spans="1:5" x14ac:dyDescent="0.25">
      <c r="A432" s="28"/>
      <c r="B432" s="28"/>
      <c r="C432" s="28"/>
      <c r="D432" s="28"/>
      <c r="E432" s="28"/>
    </row>
    <row r="433" spans="1:5" x14ac:dyDescent="0.25">
      <c r="A433" s="28"/>
      <c r="B433" s="28"/>
      <c r="C433" s="28"/>
      <c r="D433" s="28"/>
      <c r="E433" s="28"/>
    </row>
    <row r="434" spans="1:5" x14ac:dyDescent="0.25">
      <c r="A434" s="28"/>
      <c r="B434" s="28"/>
      <c r="C434" s="28"/>
      <c r="D434" s="28"/>
      <c r="E434" s="28"/>
    </row>
    <row r="435" spans="1:5" x14ac:dyDescent="0.25">
      <c r="A435" s="28"/>
      <c r="B435" s="28"/>
      <c r="C435" s="28"/>
      <c r="D435" s="28"/>
      <c r="E435" s="28"/>
    </row>
    <row r="436" spans="1:5" x14ac:dyDescent="0.25">
      <c r="A436" s="28"/>
      <c r="B436" s="28"/>
      <c r="C436" s="28"/>
      <c r="D436" s="28"/>
      <c r="E436" s="28"/>
    </row>
    <row r="437" spans="1:5" x14ac:dyDescent="0.25">
      <c r="A437" s="28"/>
      <c r="B437" s="28"/>
      <c r="C437" s="28"/>
      <c r="D437" s="28"/>
      <c r="E437" s="28"/>
    </row>
    <row r="438" spans="1:5" x14ac:dyDescent="0.25">
      <c r="A438" s="28"/>
      <c r="B438" s="28"/>
      <c r="C438" s="28"/>
      <c r="D438" s="28"/>
      <c r="E438" s="28"/>
    </row>
    <row r="439" spans="1:5" x14ac:dyDescent="0.25">
      <c r="A439" s="28"/>
      <c r="B439" s="28"/>
      <c r="C439" s="28"/>
      <c r="D439" s="28"/>
      <c r="E439" s="28"/>
    </row>
    <row r="440" spans="1:5" x14ac:dyDescent="0.25">
      <c r="A440" s="28"/>
      <c r="B440" s="28"/>
      <c r="C440" s="28"/>
      <c r="D440" s="28"/>
      <c r="E440" s="28"/>
    </row>
    <row r="441" spans="1:5" x14ac:dyDescent="0.25">
      <c r="A441" s="28"/>
      <c r="B441" s="28"/>
      <c r="C441" s="28"/>
      <c r="D441" s="28"/>
      <c r="E441" s="28"/>
    </row>
    <row r="442" spans="1:5" x14ac:dyDescent="0.25">
      <c r="A442" s="28"/>
      <c r="B442" s="28"/>
      <c r="C442" s="28"/>
      <c r="D442" s="28"/>
      <c r="E442" s="28"/>
    </row>
    <row r="443" spans="1:5" x14ac:dyDescent="0.25">
      <c r="A443" s="28"/>
      <c r="B443" s="28"/>
      <c r="C443" s="28"/>
      <c r="D443" s="28"/>
      <c r="E443" s="28"/>
    </row>
    <row r="444" spans="1:5" x14ac:dyDescent="0.25">
      <c r="A444" s="28"/>
      <c r="B444" s="28"/>
      <c r="C444" s="28"/>
      <c r="D444" s="28"/>
      <c r="E444" s="28"/>
    </row>
    <row r="445" spans="1:5" x14ac:dyDescent="0.25">
      <c r="A445" s="28"/>
      <c r="B445" s="28"/>
      <c r="C445" s="28"/>
      <c r="D445" s="28"/>
      <c r="E445" s="28"/>
    </row>
    <row r="446" spans="1:5" x14ac:dyDescent="0.25">
      <c r="A446" s="28"/>
      <c r="B446" s="28"/>
      <c r="C446" s="28"/>
      <c r="D446" s="28"/>
      <c r="E446" s="28"/>
    </row>
    <row r="447" spans="1:5" x14ac:dyDescent="0.25">
      <c r="A447" s="28"/>
      <c r="B447" s="28"/>
      <c r="C447" s="28"/>
      <c r="D447" s="28"/>
      <c r="E447" s="28"/>
    </row>
    <row r="448" spans="1:5" x14ac:dyDescent="0.25">
      <c r="A448" s="28"/>
      <c r="B448" s="28"/>
      <c r="C448" s="28"/>
      <c r="D448" s="28"/>
      <c r="E448" s="28"/>
    </row>
    <row r="449" spans="1:5" x14ac:dyDescent="0.25">
      <c r="A449" s="28"/>
      <c r="B449" s="28"/>
      <c r="C449" s="28"/>
      <c r="D449" s="28"/>
      <c r="E449" s="28"/>
    </row>
    <row r="450" spans="1:5" x14ac:dyDescent="0.25">
      <c r="A450" s="28"/>
      <c r="B450" s="28"/>
      <c r="C450" s="28"/>
      <c r="D450" s="28"/>
      <c r="E450" s="28"/>
    </row>
    <row r="451" spans="1:5" x14ac:dyDescent="0.25">
      <c r="A451" s="28"/>
      <c r="B451" s="28"/>
      <c r="C451" s="28"/>
      <c r="D451" s="28"/>
      <c r="E451" s="28"/>
    </row>
    <row r="452" spans="1:5" x14ac:dyDescent="0.25">
      <c r="A452" s="28"/>
      <c r="B452" s="28"/>
      <c r="C452" s="28"/>
      <c r="D452" s="28"/>
      <c r="E452" s="28"/>
    </row>
    <row r="453" spans="1:5" x14ac:dyDescent="0.25">
      <c r="A453" s="28"/>
      <c r="B453" s="28"/>
      <c r="C453" s="28"/>
      <c r="D453" s="28"/>
      <c r="E453" s="28"/>
    </row>
    <row r="454" spans="1:5" x14ac:dyDescent="0.25">
      <c r="A454" s="28"/>
      <c r="B454" s="28"/>
      <c r="C454" s="28"/>
      <c r="D454" s="28"/>
      <c r="E454" s="28"/>
    </row>
    <row r="455" spans="1:5" x14ac:dyDescent="0.25">
      <c r="A455" s="28"/>
      <c r="B455" s="28"/>
      <c r="C455" s="28"/>
      <c r="D455" s="28"/>
      <c r="E455" s="28"/>
    </row>
    <row r="456" spans="1:5" x14ac:dyDescent="0.25">
      <c r="A456" s="28"/>
      <c r="B456" s="28"/>
      <c r="C456" s="28"/>
      <c r="D456" s="28"/>
      <c r="E456" s="28"/>
    </row>
    <row r="457" spans="1:5" x14ac:dyDescent="0.25">
      <c r="A457" s="28"/>
      <c r="B457" s="28"/>
      <c r="C457" s="28"/>
      <c r="D457" s="28"/>
      <c r="E457" s="28"/>
    </row>
    <row r="458" spans="1:5" x14ac:dyDescent="0.25">
      <c r="A458" s="28"/>
      <c r="B458" s="28"/>
      <c r="C458" s="28"/>
      <c r="D458" s="28"/>
      <c r="E458" s="28"/>
    </row>
    <row r="459" spans="1:5" x14ac:dyDescent="0.25">
      <c r="A459" s="28"/>
      <c r="B459" s="28"/>
      <c r="C459" s="28"/>
      <c r="D459" s="28"/>
      <c r="E459" s="28"/>
    </row>
    <row r="460" spans="1:5" x14ac:dyDescent="0.25">
      <c r="A460" s="28"/>
      <c r="B460" s="28"/>
      <c r="C460" s="28"/>
      <c r="D460" s="28"/>
      <c r="E460" s="28"/>
    </row>
    <row r="461" spans="1:5" x14ac:dyDescent="0.25">
      <c r="A461" s="28"/>
      <c r="B461" s="28"/>
      <c r="C461" s="28"/>
      <c r="D461" s="28"/>
      <c r="E461" s="28"/>
    </row>
    <row r="462" spans="1:5" x14ac:dyDescent="0.25">
      <c r="A462" s="28"/>
      <c r="B462" s="28"/>
      <c r="C462" s="28"/>
      <c r="D462" s="28"/>
      <c r="E462" s="28"/>
    </row>
    <row r="463" spans="1:5" x14ac:dyDescent="0.25">
      <c r="A463" s="28"/>
      <c r="B463" s="28"/>
      <c r="C463" s="28"/>
      <c r="D463" s="28"/>
      <c r="E463" s="28"/>
    </row>
    <row r="464" spans="1:5" x14ac:dyDescent="0.25">
      <c r="A464" s="28"/>
      <c r="B464" s="28"/>
      <c r="C464" s="28"/>
      <c r="D464" s="28"/>
      <c r="E464" s="28"/>
    </row>
    <row r="465" spans="1:5" x14ac:dyDescent="0.25">
      <c r="A465" s="28"/>
      <c r="B465" s="28"/>
      <c r="C465" s="28"/>
      <c r="D465" s="28"/>
      <c r="E465" s="28"/>
    </row>
    <row r="466" spans="1:5" x14ac:dyDescent="0.25">
      <c r="A466" s="28"/>
      <c r="B466" s="28"/>
      <c r="C466" s="28"/>
      <c r="D466" s="28"/>
      <c r="E466" s="28"/>
    </row>
    <row r="467" spans="1:5" x14ac:dyDescent="0.25">
      <c r="A467" s="28"/>
      <c r="B467" s="28"/>
      <c r="C467" s="28"/>
      <c r="D467" s="28"/>
      <c r="E467" s="28"/>
    </row>
    <row r="468" spans="1:5" x14ac:dyDescent="0.25">
      <c r="A468" s="28"/>
      <c r="B468" s="28"/>
      <c r="C468" s="28"/>
      <c r="D468" s="28"/>
      <c r="E468" s="28"/>
    </row>
    <row r="469" spans="1:5" x14ac:dyDescent="0.25">
      <c r="A469" s="28"/>
      <c r="B469" s="28"/>
      <c r="C469" s="28"/>
      <c r="D469" s="28"/>
      <c r="E469" s="28"/>
    </row>
    <row r="470" spans="1:5" x14ac:dyDescent="0.25">
      <c r="A470" s="28"/>
      <c r="B470" s="28"/>
      <c r="C470" s="28"/>
      <c r="D470" s="28"/>
      <c r="E470" s="28"/>
    </row>
    <row r="471" spans="1:5" x14ac:dyDescent="0.25">
      <c r="A471" s="28"/>
      <c r="B471" s="28"/>
      <c r="C471" s="28"/>
      <c r="D471" s="28"/>
      <c r="E471" s="28"/>
    </row>
    <row r="472" spans="1:5" x14ac:dyDescent="0.25">
      <c r="A472" s="28"/>
      <c r="B472" s="28"/>
      <c r="C472" s="28"/>
      <c r="D472" s="28"/>
      <c r="E472" s="28"/>
    </row>
    <row r="473" spans="1:5" x14ac:dyDescent="0.25">
      <c r="A473" s="28"/>
      <c r="B473" s="28"/>
      <c r="C473" s="28"/>
      <c r="D473" s="28"/>
      <c r="E473" s="28"/>
    </row>
    <row r="474" spans="1:5" x14ac:dyDescent="0.25">
      <c r="A474" s="28"/>
      <c r="B474" s="28"/>
      <c r="C474" s="28"/>
      <c r="D474" s="28"/>
      <c r="E474" s="28"/>
    </row>
    <row r="475" spans="1:5" x14ac:dyDescent="0.25">
      <c r="A475" s="28"/>
      <c r="B475" s="28"/>
      <c r="C475" s="28"/>
      <c r="D475" s="28"/>
      <c r="E475" s="28"/>
    </row>
    <row r="476" spans="1:5" x14ac:dyDescent="0.25">
      <c r="A476" s="28"/>
      <c r="B476" s="28"/>
      <c r="C476" s="28"/>
      <c r="D476" s="28"/>
      <c r="E476" s="28"/>
    </row>
    <row r="477" spans="1:5" x14ac:dyDescent="0.25">
      <c r="A477" s="28"/>
      <c r="B477" s="28"/>
      <c r="C477" s="28"/>
      <c r="D477" s="28"/>
      <c r="E477" s="28"/>
    </row>
    <row r="478" spans="1:5" x14ac:dyDescent="0.25">
      <c r="A478" s="28"/>
      <c r="B478" s="28"/>
      <c r="C478" s="28"/>
      <c r="D478" s="28"/>
      <c r="E478" s="28"/>
    </row>
    <row r="479" spans="1:5" x14ac:dyDescent="0.25">
      <c r="A479" s="28"/>
      <c r="B479" s="28"/>
      <c r="C479" s="28"/>
      <c r="D479" s="28"/>
      <c r="E479" s="28"/>
    </row>
    <row r="480" spans="1:5" x14ac:dyDescent="0.25">
      <c r="A480" s="28"/>
      <c r="B480" s="28"/>
      <c r="C480" s="28"/>
      <c r="D480" s="28"/>
      <c r="E480" s="28"/>
    </row>
    <row r="481" spans="1:5" x14ac:dyDescent="0.25">
      <c r="A481" s="28"/>
      <c r="B481" s="28"/>
      <c r="C481" s="28"/>
      <c r="D481" s="28"/>
      <c r="E481" s="28"/>
    </row>
    <row r="482" spans="1:5" x14ac:dyDescent="0.25">
      <c r="A482" s="28"/>
      <c r="B482" s="28"/>
      <c r="C482" s="28"/>
      <c r="D482" s="28"/>
      <c r="E482" s="28"/>
    </row>
    <row r="483" spans="1:5" x14ac:dyDescent="0.25">
      <c r="A483" s="28"/>
      <c r="B483" s="28"/>
      <c r="C483" s="28"/>
      <c r="D483" s="28"/>
      <c r="E483" s="28"/>
    </row>
    <row r="484" spans="1:5" x14ac:dyDescent="0.25">
      <c r="A484" s="28"/>
      <c r="B484" s="28"/>
      <c r="C484" s="28"/>
      <c r="D484" s="28"/>
      <c r="E484" s="28"/>
    </row>
    <row r="485" spans="1:5" x14ac:dyDescent="0.25">
      <c r="A485" s="28"/>
      <c r="B485" s="28"/>
      <c r="C485" s="28"/>
      <c r="D485" s="28"/>
      <c r="E485" s="28"/>
    </row>
    <row r="486" spans="1:5" x14ac:dyDescent="0.25">
      <c r="A486" s="28"/>
      <c r="B486" s="28"/>
      <c r="C486" s="28"/>
      <c r="D486" s="28"/>
      <c r="E486" s="28"/>
    </row>
    <row r="487" spans="1:5" x14ac:dyDescent="0.25">
      <c r="A487" s="28"/>
      <c r="B487" s="28"/>
      <c r="C487" s="28"/>
      <c r="D487" s="28"/>
      <c r="E487" s="28"/>
    </row>
    <row r="488" spans="1:5" x14ac:dyDescent="0.25">
      <c r="A488" s="28"/>
      <c r="B488" s="28"/>
      <c r="C488" s="28"/>
      <c r="D488" s="28"/>
      <c r="E488" s="28"/>
    </row>
    <row r="489" spans="1:5" x14ac:dyDescent="0.25">
      <c r="A489" s="28"/>
      <c r="B489" s="28"/>
      <c r="C489" s="28"/>
      <c r="D489" s="28"/>
      <c r="E489" s="28"/>
    </row>
    <row r="490" spans="1:5" x14ac:dyDescent="0.25">
      <c r="A490" s="28"/>
      <c r="B490" s="28"/>
      <c r="C490" s="28"/>
      <c r="D490" s="28"/>
      <c r="E490" s="28"/>
    </row>
    <row r="491" spans="1:5" x14ac:dyDescent="0.25">
      <c r="A491" s="28"/>
      <c r="B491" s="28"/>
      <c r="C491" s="28"/>
      <c r="D491" s="28"/>
      <c r="E491" s="28"/>
    </row>
    <row r="492" spans="1:5" x14ac:dyDescent="0.25">
      <c r="A492" s="28"/>
      <c r="B492" s="28"/>
      <c r="C492" s="28"/>
      <c r="D492" s="28"/>
      <c r="E492" s="28"/>
    </row>
    <row r="493" spans="1:5" x14ac:dyDescent="0.25">
      <c r="A493" s="28"/>
      <c r="B493" s="28"/>
      <c r="C493" s="28"/>
      <c r="D493" s="28"/>
      <c r="E493" s="28"/>
    </row>
    <row r="494" spans="1:5" x14ac:dyDescent="0.25">
      <c r="A494" s="28"/>
      <c r="B494" s="28"/>
      <c r="C494" s="28"/>
      <c r="D494" s="28"/>
      <c r="E494" s="28"/>
    </row>
    <row r="495" spans="1:5" x14ac:dyDescent="0.25">
      <c r="A495" s="28"/>
      <c r="B495" s="28"/>
      <c r="C495" s="28"/>
      <c r="D495" s="28"/>
      <c r="E495" s="28"/>
    </row>
    <row r="496" spans="1:5" x14ac:dyDescent="0.25">
      <c r="A496" s="28"/>
      <c r="B496" s="28"/>
      <c r="C496" s="28"/>
      <c r="D496" s="28"/>
      <c r="E496" s="28"/>
    </row>
    <row r="497" spans="1:5" x14ac:dyDescent="0.25">
      <c r="A497" s="28"/>
      <c r="B497" s="28"/>
      <c r="C497" s="28"/>
      <c r="D497" s="28"/>
      <c r="E497" s="28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A97" sqref="A97:I116"/>
    </sheetView>
  </sheetViews>
  <sheetFormatPr defaultRowHeight="15" x14ac:dyDescent="0.25"/>
  <cols>
    <col min="1" max="1" width="18" style="27" bestFit="1" customWidth="1"/>
    <col min="2" max="2" width="25" style="27" bestFit="1" customWidth="1"/>
    <col min="3" max="3" width="31.140625" style="27" customWidth="1"/>
    <col min="4" max="4" width="27.7109375" style="27" bestFit="1" customWidth="1"/>
    <col min="5" max="5" width="30.5703125" style="27" bestFit="1" customWidth="1"/>
    <col min="6" max="6" width="21.5703125" style="27" bestFit="1" customWidth="1"/>
    <col min="7" max="7" width="19" style="27" bestFit="1" customWidth="1"/>
    <col min="8" max="8" width="17.7109375" style="27" customWidth="1"/>
    <col min="9" max="9" width="22.28515625" style="48" customWidth="1"/>
    <col min="10" max="10" width="10.7109375" style="48" customWidth="1"/>
    <col min="11" max="11" width="14.7109375" style="27" customWidth="1"/>
    <col min="12" max="13" width="16.42578125" style="27" customWidth="1"/>
    <col min="14" max="14" width="12.140625" style="27" customWidth="1"/>
    <col min="15" max="15" width="9.140625" style="35" customWidth="1"/>
    <col min="16" max="16" width="46.28515625" style="35" customWidth="1"/>
    <col min="17" max="16384" width="9.140625" style="35"/>
  </cols>
  <sheetData>
    <row r="1" spans="1:16" x14ac:dyDescent="0.25">
      <c r="A1" s="29" t="s">
        <v>8</v>
      </c>
      <c r="B1" s="30" t="s">
        <v>6</v>
      </c>
      <c r="C1" s="29" t="s">
        <v>9</v>
      </c>
      <c r="D1" s="29" t="s">
        <v>10</v>
      </c>
      <c r="E1" s="29" t="s">
        <v>17</v>
      </c>
      <c r="F1" s="30" t="s">
        <v>2</v>
      </c>
      <c r="G1" s="29" t="s">
        <v>11</v>
      </c>
      <c r="H1" s="29" t="s">
        <v>12</v>
      </c>
      <c r="I1" s="31" t="s">
        <v>16</v>
      </c>
      <c r="J1" s="32" t="s">
        <v>69</v>
      </c>
      <c r="K1" s="32" t="s">
        <v>50</v>
      </c>
      <c r="L1" s="32" t="s">
        <v>55</v>
      </c>
      <c r="M1" s="32" t="s">
        <v>21</v>
      </c>
      <c r="N1" s="32" t="s">
        <v>51</v>
      </c>
      <c r="O1" s="33">
        <v>15</v>
      </c>
      <c r="P1" s="34" t="s">
        <v>54</v>
      </c>
    </row>
    <row r="2" spans="1:16" x14ac:dyDescent="0.25">
      <c r="A2" s="27" t="s">
        <v>80</v>
      </c>
      <c r="B2" s="27" t="s">
        <v>81</v>
      </c>
      <c r="C2" s="27" t="s">
        <v>82</v>
      </c>
      <c r="D2" s="27" t="s">
        <v>77</v>
      </c>
      <c r="E2" s="36" t="s">
        <v>14</v>
      </c>
      <c r="F2" s="27" t="s">
        <v>83</v>
      </c>
      <c r="G2" s="36">
        <v>331452381</v>
      </c>
      <c r="H2" s="37">
        <v>42215</v>
      </c>
      <c r="I2" s="36">
        <v>10</v>
      </c>
      <c r="J2" s="38">
        <f>VALUE(I2)</f>
        <v>10</v>
      </c>
      <c r="K2" s="38" t="str">
        <f>IF(J2=0,"New","Old")</f>
        <v>Old</v>
      </c>
      <c r="L2" s="39">
        <f>DATE("20"&amp;MID(B2,8,2),VLOOKUP(MID(B2,4,3),Months!A:B,2,FALSE),LEFT(I2,2))</f>
        <v>41953</v>
      </c>
      <c r="M2" s="39">
        <f>L2+45</f>
        <v>41998</v>
      </c>
      <c r="N2" s="40" t="str">
        <f ca="1">IF(NOW()&gt;M2,"Overdue",IF(M2-NOW()&lt;$O$1,"Approaching","Future"))</f>
        <v>Overdue</v>
      </c>
      <c r="P2" s="35" t="str">
        <f t="shared" ref="P2:P65" ca="1" si="0">D2&amp;E2&amp;K2&amp;N2</f>
        <v>FindAssistanceNoOldOverdue</v>
      </c>
    </row>
    <row r="3" spans="1:16" x14ac:dyDescent="0.25">
      <c r="A3" s="27" t="s">
        <v>84</v>
      </c>
      <c r="B3" s="27" t="s">
        <v>81</v>
      </c>
      <c r="C3" s="27" t="s">
        <v>85</v>
      </c>
      <c r="D3" s="27" t="s">
        <v>77</v>
      </c>
      <c r="E3" s="36" t="s">
        <v>14</v>
      </c>
      <c r="F3" s="27" t="s">
        <v>86</v>
      </c>
      <c r="G3" s="36">
        <v>331699063</v>
      </c>
      <c r="H3" s="37">
        <v>42215</v>
      </c>
      <c r="I3" s="36">
        <v>9</v>
      </c>
      <c r="J3" s="38">
        <f t="shared" ref="J3:J66" si="1">VALUE(I3)</f>
        <v>9</v>
      </c>
      <c r="K3" s="38" t="str">
        <f t="shared" ref="K3:K66" si="2">IF(J3=0,"New","Old")</f>
        <v>Old</v>
      </c>
      <c r="L3" s="39">
        <f>DATE("20"&amp;MID(B3,8,2),VLOOKUP(MID(B3,4,3),Months!A:B,2,FALSE),LEFT(I3,2))</f>
        <v>41952</v>
      </c>
      <c r="M3" s="39">
        <f t="shared" ref="M3:M66" si="3">L3+45</f>
        <v>41997</v>
      </c>
      <c r="N3" s="40" t="str">
        <f t="shared" ref="N3:N66" ca="1" si="4">IF(NOW()&gt;M3,"Overdue",IF(M3-NOW()&lt;$O$1,"Approaching","Future"))</f>
        <v>Overdue</v>
      </c>
      <c r="P3" s="35" t="str">
        <f t="shared" ca="1" si="0"/>
        <v>FindAssistanceNoOldOverdue</v>
      </c>
    </row>
    <row r="4" spans="1:16" x14ac:dyDescent="0.25">
      <c r="A4" s="27" t="s">
        <v>87</v>
      </c>
      <c r="B4" s="27" t="s">
        <v>81</v>
      </c>
      <c r="C4" s="27" t="s">
        <v>88</v>
      </c>
      <c r="D4" s="27" t="s">
        <v>77</v>
      </c>
      <c r="E4" s="36" t="s">
        <v>14</v>
      </c>
      <c r="F4" s="27" t="s">
        <v>89</v>
      </c>
      <c r="G4" s="36">
        <v>331849682</v>
      </c>
      <c r="H4" s="37">
        <v>42215</v>
      </c>
      <c r="I4" s="36">
        <v>7</v>
      </c>
      <c r="J4" s="38">
        <f t="shared" si="1"/>
        <v>7</v>
      </c>
      <c r="K4" s="38" t="str">
        <f t="shared" si="2"/>
        <v>Old</v>
      </c>
      <c r="L4" s="39">
        <f>DATE("20"&amp;MID(B4,8,2),VLOOKUP(MID(B4,4,3),Months!A:B,2,FALSE),LEFT(I4,2))</f>
        <v>41950</v>
      </c>
      <c r="M4" s="39">
        <f t="shared" si="3"/>
        <v>41995</v>
      </c>
      <c r="N4" s="40" t="str">
        <f t="shared" ca="1" si="4"/>
        <v>Overdue</v>
      </c>
      <c r="P4" s="35" t="str">
        <f t="shared" ca="1" si="0"/>
        <v>FindAssistanceNoOldOverdue</v>
      </c>
    </row>
    <row r="5" spans="1:16" x14ac:dyDescent="0.25">
      <c r="A5" s="27" t="s">
        <v>418</v>
      </c>
      <c r="B5" s="27" t="s">
        <v>419</v>
      </c>
      <c r="C5" s="27" t="s">
        <v>410</v>
      </c>
      <c r="D5" s="27" t="s">
        <v>77</v>
      </c>
      <c r="E5" s="36" t="s">
        <v>13</v>
      </c>
      <c r="F5" s="27" t="s">
        <v>420</v>
      </c>
      <c r="G5" s="36">
        <v>778389135</v>
      </c>
      <c r="H5" s="37">
        <v>42297</v>
      </c>
      <c r="I5" s="36">
        <v>0</v>
      </c>
      <c r="J5" s="38">
        <f t="shared" si="1"/>
        <v>0</v>
      </c>
      <c r="K5" s="38" t="str">
        <f t="shared" si="2"/>
        <v>New</v>
      </c>
      <c r="L5" s="39">
        <f>DATE("20"&amp;MID(B5,8,2),VLOOKUP(MID(B5,4,3),Months!A:B,2,FALSE),LEFT(I5,2))</f>
        <v>41943</v>
      </c>
      <c r="M5" s="39">
        <f t="shared" si="3"/>
        <v>41988</v>
      </c>
      <c r="N5" s="40" t="str">
        <f t="shared" ca="1" si="4"/>
        <v>Overdue</v>
      </c>
      <c r="P5" s="35" t="str">
        <f t="shared" ca="1" si="0"/>
        <v>FindAssistanceYesNewOverdue</v>
      </c>
    </row>
    <row r="6" spans="1:16" x14ac:dyDescent="0.25">
      <c r="A6" s="27" t="s">
        <v>90</v>
      </c>
      <c r="B6" s="27" t="s">
        <v>91</v>
      </c>
      <c r="C6" s="27" t="s">
        <v>92</v>
      </c>
      <c r="D6" s="27" t="s">
        <v>77</v>
      </c>
      <c r="E6" s="36" t="s">
        <v>14</v>
      </c>
      <c r="F6" s="27" t="s">
        <v>93</v>
      </c>
      <c r="G6" s="36">
        <v>338355111</v>
      </c>
      <c r="H6" s="37">
        <v>42215</v>
      </c>
      <c r="I6" s="36">
        <v>6</v>
      </c>
      <c r="J6" s="38">
        <f t="shared" si="1"/>
        <v>6</v>
      </c>
      <c r="K6" s="38" t="str">
        <f t="shared" si="2"/>
        <v>Old</v>
      </c>
      <c r="L6" s="39">
        <f>DATE("20"&amp;MID(B6,8,2),VLOOKUP(MID(B6,4,3),Months!A:B,2,FALSE),LEFT(I6,2))</f>
        <v>41949</v>
      </c>
      <c r="M6" s="39">
        <f t="shared" si="3"/>
        <v>41994</v>
      </c>
      <c r="N6" s="40" t="str">
        <f t="shared" ca="1" si="4"/>
        <v>Overdue</v>
      </c>
      <c r="P6" s="35" t="str">
        <f t="shared" ca="1" si="0"/>
        <v>FindAssistanceNoOldOverdue</v>
      </c>
    </row>
    <row r="7" spans="1:16" x14ac:dyDescent="0.25">
      <c r="A7" s="27" t="s">
        <v>94</v>
      </c>
      <c r="B7" s="27" t="s">
        <v>91</v>
      </c>
      <c r="C7" s="27" t="s">
        <v>95</v>
      </c>
      <c r="D7" s="27" t="s">
        <v>77</v>
      </c>
      <c r="E7" s="36" t="s">
        <v>14</v>
      </c>
      <c r="F7" s="27" t="s">
        <v>96</v>
      </c>
      <c r="G7" s="36">
        <v>338677992</v>
      </c>
      <c r="H7" s="37">
        <v>42215</v>
      </c>
      <c r="I7" s="36">
        <v>7</v>
      </c>
      <c r="J7" s="38">
        <f t="shared" si="1"/>
        <v>7</v>
      </c>
      <c r="K7" s="38" t="str">
        <f t="shared" si="2"/>
        <v>Old</v>
      </c>
      <c r="L7" s="39">
        <f>DATE("20"&amp;MID(B7,8,2),VLOOKUP(MID(B7,4,3),Months!A:B,2,FALSE),LEFT(I7,2))</f>
        <v>41950</v>
      </c>
      <c r="M7" s="39">
        <f t="shared" si="3"/>
        <v>41995</v>
      </c>
      <c r="N7" s="40" t="str">
        <f t="shared" ca="1" si="4"/>
        <v>Overdue</v>
      </c>
      <c r="P7" s="35" t="str">
        <f t="shared" ca="1" si="0"/>
        <v>FindAssistanceNoOldOverdue</v>
      </c>
    </row>
    <row r="8" spans="1:16" x14ac:dyDescent="0.25">
      <c r="A8" s="27" t="s">
        <v>97</v>
      </c>
      <c r="B8" s="27" t="s">
        <v>98</v>
      </c>
      <c r="C8" s="27" t="s">
        <v>99</v>
      </c>
      <c r="D8" s="27" t="s">
        <v>77</v>
      </c>
      <c r="E8" s="36" t="s">
        <v>14</v>
      </c>
      <c r="F8" s="27" t="s">
        <v>100</v>
      </c>
      <c r="G8" s="36">
        <v>340332735</v>
      </c>
      <c r="H8" s="37">
        <v>42215</v>
      </c>
      <c r="I8" s="36">
        <v>9</v>
      </c>
      <c r="J8" s="38">
        <f t="shared" si="1"/>
        <v>9</v>
      </c>
      <c r="K8" s="38" t="str">
        <f t="shared" si="2"/>
        <v>Old</v>
      </c>
      <c r="L8" s="39">
        <f>DATE("20"&amp;MID(B8,8,2),VLOOKUP(MID(B8,4,3),Months!A:B,2,FALSE),LEFT(I8,2))</f>
        <v>41952</v>
      </c>
      <c r="M8" s="39">
        <f t="shared" si="3"/>
        <v>41997</v>
      </c>
      <c r="N8" s="40" t="str">
        <f t="shared" ca="1" si="4"/>
        <v>Overdue</v>
      </c>
      <c r="P8" s="35" t="str">
        <f t="shared" ca="1" si="0"/>
        <v>FindAssistanceNoOldOverdue</v>
      </c>
    </row>
    <row r="9" spans="1:16" x14ac:dyDescent="0.25">
      <c r="A9" s="27" t="s">
        <v>101</v>
      </c>
      <c r="B9" s="27" t="s">
        <v>102</v>
      </c>
      <c r="C9" s="27" t="s">
        <v>103</v>
      </c>
      <c r="D9" s="27" t="s">
        <v>77</v>
      </c>
      <c r="E9" s="36" t="s">
        <v>14</v>
      </c>
      <c r="F9" s="27" t="s">
        <v>104</v>
      </c>
      <c r="G9" s="36">
        <v>344602021</v>
      </c>
      <c r="H9" s="37">
        <v>42215</v>
      </c>
      <c r="I9" s="36">
        <v>7</v>
      </c>
      <c r="J9" s="38">
        <f t="shared" si="1"/>
        <v>7</v>
      </c>
      <c r="K9" s="38" t="str">
        <f t="shared" si="2"/>
        <v>Old</v>
      </c>
      <c r="L9" s="39">
        <f>DATE("20"&amp;MID(B9,8,2),VLOOKUP(MID(B9,4,3),Months!A:B,2,FALSE),LEFT(I9,2))</f>
        <v>41980</v>
      </c>
      <c r="M9" s="39">
        <f t="shared" si="3"/>
        <v>42025</v>
      </c>
      <c r="N9" s="40" t="str">
        <f t="shared" ca="1" si="4"/>
        <v>Overdue</v>
      </c>
      <c r="P9" s="35" t="str">
        <f t="shared" ca="1" si="0"/>
        <v>FindAssistanceNoOldOverdue</v>
      </c>
    </row>
    <row r="10" spans="1:16" x14ac:dyDescent="0.25">
      <c r="A10" s="27" t="s">
        <v>105</v>
      </c>
      <c r="B10" s="27" t="s">
        <v>102</v>
      </c>
      <c r="C10" s="27" t="s">
        <v>106</v>
      </c>
      <c r="D10" s="27" t="s">
        <v>77</v>
      </c>
      <c r="E10" s="36" t="s">
        <v>14</v>
      </c>
      <c r="F10" s="27" t="s">
        <v>107</v>
      </c>
      <c r="G10" s="36">
        <v>344584469</v>
      </c>
      <c r="H10" s="37">
        <v>42215</v>
      </c>
      <c r="I10" s="36">
        <v>8</v>
      </c>
      <c r="J10" s="38">
        <f t="shared" si="1"/>
        <v>8</v>
      </c>
      <c r="K10" s="38" t="str">
        <f t="shared" si="2"/>
        <v>Old</v>
      </c>
      <c r="L10" s="39">
        <f>DATE("20"&amp;MID(B10,8,2),VLOOKUP(MID(B10,4,3),Months!A:B,2,FALSE),LEFT(I10,2))</f>
        <v>41981</v>
      </c>
      <c r="M10" s="39">
        <f t="shared" si="3"/>
        <v>42026</v>
      </c>
      <c r="N10" s="40" t="str">
        <f t="shared" ca="1" si="4"/>
        <v>Overdue</v>
      </c>
      <c r="P10" s="35" t="str">
        <f t="shared" ca="1" si="0"/>
        <v>FindAssistanceNoOldOverdue</v>
      </c>
    </row>
    <row r="11" spans="1:16" x14ac:dyDescent="0.25">
      <c r="A11" s="27" t="s">
        <v>108</v>
      </c>
      <c r="B11" s="27" t="s">
        <v>102</v>
      </c>
      <c r="C11" s="27" t="s">
        <v>109</v>
      </c>
      <c r="D11" s="27" t="s">
        <v>77</v>
      </c>
      <c r="E11" s="36" t="s">
        <v>14</v>
      </c>
      <c r="F11" s="27" t="s">
        <v>110</v>
      </c>
      <c r="G11" s="36">
        <v>344476863</v>
      </c>
      <c r="H11" s="37">
        <v>42215</v>
      </c>
      <c r="I11" s="36">
        <v>7</v>
      </c>
      <c r="J11" s="38">
        <f t="shared" si="1"/>
        <v>7</v>
      </c>
      <c r="K11" s="38" t="str">
        <f t="shared" si="2"/>
        <v>Old</v>
      </c>
      <c r="L11" s="39">
        <f>DATE("20"&amp;MID(B11,8,2),VLOOKUP(MID(B11,4,3),Months!A:B,2,FALSE),LEFT(I11,2))</f>
        <v>41980</v>
      </c>
      <c r="M11" s="39">
        <f t="shared" si="3"/>
        <v>42025</v>
      </c>
      <c r="N11" s="40" t="str">
        <f t="shared" ca="1" si="4"/>
        <v>Overdue</v>
      </c>
      <c r="P11" s="35" t="str">
        <f t="shared" ca="1" si="0"/>
        <v>FindAssistanceNoOldOverdue</v>
      </c>
    </row>
    <row r="12" spans="1:16" x14ac:dyDescent="0.25">
      <c r="A12" s="27" t="s">
        <v>111</v>
      </c>
      <c r="B12" s="27" t="s">
        <v>112</v>
      </c>
      <c r="C12" s="27" t="s">
        <v>113</v>
      </c>
      <c r="D12" s="27" t="s">
        <v>77</v>
      </c>
      <c r="E12" s="36" t="s">
        <v>14</v>
      </c>
      <c r="F12" s="27" t="s">
        <v>114</v>
      </c>
      <c r="G12" s="36">
        <v>344613039</v>
      </c>
      <c r="H12" s="37">
        <v>42215</v>
      </c>
      <c r="I12" s="36">
        <v>9</v>
      </c>
      <c r="J12" s="38">
        <f t="shared" si="1"/>
        <v>9</v>
      </c>
      <c r="K12" s="38" t="str">
        <f t="shared" si="2"/>
        <v>Old</v>
      </c>
      <c r="L12" s="39">
        <f>DATE("20"&amp;MID(B12,8,2),VLOOKUP(MID(B12,4,3),Months!A:B,2,FALSE),LEFT(I12,2))</f>
        <v>41982</v>
      </c>
      <c r="M12" s="39">
        <f t="shared" si="3"/>
        <v>42027</v>
      </c>
      <c r="N12" s="40" t="str">
        <f t="shared" ca="1" si="4"/>
        <v>Overdue</v>
      </c>
      <c r="P12" s="35" t="str">
        <f t="shared" ca="1" si="0"/>
        <v>FindAssistanceNoOldOverdue</v>
      </c>
    </row>
    <row r="13" spans="1:16" x14ac:dyDescent="0.25">
      <c r="A13" s="27" t="s">
        <v>116</v>
      </c>
      <c r="B13" s="27" t="s">
        <v>115</v>
      </c>
      <c r="C13" s="27" t="s">
        <v>117</v>
      </c>
      <c r="D13" s="27" t="s">
        <v>77</v>
      </c>
      <c r="E13" s="36" t="s">
        <v>14</v>
      </c>
      <c r="F13" s="27" t="s">
        <v>118</v>
      </c>
      <c r="G13" s="36">
        <v>372101478</v>
      </c>
      <c r="H13" s="37">
        <v>42215</v>
      </c>
      <c r="I13" s="36">
        <v>5</v>
      </c>
      <c r="J13" s="38">
        <f t="shared" si="1"/>
        <v>5</v>
      </c>
      <c r="K13" s="38" t="str">
        <f t="shared" si="2"/>
        <v>Old</v>
      </c>
      <c r="L13" s="39">
        <f>DATE("20"&amp;MID(B13,8,2),VLOOKUP(MID(B13,4,3),Months!A:B,2,FALSE),LEFT(I13,2))</f>
        <v>41978</v>
      </c>
      <c r="M13" s="39">
        <f t="shared" si="3"/>
        <v>42023</v>
      </c>
      <c r="N13" s="40" t="str">
        <f t="shared" ca="1" si="4"/>
        <v>Overdue</v>
      </c>
      <c r="P13" s="35" t="str">
        <f t="shared" ca="1" si="0"/>
        <v>FindAssistanceNoOldOverdue</v>
      </c>
    </row>
    <row r="14" spans="1:16" x14ac:dyDescent="0.25">
      <c r="A14" s="27" t="s">
        <v>216</v>
      </c>
      <c r="B14" s="27" t="s">
        <v>119</v>
      </c>
      <c r="C14" s="27" t="s">
        <v>217</v>
      </c>
      <c r="D14" s="27" t="s">
        <v>77</v>
      </c>
      <c r="E14" s="36" t="s">
        <v>14</v>
      </c>
      <c r="F14" s="27" t="s">
        <v>218</v>
      </c>
      <c r="G14" s="36">
        <v>556876204</v>
      </c>
      <c r="H14" s="37">
        <v>42215</v>
      </c>
      <c r="I14" s="36">
        <v>2</v>
      </c>
      <c r="J14" s="38">
        <f t="shared" si="1"/>
        <v>2</v>
      </c>
      <c r="K14" s="38" t="str">
        <f t="shared" si="2"/>
        <v>Old</v>
      </c>
      <c r="L14" s="39">
        <f>DATE("20"&amp;MID(B14,8,2),VLOOKUP(MID(B14,4,3),Months!A:B,2,FALSE),LEFT(I14,2))</f>
        <v>41975</v>
      </c>
      <c r="M14" s="39">
        <f t="shared" si="3"/>
        <v>42020</v>
      </c>
      <c r="N14" s="40" t="str">
        <f t="shared" ca="1" si="4"/>
        <v>Overdue</v>
      </c>
      <c r="P14" s="35" t="str">
        <f t="shared" ca="1" si="0"/>
        <v>FindAssistanceNoOldOverdue</v>
      </c>
    </row>
    <row r="15" spans="1:16" x14ac:dyDescent="0.25">
      <c r="A15" s="27" t="s">
        <v>120</v>
      </c>
      <c r="B15" s="27" t="s">
        <v>121</v>
      </c>
      <c r="C15" s="27" t="s">
        <v>122</v>
      </c>
      <c r="D15" s="27" t="s">
        <v>77</v>
      </c>
      <c r="E15" s="36" t="s">
        <v>14</v>
      </c>
      <c r="F15" s="27" t="s">
        <v>123</v>
      </c>
      <c r="G15" s="36">
        <v>360990574</v>
      </c>
      <c r="H15" s="37">
        <v>42215</v>
      </c>
      <c r="I15" s="36">
        <v>5</v>
      </c>
      <c r="J15" s="38">
        <f t="shared" si="1"/>
        <v>5</v>
      </c>
      <c r="K15" s="38" t="str">
        <f t="shared" si="2"/>
        <v>Old</v>
      </c>
      <c r="L15" s="39">
        <f>DATE("20"&amp;MID(B15,8,2),VLOOKUP(MID(B15,4,3),Months!A:B,2,FALSE),LEFT(I15,2))</f>
        <v>41978</v>
      </c>
      <c r="M15" s="39">
        <f t="shared" si="3"/>
        <v>42023</v>
      </c>
      <c r="N15" s="40" t="str">
        <f t="shared" ca="1" si="4"/>
        <v>Overdue</v>
      </c>
      <c r="P15" s="35" t="str">
        <f t="shared" ca="1" si="0"/>
        <v>FindAssistanceNoOldOverdue</v>
      </c>
    </row>
    <row r="16" spans="1:16" x14ac:dyDescent="0.25">
      <c r="A16" s="27" t="s">
        <v>124</v>
      </c>
      <c r="B16" s="27" t="s">
        <v>125</v>
      </c>
      <c r="C16" s="27" t="s">
        <v>126</v>
      </c>
      <c r="D16" s="27" t="s">
        <v>77</v>
      </c>
      <c r="E16" s="36" t="s">
        <v>14</v>
      </c>
      <c r="F16" s="27" t="s">
        <v>127</v>
      </c>
      <c r="G16" s="36">
        <v>365046252</v>
      </c>
      <c r="H16" s="37">
        <v>42215</v>
      </c>
      <c r="I16" s="36">
        <v>6</v>
      </c>
      <c r="J16" s="38">
        <f t="shared" si="1"/>
        <v>6</v>
      </c>
      <c r="K16" s="38" t="str">
        <f t="shared" si="2"/>
        <v>Old</v>
      </c>
      <c r="L16" s="39">
        <f>DATE("20"&amp;MID(B16,8,2),VLOOKUP(MID(B16,4,3),Months!A:B,2,FALSE),LEFT(I16,2))</f>
        <v>41979</v>
      </c>
      <c r="M16" s="39">
        <f t="shared" si="3"/>
        <v>42024</v>
      </c>
      <c r="N16" s="40" t="str">
        <f t="shared" ca="1" si="4"/>
        <v>Overdue</v>
      </c>
      <c r="P16" s="35" t="str">
        <f t="shared" ca="1" si="0"/>
        <v>FindAssistanceNoOldOverdue</v>
      </c>
    </row>
    <row r="17" spans="1:16" x14ac:dyDescent="0.25">
      <c r="A17" s="27" t="s">
        <v>128</v>
      </c>
      <c r="B17" s="27" t="s">
        <v>129</v>
      </c>
      <c r="C17" s="27" t="s">
        <v>130</v>
      </c>
      <c r="D17" s="27" t="s">
        <v>77</v>
      </c>
      <c r="E17" s="36" t="s">
        <v>14</v>
      </c>
      <c r="F17" s="27" t="s">
        <v>131</v>
      </c>
      <c r="G17" s="36">
        <v>407017274</v>
      </c>
      <c r="H17" s="37">
        <v>42215</v>
      </c>
      <c r="I17" s="36">
        <v>6</v>
      </c>
      <c r="J17" s="38">
        <f t="shared" si="1"/>
        <v>6</v>
      </c>
      <c r="K17" s="38" t="str">
        <f t="shared" si="2"/>
        <v>Old</v>
      </c>
      <c r="L17" s="39">
        <f>DATE("20"&amp;MID(B17,8,2),VLOOKUP(MID(B17,4,3),Months!A:B,2,FALSE),LEFT(I17,2))</f>
        <v>41979</v>
      </c>
      <c r="M17" s="39">
        <f t="shared" si="3"/>
        <v>42024</v>
      </c>
      <c r="N17" s="40" t="str">
        <f t="shared" ca="1" si="4"/>
        <v>Overdue</v>
      </c>
      <c r="P17" s="35" t="str">
        <f t="shared" ca="1" si="0"/>
        <v>FindAssistanceNoOldOverdue</v>
      </c>
    </row>
    <row r="18" spans="1:16" x14ac:dyDescent="0.25">
      <c r="A18" s="27" t="s">
        <v>132</v>
      </c>
      <c r="B18" s="27" t="s">
        <v>129</v>
      </c>
      <c r="C18" s="27" t="s">
        <v>133</v>
      </c>
      <c r="D18" s="27" t="s">
        <v>77</v>
      </c>
      <c r="E18" s="36" t="s">
        <v>14</v>
      </c>
      <c r="F18" s="27" t="s">
        <v>134</v>
      </c>
      <c r="G18" s="36">
        <v>371396801</v>
      </c>
      <c r="H18" s="37">
        <v>42215</v>
      </c>
      <c r="I18" s="36">
        <v>8</v>
      </c>
      <c r="J18" s="38">
        <f t="shared" si="1"/>
        <v>8</v>
      </c>
      <c r="K18" s="38" t="str">
        <f t="shared" si="2"/>
        <v>Old</v>
      </c>
      <c r="L18" s="39">
        <f>DATE("20"&amp;MID(B18,8,2),VLOOKUP(MID(B18,4,3),Months!A:B,2,FALSE),LEFT(I18,2))</f>
        <v>41981</v>
      </c>
      <c r="M18" s="39">
        <f t="shared" si="3"/>
        <v>42026</v>
      </c>
      <c r="N18" s="40" t="str">
        <f t="shared" ca="1" si="4"/>
        <v>Overdue</v>
      </c>
      <c r="P18" s="35" t="str">
        <f t="shared" ca="1" si="0"/>
        <v>FindAssistanceNoOldOverdue</v>
      </c>
    </row>
    <row r="19" spans="1:16" x14ac:dyDescent="0.25">
      <c r="A19" s="27" t="s">
        <v>135</v>
      </c>
      <c r="B19" s="27" t="s">
        <v>129</v>
      </c>
      <c r="C19" s="27" t="s">
        <v>136</v>
      </c>
      <c r="D19" s="27" t="s">
        <v>77</v>
      </c>
      <c r="E19" s="36" t="s">
        <v>13</v>
      </c>
      <c r="F19" s="27" t="s">
        <v>137</v>
      </c>
      <c r="G19" s="36">
        <v>371526329</v>
      </c>
      <c r="H19" s="37">
        <v>42215</v>
      </c>
      <c r="I19" s="36">
        <v>7</v>
      </c>
      <c r="J19" s="38">
        <f t="shared" si="1"/>
        <v>7</v>
      </c>
      <c r="K19" s="38" t="str">
        <f t="shared" si="2"/>
        <v>Old</v>
      </c>
      <c r="L19" s="39">
        <f>DATE("20"&amp;MID(B19,8,2),VLOOKUP(MID(B19,4,3),Months!A:B,2,FALSE),LEFT(I19,2))</f>
        <v>41980</v>
      </c>
      <c r="M19" s="39">
        <f t="shared" si="3"/>
        <v>42025</v>
      </c>
      <c r="N19" s="40" t="str">
        <f t="shared" ca="1" si="4"/>
        <v>Overdue</v>
      </c>
      <c r="P19" s="35" t="str">
        <f t="shared" ca="1" si="0"/>
        <v>FindAssistanceYesOldOverdue</v>
      </c>
    </row>
    <row r="20" spans="1:16" x14ac:dyDescent="0.25">
      <c r="A20" s="27" t="s">
        <v>138</v>
      </c>
      <c r="B20" s="27" t="s">
        <v>139</v>
      </c>
      <c r="C20" s="27" t="s">
        <v>140</v>
      </c>
      <c r="D20" s="27" t="s">
        <v>77</v>
      </c>
      <c r="E20" s="36" t="s">
        <v>14</v>
      </c>
      <c r="F20" s="27" t="s">
        <v>141</v>
      </c>
      <c r="G20" s="36">
        <v>376070337</v>
      </c>
      <c r="H20" s="37">
        <v>42215</v>
      </c>
      <c r="I20" s="36">
        <v>5</v>
      </c>
      <c r="J20" s="38">
        <f t="shared" si="1"/>
        <v>5</v>
      </c>
      <c r="K20" s="38" t="str">
        <f t="shared" si="2"/>
        <v>Old</v>
      </c>
      <c r="L20" s="39">
        <f>DATE("20"&amp;MID(B20,8,2),VLOOKUP(MID(B20,4,3),Months!A:B,2,FALSE),LEFT(I20,2))</f>
        <v>42009</v>
      </c>
      <c r="M20" s="39">
        <f t="shared" si="3"/>
        <v>42054</v>
      </c>
      <c r="N20" s="40" t="str">
        <f t="shared" ca="1" si="4"/>
        <v>Overdue</v>
      </c>
      <c r="P20" s="35" t="str">
        <f t="shared" ca="1" si="0"/>
        <v>FindAssistanceNoOldOverdue</v>
      </c>
    </row>
    <row r="21" spans="1:16" x14ac:dyDescent="0.25">
      <c r="A21" s="27" t="s">
        <v>142</v>
      </c>
      <c r="B21" s="27" t="s">
        <v>139</v>
      </c>
      <c r="C21" s="27" t="s">
        <v>143</v>
      </c>
      <c r="D21" s="27" t="s">
        <v>77</v>
      </c>
      <c r="E21" s="36" t="s">
        <v>14</v>
      </c>
      <c r="F21" s="27" t="s">
        <v>144</v>
      </c>
      <c r="G21" s="36">
        <v>376173668</v>
      </c>
      <c r="H21" s="37">
        <v>42215</v>
      </c>
      <c r="I21" s="36">
        <v>3</v>
      </c>
      <c r="J21" s="38">
        <f t="shared" si="1"/>
        <v>3</v>
      </c>
      <c r="K21" s="38" t="str">
        <f t="shared" si="2"/>
        <v>Old</v>
      </c>
      <c r="L21" s="39">
        <f>DATE("20"&amp;MID(B21,8,2),VLOOKUP(MID(B21,4,3),Months!A:B,2,FALSE),LEFT(I21,2))</f>
        <v>42007</v>
      </c>
      <c r="M21" s="39">
        <f t="shared" si="3"/>
        <v>42052</v>
      </c>
      <c r="N21" s="40" t="str">
        <f t="shared" ca="1" si="4"/>
        <v>Overdue</v>
      </c>
      <c r="P21" s="35" t="str">
        <f t="shared" ca="1" si="0"/>
        <v>FindAssistanceNoOldOverdue</v>
      </c>
    </row>
    <row r="22" spans="1:16" x14ac:dyDescent="0.25">
      <c r="A22" s="27" t="s">
        <v>145</v>
      </c>
      <c r="B22" s="27" t="s">
        <v>146</v>
      </c>
      <c r="C22" s="27" t="s">
        <v>147</v>
      </c>
      <c r="D22" s="27" t="s">
        <v>77</v>
      </c>
      <c r="E22" s="36" t="s">
        <v>14</v>
      </c>
      <c r="F22" s="27" t="s">
        <v>148</v>
      </c>
      <c r="G22" s="36">
        <v>377262671</v>
      </c>
      <c r="H22" s="37">
        <v>42215</v>
      </c>
      <c r="I22" s="36">
        <v>3</v>
      </c>
      <c r="J22" s="38">
        <f t="shared" si="1"/>
        <v>3</v>
      </c>
      <c r="K22" s="38" t="str">
        <f t="shared" si="2"/>
        <v>Old</v>
      </c>
      <c r="L22" s="39">
        <f>DATE("20"&amp;MID(B22,8,2),VLOOKUP(MID(B22,4,3),Months!A:B,2,FALSE),LEFT(I22,2))</f>
        <v>42007</v>
      </c>
      <c r="M22" s="39">
        <f t="shared" si="3"/>
        <v>42052</v>
      </c>
      <c r="N22" s="40" t="str">
        <f t="shared" ca="1" si="4"/>
        <v>Overdue</v>
      </c>
      <c r="P22" s="35" t="str">
        <f t="shared" ca="1" si="0"/>
        <v>FindAssistanceNoOldOverdue</v>
      </c>
    </row>
    <row r="23" spans="1:16" x14ac:dyDescent="0.25">
      <c r="A23" s="27" t="s">
        <v>389</v>
      </c>
      <c r="B23" s="27" t="s">
        <v>390</v>
      </c>
      <c r="C23" s="27" t="s">
        <v>391</v>
      </c>
      <c r="D23" s="27" t="s">
        <v>77</v>
      </c>
      <c r="E23" s="36" t="s">
        <v>14</v>
      </c>
      <c r="F23" s="27" t="s">
        <v>392</v>
      </c>
      <c r="G23" s="36">
        <v>770285775</v>
      </c>
      <c r="H23" s="37">
        <v>42290</v>
      </c>
      <c r="I23" s="36">
        <v>0</v>
      </c>
      <c r="J23" s="38">
        <f t="shared" si="1"/>
        <v>0</v>
      </c>
      <c r="K23" s="38" t="str">
        <f t="shared" si="2"/>
        <v>New</v>
      </c>
      <c r="L23" s="39">
        <f>DATE("20"&amp;MID(B23,8,2),VLOOKUP(MID(B23,4,3),Months!A:B,2,FALSE),LEFT(I23,2))</f>
        <v>42004</v>
      </c>
      <c r="M23" s="39">
        <f t="shared" si="3"/>
        <v>42049</v>
      </c>
      <c r="N23" s="40" t="str">
        <f t="shared" ca="1" si="4"/>
        <v>Overdue</v>
      </c>
      <c r="P23" s="35" t="str">
        <f t="shared" ca="1" si="0"/>
        <v>FindAssistanceNoNewOverdue</v>
      </c>
    </row>
    <row r="24" spans="1:16" x14ac:dyDescent="0.25">
      <c r="A24" s="27" t="s">
        <v>149</v>
      </c>
      <c r="B24" s="27" t="s">
        <v>150</v>
      </c>
      <c r="C24" s="27" t="s">
        <v>151</v>
      </c>
      <c r="D24" s="27" t="s">
        <v>77</v>
      </c>
      <c r="E24" s="36" t="s">
        <v>14</v>
      </c>
      <c r="F24" s="27" t="s">
        <v>152</v>
      </c>
      <c r="G24" s="36">
        <v>383256366</v>
      </c>
      <c r="H24" s="37">
        <v>42215</v>
      </c>
      <c r="I24" s="36">
        <v>3</v>
      </c>
      <c r="J24" s="38">
        <f t="shared" si="1"/>
        <v>3</v>
      </c>
      <c r="K24" s="38" t="str">
        <f t="shared" si="2"/>
        <v>Old</v>
      </c>
      <c r="L24" s="39">
        <f>DATE("20"&amp;MID(B24,8,2),VLOOKUP(MID(B24,4,3),Months!A:B,2,FALSE),LEFT(I24,2))</f>
        <v>42007</v>
      </c>
      <c r="M24" s="39">
        <f t="shared" si="3"/>
        <v>42052</v>
      </c>
      <c r="N24" s="40" t="str">
        <f t="shared" ca="1" si="4"/>
        <v>Overdue</v>
      </c>
      <c r="P24" s="35" t="str">
        <f t="shared" ca="1" si="0"/>
        <v>FindAssistanceNoOldOverdue</v>
      </c>
    </row>
    <row r="25" spans="1:16" x14ac:dyDescent="0.25">
      <c r="A25" s="27" t="s">
        <v>153</v>
      </c>
      <c r="B25" s="27" t="s">
        <v>150</v>
      </c>
      <c r="C25" s="27" t="s">
        <v>154</v>
      </c>
      <c r="D25" s="27" t="s">
        <v>77</v>
      </c>
      <c r="E25" s="36" t="s">
        <v>14</v>
      </c>
      <c r="F25" s="27" t="s">
        <v>155</v>
      </c>
      <c r="G25" s="36">
        <v>383435819</v>
      </c>
      <c r="H25" s="37">
        <v>42215</v>
      </c>
      <c r="I25" s="36">
        <v>3</v>
      </c>
      <c r="J25" s="38">
        <f t="shared" si="1"/>
        <v>3</v>
      </c>
      <c r="K25" s="38" t="str">
        <f t="shared" si="2"/>
        <v>Old</v>
      </c>
      <c r="L25" s="39">
        <f>DATE("20"&amp;MID(B25,8,2),VLOOKUP(MID(B25,4,3),Months!A:B,2,FALSE),LEFT(I25,2))</f>
        <v>42007</v>
      </c>
      <c r="M25" s="39">
        <f t="shared" si="3"/>
        <v>42052</v>
      </c>
      <c r="N25" s="40" t="str">
        <f t="shared" ca="1" si="4"/>
        <v>Overdue</v>
      </c>
      <c r="P25" s="35" t="str">
        <f t="shared" ca="1" si="0"/>
        <v>FindAssistanceNoOldOverdue</v>
      </c>
    </row>
    <row r="26" spans="1:16" x14ac:dyDescent="0.25">
      <c r="A26" s="27" t="s">
        <v>157</v>
      </c>
      <c r="B26" s="27" t="s">
        <v>156</v>
      </c>
      <c r="C26" s="27" t="s">
        <v>158</v>
      </c>
      <c r="D26" s="27" t="s">
        <v>77</v>
      </c>
      <c r="E26" s="36" t="s">
        <v>14</v>
      </c>
      <c r="F26" s="27" t="s">
        <v>159</v>
      </c>
      <c r="G26" s="36">
        <v>385703095</v>
      </c>
      <c r="H26" s="37">
        <v>42215</v>
      </c>
      <c r="I26" s="36">
        <v>5</v>
      </c>
      <c r="J26" s="38">
        <f t="shared" si="1"/>
        <v>5</v>
      </c>
      <c r="K26" s="38" t="str">
        <f t="shared" si="2"/>
        <v>Old</v>
      </c>
      <c r="L26" s="39">
        <f>DATE("20"&amp;MID(B26,8,2),VLOOKUP(MID(B26,4,3),Months!A:B,2,FALSE),LEFT(I26,2))</f>
        <v>42009</v>
      </c>
      <c r="M26" s="39">
        <f t="shared" si="3"/>
        <v>42054</v>
      </c>
      <c r="N26" s="40" t="str">
        <f t="shared" ca="1" si="4"/>
        <v>Overdue</v>
      </c>
      <c r="P26" s="35" t="str">
        <f t="shared" ca="1" si="0"/>
        <v>FindAssistanceNoOldOverdue</v>
      </c>
    </row>
    <row r="27" spans="1:16" x14ac:dyDescent="0.25">
      <c r="A27" s="27" t="s">
        <v>161</v>
      </c>
      <c r="B27" s="27" t="s">
        <v>160</v>
      </c>
      <c r="C27" s="27" t="s">
        <v>162</v>
      </c>
      <c r="D27" s="27" t="s">
        <v>77</v>
      </c>
      <c r="E27" s="36" t="s">
        <v>14</v>
      </c>
      <c r="F27" s="27" t="s">
        <v>163</v>
      </c>
      <c r="G27" s="36">
        <v>388674799</v>
      </c>
      <c r="H27" s="37">
        <v>42215</v>
      </c>
      <c r="I27" s="36">
        <v>5</v>
      </c>
      <c r="J27" s="38">
        <f t="shared" si="1"/>
        <v>5</v>
      </c>
      <c r="K27" s="38" t="str">
        <f t="shared" si="2"/>
        <v>Old</v>
      </c>
      <c r="L27" s="39">
        <f>DATE("20"&amp;MID(B27,8,2),VLOOKUP(MID(B27,4,3),Months!A:B,2,FALSE),LEFT(I27,2))</f>
        <v>42009</v>
      </c>
      <c r="M27" s="39">
        <f t="shared" si="3"/>
        <v>42054</v>
      </c>
      <c r="N27" s="40" t="str">
        <f t="shared" ca="1" si="4"/>
        <v>Overdue</v>
      </c>
      <c r="P27" s="35" t="str">
        <f t="shared" ca="1" si="0"/>
        <v>FindAssistanceNoOldOverdue</v>
      </c>
    </row>
    <row r="28" spans="1:16" x14ac:dyDescent="0.25">
      <c r="A28" s="27" t="s">
        <v>164</v>
      </c>
      <c r="B28" s="27" t="s">
        <v>165</v>
      </c>
      <c r="C28" s="27" t="s">
        <v>166</v>
      </c>
      <c r="D28" s="27" t="s">
        <v>77</v>
      </c>
      <c r="E28" s="36" t="s">
        <v>14</v>
      </c>
      <c r="F28" s="27" t="s">
        <v>167</v>
      </c>
      <c r="G28" s="36">
        <v>389987629</v>
      </c>
      <c r="H28" s="37">
        <v>42215</v>
      </c>
      <c r="I28" s="36">
        <v>4</v>
      </c>
      <c r="J28" s="38">
        <f t="shared" si="1"/>
        <v>4</v>
      </c>
      <c r="K28" s="38" t="str">
        <f t="shared" si="2"/>
        <v>Old</v>
      </c>
      <c r="L28" s="39">
        <f>DATE("20"&amp;MID(B28,8,2),VLOOKUP(MID(B28,4,3),Months!A:B,2,FALSE),LEFT(I28,2))</f>
        <v>42008</v>
      </c>
      <c r="M28" s="39">
        <f t="shared" si="3"/>
        <v>42053</v>
      </c>
      <c r="N28" s="40" t="str">
        <f t="shared" ca="1" si="4"/>
        <v>Overdue</v>
      </c>
      <c r="P28" s="35" t="str">
        <f t="shared" ca="1" si="0"/>
        <v>FindAssistanceNoOldOverdue</v>
      </c>
    </row>
    <row r="29" spans="1:16" x14ac:dyDescent="0.25">
      <c r="A29" s="27" t="s">
        <v>168</v>
      </c>
      <c r="B29" s="27" t="s">
        <v>169</v>
      </c>
      <c r="C29" s="27" t="s">
        <v>170</v>
      </c>
      <c r="D29" s="27" t="s">
        <v>77</v>
      </c>
      <c r="E29" s="36" t="s">
        <v>14</v>
      </c>
      <c r="F29" s="27" t="s">
        <v>171</v>
      </c>
      <c r="G29" s="36">
        <v>399131786</v>
      </c>
      <c r="H29" s="37">
        <v>42215</v>
      </c>
      <c r="I29" s="36">
        <v>6</v>
      </c>
      <c r="J29" s="38">
        <f t="shared" si="1"/>
        <v>6</v>
      </c>
      <c r="K29" s="38" t="str">
        <f t="shared" si="2"/>
        <v>Old</v>
      </c>
      <c r="L29" s="39">
        <f>DATE("20"&amp;MID(B29,8,2),VLOOKUP(MID(B29,4,3),Months!A:B,2,FALSE),LEFT(I29,2))</f>
        <v>42010</v>
      </c>
      <c r="M29" s="39">
        <f t="shared" si="3"/>
        <v>42055</v>
      </c>
      <c r="N29" s="40" t="str">
        <f t="shared" ca="1" si="4"/>
        <v>Overdue</v>
      </c>
      <c r="P29" s="35" t="str">
        <f t="shared" ca="1" si="0"/>
        <v>FindAssistanceNoOldOverdue</v>
      </c>
    </row>
    <row r="30" spans="1:16" x14ac:dyDescent="0.25">
      <c r="A30" s="27" t="s">
        <v>172</v>
      </c>
      <c r="B30" s="27" t="s">
        <v>173</v>
      </c>
      <c r="C30" s="27" t="s">
        <v>174</v>
      </c>
      <c r="D30" s="27" t="s">
        <v>77</v>
      </c>
      <c r="E30" s="36" t="s">
        <v>14</v>
      </c>
      <c r="F30" s="27" t="s">
        <v>175</v>
      </c>
      <c r="G30" s="36">
        <v>405290109</v>
      </c>
      <c r="H30" s="37">
        <v>42215</v>
      </c>
      <c r="I30" s="36">
        <v>6</v>
      </c>
      <c r="J30" s="38">
        <f t="shared" si="1"/>
        <v>6</v>
      </c>
      <c r="K30" s="38" t="str">
        <f t="shared" si="2"/>
        <v>Old</v>
      </c>
      <c r="L30" s="39">
        <f>DATE("20"&amp;MID(B30,8,2),VLOOKUP(MID(B30,4,3),Months!A:B,2,FALSE),LEFT(I30,2))</f>
        <v>42010</v>
      </c>
      <c r="M30" s="39">
        <f t="shared" si="3"/>
        <v>42055</v>
      </c>
      <c r="N30" s="40" t="str">
        <f t="shared" ca="1" si="4"/>
        <v>Overdue</v>
      </c>
      <c r="P30" s="35" t="str">
        <f t="shared" ca="1" si="0"/>
        <v>FindAssistanceNoOldOverdue</v>
      </c>
    </row>
    <row r="31" spans="1:16" x14ac:dyDescent="0.25">
      <c r="A31" s="27" t="s">
        <v>177</v>
      </c>
      <c r="B31" s="27" t="s">
        <v>176</v>
      </c>
      <c r="C31" s="27" t="s">
        <v>178</v>
      </c>
      <c r="D31" s="27" t="s">
        <v>77</v>
      </c>
      <c r="E31" s="36" t="s">
        <v>14</v>
      </c>
      <c r="F31" s="27" t="s">
        <v>179</v>
      </c>
      <c r="G31" s="36">
        <v>420589348</v>
      </c>
      <c r="H31" s="37">
        <v>42215</v>
      </c>
      <c r="I31" s="36">
        <v>6</v>
      </c>
      <c r="J31" s="38">
        <f t="shared" si="1"/>
        <v>6</v>
      </c>
      <c r="K31" s="38" t="str">
        <f t="shared" si="2"/>
        <v>Old</v>
      </c>
      <c r="L31" s="39">
        <f>DATE("20"&amp;MID(B31,8,2),VLOOKUP(MID(B31,4,3),Months!A:B,2,FALSE),LEFT(I31,2))</f>
        <v>42041</v>
      </c>
      <c r="M31" s="39">
        <f t="shared" si="3"/>
        <v>42086</v>
      </c>
      <c r="N31" s="40" t="str">
        <f t="shared" ca="1" si="4"/>
        <v>Overdue</v>
      </c>
      <c r="P31" s="35" t="str">
        <f t="shared" ca="1" si="0"/>
        <v>FindAssistanceNoOldOverdue</v>
      </c>
    </row>
    <row r="32" spans="1:16" x14ac:dyDescent="0.25">
      <c r="A32" s="27" t="s">
        <v>180</v>
      </c>
      <c r="B32" s="27" t="s">
        <v>181</v>
      </c>
      <c r="C32" s="27" t="s">
        <v>182</v>
      </c>
      <c r="D32" s="27" t="s">
        <v>77</v>
      </c>
      <c r="E32" s="36" t="s">
        <v>14</v>
      </c>
      <c r="F32" s="27" t="s">
        <v>183</v>
      </c>
      <c r="G32" s="36">
        <v>425353015</v>
      </c>
      <c r="H32" s="37">
        <v>42215</v>
      </c>
      <c r="I32" s="36">
        <v>7</v>
      </c>
      <c r="J32" s="38">
        <f t="shared" si="1"/>
        <v>7</v>
      </c>
      <c r="K32" s="38" t="str">
        <f t="shared" si="2"/>
        <v>Old</v>
      </c>
      <c r="L32" s="39">
        <f>DATE("20"&amp;MID(B32,8,2),VLOOKUP(MID(B32,4,3),Months!A:B,2,FALSE),LEFT(I32,2))</f>
        <v>42042</v>
      </c>
      <c r="M32" s="39">
        <f t="shared" si="3"/>
        <v>42087</v>
      </c>
      <c r="N32" s="40" t="str">
        <f t="shared" ca="1" si="4"/>
        <v>Overdue</v>
      </c>
      <c r="P32" s="35" t="str">
        <f t="shared" ca="1" si="0"/>
        <v>FindAssistanceNoOldOverdue</v>
      </c>
    </row>
    <row r="33" spans="1:16" x14ac:dyDescent="0.25">
      <c r="A33" s="27" t="s">
        <v>184</v>
      </c>
      <c r="B33" s="27" t="s">
        <v>185</v>
      </c>
      <c r="C33" s="27" t="s">
        <v>186</v>
      </c>
      <c r="D33" s="27" t="s">
        <v>77</v>
      </c>
      <c r="E33" s="36" t="s">
        <v>14</v>
      </c>
      <c r="F33" s="27" t="s">
        <v>187</v>
      </c>
      <c r="G33" s="36">
        <v>437599315</v>
      </c>
      <c r="H33" s="37">
        <v>42215</v>
      </c>
      <c r="I33" s="36">
        <v>2</v>
      </c>
      <c r="J33" s="38">
        <f t="shared" si="1"/>
        <v>2</v>
      </c>
      <c r="K33" s="38" t="str">
        <f t="shared" si="2"/>
        <v>Old</v>
      </c>
      <c r="L33" s="39">
        <f>DATE("20"&amp;MID(B33,8,2),VLOOKUP(MID(B33,4,3),Months!A:B,2,FALSE),LEFT(I33,2))</f>
        <v>42037</v>
      </c>
      <c r="M33" s="39">
        <f t="shared" si="3"/>
        <v>42082</v>
      </c>
      <c r="N33" s="40" t="str">
        <f t="shared" ca="1" si="4"/>
        <v>Overdue</v>
      </c>
      <c r="P33" s="35" t="str">
        <f t="shared" ca="1" si="0"/>
        <v>FindAssistanceNoOldOverdue</v>
      </c>
    </row>
    <row r="34" spans="1:16" x14ac:dyDescent="0.25">
      <c r="A34" s="27" t="s">
        <v>188</v>
      </c>
      <c r="B34" s="27" t="s">
        <v>185</v>
      </c>
      <c r="C34" s="27" t="s">
        <v>189</v>
      </c>
      <c r="D34" s="27" t="s">
        <v>77</v>
      </c>
      <c r="E34" s="36" t="s">
        <v>14</v>
      </c>
      <c r="F34" s="27" t="s">
        <v>190</v>
      </c>
      <c r="G34" s="36">
        <v>436486565</v>
      </c>
      <c r="H34" s="37">
        <v>42215</v>
      </c>
      <c r="I34" s="36">
        <v>5</v>
      </c>
      <c r="J34" s="38">
        <f t="shared" si="1"/>
        <v>5</v>
      </c>
      <c r="K34" s="38" t="str">
        <f t="shared" si="2"/>
        <v>Old</v>
      </c>
      <c r="L34" s="39">
        <f>DATE("20"&amp;MID(B34,8,2),VLOOKUP(MID(B34,4,3),Months!A:B,2,FALSE),LEFT(I34,2))</f>
        <v>42040</v>
      </c>
      <c r="M34" s="39">
        <f t="shared" si="3"/>
        <v>42085</v>
      </c>
      <c r="N34" s="40" t="str">
        <f t="shared" ca="1" si="4"/>
        <v>Overdue</v>
      </c>
      <c r="P34" s="35" t="str">
        <f t="shared" ca="1" si="0"/>
        <v>FindAssistanceNoOldOverdue</v>
      </c>
    </row>
    <row r="35" spans="1:16" x14ac:dyDescent="0.25">
      <c r="A35" s="27" t="s">
        <v>191</v>
      </c>
      <c r="B35" s="27" t="s">
        <v>185</v>
      </c>
      <c r="C35" s="27" t="s">
        <v>192</v>
      </c>
      <c r="D35" s="27" t="s">
        <v>77</v>
      </c>
      <c r="E35" s="36" t="s">
        <v>14</v>
      </c>
      <c r="F35" s="27" t="s">
        <v>193</v>
      </c>
      <c r="G35" s="36">
        <v>437043823</v>
      </c>
      <c r="H35" s="37">
        <v>42215</v>
      </c>
      <c r="I35" s="36">
        <v>4</v>
      </c>
      <c r="J35" s="38">
        <f t="shared" si="1"/>
        <v>4</v>
      </c>
      <c r="K35" s="38" t="str">
        <f t="shared" si="2"/>
        <v>Old</v>
      </c>
      <c r="L35" s="39">
        <f>DATE("20"&amp;MID(B35,8,2),VLOOKUP(MID(B35,4,3),Months!A:B,2,FALSE),LEFT(I35,2))</f>
        <v>42039</v>
      </c>
      <c r="M35" s="39">
        <f t="shared" si="3"/>
        <v>42084</v>
      </c>
      <c r="N35" s="40" t="str">
        <f t="shared" ca="1" si="4"/>
        <v>Overdue</v>
      </c>
      <c r="P35" s="35" t="str">
        <f t="shared" ca="1" si="0"/>
        <v>FindAssistanceNoOldOverdue</v>
      </c>
    </row>
    <row r="36" spans="1:16" x14ac:dyDescent="0.25">
      <c r="A36" s="27" t="s">
        <v>195</v>
      </c>
      <c r="B36" s="27" t="s">
        <v>194</v>
      </c>
      <c r="C36" s="27" t="s">
        <v>196</v>
      </c>
      <c r="D36" s="27" t="s">
        <v>77</v>
      </c>
      <c r="E36" s="36" t="s">
        <v>14</v>
      </c>
      <c r="F36" s="27" t="s">
        <v>197</v>
      </c>
      <c r="G36" s="36">
        <v>439986837</v>
      </c>
      <c r="H36" s="37">
        <v>42215</v>
      </c>
      <c r="I36" s="36">
        <v>3</v>
      </c>
      <c r="J36" s="38">
        <f t="shared" si="1"/>
        <v>3</v>
      </c>
      <c r="K36" s="38" t="str">
        <f t="shared" si="2"/>
        <v>Old</v>
      </c>
      <c r="L36" s="39">
        <f>DATE("20"&amp;MID(B36,8,2),VLOOKUP(MID(B36,4,3),Months!A:B,2,FALSE),LEFT(I36,2))</f>
        <v>42038</v>
      </c>
      <c r="M36" s="39">
        <f t="shared" si="3"/>
        <v>42083</v>
      </c>
      <c r="N36" s="40" t="str">
        <f t="shared" ca="1" si="4"/>
        <v>Overdue</v>
      </c>
      <c r="P36" s="35" t="str">
        <f t="shared" ca="1" si="0"/>
        <v>FindAssistanceNoOldOverdue</v>
      </c>
    </row>
    <row r="37" spans="1:16" x14ac:dyDescent="0.25">
      <c r="A37" s="27" t="s">
        <v>198</v>
      </c>
      <c r="B37" s="27" t="s">
        <v>199</v>
      </c>
      <c r="C37" s="27" t="s">
        <v>200</v>
      </c>
      <c r="D37" s="27" t="s">
        <v>77</v>
      </c>
      <c r="E37" s="36" t="s">
        <v>14</v>
      </c>
      <c r="F37" s="27" t="s">
        <v>201</v>
      </c>
      <c r="G37" s="36">
        <v>442350918</v>
      </c>
      <c r="H37" s="37">
        <v>42215</v>
      </c>
      <c r="I37" s="36">
        <v>3</v>
      </c>
      <c r="J37" s="38">
        <f t="shared" si="1"/>
        <v>3</v>
      </c>
      <c r="K37" s="38" t="str">
        <f t="shared" si="2"/>
        <v>Old</v>
      </c>
      <c r="L37" s="39">
        <f>DATE("20"&amp;MID(B37,8,2),VLOOKUP(MID(B37,4,3),Months!A:B,2,FALSE),LEFT(I37,2))</f>
        <v>42038</v>
      </c>
      <c r="M37" s="39">
        <f t="shared" si="3"/>
        <v>42083</v>
      </c>
      <c r="N37" s="40" t="str">
        <f t="shared" ca="1" si="4"/>
        <v>Overdue</v>
      </c>
      <c r="P37" s="35" t="str">
        <f t="shared" ca="1" si="0"/>
        <v>FindAssistanceNoOldOverdue</v>
      </c>
    </row>
    <row r="38" spans="1:16" x14ac:dyDescent="0.25">
      <c r="A38" s="27" t="s">
        <v>379</v>
      </c>
      <c r="B38" s="27" t="s">
        <v>380</v>
      </c>
      <c r="C38" s="27" t="s">
        <v>381</v>
      </c>
      <c r="D38" s="27" t="s">
        <v>77</v>
      </c>
      <c r="E38" s="36" t="s">
        <v>13</v>
      </c>
      <c r="F38" s="27" t="s">
        <v>382</v>
      </c>
      <c r="G38" s="36">
        <v>750573624</v>
      </c>
      <c r="H38" s="37">
        <v>42277</v>
      </c>
      <c r="I38" s="36">
        <v>0</v>
      </c>
      <c r="J38" s="38">
        <f t="shared" si="1"/>
        <v>0</v>
      </c>
      <c r="K38" s="38" t="str">
        <f t="shared" si="2"/>
        <v>New</v>
      </c>
      <c r="L38" s="39">
        <f>DATE("20"&amp;MID(B38,8,2),VLOOKUP(MID(B38,4,3),Months!A:B,2,FALSE),LEFT(I38,2))</f>
        <v>42035</v>
      </c>
      <c r="M38" s="39">
        <f t="shared" si="3"/>
        <v>42080</v>
      </c>
      <c r="N38" s="40" t="str">
        <f t="shared" ca="1" si="4"/>
        <v>Overdue</v>
      </c>
      <c r="P38" s="35" t="str">
        <f t="shared" ca="1" si="0"/>
        <v>FindAssistanceYesNewOverdue</v>
      </c>
    </row>
    <row r="39" spans="1:16" x14ac:dyDescent="0.25">
      <c r="A39" s="27" t="s">
        <v>203</v>
      </c>
      <c r="B39" s="27" t="s">
        <v>202</v>
      </c>
      <c r="C39" s="27" t="s">
        <v>79</v>
      </c>
      <c r="D39" s="27" t="s">
        <v>77</v>
      </c>
      <c r="E39" s="36" t="s">
        <v>13</v>
      </c>
      <c r="F39" s="27" t="s">
        <v>204</v>
      </c>
      <c r="G39" s="36">
        <v>479284021</v>
      </c>
      <c r="H39" s="37">
        <v>42215</v>
      </c>
      <c r="I39" s="36">
        <v>2</v>
      </c>
      <c r="J39" s="38">
        <f t="shared" si="1"/>
        <v>2</v>
      </c>
      <c r="K39" s="38" t="str">
        <f t="shared" si="2"/>
        <v>Old</v>
      </c>
      <c r="L39" s="39">
        <f>DATE("20"&amp;MID(B39,8,2),VLOOKUP(MID(B39,4,3),Months!A:B,2,FALSE),LEFT(I39,2))</f>
        <v>42065</v>
      </c>
      <c r="M39" s="39">
        <f t="shared" si="3"/>
        <v>42110</v>
      </c>
      <c r="N39" s="40" t="str">
        <f t="shared" ca="1" si="4"/>
        <v>Overdue</v>
      </c>
      <c r="P39" s="35" t="str">
        <f t="shared" ca="1" si="0"/>
        <v>FindAssistanceYesOldOverdue</v>
      </c>
    </row>
    <row r="40" spans="1:16" x14ac:dyDescent="0.25">
      <c r="A40" s="27" t="s">
        <v>237</v>
      </c>
      <c r="B40" s="27" t="s">
        <v>238</v>
      </c>
      <c r="C40" s="27" t="s">
        <v>239</v>
      </c>
      <c r="D40" s="27" t="s">
        <v>77</v>
      </c>
      <c r="E40" s="36" t="s">
        <v>14</v>
      </c>
      <c r="F40" s="27" t="s">
        <v>240</v>
      </c>
      <c r="G40" s="36">
        <v>593742771</v>
      </c>
      <c r="H40" s="37">
        <v>42215</v>
      </c>
      <c r="I40" s="36">
        <v>1</v>
      </c>
      <c r="J40" s="38">
        <f t="shared" si="1"/>
        <v>1</v>
      </c>
      <c r="K40" s="38" t="str">
        <f t="shared" si="2"/>
        <v>Old</v>
      </c>
      <c r="L40" s="39">
        <f>DATE("20"&amp;MID(B40,8,2),VLOOKUP(MID(B40,4,3),Months!A:B,2,FALSE),LEFT(I40,2))</f>
        <v>42064</v>
      </c>
      <c r="M40" s="39">
        <f t="shared" si="3"/>
        <v>42109</v>
      </c>
      <c r="N40" s="40" t="str">
        <f t="shared" ca="1" si="4"/>
        <v>Overdue</v>
      </c>
      <c r="P40" s="35" t="str">
        <f t="shared" ca="1" si="0"/>
        <v>FindAssistanceNoOldOverdue</v>
      </c>
    </row>
    <row r="41" spans="1:16" x14ac:dyDescent="0.25">
      <c r="A41" s="27" t="s">
        <v>206</v>
      </c>
      <c r="B41" s="27" t="s">
        <v>205</v>
      </c>
      <c r="C41" s="27" t="s">
        <v>207</v>
      </c>
      <c r="D41" s="27" t="s">
        <v>77</v>
      </c>
      <c r="E41" s="36" t="s">
        <v>14</v>
      </c>
      <c r="F41" s="27" t="s">
        <v>208</v>
      </c>
      <c r="G41" s="36">
        <v>495296997</v>
      </c>
      <c r="H41" s="37">
        <v>42215</v>
      </c>
      <c r="I41" s="36">
        <v>2</v>
      </c>
      <c r="J41" s="38">
        <f t="shared" si="1"/>
        <v>2</v>
      </c>
      <c r="K41" s="38" t="str">
        <f t="shared" si="2"/>
        <v>Old</v>
      </c>
      <c r="L41" s="39">
        <f>DATE("20"&amp;MID(B41,8,2),VLOOKUP(MID(B41,4,3),Months!A:B,2,FALSE),LEFT(I41,2))</f>
        <v>42096</v>
      </c>
      <c r="M41" s="39">
        <f t="shared" si="3"/>
        <v>42141</v>
      </c>
      <c r="N41" s="40" t="str">
        <f t="shared" ca="1" si="4"/>
        <v>Overdue</v>
      </c>
      <c r="P41" s="35" t="str">
        <f t="shared" ca="1" si="0"/>
        <v>FindAssistanceNoOldOverdue</v>
      </c>
    </row>
    <row r="42" spans="1:16" x14ac:dyDescent="0.25">
      <c r="A42" s="27" t="s">
        <v>247</v>
      </c>
      <c r="B42" s="27" t="s">
        <v>248</v>
      </c>
      <c r="C42" s="27" t="s">
        <v>79</v>
      </c>
      <c r="D42" s="27" t="s">
        <v>77</v>
      </c>
      <c r="E42" s="36" t="s">
        <v>13</v>
      </c>
      <c r="F42" s="27" t="s">
        <v>249</v>
      </c>
      <c r="G42" s="36">
        <v>599311970</v>
      </c>
      <c r="H42" s="37">
        <v>42215</v>
      </c>
      <c r="I42" s="36">
        <v>1</v>
      </c>
      <c r="J42" s="38">
        <f t="shared" si="1"/>
        <v>1</v>
      </c>
      <c r="K42" s="38" t="str">
        <f t="shared" si="2"/>
        <v>Old</v>
      </c>
      <c r="L42" s="39">
        <f>DATE("20"&amp;MID(B42,8,2),VLOOKUP(MID(B42,4,3),Months!A:B,2,FALSE),LEFT(I42,2))</f>
        <v>42095</v>
      </c>
      <c r="M42" s="39">
        <f t="shared" si="3"/>
        <v>42140</v>
      </c>
      <c r="N42" s="40" t="str">
        <f t="shared" ca="1" si="4"/>
        <v>Overdue</v>
      </c>
      <c r="P42" s="35" t="str">
        <f t="shared" ca="1" si="0"/>
        <v>FindAssistanceYesOldOverdue</v>
      </c>
    </row>
    <row r="43" spans="1:16" x14ac:dyDescent="0.25">
      <c r="A43" s="27" t="s">
        <v>209</v>
      </c>
      <c r="B43" s="27" t="s">
        <v>210</v>
      </c>
      <c r="C43" s="27" t="s">
        <v>211</v>
      </c>
      <c r="D43" s="27" t="s">
        <v>77</v>
      </c>
      <c r="E43" s="36" t="s">
        <v>14</v>
      </c>
      <c r="F43" s="27" t="s">
        <v>212</v>
      </c>
      <c r="G43" s="36">
        <v>527083279</v>
      </c>
      <c r="H43" s="37">
        <v>42215</v>
      </c>
      <c r="I43" s="36">
        <v>2</v>
      </c>
      <c r="J43" s="38">
        <f t="shared" si="1"/>
        <v>2</v>
      </c>
      <c r="K43" s="38" t="str">
        <f t="shared" si="2"/>
        <v>Old</v>
      </c>
      <c r="L43" s="39">
        <f>DATE("20"&amp;MID(B43,8,2),VLOOKUP(MID(B43,4,3),Months!A:B,2,FALSE),LEFT(I43,2))</f>
        <v>42096</v>
      </c>
      <c r="M43" s="39">
        <f t="shared" si="3"/>
        <v>42141</v>
      </c>
      <c r="N43" s="40" t="str">
        <f t="shared" ca="1" si="4"/>
        <v>Overdue</v>
      </c>
      <c r="P43" s="35" t="str">
        <f t="shared" ca="1" si="0"/>
        <v>FindAssistanceNoOldOverdue</v>
      </c>
    </row>
    <row r="44" spans="1:16" x14ac:dyDescent="0.25">
      <c r="A44" s="27" t="s">
        <v>213</v>
      </c>
      <c r="B44" s="27" t="s">
        <v>214</v>
      </c>
      <c r="C44" s="27" t="s">
        <v>76</v>
      </c>
      <c r="D44" s="27" t="s">
        <v>77</v>
      </c>
      <c r="E44" s="36" t="s">
        <v>13</v>
      </c>
      <c r="F44" s="27" t="s">
        <v>215</v>
      </c>
      <c r="G44" s="36">
        <v>531063441</v>
      </c>
      <c r="H44" s="37">
        <v>42215</v>
      </c>
      <c r="I44" s="36">
        <v>2</v>
      </c>
      <c r="J44" s="38">
        <f t="shared" si="1"/>
        <v>2</v>
      </c>
      <c r="K44" s="38" t="str">
        <f t="shared" si="2"/>
        <v>Old</v>
      </c>
      <c r="L44" s="39">
        <f>DATE("20"&amp;MID(B44,8,2),VLOOKUP(MID(B44,4,3),Months!A:B,2,FALSE),LEFT(I44,2))</f>
        <v>42126</v>
      </c>
      <c r="M44" s="39">
        <f t="shared" si="3"/>
        <v>42171</v>
      </c>
      <c r="N44" s="40" t="str">
        <f t="shared" ca="1" si="4"/>
        <v>Overdue</v>
      </c>
      <c r="P44" s="35" t="str">
        <f t="shared" ca="1" si="0"/>
        <v>FindAssistanceYesOldOverdue</v>
      </c>
    </row>
    <row r="45" spans="1:16" x14ac:dyDescent="0.25">
      <c r="A45" s="27" t="s">
        <v>258</v>
      </c>
      <c r="B45" s="27" t="s">
        <v>259</v>
      </c>
      <c r="C45" s="27" t="s">
        <v>219</v>
      </c>
      <c r="D45" s="27" t="s">
        <v>77</v>
      </c>
      <c r="E45" s="36" t="s">
        <v>13</v>
      </c>
      <c r="F45" s="27" t="s">
        <v>260</v>
      </c>
      <c r="G45" s="36">
        <v>626057851</v>
      </c>
      <c r="H45" s="37">
        <v>42215</v>
      </c>
      <c r="I45" s="36">
        <v>1</v>
      </c>
      <c r="J45" s="38">
        <f t="shared" si="1"/>
        <v>1</v>
      </c>
      <c r="K45" s="38" t="str">
        <f t="shared" si="2"/>
        <v>Old</v>
      </c>
      <c r="L45" s="39">
        <f>DATE("20"&amp;MID(B45,8,2),VLOOKUP(MID(B45,4,3),Months!A:B,2,FALSE),LEFT(I45,2))</f>
        <v>42125</v>
      </c>
      <c r="M45" s="39">
        <f t="shared" si="3"/>
        <v>42170</v>
      </c>
      <c r="N45" s="40" t="str">
        <f t="shared" ca="1" si="4"/>
        <v>Overdue</v>
      </c>
      <c r="P45" s="35" t="str">
        <f t="shared" ca="1" si="0"/>
        <v>FindAssistanceYesOldOverdue</v>
      </c>
    </row>
    <row r="46" spans="1:16" x14ac:dyDescent="0.25">
      <c r="A46" s="27" t="s">
        <v>263</v>
      </c>
      <c r="B46" s="27" t="s">
        <v>259</v>
      </c>
      <c r="C46" s="27" t="s">
        <v>228</v>
      </c>
      <c r="D46" s="27" t="s">
        <v>77</v>
      </c>
      <c r="E46" s="36" t="s">
        <v>13</v>
      </c>
      <c r="F46" s="27" t="s">
        <v>264</v>
      </c>
      <c r="G46" s="36">
        <v>628267575</v>
      </c>
      <c r="H46" s="37">
        <v>42215</v>
      </c>
      <c r="I46" s="36">
        <v>1</v>
      </c>
      <c r="J46" s="38">
        <f t="shared" si="1"/>
        <v>1</v>
      </c>
      <c r="K46" s="38" t="str">
        <f t="shared" si="2"/>
        <v>Old</v>
      </c>
      <c r="L46" s="39">
        <f>DATE("20"&amp;MID(B46,8,2),VLOOKUP(MID(B46,4,3),Months!A:B,2,FALSE),LEFT(I46,2))</f>
        <v>42125</v>
      </c>
      <c r="M46" s="39">
        <f t="shared" si="3"/>
        <v>42170</v>
      </c>
      <c r="N46" s="40" t="str">
        <f t="shared" ca="1" si="4"/>
        <v>Overdue</v>
      </c>
      <c r="P46" s="35" t="str">
        <f t="shared" ca="1" si="0"/>
        <v>FindAssistanceYesOldOverdue</v>
      </c>
    </row>
    <row r="47" spans="1:16" x14ac:dyDescent="0.25">
      <c r="A47" s="27" t="s">
        <v>281</v>
      </c>
      <c r="B47" s="27" t="s">
        <v>282</v>
      </c>
      <c r="C47" s="27" t="s">
        <v>272</v>
      </c>
      <c r="D47" s="27" t="s">
        <v>77</v>
      </c>
      <c r="E47" s="36" t="s">
        <v>13</v>
      </c>
      <c r="F47" s="27" t="s">
        <v>283</v>
      </c>
      <c r="G47" s="36">
        <v>643691172</v>
      </c>
      <c r="H47" s="37">
        <v>42215</v>
      </c>
      <c r="I47" s="36">
        <v>1</v>
      </c>
      <c r="J47" s="38">
        <f t="shared" si="1"/>
        <v>1</v>
      </c>
      <c r="K47" s="38" t="str">
        <f t="shared" si="2"/>
        <v>Old</v>
      </c>
      <c r="L47" s="39">
        <f>DATE("20"&amp;MID(B47,8,2),VLOOKUP(MID(B47,4,3),Months!A:B,2,FALSE),LEFT(I47,2))</f>
        <v>42156</v>
      </c>
      <c r="M47" s="39">
        <f t="shared" si="3"/>
        <v>42201</v>
      </c>
      <c r="N47" s="40" t="str">
        <f t="shared" ca="1" si="4"/>
        <v>Overdue</v>
      </c>
      <c r="P47" s="35" t="str">
        <f t="shared" ca="1" si="0"/>
        <v>FindAssistanceYesOldOverdue</v>
      </c>
    </row>
    <row r="48" spans="1:16" x14ac:dyDescent="0.25">
      <c r="A48" s="27" t="s">
        <v>223</v>
      </c>
      <c r="B48" s="27" t="s">
        <v>220</v>
      </c>
      <c r="C48" s="27" t="s">
        <v>221</v>
      </c>
      <c r="D48" s="27" t="s">
        <v>77</v>
      </c>
      <c r="E48" s="36" t="s">
        <v>14</v>
      </c>
      <c r="F48" s="27" t="s">
        <v>222</v>
      </c>
      <c r="G48" s="36">
        <v>568672199</v>
      </c>
      <c r="H48" s="37">
        <v>42215</v>
      </c>
      <c r="I48" s="36">
        <v>2</v>
      </c>
      <c r="J48" s="38">
        <f t="shared" si="1"/>
        <v>2</v>
      </c>
      <c r="K48" s="38" t="str">
        <f t="shared" si="2"/>
        <v>Old</v>
      </c>
      <c r="L48" s="39">
        <f>DATE("20"&amp;MID(B48,8,2),VLOOKUP(MID(B48,4,3),Months!A:B,2,FALSE),LEFT(I48,2))</f>
        <v>42157</v>
      </c>
      <c r="M48" s="39">
        <f t="shared" si="3"/>
        <v>42202</v>
      </c>
      <c r="N48" s="40" t="str">
        <f t="shared" ca="1" si="4"/>
        <v>Overdue</v>
      </c>
      <c r="P48" s="35" t="str">
        <f t="shared" ca="1" si="0"/>
        <v>FindAssistanceNoOldOverdue</v>
      </c>
    </row>
    <row r="49" spans="1:16" x14ac:dyDescent="0.25">
      <c r="A49" s="27" t="s">
        <v>224</v>
      </c>
      <c r="B49" s="27" t="s">
        <v>225</v>
      </c>
      <c r="C49" s="27" t="s">
        <v>226</v>
      </c>
      <c r="D49" s="27" t="s">
        <v>77</v>
      </c>
      <c r="E49" s="36" t="s">
        <v>14</v>
      </c>
      <c r="F49" s="27" t="s">
        <v>227</v>
      </c>
      <c r="G49" s="36">
        <v>585159501</v>
      </c>
      <c r="H49" s="37">
        <v>42216</v>
      </c>
      <c r="I49" s="36">
        <v>4</v>
      </c>
      <c r="J49" s="38">
        <f t="shared" si="1"/>
        <v>4</v>
      </c>
      <c r="K49" s="38" t="str">
        <f t="shared" si="2"/>
        <v>Old</v>
      </c>
      <c r="L49" s="39">
        <f>DATE("20"&amp;MID(B49,8,2),VLOOKUP(MID(B49,4,3),Months!A:B,2,FALSE),LEFT(I49,2))</f>
        <v>42159</v>
      </c>
      <c r="M49" s="39">
        <f t="shared" si="3"/>
        <v>42204</v>
      </c>
      <c r="N49" s="40" t="str">
        <f t="shared" ca="1" si="4"/>
        <v>Overdue</v>
      </c>
      <c r="P49" s="35" t="str">
        <f t="shared" ca="1" si="0"/>
        <v>FindAssistanceNoOldOverdue</v>
      </c>
    </row>
    <row r="50" spans="1:16" x14ac:dyDescent="0.25">
      <c r="A50" s="27" t="s">
        <v>828</v>
      </c>
      <c r="B50" s="27" t="s">
        <v>829</v>
      </c>
      <c r="C50" s="27" t="s">
        <v>384</v>
      </c>
      <c r="D50" s="27" t="s">
        <v>77</v>
      </c>
      <c r="E50" s="36" t="s">
        <v>13</v>
      </c>
      <c r="F50" s="27" t="s">
        <v>830</v>
      </c>
      <c r="G50" s="36">
        <v>845785175</v>
      </c>
      <c r="H50" s="37">
        <v>42332</v>
      </c>
      <c r="I50" s="36">
        <v>0</v>
      </c>
      <c r="J50" s="38">
        <f t="shared" si="1"/>
        <v>0</v>
      </c>
      <c r="K50" s="38" t="str">
        <f t="shared" si="2"/>
        <v>New</v>
      </c>
      <c r="L50" s="39">
        <f>DATE("20"&amp;MID(B50,8,2),VLOOKUP(MID(B50,4,3),Months!A:B,2,FALSE),LEFT(I50,2))</f>
        <v>42155</v>
      </c>
      <c r="M50" s="39">
        <f t="shared" si="3"/>
        <v>42200</v>
      </c>
      <c r="N50" s="40" t="str">
        <f t="shared" ca="1" si="4"/>
        <v>Overdue</v>
      </c>
      <c r="P50" s="35" t="str">
        <f t="shared" ca="1" si="0"/>
        <v>FindAssistanceYesNewOverdue</v>
      </c>
    </row>
    <row r="51" spans="1:16" x14ac:dyDescent="0.25">
      <c r="A51" s="27" t="s">
        <v>266</v>
      </c>
      <c r="B51" s="27" t="s">
        <v>267</v>
      </c>
      <c r="C51" s="27" t="s">
        <v>78</v>
      </c>
      <c r="D51" s="27" t="s">
        <v>77</v>
      </c>
      <c r="E51" s="36" t="s">
        <v>13</v>
      </c>
      <c r="F51" s="27" t="s">
        <v>268</v>
      </c>
      <c r="G51" s="36">
        <v>631961945</v>
      </c>
      <c r="H51" s="37">
        <v>42215</v>
      </c>
      <c r="I51" s="36">
        <v>1</v>
      </c>
      <c r="J51" s="38">
        <f t="shared" si="1"/>
        <v>1</v>
      </c>
      <c r="K51" s="38" t="str">
        <f t="shared" si="2"/>
        <v>Old</v>
      </c>
      <c r="L51" s="39">
        <f>DATE("20"&amp;MID(B51,8,2),VLOOKUP(MID(B51,4,3),Months!A:B,2,FALSE),LEFT(I51,2))</f>
        <v>42156</v>
      </c>
      <c r="M51" s="39">
        <f t="shared" si="3"/>
        <v>42201</v>
      </c>
      <c r="N51" s="40" t="str">
        <f t="shared" ca="1" si="4"/>
        <v>Overdue</v>
      </c>
      <c r="P51" s="35" t="str">
        <f t="shared" ca="1" si="0"/>
        <v>FindAssistanceYesOldOverdue</v>
      </c>
    </row>
    <row r="52" spans="1:16" x14ac:dyDescent="0.25">
      <c r="A52" s="27" t="s">
        <v>232</v>
      </c>
      <c r="B52" s="27" t="s">
        <v>229</v>
      </c>
      <c r="C52" s="27" t="s">
        <v>230</v>
      </c>
      <c r="D52" s="27" t="s">
        <v>77</v>
      </c>
      <c r="E52" s="36" t="s">
        <v>14</v>
      </c>
      <c r="F52" s="27" t="s">
        <v>231</v>
      </c>
      <c r="G52" s="36">
        <v>590307219</v>
      </c>
      <c r="H52" s="37">
        <v>42216</v>
      </c>
      <c r="I52" s="36">
        <v>6</v>
      </c>
      <c r="J52" s="38">
        <f t="shared" si="1"/>
        <v>6</v>
      </c>
      <c r="K52" s="38" t="str">
        <f t="shared" si="2"/>
        <v>Old</v>
      </c>
      <c r="L52" s="39">
        <f>DATE("20"&amp;MID(B52,8,2),VLOOKUP(MID(B52,4,3),Months!A:B,2,FALSE),LEFT(I52,2))</f>
        <v>42161</v>
      </c>
      <c r="M52" s="39">
        <f t="shared" si="3"/>
        <v>42206</v>
      </c>
      <c r="N52" s="40" t="str">
        <f t="shared" ca="1" si="4"/>
        <v>Overdue</v>
      </c>
      <c r="P52" s="35" t="str">
        <f t="shared" ca="1" si="0"/>
        <v>FindAssistanceNoOldOverdue</v>
      </c>
    </row>
    <row r="53" spans="1:16" x14ac:dyDescent="0.25">
      <c r="A53" s="27" t="s">
        <v>236</v>
      </c>
      <c r="B53" s="27" t="s">
        <v>233</v>
      </c>
      <c r="C53" s="27" t="s">
        <v>234</v>
      </c>
      <c r="D53" s="27" t="s">
        <v>77</v>
      </c>
      <c r="E53" s="36" t="s">
        <v>13</v>
      </c>
      <c r="F53" s="27" t="s">
        <v>235</v>
      </c>
      <c r="G53" s="36">
        <v>592923607</v>
      </c>
      <c r="H53" s="37">
        <v>42215</v>
      </c>
      <c r="I53" s="36">
        <v>4</v>
      </c>
      <c r="J53" s="38">
        <f t="shared" si="1"/>
        <v>4</v>
      </c>
      <c r="K53" s="38" t="str">
        <f t="shared" si="2"/>
        <v>Old</v>
      </c>
      <c r="L53" s="39">
        <f>DATE("20"&amp;MID(B53,8,2),VLOOKUP(MID(B53,4,3),Months!A:B,2,FALSE),LEFT(I53,2))</f>
        <v>42159</v>
      </c>
      <c r="M53" s="39">
        <f t="shared" si="3"/>
        <v>42204</v>
      </c>
      <c r="N53" s="40" t="str">
        <f t="shared" ca="1" si="4"/>
        <v>Overdue</v>
      </c>
      <c r="P53" s="35" t="str">
        <f t="shared" ca="1" si="0"/>
        <v>FindAssistanceYesOldOverdue</v>
      </c>
    </row>
    <row r="54" spans="1:16" x14ac:dyDescent="0.25">
      <c r="A54" s="27" t="s">
        <v>246</v>
      </c>
      <c r="B54" s="27" t="s">
        <v>241</v>
      </c>
      <c r="C54" s="27" t="s">
        <v>219</v>
      </c>
      <c r="D54" s="27" t="s">
        <v>77</v>
      </c>
      <c r="E54" s="36" t="s">
        <v>13</v>
      </c>
      <c r="F54" s="27" t="s">
        <v>245</v>
      </c>
      <c r="G54" s="36">
        <v>597512694</v>
      </c>
      <c r="H54" s="37">
        <v>42215</v>
      </c>
      <c r="I54" s="36">
        <v>2</v>
      </c>
      <c r="J54" s="38">
        <f t="shared" si="1"/>
        <v>2</v>
      </c>
      <c r="K54" s="38" t="str">
        <f t="shared" si="2"/>
        <v>Old</v>
      </c>
      <c r="L54" s="39">
        <f>DATE("20"&amp;MID(B54,8,2),VLOOKUP(MID(B54,4,3),Months!A:B,2,FALSE),LEFT(I54,2))</f>
        <v>42157</v>
      </c>
      <c r="M54" s="39">
        <f t="shared" si="3"/>
        <v>42202</v>
      </c>
      <c r="N54" s="40" t="str">
        <f t="shared" ca="1" si="4"/>
        <v>Overdue</v>
      </c>
      <c r="P54" s="35" t="str">
        <f t="shared" ca="1" si="0"/>
        <v>FindAssistanceYesOldOverdue</v>
      </c>
    </row>
    <row r="55" spans="1:16" x14ac:dyDescent="0.25">
      <c r="A55" s="27" t="s">
        <v>244</v>
      </c>
      <c r="B55" s="27" t="s">
        <v>241</v>
      </c>
      <c r="C55" s="27" t="s">
        <v>242</v>
      </c>
      <c r="D55" s="27" t="s">
        <v>77</v>
      </c>
      <c r="E55" s="36" t="s">
        <v>14</v>
      </c>
      <c r="F55" s="27" t="s">
        <v>243</v>
      </c>
      <c r="G55" s="36">
        <v>597988474</v>
      </c>
      <c r="H55" s="37">
        <v>42215</v>
      </c>
      <c r="I55" s="36">
        <v>2</v>
      </c>
      <c r="J55" s="38">
        <f t="shared" si="1"/>
        <v>2</v>
      </c>
      <c r="K55" s="38" t="str">
        <f t="shared" si="2"/>
        <v>Old</v>
      </c>
      <c r="L55" s="39">
        <f>DATE("20"&amp;MID(B55,8,2),VLOOKUP(MID(B55,4,3),Months!A:B,2,FALSE),LEFT(I55,2))</f>
        <v>42157</v>
      </c>
      <c r="M55" s="39">
        <f t="shared" si="3"/>
        <v>42202</v>
      </c>
      <c r="N55" s="40" t="str">
        <f t="shared" ca="1" si="4"/>
        <v>Overdue</v>
      </c>
      <c r="P55" s="35" t="str">
        <f t="shared" ca="1" si="0"/>
        <v>FindAssistanceNoOldOverdue</v>
      </c>
    </row>
    <row r="56" spans="1:16" x14ac:dyDescent="0.25">
      <c r="A56" s="27" t="s">
        <v>831</v>
      </c>
      <c r="B56" s="27" t="s">
        <v>832</v>
      </c>
      <c r="C56" s="27" t="s">
        <v>384</v>
      </c>
      <c r="D56" s="27" t="s">
        <v>77</v>
      </c>
      <c r="E56" s="36" t="s">
        <v>13</v>
      </c>
      <c r="F56" s="27" t="s">
        <v>833</v>
      </c>
      <c r="G56" s="36">
        <v>845596090</v>
      </c>
      <c r="H56" s="37">
        <v>42332</v>
      </c>
      <c r="I56" s="36">
        <v>0</v>
      </c>
      <c r="J56" s="38">
        <f t="shared" si="1"/>
        <v>0</v>
      </c>
      <c r="K56" s="38" t="str">
        <f t="shared" si="2"/>
        <v>New</v>
      </c>
      <c r="L56" s="39">
        <f>DATE("20"&amp;MID(B56,8,2),VLOOKUP(MID(B56,4,3),Months!A:B,2,FALSE),LEFT(I56,2))</f>
        <v>42155</v>
      </c>
      <c r="M56" s="39">
        <f t="shared" si="3"/>
        <v>42200</v>
      </c>
      <c r="N56" s="40" t="str">
        <f t="shared" ca="1" si="4"/>
        <v>Overdue</v>
      </c>
      <c r="P56" s="35" t="str">
        <f t="shared" ca="1" si="0"/>
        <v>FindAssistanceYesNewOverdue</v>
      </c>
    </row>
    <row r="57" spans="1:16" x14ac:dyDescent="0.25">
      <c r="A57" s="27" t="s">
        <v>253</v>
      </c>
      <c r="B57" s="27" t="s">
        <v>251</v>
      </c>
      <c r="C57" s="27" t="s">
        <v>219</v>
      </c>
      <c r="D57" s="27" t="s">
        <v>77</v>
      </c>
      <c r="E57" s="36" t="s">
        <v>13</v>
      </c>
      <c r="F57" s="27" t="s">
        <v>252</v>
      </c>
      <c r="G57" s="36">
        <v>623217547</v>
      </c>
      <c r="H57" s="37">
        <v>42215</v>
      </c>
      <c r="I57" s="36">
        <v>1</v>
      </c>
      <c r="J57" s="38">
        <f t="shared" si="1"/>
        <v>1</v>
      </c>
      <c r="K57" s="38" t="str">
        <f t="shared" si="2"/>
        <v>Old</v>
      </c>
      <c r="L57" s="39">
        <f>DATE("20"&amp;MID(B57,8,2),VLOOKUP(MID(B57,4,3),Months!A:B,2,FALSE),LEFT(I57,2))</f>
        <v>42186</v>
      </c>
      <c r="M57" s="39">
        <f t="shared" si="3"/>
        <v>42231</v>
      </c>
      <c r="N57" s="40" t="str">
        <f t="shared" ca="1" si="4"/>
        <v>Overdue</v>
      </c>
      <c r="P57" s="35" t="str">
        <f t="shared" ca="1" si="0"/>
        <v>FindAssistanceYesOldOverdue</v>
      </c>
    </row>
    <row r="58" spans="1:16" x14ac:dyDescent="0.25">
      <c r="A58" s="27" t="s">
        <v>408</v>
      </c>
      <c r="B58" s="27" t="s">
        <v>254</v>
      </c>
      <c r="C58" s="27" t="s">
        <v>262</v>
      </c>
      <c r="D58" s="27" t="s">
        <v>77</v>
      </c>
      <c r="E58" s="36" t="s">
        <v>13</v>
      </c>
      <c r="F58" s="27" t="s">
        <v>409</v>
      </c>
      <c r="G58" s="36">
        <v>776570545</v>
      </c>
      <c r="H58" s="37">
        <v>42296</v>
      </c>
      <c r="I58" s="36">
        <v>0</v>
      </c>
      <c r="J58" s="38">
        <f t="shared" si="1"/>
        <v>0</v>
      </c>
      <c r="K58" s="38" t="str">
        <f t="shared" si="2"/>
        <v>New</v>
      </c>
      <c r="L58" s="39">
        <f>DATE("20"&amp;MID(B58,8,2),VLOOKUP(MID(B58,4,3),Months!A:B,2,FALSE),LEFT(I58,2))</f>
        <v>42185</v>
      </c>
      <c r="M58" s="39">
        <f t="shared" si="3"/>
        <v>42230</v>
      </c>
      <c r="N58" s="40" t="str">
        <f t="shared" ca="1" si="4"/>
        <v>Overdue</v>
      </c>
      <c r="P58" s="35" t="str">
        <f t="shared" ca="1" si="0"/>
        <v>FindAssistanceYesNewOverdue</v>
      </c>
    </row>
    <row r="59" spans="1:16" x14ac:dyDescent="0.25">
      <c r="A59" s="27" t="s">
        <v>257</v>
      </c>
      <c r="B59" s="27" t="s">
        <v>254</v>
      </c>
      <c r="C59" s="27" t="s">
        <v>255</v>
      </c>
      <c r="D59" s="27" t="s">
        <v>77</v>
      </c>
      <c r="E59" s="36" t="s">
        <v>13</v>
      </c>
      <c r="F59" s="27" t="s">
        <v>256</v>
      </c>
      <c r="G59" s="36">
        <v>624578095</v>
      </c>
      <c r="H59" s="37">
        <v>42215</v>
      </c>
      <c r="I59" s="36">
        <v>1</v>
      </c>
      <c r="J59" s="38">
        <f t="shared" si="1"/>
        <v>1</v>
      </c>
      <c r="K59" s="38" t="str">
        <f t="shared" si="2"/>
        <v>Old</v>
      </c>
      <c r="L59" s="39">
        <f>DATE("20"&amp;MID(B59,8,2),VLOOKUP(MID(B59,4,3),Months!A:B,2,FALSE),LEFT(I59,2))</f>
        <v>42186</v>
      </c>
      <c r="M59" s="39">
        <f t="shared" si="3"/>
        <v>42231</v>
      </c>
      <c r="N59" s="40" t="str">
        <f t="shared" ca="1" si="4"/>
        <v>Overdue</v>
      </c>
      <c r="P59" s="35" t="str">
        <f t="shared" ca="1" si="0"/>
        <v>FindAssistanceYesOldOverdue</v>
      </c>
    </row>
    <row r="60" spans="1:16" x14ac:dyDescent="0.25">
      <c r="A60" s="27" t="s">
        <v>269</v>
      </c>
      <c r="B60" s="27" t="s">
        <v>261</v>
      </c>
      <c r="C60" s="27" t="s">
        <v>250</v>
      </c>
      <c r="D60" s="27" t="s">
        <v>77</v>
      </c>
      <c r="E60" s="36" t="s">
        <v>13</v>
      </c>
      <c r="F60" s="27" t="s">
        <v>270</v>
      </c>
      <c r="G60" s="36">
        <v>632252599</v>
      </c>
      <c r="H60" s="37">
        <v>42215</v>
      </c>
      <c r="I60" s="36">
        <v>1</v>
      </c>
      <c r="J60" s="38">
        <f t="shared" si="1"/>
        <v>1</v>
      </c>
      <c r="K60" s="38" t="str">
        <f t="shared" si="2"/>
        <v>Old</v>
      </c>
      <c r="L60" s="39">
        <f>DATE("20"&amp;MID(B60,8,2),VLOOKUP(MID(B60,4,3),Months!A:B,2,FALSE),LEFT(I60,2))</f>
        <v>42186</v>
      </c>
      <c r="M60" s="39">
        <f t="shared" si="3"/>
        <v>42231</v>
      </c>
      <c r="N60" s="40" t="str">
        <f t="shared" ca="1" si="4"/>
        <v>Overdue</v>
      </c>
      <c r="P60" s="35" t="str">
        <f t="shared" ca="1" si="0"/>
        <v>FindAssistanceYesOldOverdue</v>
      </c>
    </row>
    <row r="61" spans="1:16" x14ac:dyDescent="0.25">
      <c r="A61" s="27" t="s">
        <v>342</v>
      </c>
      <c r="B61" s="27" t="s">
        <v>343</v>
      </c>
      <c r="C61" s="27" t="s">
        <v>78</v>
      </c>
      <c r="D61" s="27" t="s">
        <v>77</v>
      </c>
      <c r="E61" s="36" t="s">
        <v>13</v>
      </c>
      <c r="F61" s="27" t="s">
        <v>344</v>
      </c>
      <c r="G61" s="36">
        <v>698072876</v>
      </c>
      <c r="H61" s="37">
        <v>42235</v>
      </c>
      <c r="I61" s="36">
        <v>0</v>
      </c>
      <c r="J61" s="38">
        <f t="shared" si="1"/>
        <v>0</v>
      </c>
      <c r="K61" s="38" t="str">
        <f t="shared" si="2"/>
        <v>New</v>
      </c>
      <c r="L61" s="39">
        <f>DATE("20"&amp;MID(B61,8,2),VLOOKUP(MID(B61,4,3),Months!A:B,2,FALSE),LEFT(I61,2))</f>
        <v>42185</v>
      </c>
      <c r="M61" s="39">
        <f t="shared" si="3"/>
        <v>42230</v>
      </c>
      <c r="N61" s="40" t="str">
        <f t="shared" ca="1" si="4"/>
        <v>Overdue</v>
      </c>
      <c r="P61" s="35" t="str">
        <f t="shared" ca="1" si="0"/>
        <v>FindAssistanceYesNewOverdue</v>
      </c>
    </row>
    <row r="62" spans="1:16" x14ac:dyDescent="0.25">
      <c r="A62" s="27" t="s">
        <v>372</v>
      </c>
      <c r="B62" s="27" t="s">
        <v>271</v>
      </c>
      <c r="C62" s="27" t="s">
        <v>371</v>
      </c>
      <c r="D62" s="27" t="s">
        <v>77</v>
      </c>
      <c r="E62" s="36" t="s">
        <v>13</v>
      </c>
      <c r="F62" s="27" t="s">
        <v>373</v>
      </c>
      <c r="G62" s="36">
        <v>744064519</v>
      </c>
      <c r="H62" s="37">
        <v>42272</v>
      </c>
      <c r="I62" s="36">
        <v>0</v>
      </c>
      <c r="J62" s="38">
        <f t="shared" si="1"/>
        <v>0</v>
      </c>
      <c r="K62" s="38" t="str">
        <f t="shared" si="2"/>
        <v>New</v>
      </c>
      <c r="L62" s="39">
        <f>DATE("20"&amp;MID(B62,8,2),VLOOKUP(MID(B62,4,3),Months!A:B,2,FALSE),LEFT(I62,2))</f>
        <v>42185</v>
      </c>
      <c r="M62" s="39">
        <f t="shared" si="3"/>
        <v>42230</v>
      </c>
      <c r="N62" s="40" t="str">
        <f t="shared" ca="1" si="4"/>
        <v>Overdue</v>
      </c>
      <c r="P62" s="35" t="str">
        <f t="shared" ca="1" si="0"/>
        <v>FindAssistanceYesNewOverdue</v>
      </c>
    </row>
    <row r="63" spans="1:16" x14ac:dyDescent="0.25">
      <c r="A63" s="27" t="s">
        <v>275</v>
      </c>
      <c r="B63" s="27" t="s">
        <v>273</v>
      </c>
      <c r="C63" s="27" t="s">
        <v>262</v>
      </c>
      <c r="D63" s="27" t="s">
        <v>77</v>
      </c>
      <c r="E63" s="36" t="s">
        <v>13</v>
      </c>
      <c r="F63" s="27" t="s">
        <v>274</v>
      </c>
      <c r="G63" s="36">
        <v>643625656</v>
      </c>
      <c r="H63" s="37">
        <v>42215</v>
      </c>
      <c r="I63" s="36">
        <v>1</v>
      </c>
      <c r="J63" s="38">
        <f t="shared" si="1"/>
        <v>1</v>
      </c>
      <c r="K63" s="38" t="str">
        <f t="shared" si="2"/>
        <v>Old</v>
      </c>
      <c r="L63" s="39">
        <f>DATE("20"&amp;MID(B63,8,2),VLOOKUP(MID(B63,4,3),Months!A:B,2,FALSE),LEFT(I63,2))</f>
        <v>42186</v>
      </c>
      <c r="M63" s="39">
        <f t="shared" si="3"/>
        <v>42231</v>
      </c>
      <c r="N63" s="40" t="str">
        <f t="shared" ca="1" si="4"/>
        <v>Overdue</v>
      </c>
      <c r="P63" s="35" t="str">
        <f t="shared" ca="1" si="0"/>
        <v>FindAssistanceYesOldOverdue</v>
      </c>
    </row>
    <row r="64" spans="1:16" x14ac:dyDescent="0.25">
      <c r="A64" s="27" t="s">
        <v>277</v>
      </c>
      <c r="B64" s="27" t="s">
        <v>273</v>
      </c>
      <c r="C64" s="27" t="s">
        <v>234</v>
      </c>
      <c r="D64" s="27" t="s">
        <v>77</v>
      </c>
      <c r="E64" s="36" t="s">
        <v>13</v>
      </c>
      <c r="F64" s="27" t="s">
        <v>276</v>
      </c>
      <c r="G64" s="36">
        <v>643680986</v>
      </c>
      <c r="H64" s="37">
        <v>42215</v>
      </c>
      <c r="I64" s="36">
        <v>1</v>
      </c>
      <c r="J64" s="38">
        <f t="shared" si="1"/>
        <v>1</v>
      </c>
      <c r="K64" s="38" t="str">
        <f t="shared" si="2"/>
        <v>Old</v>
      </c>
      <c r="L64" s="39">
        <f>DATE("20"&amp;MID(B64,8,2),VLOOKUP(MID(B64,4,3),Months!A:B,2,FALSE),LEFT(I64,2))</f>
        <v>42186</v>
      </c>
      <c r="M64" s="39">
        <f t="shared" si="3"/>
        <v>42231</v>
      </c>
      <c r="N64" s="40" t="str">
        <f t="shared" ca="1" si="4"/>
        <v>Overdue</v>
      </c>
      <c r="P64" s="35" t="str">
        <f t="shared" ca="1" si="0"/>
        <v>FindAssistanceYesOldOverdue</v>
      </c>
    </row>
    <row r="65" spans="1:16" x14ac:dyDescent="0.25">
      <c r="A65" s="27" t="s">
        <v>280</v>
      </c>
      <c r="B65" s="27" t="s">
        <v>273</v>
      </c>
      <c r="C65" s="27" t="s">
        <v>278</v>
      </c>
      <c r="D65" s="27" t="s">
        <v>77</v>
      </c>
      <c r="E65" s="36" t="s">
        <v>14</v>
      </c>
      <c r="F65" s="27" t="s">
        <v>279</v>
      </c>
      <c r="G65" s="36">
        <v>643929231</v>
      </c>
      <c r="H65" s="37">
        <v>42215</v>
      </c>
      <c r="I65" s="36">
        <v>1</v>
      </c>
      <c r="J65" s="38">
        <f t="shared" si="1"/>
        <v>1</v>
      </c>
      <c r="K65" s="38" t="str">
        <f t="shared" si="2"/>
        <v>Old</v>
      </c>
      <c r="L65" s="39">
        <f>DATE("20"&amp;MID(B65,8,2),VLOOKUP(MID(B65,4,3),Months!A:B,2,FALSE),LEFT(I65,2))</f>
        <v>42186</v>
      </c>
      <c r="M65" s="39">
        <f t="shared" si="3"/>
        <v>42231</v>
      </c>
      <c r="N65" s="40" t="str">
        <f t="shared" ca="1" si="4"/>
        <v>Overdue</v>
      </c>
      <c r="P65" s="35" t="str">
        <f t="shared" ca="1" si="0"/>
        <v>FindAssistanceNoOldOverdue</v>
      </c>
    </row>
    <row r="66" spans="1:16" x14ac:dyDescent="0.25">
      <c r="A66" s="27" t="s">
        <v>287</v>
      </c>
      <c r="B66" s="27" t="s">
        <v>284</v>
      </c>
      <c r="C66" s="27" t="s">
        <v>285</v>
      </c>
      <c r="D66" s="27" t="s">
        <v>77</v>
      </c>
      <c r="E66" s="36" t="s">
        <v>14</v>
      </c>
      <c r="F66" s="27" t="s">
        <v>286</v>
      </c>
      <c r="G66" s="36">
        <v>644467544</v>
      </c>
      <c r="H66" s="37">
        <v>42215</v>
      </c>
      <c r="I66" s="36">
        <v>1</v>
      </c>
      <c r="J66" s="38">
        <f t="shared" si="1"/>
        <v>1</v>
      </c>
      <c r="K66" s="38" t="str">
        <f t="shared" si="2"/>
        <v>Old</v>
      </c>
      <c r="L66" s="39">
        <f>DATE("20"&amp;MID(B66,8,2),VLOOKUP(MID(B66,4,3),Months!A:B,2,FALSE),LEFT(I66,2))</f>
        <v>42186</v>
      </c>
      <c r="M66" s="39">
        <f t="shared" si="3"/>
        <v>42231</v>
      </c>
      <c r="N66" s="40" t="str">
        <f t="shared" ca="1" si="4"/>
        <v>Overdue</v>
      </c>
      <c r="P66" s="35" t="str">
        <f t="shared" ref="P66:P128" ca="1" si="5">D66&amp;E66&amp;K66&amp;N66</f>
        <v>FindAssistanceNoOldOverdue</v>
      </c>
    </row>
    <row r="67" spans="1:16" x14ac:dyDescent="0.25">
      <c r="A67" s="27" t="s">
        <v>292</v>
      </c>
      <c r="B67" s="27" t="s">
        <v>290</v>
      </c>
      <c r="C67" s="27" t="s">
        <v>234</v>
      </c>
      <c r="D67" s="27" t="s">
        <v>77</v>
      </c>
      <c r="E67" s="36" t="s">
        <v>13</v>
      </c>
      <c r="F67" s="27" t="s">
        <v>291</v>
      </c>
      <c r="G67" s="36">
        <v>647156090</v>
      </c>
      <c r="H67" s="37">
        <v>42215</v>
      </c>
      <c r="I67" s="36">
        <v>2</v>
      </c>
      <c r="J67" s="38">
        <f t="shared" ref="J67:J129" si="6">VALUE(I67)</f>
        <v>2</v>
      </c>
      <c r="K67" s="38" t="str">
        <f t="shared" ref="K67:K129" si="7">IF(J67=0,"New","Old")</f>
        <v>Old</v>
      </c>
      <c r="L67" s="39">
        <f>DATE("20"&amp;MID(B67,8,2),VLOOKUP(MID(B67,4,3),Months!A:B,2,FALSE),LEFT(I67,2))</f>
        <v>42187</v>
      </c>
      <c r="M67" s="39">
        <f t="shared" ref="M67:M129" si="8">L67+45</f>
        <v>42232</v>
      </c>
      <c r="N67" s="40" t="str">
        <f t="shared" ref="N67:N129" ca="1" si="9">IF(NOW()&gt;M67,"Overdue",IF(M67-NOW()&lt;$O$1,"Approaching","Future"))</f>
        <v>Overdue</v>
      </c>
      <c r="P67" s="35" t="str">
        <f t="shared" ca="1" si="5"/>
        <v>FindAssistanceYesOldOverdue</v>
      </c>
    </row>
    <row r="68" spans="1:16" x14ac:dyDescent="0.25">
      <c r="A68" s="27" t="s">
        <v>294</v>
      </c>
      <c r="B68" s="27" t="s">
        <v>290</v>
      </c>
      <c r="C68" s="27" t="s">
        <v>234</v>
      </c>
      <c r="D68" s="27" t="s">
        <v>77</v>
      </c>
      <c r="E68" s="36" t="s">
        <v>13</v>
      </c>
      <c r="F68" s="27" t="s">
        <v>293</v>
      </c>
      <c r="G68" s="36">
        <v>647404150</v>
      </c>
      <c r="H68" s="37">
        <v>42215</v>
      </c>
      <c r="I68" s="36">
        <v>1</v>
      </c>
      <c r="J68" s="38">
        <f t="shared" si="6"/>
        <v>1</v>
      </c>
      <c r="K68" s="38" t="str">
        <f t="shared" si="7"/>
        <v>Old</v>
      </c>
      <c r="L68" s="39">
        <f>DATE("20"&amp;MID(B68,8,2),VLOOKUP(MID(B68,4,3),Months!A:B,2,FALSE),LEFT(I68,2))</f>
        <v>42186</v>
      </c>
      <c r="M68" s="39">
        <f t="shared" si="8"/>
        <v>42231</v>
      </c>
      <c r="N68" s="40" t="str">
        <f t="shared" ca="1" si="9"/>
        <v>Overdue</v>
      </c>
      <c r="P68" s="35" t="str">
        <f t="shared" ca="1" si="5"/>
        <v>FindAssistanceYesOldOverdue</v>
      </c>
    </row>
    <row r="69" spans="1:16" x14ac:dyDescent="0.25">
      <c r="A69" s="27" t="s">
        <v>325</v>
      </c>
      <c r="B69" s="27" t="s">
        <v>290</v>
      </c>
      <c r="C69" s="27" t="s">
        <v>326</v>
      </c>
      <c r="D69" s="27" t="s">
        <v>77</v>
      </c>
      <c r="E69" s="36" t="s">
        <v>14</v>
      </c>
      <c r="F69" s="27" t="s">
        <v>327</v>
      </c>
      <c r="G69" s="36">
        <v>656889531</v>
      </c>
      <c r="H69" s="37">
        <v>42216</v>
      </c>
      <c r="I69" s="36">
        <v>0</v>
      </c>
      <c r="J69" s="38">
        <f t="shared" si="6"/>
        <v>0</v>
      </c>
      <c r="K69" s="38" t="str">
        <f t="shared" si="7"/>
        <v>New</v>
      </c>
      <c r="L69" s="39">
        <f>DATE("20"&amp;MID(B69,8,2),VLOOKUP(MID(B69,4,3),Months!A:B,2,FALSE),LEFT(I69,2))</f>
        <v>42185</v>
      </c>
      <c r="M69" s="39">
        <f t="shared" si="8"/>
        <v>42230</v>
      </c>
      <c r="N69" s="40" t="str">
        <f t="shared" ca="1" si="9"/>
        <v>Overdue</v>
      </c>
      <c r="P69" s="35" t="str">
        <f t="shared" ca="1" si="5"/>
        <v>FindAssistanceNoNewOverdue</v>
      </c>
    </row>
    <row r="70" spans="1:16" x14ac:dyDescent="0.25">
      <c r="A70" s="27" t="s">
        <v>296</v>
      </c>
      <c r="B70" s="27" t="s">
        <v>290</v>
      </c>
      <c r="C70" s="27" t="s">
        <v>234</v>
      </c>
      <c r="D70" s="27" t="s">
        <v>77</v>
      </c>
      <c r="E70" s="36" t="s">
        <v>13</v>
      </c>
      <c r="F70" s="27" t="s">
        <v>295</v>
      </c>
      <c r="G70" s="36">
        <v>647442112</v>
      </c>
      <c r="H70" s="37">
        <v>42215</v>
      </c>
      <c r="I70" s="36">
        <v>1</v>
      </c>
      <c r="J70" s="38">
        <f t="shared" si="6"/>
        <v>1</v>
      </c>
      <c r="K70" s="38" t="str">
        <f t="shared" si="7"/>
        <v>Old</v>
      </c>
      <c r="L70" s="39">
        <f>DATE("20"&amp;MID(B70,8,2),VLOOKUP(MID(B70,4,3),Months!A:B,2,FALSE),LEFT(I70,2))</f>
        <v>42186</v>
      </c>
      <c r="M70" s="39">
        <f t="shared" si="8"/>
        <v>42231</v>
      </c>
      <c r="N70" s="40" t="str">
        <f t="shared" ca="1" si="9"/>
        <v>Overdue</v>
      </c>
      <c r="P70" s="35" t="str">
        <f t="shared" ca="1" si="5"/>
        <v>FindAssistanceYesOldOverdue</v>
      </c>
    </row>
    <row r="71" spans="1:16" x14ac:dyDescent="0.25">
      <c r="A71" s="27" t="s">
        <v>298</v>
      </c>
      <c r="B71" s="27" t="s">
        <v>290</v>
      </c>
      <c r="C71" s="27" t="s">
        <v>234</v>
      </c>
      <c r="D71" s="27" t="s">
        <v>77</v>
      </c>
      <c r="E71" s="36" t="s">
        <v>13</v>
      </c>
      <c r="F71" s="27" t="s">
        <v>297</v>
      </c>
      <c r="G71" s="36">
        <v>647538358</v>
      </c>
      <c r="H71" s="37">
        <v>42215</v>
      </c>
      <c r="I71" s="36">
        <v>1</v>
      </c>
      <c r="J71" s="38">
        <f t="shared" si="6"/>
        <v>1</v>
      </c>
      <c r="K71" s="38" t="str">
        <f t="shared" si="7"/>
        <v>Old</v>
      </c>
      <c r="L71" s="39">
        <f>DATE("20"&amp;MID(B71,8,2),VLOOKUP(MID(B71,4,3),Months!A:B,2,FALSE),LEFT(I71,2))</f>
        <v>42186</v>
      </c>
      <c r="M71" s="39">
        <f t="shared" si="8"/>
        <v>42231</v>
      </c>
      <c r="N71" s="40" t="str">
        <f t="shared" ca="1" si="9"/>
        <v>Overdue</v>
      </c>
      <c r="P71" s="35" t="str">
        <f t="shared" ca="1" si="5"/>
        <v>FindAssistanceYesOldOverdue</v>
      </c>
    </row>
    <row r="72" spans="1:16" x14ac:dyDescent="0.25">
      <c r="A72" s="27" t="s">
        <v>300</v>
      </c>
      <c r="B72" s="27" t="s">
        <v>290</v>
      </c>
      <c r="C72" s="27" t="s">
        <v>234</v>
      </c>
      <c r="D72" s="27" t="s">
        <v>77</v>
      </c>
      <c r="E72" s="36" t="s">
        <v>13</v>
      </c>
      <c r="F72" s="27" t="s">
        <v>299</v>
      </c>
      <c r="G72" s="36">
        <v>647876576</v>
      </c>
      <c r="H72" s="37">
        <v>42215</v>
      </c>
      <c r="I72" s="36">
        <v>1</v>
      </c>
      <c r="J72" s="38">
        <f t="shared" si="6"/>
        <v>1</v>
      </c>
      <c r="K72" s="38" t="str">
        <f t="shared" si="7"/>
        <v>Old</v>
      </c>
      <c r="L72" s="39">
        <f>DATE("20"&amp;MID(B72,8,2),VLOOKUP(MID(B72,4,3),Months!A:B,2,FALSE),LEFT(I72,2))</f>
        <v>42186</v>
      </c>
      <c r="M72" s="39">
        <f t="shared" si="8"/>
        <v>42231</v>
      </c>
      <c r="N72" s="40" t="str">
        <f t="shared" ca="1" si="9"/>
        <v>Overdue</v>
      </c>
      <c r="P72" s="35" t="str">
        <f t="shared" ca="1" si="5"/>
        <v>FindAssistanceYesOldOverdue</v>
      </c>
    </row>
    <row r="73" spans="1:16" x14ac:dyDescent="0.25">
      <c r="A73" s="27" t="s">
        <v>328</v>
      </c>
      <c r="B73" s="27" t="s">
        <v>290</v>
      </c>
      <c r="C73" s="27" t="s">
        <v>234</v>
      </c>
      <c r="D73" s="27" t="s">
        <v>77</v>
      </c>
      <c r="E73" s="36" t="s">
        <v>13</v>
      </c>
      <c r="F73" s="27" t="s">
        <v>329</v>
      </c>
      <c r="G73" s="36">
        <v>667276764</v>
      </c>
      <c r="H73" s="37">
        <v>42217</v>
      </c>
      <c r="I73" s="36">
        <v>0</v>
      </c>
      <c r="J73" s="38">
        <f t="shared" si="6"/>
        <v>0</v>
      </c>
      <c r="K73" s="38" t="str">
        <f t="shared" si="7"/>
        <v>New</v>
      </c>
      <c r="L73" s="39">
        <f>DATE("20"&amp;MID(B73,8,2),VLOOKUP(MID(B73,4,3),Months!A:B,2,FALSE),LEFT(I73,2))</f>
        <v>42185</v>
      </c>
      <c r="M73" s="39">
        <f t="shared" si="8"/>
        <v>42230</v>
      </c>
      <c r="N73" s="40" t="str">
        <f t="shared" ca="1" si="9"/>
        <v>Overdue</v>
      </c>
      <c r="P73" s="35" t="str">
        <f t="shared" ca="1" si="5"/>
        <v>FindAssistanceYesNewOverdue</v>
      </c>
    </row>
    <row r="74" spans="1:16" x14ac:dyDescent="0.25">
      <c r="A74" s="27" t="s">
        <v>302</v>
      </c>
      <c r="B74" s="27" t="s">
        <v>290</v>
      </c>
      <c r="C74" s="27" t="s">
        <v>234</v>
      </c>
      <c r="D74" s="27" t="s">
        <v>77</v>
      </c>
      <c r="E74" s="36" t="s">
        <v>13</v>
      </c>
      <c r="F74" s="27" t="s">
        <v>301</v>
      </c>
      <c r="G74" s="36">
        <v>648205363</v>
      </c>
      <c r="H74" s="37">
        <v>42215</v>
      </c>
      <c r="I74" s="36">
        <v>1</v>
      </c>
      <c r="J74" s="38">
        <f t="shared" si="6"/>
        <v>1</v>
      </c>
      <c r="K74" s="38" t="str">
        <f t="shared" si="7"/>
        <v>Old</v>
      </c>
      <c r="L74" s="39">
        <f>DATE("20"&amp;MID(B74,8,2),VLOOKUP(MID(B74,4,3),Months!A:B,2,FALSE),LEFT(I74,2))</f>
        <v>42186</v>
      </c>
      <c r="M74" s="39">
        <f t="shared" si="8"/>
        <v>42231</v>
      </c>
      <c r="N74" s="40" t="str">
        <f t="shared" ca="1" si="9"/>
        <v>Overdue</v>
      </c>
      <c r="P74" s="35" t="str">
        <f t="shared" ca="1" si="5"/>
        <v>FindAssistanceYesOldOverdue</v>
      </c>
    </row>
    <row r="75" spans="1:16" x14ac:dyDescent="0.25">
      <c r="A75" s="27" t="s">
        <v>304</v>
      </c>
      <c r="B75" s="27" t="s">
        <v>290</v>
      </c>
      <c r="C75" s="27" t="s">
        <v>288</v>
      </c>
      <c r="D75" s="27" t="s">
        <v>77</v>
      </c>
      <c r="E75" s="36" t="s">
        <v>13</v>
      </c>
      <c r="F75" s="27" t="s">
        <v>303</v>
      </c>
      <c r="G75" s="36">
        <v>648208801</v>
      </c>
      <c r="H75" s="37">
        <v>42215</v>
      </c>
      <c r="I75" s="36">
        <v>1</v>
      </c>
      <c r="J75" s="38">
        <f t="shared" si="6"/>
        <v>1</v>
      </c>
      <c r="K75" s="38" t="str">
        <f t="shared" si="7"/>
        <v>Old</v>
      </c>
      <c r="L75" s="39">
        <f>DATE("20"&amp;MID(B75,8,2),VLOOKUP(MID(B75,4,3),Months!A:B,2,FALSE),LEFT(I75,2))</f>
        <v>42186</v>
      </c>
      <c r="M75" s="39">
        <f t="shared" si="8"/>
        <v>42231</v>
      </c>
      <c r="N75" s="40" t="str">
        <f t="shared" ca="1" si="9"/>
        <v>Overdue</v>
      </c>
      <c r="P75" s="35" t="str">
        <f t="shared" ca="1" si="5"/>
        <v>FindAssistanceYesOldOverdue</v>
      </c>
    </row>
    <row r="76" spans="1:16" x14ac:dyDescent="0.25">
      <c r="A76" s="27" t="s">
        <v>306</v>
      </c>
      <c r="B76" s="27" t="s">
        <v>290</v>
      </c>
      <c r="C76" s="27" t="s">
        <v>234</v>
      </c>
      <c r="D76" s="27" t="s">
        <v>77</v>
      </c>
      <c r="E76" s="36" t="s">
        <v>13</v>
      </c>
      <c r="F76" s="27" t="s">
        <v>305</v>
      </c>
      <c r="G76" s="36">
        <v>648289456</v>
      </c>
      <c r="H76" s="37">
        <v>42215</v>
      </c>
      <c r="I76" s="36">
        <v>1</v>
      </c>
      <c r="J76" s="38">
        <f t="shared" si="6"/>
        <v>1</v>
      </c>
      <c r="K76" s="38" t="str">
        <f t="shared" si="7"/>
        <v>Old</v>
      </c>
      <c r="L76" s="39">
        <f>DATE("20"&amp;MID(B76,8,2),VLOOKUP(MID(B76,4,3),Months!A:B,2,FALSE),LEFT(I76,2))</f>
        <v>42186</v>
      </c>
      <c r="M76" s="39">
        <f t="shared" si="8"/>
        <v>42231</v>
      </c>
      <c r="N76" s="40" t="str">
        <f t="shared" ca="1" si="9"/>
        <v>Overdue</v>
      </c>
      <c r="P76" s="35" t="str">
        <f t="shared" ca="1" si="5"/>
        <v>FindAssistanceYesOldOverdue</v>
      </c>
    </row>
    <row r="77" spans="1:16" x14ac:dyDescent="0.25">
      <c r="A77" s="27" t="s">
        <v>309</v>
      </c>
      <c r="B77" s="27" t="s">
        <v>307</v>
      </c>
      <c r="C77" s="27" t="s">
        <v>265</v>
      </c>
      <c r="D77" s="27" t="s">
        <v>77</v>
      </c>
      <c r="E77" s="36" t="s">
        <v>13</v>
      </c>
      <c r="F77" s="27" t="s">
        <v>308</v>
      </c>
      <c r="G77" s="36">
        <v>656789311</v>
      </c>
      <c r="H77" s="37">
        <v>42216</v>
      </c>
      <c r="I77" s="36">
        <v>0</v>
      </c>
      <c r="J77" s="38">
        <f t="shared" si="6"/>
        <v>0</v>
      </c>
      <c r="K77" s="38" t="str">
        <f t="shared" si="7"/>
        <v>New</v>
      </c>
      <c r="L77" s="39">
        <f>DATE("20"&amp;MID(B77,8,2),VLOOKUP(MID(B77,4,3),Months!A:B,2,FALSE),LEFT(I77,2))</f>
        <v>42185</v>
      </c>
      <c r="M77" s="39">
        <f t="shared" si="8"/>
        <v>42230</v>
      </c>
      <c r="N77" s="40" t="str">
        <f t="shared" ca="1" si="9"/>
        <v>Overdue</v>
      </c>
      <c r="P77" s="35" t="str">
        <f t="shared" ca="1" si="5"/>
        <v>FindAssistanceYesNewOverdue</v>
      </c>
    </row>
    <row r="78" spans="1:16" x14ac:dyDescent="0.25">
      <c r="A78" s="27" t="s">
        <v>312</v>
      </c>
      <c r="B78" s="27" t="s">
        <v>307</v>
      </c>
      <c r="C78" s="27" t="s">
        <v>310</v>
      </c>
      <c r="D78" s="27" t="s">
        <v>77</v>
      </c>
      <c r="E78" s="36" t="s">
        <v>14</v>
      </c>
      <c r="F78" s="27" t="s">
        <v>311</v>
      </c>
      <c r="G78" s="36">
        <v>656889445</v>
      </c>
      <c r="H78" s="37">
        <v>42216</v>
      </c>
      <c r="I78" s="36">
        <v>0</v>
      </c>
      <c r="J78" s="38">
        <f t="shared" si="6"/>
        <v>0</v>
      </c>
      <c r="K78" s="38" t="str">
        <f t="shared" si="7"/>
        <v>New</v>
      </c>
      <c r="L78" s="39">
        <f>DATE("20"&amp;MID(B78,8,2),VLOOKUP(MID(B78,4,3),Months!A:B,2,FALSE),LEFT(I78,2))</f>
        <v>42185</v>
      </c>
      <c r="M78" s="39">
        <f t="shared" si="8"/>
        <v>42230</v>
      </c>
      <c r="N78" s="40" t="str">
        <f t="shared" ca="1" si="9"/>
        <v>Overdue</v>
      </c>
      <c r="P78" s="35" t="str">
        <f t="shared" ca="1" si="5"/>
        <v>FindAssistanceNoNewOverdue</v>
      </c>
    </row>
    <row r="79" spans="1:16" x14ac:dyDescent="0.25">
      <c r="A79" s="27" t="s">
        <v>314</v>
      </c>
      <c r="B79" s="27" t="s">
        <v>307</v>
      </c>
      <c r="C79" s="27" t="s">
        <v>310</v>
      </c>
      <c r="D79" s="27" t="s">
        <v>77</v>
      </c>
      <c r="E79" s="36" t="s">
        <v>14</v>
      </c>
      <c r="F79" s="27" t="s">
        <v>313</v>
      </c>
      <c r="G79" s="36">
        <v>656976262</v>
      </c>
      <c r="H79" s="37">
        <v>42216</v>
      </c>
      <c r="I79" s="36">
        <v>0</v>
      </c>
      <c r="J79" s="38">
        <f t="shared" si="6"/>
        <v>0</v>
      </c>
      <c r="K79" s="38" t="str">
        <f t="shared" si="7"/>
        <v>New</v>
      </c>
      <c r="L79" s="39">
        <f>DATE("20"&amp;MID(B79,8,2),VLOOKUP(MID(B79,4,3),Months!A:B,2,FALSE),LEFT(I79,2))</f>
        <v>42185</v>
      </c>
      <c r="M79" s="39">
        <f t="shared" si="8"/>
        <v>42230</v>
      </c>
      <c r="N79" s="40" t="str">
        <f t="shared" ca="1" si="9"/>
        <v>Overdue</v>
      </c>
      <c r="P79" s="35" t="str">
        <f t="shared" ca="1" si="5"/>
        <v>FindAssistanceNoNewOverdue</v>
      </c>
    </row>
    <row r="80" spans="1:16" x14ac:dyDescent="0.25">
      <c r="A80" s="27" t="s">
        <v>317</v>
      </c>
      <c r="B80" s="27" t="s">
        <v>315</v>
      </c>
      <c r="C80" s="27" t="s">
        <v>289</v>
      </c>
      <c r="D80" s="27" t="s">
        <v>77</v>
      </c>
      <c r="E80" s="36" t="s">
        <v>13</v>
      </c>
      <c r="F80" s="27" t="s">
        <v>316</v>
      </c>
      <c r="G80" s="36">
        <v>666635132</v>
      </c>
      <c r="H80" s="37">
        <v>42217</v>
      </c>
      <c r="I80" s="36">
        <v>0</v>
      </c>
      <c r="J80" s="38">
        <f t="shared" si="6"/>
        <v>0</v>
      </c>
      <c r="K80" s="38" t="str">
        <f t="shared" si="7"/>
        <v>New</v>
      </c>
      <c r="L80" s="39">
        <f>DATE("20"&amp;MID(B80,8,2),VLOOKUP(MID(B80,4,3),Months!A:B,2,FALSE),LEFT(I80,2))</f>
        <v>42216</v>
      </c>
      <c r="M80" s="39">
        <f t="shared" si="8"/>
        <v>42261</v>
      </c>
      <c r="N80" s="40" t="str">
        <f t="shared" ca="1" si="9"/>
        <v>Overdue</v>
      </c>
      <c r="P80" s="35" t="str">
        <f t="shared" ca="1" si="5"/>
        <v>FindAssistanceYesNewOverdue</v>
      </c>
    </row>
    <row r="81" spans="1:16" x14ac:dyDescent="0.25">
      <c r="A81" s="27" t="s">
        <v>321</v>
      </c>
      <c r="B81" s="27" t="s">
        <v>318</v>
      </c>
      <c r="C81" s="27" t="s">
        <v>319</v>
      </c>
      <c r="D81" s="27" t="s">
        <v>77</v>
      </c>
      <c r="E81" s="36" t="s">
        <v>14</v>
      </c>
      <c r="F81" s="27" t="s">
        <v>320</v>
      </c>
      <c r="G81" s="36">
        <v>667897828</v>
      </c>
      <c r="H81" s="37">
        <v>42219</v>
      </c>
      <c r="I81" s="36">
        <v>0</v>
      </c>
      <c r="J81" s="38">
        <f t="shared" si="6"/>
        <v>0</v>
      </c>
      <c r="K81" s="38" t="str">
        <f t="shared" si="7"/>
        <v>New</v>
      </c>
      <c r="L81" s="39">
        <f>DATE("20"&amp;MID(B81,8,2),VLOOKUP(MID(B81,4,3),Months!A:B,2,FALSE),LEFT(I81,2))</f>
        <v>42216</v>
      </c>
      <c r="M81" s="39">
        <f t="shared" si="8"/>
        <v>42261</v>
      </c>
      <c r="N81" s="40" t="str">
        <f t="shared" ca="1" si="9"/>
        <v>Overdue</v>
      </c>
      <c r="P81" s="35" t="str">
        <f t="shared" ca="1" si="5"/>
        <v>FindAssistanceNoNewOverdue</v>
      </c>
    </row>
    <row r="82" spans="1:16" x14ac:dyDescent="0.25">
      <c r="A82" s="27" t="s">
        <v>324</v>
      </c>
      <c r="B82" s="27" t="s">
        <v>318</v>
      </c>
      <c r="C82" s="27" t="s">
        <v>322</v>
      </c>
      <c r="D82" s="27" t="s">
        <v>77</v>
      </c>
      <c r="E82" s="36" t="s">
        <v>14</v>
      </c>
      <c r="F82" s="27" t="s">
        <v>323</v>
      </c>
      <c r="G82" s="36">
        <v>668631249</v>
      </c>
      <c r="H82" s="37">
        <v>42219</v>
      </c>
      <c r="I82" s="36">
        <v>0</v>
      </c>
      <c r="J82" s="38">
        <f t="shared" si="6"/>
        <v>0</v>
      </c>
      <c r="K82" s="38" t="str">
        <f t="shared" si="7"/>
        <v>New</v>
      </c>
      <c r="L82" s="39">
        <f>DATE("20"&amp;MID(B82,8,2),VLOOKUP(MID(B82,4,3),Months!A:B,2,FALSE),LEFT(I82,2))</f>
        <v>42216</v>
      </c>
      <c r="M82" s="39">
        <f t="shared" si="8"/>
        <v>42261</v>
      </c>
      <c r="N82" s="40" t="str">
        <f t="shared" ca="1" si="9"/>
        <v>Overdue</v>
      </c>
      <c r="P82" s="35" t="str">
        <f t="shared" ca="1" si="5"/>
        <v>FindAssistanceNoNewOverdue</v>
      </c>
    </row>
    <row r="83" spans="1:16" x14ac:dyDescent="0.25">
      <c r="A83" s="27" t="s">
        <v>333</v>
      </c>
      <c r="B83" s="27" t="s">
        <v>331</v>
      </c>
      <c r="C83" s="27" t="s">
        <v>262</v>
      </c>
      <c r="D83" s="27" t="s">
        <v>77</v>
      </c>
      <c r="E83" s="36" t="s">
        <v>13</v>
      </c>
      <c r="F83" s="27" t="s">
        <v>332</v>
      </c>
      <c r="G83" s="36">
        <v>686722206</v>
      </c>
      <c r="H83" s="37">
        <v>42229</v>
      </c>
      <c r="I83" s="36">
        <v>0</v>
      </c>
      <c r="J83" s="38">
        <f t="shared" si="6"/>
        <v>0</v>
      </c>
      <c r="K83" s="38" t="str">
        <f t="shared" si="7"/>
        <v>New</v>
      </c>
      <c r="L83" s="39">
        <f>DATE("20"&amp;MID(B83,8,2),VLOOKUP(MID(B83,4,3),Months!A:B,2,FALSE),LEFT(I83,2))</f>
        <v>42216</v>
      </c>
      <c r="M83" s="39">
        <f t="shared" si="8"/>
        <v>42261</v>
      </c>
      <c r="N83" s="40" t="str">
        <f t="shared" ca="1" si="9"/>
        <v>Overdue</v>
      </c>
      <c r="P83" s="35" t="str">
        <f t="shared" ca="1" si="5"/>
        <v>FindAssistanceYesNewOverdue</v>
      </c>
    </row>
    <row r="84" spans="1:16" x14ac:dyDescent="0.25">
      <c r="A84" s="27" t="s">
        <v>336</v>
      </c>
      <c r="B84" s="27" t="s">
        <v>334</v>
      </c>
      <c r="C84" s="27" t="s">
        <v>330</v>
      </c>
      <c r="D84" s="27" t="s">
        <v>77</v>
      </c>
      <c r="E84" s="36" t="s">
        <v>13</v>
      </c>
      <c r="F84" s="27" t="s">
        <v>335</v>
      </c>
      <c r="G84" s="36">
        <v>692895896</v>
      </c>
      <c r="H84" s="37">
        <v>42233</v>
      </c>
      <c r="I84" s="36">
        <v>0</v>
      </c>
      <c r="J84" s="38">
        <f t="shared" si="6"/>
        <v>0</v>
      </c>
      <c r="K84" s="38" t="str">
        <f t="shared" si="7"/>
        <v>New</v>
      </c>
      <c r="L84" s="39">
        <f>DATE("20"&amp;MID(B84,8,2),VLOOKUP(MID(B84,4,3),Months!A:B,2,FALSE),LEFT(I84,2))</f>
        <v>42216</v>
      </c>
      <c r="M84" s="39">
        <f t="shared" si="8"/>
        <v>42261</v>
      </c>
      <c r="N84" s="40" t="str">
        <f t="shared" ca="1" si="9"/>
        <v>Overdue</v>
      </c>
      <c r="P84" s="35" t="str">
        <f t="shared" ca="1" si="5"/>
        <v>FindAssistanceYesNewOverdue</v>
      </c>
    </row>
    <row r="85" spans="1:16" x14ac:dyDescent="0.25">
      <c r="A85" s="27" t="s">
        <v>341</v>
      </c>
      <c r="B85" s="27" t="s">
        <v>339</v>
      </c>
      <c r="C85" s="27" t="s">
        <v>338</v>
      </c>
      <c r="D85" s="27" t="s">
        <v>77</v>
      </c>
      <c r="E85" s="36" t="s">
        <v>13</v>
      </c>
      <c r="F85" s="27" t="s">
        <v>340</v>
      </c>
      <c r="G85" s="36">
        <v>699112013</v>
      </c>
      <c r="H85" s="37">
        <v>42236</v>
      </c>
      <c r="I85" s="36">
        <v>0</v>
      </c>
      <c r="J85" s="38">
        <f t="shared" si="6"/>
        <v>0</v>
      </c>
      <c r="K85" s="38" t="str">
        <f t="shared" si="7"/>
        <v>New</v>
      </c>
      <c r="L85" s="39">
        <f>DATE("20"&amp;MID(B85,8,2),VLOOKUP(MID(B85,4,3),Months!A:B,2,FALSE),LEFT(I85,2))</f>
        <v>42216</v>
      </c>
      <c r="M85" s="39">
        <f t="shared" si="8"/>
        <v>42261</v>
      </c>
      <c r="N85" s="40" t="str">
        <f t="shared" ca="1" si="9"/>
        <v>Overdue</v>
      </c>
      <c r="P85" s="35" t="str">
        <f t="shared" ca="1" si="5"/>
        <v>FindAssistanceYesNewOverdue</v>
      </c>
    </row>
    <row r="86" spans="1:16" x14ac:dyDescent="0.25">
      <c r="A86" s="27" t="s">
        <v>348</v>
      </c>
      <c r="B86" s="27" t="s">
        <v>345</v>
      </c>
      <c r="C86" s="27" t="s">
        <v>346</v>
      </c>
      <c r="D86" s="27" t="s">
        <v>77</v>
      </c>
      <c r="E86" s="36" t="s">
        <v>14</v>
      </c>
      <c r="F86" s="27" t="s">
        <v>347</v>
      </c>
      <c r="G86" s="36">
        <v>703167189</v>
      </c>
      <c r="H86" s="37">
        <v>42238</v>
      </c>
      <c r="I86" s="36">
        <v>0</v>
      </c>
      <c r="J86" s="38">
        <f t="shared" si="6"/>
        <v>0</v>
      </c>
      <c r="K86" s="38" t="str">
        <f t="shared" si="7"/>
        <v>New</v>
      </c>
      <c r="L86" s="39">
        <f>DATE("20"&amp;MID(B86,8,2),VLOOKUP(MID(B86,4,3),Months!A:B,2,FALSE),LEFT(I86,2))</f>
        <v>42216</v>
      </c>
      <c r="M86" s="39">
        <f t="shared" si="8"/>
        <v>42261</v>
      </c>
      <c r="N86" s="40" t="str">
        <f t="shared" ca="1" si="9"/>
        <v>Overdue</v>
      </c>
      <c r="P86" s="35" t="str">
        <f t="shared" ca="1" si="5"/>
        <v>FindAssistanceNoNewOverdue</v>
      </c>
    </row>
    <row r="87" spans="1:16" x14ac:dyDescent="0.25">
      <c r="A87" s="27" t="s">
        <v>351</v>
      </c>
      <c r="B87" s="27" t="s">
        <v>349</v>
      </c>
      <c r="C87" s="27" t="s">
        <v>337</v>
      </c>
      <c r="D87" s="27" t="s">
        <v>77</v>
      </c>
      <c r="E87" s="36" t="s">
        <v>13</v>
      </c>
      <c r="F87" s="27" t="s">
        <v>350</v>
      </c>
      <c r="G87" s="36">
        <v>705124099</v>
      </c>
      <c r="H87" s="37">
        <v>42241</v>
      </c>
      <c r="I87" s="36">
        <v>0</v>
      </c>
      <c r="J87" s="38">
        <f t="shared" si="6"/>
        <v>0</v>
      </c>
      <c r="K87" s="38" t="str">
        <f t="shared" si="7"/>
        <v>New</v>
      </c>
      <c r="L87" s="39">
        <f>DATE("20"&amp;MID(B87,8,2),VLOOKUP(MID(B87,4,3),Months!A:B,2,FALSE),LEFT(I87,2))</f>
        <v>42216</v>
      </c>
      <c r="M87" s="39">
        <f t="shared" si="8"/>
        <v>42261</v>
      </c>
      <c r="N87" s="40" t="str">
        <f t="shared" ca="1" si="9"/>
        <v>Overdue</v>
      </c>
      <c r="P87" s="35" t="str">
        <f t="shared" ca="1" si="5"/>
        <v>FindAssistanceYesNewOverdue</v>
      </c>
    </row>
    <row r="88" spans="1:16" x14ac:dyDescent="0.25">
      <c r="A88" s="27" t="s">
        <v>363</v>
      </c>
      <c r="B88" s="27" t="s">
        <v>364</v>
      </c>
      <c r="C88" s="27" t="s">
        <v>365</v>
      </c>
      <c r="D88" s="27" t="s">
        <v>77</v>
      </c>
      <c r="E88" s="36" t="s">
        <v>14</v>
      </c>
      <c r="F88" s="27" t="s">
        <v>366</v>
      </c>
      <c r="G88" s="36">
        <v>730598735</v>
      </c>
      <c r="H88" s="37">
        <v>42257</v>
      </c>
      <c r="I88" s="36">
        <v>0</v>
      </c>
      <c r="J88" s="38">
        <f t="shared" si="6"/>
        <v>0</v>
      </c>
      <c r="K88" s="38" t="str">
        <f t="shared" si="7"/>
        <v>New</v>
      </c>
      <c r="L88" s="39">
        <f>DATE("20"&amp;MID(B88,8,2),VLOOKUP(MID(B88,4,3),Months!A:B,2,FALSE),LEFT(I88,2))</f>
        <v>42216</v>
      </c>
      <c r="M88" s="39">
        <f t="shared" si="8"/>
        <v>42261</v>
      </c>
      <c r="N88" s="40" t="str">
        <f t="shared" ca="1" si="9"/>
        <v>Overdue</v>
      </c>
      <c r="P88" s="35" t="str">
        <f t="shared" ca="1" si="5"/>
        <v>FindAssistanceNoNewOverdue</v>
      </c>
    </row>
    <row r="89" spans="1:16" x14ac:dyDescent="0.25">
      <c r="A89" s="27" t="s">
        <v>367</v>
      </c>
      <c r="B89" s="27" t="s">
        <v>368</v>
      </c>
      <c r="C89" s="27" t="s">
        <v>369</v>
      </c>
      <c r="D89" s="27" t="s">
        <v>77</v>
      </c>
      <c r="E89" s="36" t="s">
        <v>14</v>
      </c>
      <c r="F89" s="27" t="s">
        <v>370</v>
      </c>
      <c r="G89" s="36">
        <v>735073535</v>
      </c>
      <c r="H89" s="37">
        <v>42262</v>
      </c>
      <c r="I89" s="36">
        <v>0</v>
      </c>
      <c r="J89" s="38">
        <f t="shared" si="6"/>
        <v>0</v>
      </c>
      <c r="K89" s="38" t="str">
        <f t="shared" si="7"/>
        <v>New</v>
      </c>
      <c r="L89" s="39">
        <f>DATE("20"&amp;MID(B89,8,2),VLOOKUP(MID(B89,4,3),Months!A:B,2,FALSE),LEFT(I89,2))</f>
        <v>42216</v>
      </c>
      <c r="M89" s="39">
        <f t="shared" si="8"/>
        <v>42261</v>
      </c>
      <c r="N89" s="40" t="str">
        <f t="shared" ca="1" si="9"/>
        <v>Overdue</v>
      </c>
      <c r="P89" s="35" t="str">
        <f t="shared" ca="1" si="5"/>
        <v>FindAssistanceNoNewOverdue</v>
      </c>
    </row>
    <row r="90" spans="1:16" x14ac:dyDescent="0.25">
      <c r="A90" s="27" t="s">
        <v>355</v>
      </c>
      <c r="B90" s="27" t="s">
        <v>352</v>
      </c>
      <c r="C90" s="27" t="s">
        <v>353</v>
      </c>
      <c r="D90" s="27" t="s">
        <v>77</v>
      </c>
      <c r="E90" s="36" t="s">
        <v>14</v>
      </c>
      <c r="F90" s="27" t="s">
        <v>354</v>
      </c>
      <c r="G90" s="36">
        <v>723420781</v>
      </c>
      <c r="H90" s="37">
        <v>42250</v>
      </c>
      <c r="I90" s="36">
        <v>0</v>
      </c>
      <c r="J90" s="38">
        <f t="shared" si="6"/>
        <v>0</v>
      </c>
      <c r="K90" s="38" t="str">
        <f t="shared" si="7"/>
        <v>New</v>
      </c>
      <c r="L90" s="39">
        <f>DATE("20"&amp;MID(B90,8,2),VLOOKUP(MID(B90,4,3),Months!A:B,2,FALSE),LEFT(I90,2))</f>
        <v>42247</v>
      </c>
      <c r="M90" s="39">
        <f t="shared" si="8"/>
        <v>42292</v>
      </c>
      <c r="N90" s="40" t="str">
        <f t="shared" ca="1" si="9"/>
        <v>Overdue</v>
      </c>
      <c r="P90" s="35" t="str">
        <f t="shared" ca="1" si="5"/>
        <v>FindAssistanceNoNewOverdue</v>
      </c>
    </row>
    <row r="91" spans="1:16" x14ac:dyDescent="0.25">
      <c r="A91" s="27" t="s">
        <v>396</v>
      </c>
      <c r="B91" s="27" t="s">
        <v>397</v>
      </c>
      <c r="C91" s="27" t="s">
        <v>78</v>
      </c>
      <c r="D91" s="27" t="s">
        <v>77</v>
      </c>
      <c r="E91" s="36" t="s">
        <v>13</v>
      </c>
      <c r="F91" s="27" t="s">
        <v>398</v>
      </c>
      <c r="G91" s="36">
        <v>774616851</v>
      </c>
      <c r="H91" s="37">
        <v>42293</v>
      </c>
      <c r="I91" s="36">
        <v>0</v>
      </c>
      <c r="J91" s="38">
        <f t="shared" si="6"/>
        <v>0</v>
      </c>
      <c r="K91" s="38" t="str">
        <f t="shared" si="7"/>
        <v>New</v>
      </c>
      <c r="L91" s="39">
        <f>DATE("20"&amp;MID(B91,8,2),VLOOKUP(MID(B91,4,3),Months!A:B,2,FALSE),LEFT(I91,2))</f>
        <v>42247</v>
      </c>
      <c r="M91" s="39">
        <f t="shared" si="8"/>
        <v>42292</v>
      </c>
      <c r="N91" s="40" t="str">
        <f t="shared" ca="1" si="9"/>
        <v>Overdue</v>
      </c>
      <c r="P91" s="35" t="str">
        <f t="shared" ca="1" si="5"/>
        <v>FindAssistanceYesNewOverdue</v>
      </c>
    </row>
    <row r="92" spans="1:16" x14ac:dyDescent="0.25">
      <c r="A92" s="27" t="s">
        <v>359</v>
      </c>
      <c r="B92" s="27" t="s">
        <v>357</v>
      </c>
      <c r="C92" s="27" t="s">
        <v>356</v>
      </c>
      <c r="D92" s="27" t="s">
        <v>77</v>
      </c>
      <c r="E92" s="36" t="s">
        <v>13</v>
      </c>
      <c r="F92" s="27" t="s">
        <v>358</v>
      </c>
      <c r="G92" s="36">
        <v>728452719</v>
      </c>
      <c r="H92" s="37">
        <v>42256</v>
      </c>
      <c r="I92" s="36">
        <v>0</v>
      </c>
      <c r="J92" s="38">
        <f t="shared" si="6"/>
        <v>0</v>
      </c>
      <c r="K92" s="38" t="str">
        <f t="shared" si="7"/>
        <v>New</v>
      </c>
      <c r="L92" s="39">
        <f>DATE("20"&amp;MID(B92,8,2),VLOOKUP(MID(B92,4,3),Months!A:B,2,FALSE),LEFT(I92,2))</f>
        <v>42247</v>
      </c>
      <c r="M92" s="39">
        <f t="shared" si="8"/>
        <v>42292</v>
      </c>
      <c r="N92" s="40" t="str">
        <f t="shared" ca="1" si="9"/>
        <v>Overdue</v>
      </c>
      <c r="P92" s="35" t="str">
        <f t="shared" ca="1" si="5"/>
        <v>FindAssistanceYesNewOverdue</v>
      </c>
    </row>
    <row r="93" spans="1:16" x14ac:dyDescent="0.25">
      <c r="A93" s="27" t="s">
        <v>362</v>
      </c>
      <c r="B93" s="27" t="s">
        <v>360</v>
      </c>
      <c r="C93" s="27" t="s">
        <v>136</v>
      </c>
      <c r="D93" s="27" t="s">
        <v>77</v>
      </c>
      <c r="E93" s="36" t="s">
        <v>13</v>
      </c>
      <c r="F93" s="27" t="s">
        <v>361</v>
      </c>
      <c r="G93" s="36">
        <v>729311654</v>
      </c>
      <c r="H93" s="37">
        <v>42257</v>
      </c>
      <c r="I93" s="36">
        <v>0</v>
      </c>
      <c r="J93" s="38">
        <f t="shared" si="6"/>
        <v>0</v>
      </c>
      <c r="K93" s="38" t="str">
        <f t="shared" si="7"/>
        <v>New</v>
      </c>
      <c r="L93" s="39">
        <f>DATE("20"&amp;MID(B93,8,2),VLOOKUP(MID(B93,4,3),Months!A:B,2,FALSE),LEFT(I93,2))</f>
        <v>42247</v>
      </c>
      <c r="M93" s="39">
        <f t="shared" si="8"/>
        <v>42292</v>
      </c>
      <c r="N93" s="40" t="str">
        <f t="shared" ca="1" si="9"/>
        <v>Overdue</v>
      </c>
      <c r="P93" s="35" t="str">
        <f t="shared" ca="1" si="5"/>
        <v>FindAssistanceYesNewOverdue</v>
      </c>
    </row>
    <row r="94" spans="1:16" x14ac:dyDescent="0.25">
      <c r="A94" s="27" t="s">
        <v>377</v>
      </c>
      <c r="B94" s="27" t="s">
        <v>374</v>
      </c>
      <c r="C94" s="27" t="s">
        <v>375</v>
      </c>
      <c r="D94" s="27" t="s">
        <v>77</v>
      </c>
      <c r="E94" s="36" t="s">
        <v>14</v>
      </c>
      <c r="F94" s="27" t="s">
        <v>376</v>
      </c>
      <c r="G94" s="36">
        <v>746627927</v>
      </c>
      <c r="H94" s="37">
        <v>42275</v>
      </c>
      <c r="I94" s="36">
        <v>0</v>
      </c>
      <c r="J94" s="38">
        <f t="shared" si="6"/>
        <v>0</v>
      </c>
      <c r="K94" s="38" t="str">
        <f t="shared" si="7"/>
        <v>New</v>
      </c>
      <c r="L94" s="39">
        <f>DATE("20"&amp;MID(B94,8,2),VLOOKUP(MID(B94,4,3),Months!A:B,2,FALSE),LEFT(I94,2))</f>
        <v>42247</v>
      </c>
      <c r="M94" s="39">
        <f t="shared" si="8"/>
        <v>42292</v>
      </c>
      <c r="N94" s="40" t="str">
        <f t="shared" ca="1" si="9"/>
        <v>Overdue</v>
      </c>
      <c r="P94" s="35" t="str">
        <f t="shared" ca="1" si="5"/>
        <v>FindAssistanceNoNewOverdue</v>
      </c>
    </row>
    <row r="95" spans="1:16" x14ac:dyDescent="0.25">
      <c r="A95" s="27" t="s">
        <v>421</v>
      </c>
      <c r="B95" s="27" t="s">
        <v>422</v>
      </c>
      <c r="C95" s="27" t="s">
        <v>423</v>
      </c>
      <c r="D95" s="27" t="s">
        <v>77</v>
      </c>
      <c r="E95" s="36" t="s">
        <v>14</v>
      </c>
      <c r="F95" s="27" t="s">
        <v>424</v>
      </c>
      <c r="G95" s="36">
        <v>782297273</v>
      </c>
      <c r="H95" s="37">
        <v>42299</v>
      </c>
      <c r="I95" s="36">
        <v>0</v>
      </c>
      <c r="J95" s="38">
        <f t="shared" si="6"/>
        <v>0</v>
      </c>
      <c r="K95" s="38" t="str">
        <f t="shared" si="7"/>
        <v>New</v>
      </c>
      <c r="L95" s="39">
        <f>DATE("20"&amp;MID(B95,8,2),VLOOKUP(MID(B95,4,3),Months!A:B,2,FALSE),LEFT(I95,2))</f>
        <v>42277</v>
      </c>
      <c r="M95" s="39">
        <f t="shared" si="8"/>
        <v>42322</v>
      </c>
      <c r="N95" s="40" t="str">
        <f t="shared" ca="1" si="9"/>
        <v>Overdue</v>
      </c>
      <c r="P95" s="35" t="str">
        <f t="shared" ca="1" si="5"/>
        <v>FindAssistanceNoNewOverdue</v>
      </c>
    </row>
    <row r="96" spans="1:16" x14ac:dyDescent="0.25">
      <c r="A96" s="27" t="s">
        <v>387</v>
      </c>
      <c r="B96" s="27" t="s">
        <v>385</v>
      </c>
      <c r="C96" s="27" t="s">
        <v>78</v>
      </c>
      <c r="D96" s="27" t="s">
        <v>77</v>
      </c>
      <c r="E96" s="36" t="s">
        <v>13</v>
      </c>
      <c r="F96" s="27" t="s">
        <v>386</v>
      </c>
      <c r="G96" s="36">
        <v>766876691</v>
      </c>
      <c r="H96" s="37">
        <v>42285</v>
      </c>
      <c r="I96" s="36">
        <v>0</v>
      </c>
      <c r="J96" s="38">
        <f t="shared" si="6"/>
        <v>0</v>
      </c>
      <c r="K96" s="38" t="str">
        <f t="shared" si="7"/>
        <v>New</v>
      </c>
      <c r="L96" s="39">
        <f>DATE("20"&amp;MID(B96,8,2),VLOOKUP(MID(B96,4,3),Months!A:B,2,FALSE),LEFT(I96,2))</f>
        <v>42277</v>
      </c>
      <c r="M96" s="39">
        <f t="shared" si="8"/>
        <v>42322</v>
      </c>
      <c r="N96" s="40" t="str">
        <f t="shared" ca="1" si="9"/>
        <v>Overdue</v>
      </c>
      <c r="P96" s="35" t="str">
        <f t="shared" ca="1" si="5"/>
        <v>FindAssistanceYesNewOverdue</v>
      </c>
    </row>
    <row r="97" spans="1:16" x14ac:dyDescent="0.25">
      <c r="A97" s="27" t="s">
        <v>834</v>
      </c>
      <c r="B97" s="27" t="s">
        <v>835</v>
      </c>
      <c r="C97" s="27" t="s">
        <v>337</v>
      </c>
      <c r="D97" s="27" t="s">
        <v>77</v>
      </c>
      <c r="E97" s="36" t="s">
        <v>13</v>
      </c>
      <c r="F97" s="27" t="s">
        <v>836</v>
      </c>
      <c r="G97" s="36">
        <v>854497587</v>
      </c>
      <c r="H97" s="37">
        <v>42341</v>
      </c>
      <c r="I97" s="36">
        <v>0</v>
      </c>
      <c r="J97" s="38">
        <f t="shared" si="6"/>
        <v>0</v>
      </c>
      <c r="K97" s="38" t="str">
        <f t="shared" si="7"/>
        <v>New</v>
      </c>
      <c r="L97" s="39">
        <f>DATE("20"&amp;MID(B97,8,2),VLOOKUP(MID(B97,4,3),Months!A:B,2,FALSE),LEFT(I97,2))</f>
        <v>42277</v>
      </c>
      <c r="M97" s="39">
        <f t="shared" si="8"/>
        <v>42322</v>
      </c>
      <c r="N97" s="40" t="str">
        <f t="shared" ca="1" si="9"/>
        <v>Overdue</v>
      </c>
      <c r="P97" s="35" t="str">
        <f t="shared" ca="1" si="5"/>
        <v>FindAssistanceYesNewOverdue</v>
      </c>
    </row>
    <row r="98" spans="1:16" x14ac:dyDescent="0.25">
      <c r="A98" s="27" t="s">
        <v>399</v>
      </c>
      <c r="B98" s="27" t="s">
        <v>393</v>
      </c>
      <c r="C98" s="27" t="s">
        <v>400</v>
      </c>
      <c r="D98" s="27" t="s">
        <v>395</v>
      </c>
      <c r="E98" s="36" t="s">
        <v>14</v>
      </c>
      <c r="F98" s="27" t="s">
        <v>401</v>
      </c>
      <c r="G98" s="36">
        <v>774143893</v>
      </c>
      <c r="H98" s="37">
        <v>42300</v>
      </c>
      <c r="I98" s="36">
        <v>2</v>
      </c>
      <c r="J98" s="38">
        <f t="shared" si="6"/>
        <v>2</v>
      </c>
      <c r="K98" s="38" t="str">
        <f t="shared" si="7"/>
        <v>Old</v>
      </c>
      <c r="L98" s="39">
        <f>DATE("20"&amp;MID(B98,8,2),VLOOKUP(MID(B98,4,3),Months!A:B,2,FALSE),LEFT(I98,2))</f>
        <v>42279</v>
      </c>
      <c r="M98" s="39">
        <f t="shared" si="8"/>
        <v>42324</v>
      </c>
      <c r="N98" s="40" t="str">
        <f t="shared" ca="1" si="9"/>
        <v>Overdue</v>
      </c>
      <c r="P98" s="35" t="str">
        <f t="shared" ca="1" si="5"/>
        <v>RenewalFormNoOldOverdue</v>
      </c>
    </row>
    <row r="99" spans="1:16" x14ac:dyDescent="0.25">
      <c r="A99" s="27" t="s">
        <v>837</v>
      </c>
      <c r="B99" s="27" t="s">
        <v>393</v>
      </c>
      <c r="C99" s="27" t="s">
        <v>838</v>
      </c>
      <c r="D99" s="27" t="s">
        <v>77</v>
      </c>
      <c r="E99" s="36" t="s">
        <v>13</v>
      </c>
      <c r="F99" s="27" t="s">
        <v>839</v>
      </c>
      <c r="G99" s="36">
        <v>807158873</v>
      </c>
      <c r="H99" s="37">
        <v>42312</v>
      </c>
      <c r="I99" s="36">
        <v>0</v>
      </c>
      <c r="J99" s="38">
        <f>VALUE(I99)</f>
        <v>0</v>
      </c>
      <c r="K99" s="38" t="str">
        <f t="shared" si="7"/>
        <v>New</v>
      </c>
      <c r="L99" s="39">
        <f>DATE("20"&amp;MID(B99,8,2),VLOOKUP(MID(B99,4,3),Months!A:B,2,FALSE),LEFT(I99,2))</f>
        <v>42277</v>
      </c>
      <c r="M99" s="39">
        <f t="shared" si="8"/>
        <v>42322</v>
      </c>
      <c r="N99" s="40" t="str">
        <f t="shared" ca="1" si="9"/>
        <v>Overdue</v>
      </c>
      <c r="P99" s="35" t="str">
        <f t="shared" ca="1" si="5"/>
        <v>FindAssistanceYesNewOverdue</v>
      </c>
    </row>
    <row r="100" spans="1:16" x14ac:dyDescent="0.25">
      <c r="A100" s="27" t="s">
        <v>404</v>
      </c>
      <c r="B100" s="27" t="s">
        <v>402</v>
      </c>
      <c r="C100" s="27" t="s">
        <v>337</v>
      </c>
      <c r="D100" s="27" t="s">
        <v>77</v>
      </c>
      <c r="E100" s="36" t="s">
        <v>13</v>
      </c>
      <c r="F100" s="27" t="s">
        <v>403</v>
      </c>
      <c r="G100" s="36">
        <v>776998977</v>
      </c>
      <c r="H100" s="37">
        <v>42341</v>
      </c>
      <c r="I100" s="36">
        <v>3</v>
      </c>
      <c r="J100" s="38">
        <f t="shared" si="6"/>
        <v>3</v>
      </c>
      <c r="K100" s="38" t="str">
        <f t="shared" si="7"/>
        <v>Old</v>
      </c>
      <c r="L100" s="39">
        <f>DATE("20"&amp;MID(B100,8,2),VLOOKUP(MID(B100,4,3),Months!A:B,2,FALSE),LEFT(I100,2))</f>
        <v>42280</v>
      </c>
      <c r="M100" s="39">
        <f t="shared" si="8"/>
        <v>42325</v>
      </c>
      <c r="N100" s="40" t="str">
        <f t="shared" ca="1" si="9"/>
        <v>Overdue</v>
      </c>
      <c r="P100" s="35" t="str">
        <f t="shared" ca="1" si="5"/>
        <v>FindAssistanceYesOldOverdue</v>
      </c>
    </row>
    <row r="101" spans="1:16" x14ac:dyDescent="0.25">
      <c r="A101" s="27" t="s">
        <v>407</v>
      </c>
      <c r="B101" s="27" t="s">
        <v>402</v>
      </c>
      <c r="C101" s="27" t="s">
        <v>405</v>
      </c>
      <c r="D101" s="27" t="s">
        <v>395</v>
      </c>
      <c r="E101" s="36" t="s">
        <v>14</v>
      </c>
      <c r="F101" s="27" t="s">
        <v>406</v>
      </c>
      <c r="G101" s="36">
        <v>777667038</v>
      </c>
      <c r="H101" s="37">
        <v>42300</v>
      </c>
      <c r="I101" s="36">
        <v>2</v>
      </c>
      <c r="J101" s="38">
        <f t="shared" si="6"/>
        <v>2</v>
      </c>
      <c r="K101" s="38" t="str">
        <f t="shared" si="7"/>
        <v>Old</v>
      </c>
      <c r="L101" s="39">
        <f>DATE("20"&amp;MID(B101,8,2),VLOOKUP(MID(B101,4,3),Months!A:B,2,FALSE),LEFT(I101,2))</f>
        <v>42279</v>
      </c>
      <c r="M101" s="39">
        <f t="shared" si="8"/>
        <v>42324</v>
      </c>
      <c r="N101" s="40" t="str">
        <f t="shared" ca="1" si="9"/>
        <v>Overdue</v>
      </c>
      <c r="P101" s="35" t="str">
        <f t="shared" ca="1" si="5"/>
        <v>RenewalFormNoOldOverdue</v>
      </c>
    </row>
    <row r="102" spans="1:16" x14ac:dyDescent="0.25">
      <c r="A102" s="27" t="s">
        <v>411</v>
      </c>
      <c r="B102" s="27" t="s">
        <v>412</v>
      </c>
      <c r="C102" s="27" t="s">
        <v>394</v>
      </c>
      <c r="D102" s="27" t="s">
        <v>77</v>
      </c>
      <c r="E102" s="36" t="s">
        <v>13</v>
      </c>
      <c r="F102" s="27" t="s">
        <v>413</v>
      </c>
      <c r="G102" s="36">
        <v>777993323</v>
      </c>
      <c r="H102" s="37">
        <v>42300</v>
      </c>
      <c r="I102" s="36">
        <v>1</v>
      </c>
      <c r="J102" s="38">
        <f t="shared" si="6"/>
        <v>1</v>
      </c>
      <c r="K102" s="38" t="str">
        <f t="shared" si="7"/>
        <v>Old</v>
      </c>
      <c r="L102" s="39">
        <f>DATE("20"&amp;MID(B102,8,2),VLOOKUP(MID(B102,4,3),Months!A:B,2,FALSE),LEFT(I102,2))</f>
        <v>42278</v>
      </c>
      <c r="M102" s="39">
        <f t="shared" si="8"/>
        <v>42323</v>
      </c>
      <c r="N102" s="40" t="str">
        <f t="shared" ca="1" si="9"/>
        <v>Overdue</v>
      </c>
      <c r="P102" s="35" t="str">
        <f t="shared" ca="1" si="5"/>
        <v>FindAssistanceYesOldOverdue</v>
      </c>
    </row>
    <row r="103" spans="1:16" x14ac:dyDescent="0.25">
      <c r="A103" s="27" t="s">
        <v>432</v>
      </c>
      <c r="B103" s="27" t="s">
        <v>412</v>
      </c>
      <c r="C103" s="27" t="s">
        <v>394</v>
      </c>
      <c r="D103" s="27" t="s">
        <v>77</v>
      </c>
      <c r="E103" s="36" t="s">
        <v>13</v>
      </c>
      <c r="F103" s="27" t="s">
        <v>433</v>
      </c>
      <c r="G103" s="36">
        <v>796462021</v>
      </c>
      <c r="H103" s="37">
        <v>42305</v>
      </c>
      <c r="I103" s="36">
        <v>0</v>
      </c>
      <c r="J103" s="38">
        <f t="shared" si="6"/>
        <v>0</v>
      </c>
      <c r="K103" s="38" t="str">
        <f t="shared" si="7"/>
        <v>New</v>
      </c>
      <c r="L103" s="39">
        <f>DATE("20"&amp;MID(B103,8,2),VLOOKUP(MID(B103,4,3),Months!A:B,2,FALSE),LEFT(I103,2))</f>
        <v>42277</v>
      </c>
      <c r="M103" s="39">
        <f t="shared" si="8"/>
        <v>42322</v>
      </c>
      <c r="N103" s="40" t="str">
        <f t="shared" ca="1" si="9"/>
        <v>Overdue</v>
      </c>
      <c r="P103" s="35" t="str">
        <f t="shared" ca="1" si="5"/>
        <v>FindAssistanceYesNewOverdue</v>
      </c>
    </row>
    <row r="104" spans="1:16" x14ac:dyDescent="0.25">
      <c r="A104" s="27" t="s">
        <v>414</v>
      </c>
      <c r="B104" s="27" t="s">
        <v>415</v>
      </c>
      <c r="C104" s="27" t="s">
        <v>416</v>
      </c>
      <c r="D104" s="27" t="s">
        <v>77</v>
      </c>
      <c r="E104" s="36" t="s">
        <v>14</v>
      </c>
      <c r="F104" s="27" t="s">
        <v>417</v>
      </c>
      <c r="G104" s="36">
        <v>780832187</v>
      </c>
      <c r="H104" s="37">
        <v>42298</v>
      </c>
      <c r="I104" s="36">
        <v>0</v>
      </c>
      <c r="J104" s="38">
        <f t="shared" si="6"/>
        <v>0</v>
      </c>
      <c r="K104" s="38" t="str">
        <f t="shared" si="7"/>
        <v>New</v>
      </c>
      <c r="L104" s="39">
        <f>DATE("20"&amp;MID(B104,8,2),VLOOKUP(MID(B104,4,3),Months!A:B,2,FALSE),LEFT(I104,2))</f>
        <v>42277</v>
      </c>
      <c r="M104" s="39">
        <f t="shared" si="8"/>
        <v>42322</v>
      </c>
      <c r="N104" s="40" t="str">
        <f t="shared" ca="1" si="9"/>
        <v>Overdue</v>
      </c>
      <c r="P104" s="35" t="str">
        <f t="shared" ca="1" si="5"/>
        <v>FindAssistanceNoNewOverdue</v>
      </c>
    </row>
    <row r="105" spans="1:16" x14ac:dyDescent="0.25">
      <c r="A105" s="27" t="s">
        <v>435</v>
      </c>
      <c r="B105" s="27" t="s">
        <v>434</v>
      </c>
      <c r="C105" s="27" t="s">
        <v>337</v>
      </c>
      <c r="D105" s="27" t="s">
        <v>77</v>
      </c>
      <c r="E105" s="36" t="s">
        <v>13</v>
      </c>
      <c r="F105" s="27" t="s">
        <v>436</v>
      </c>
      <c r="G105" s="36">
        <v>791972927</v>
      </c>
      <c r="H105" s="37">
        <v>42306</v>
      </c>
      <c r="I105" s="36">
        <v>1</v>
      </c>
      <c r="J105" s="38">
        <f t="shared" si="6"/>
        <v>1</v>
      </c>
      <c r="K105" s="38" t="str">
        <f t="shared" si="7"/>
        <v>Old</v>
      </c>
      <c r="L105" s="39">
        <f>DATE("20"&amp;MID(B105,8,2),VLOOKUP(MID(B105,4,3),Months!A:B,2,FALSE),LEFT(I105,2))</f>
        <v>42278</v>
      </c>
      <c r="M105" s="39">
        <f t="shared" si="8"/>
        <v>42323</v>
      </c>
      <c r="N105" s="40" t="str">
        <f t="shared" ca="1" si="9"/>
        <v>Overdue</v>
      </c>
      <c r="P105" s="35" t="str">
        <f t="shared" ca="1" si="5"/>
        <v>FindAssistanceYesOldOverdue</v>
      </c>
    </row>
    <row r="106" spans="1:16" x14ac:dyDescent="0.25">
      <c r="A106" s="27" t="s">
        <v>437</v>
      </c>
      <c r="B106" s="27" t="s">
        <v>438</v>
      </c>
      <c r="C106" s="27" t="s">
        <v>337</v>
      </c>
      <c r="D106" s="27" t="s">
        <v>77</v>
      </c>
      <c r="E106" s="36" t="s">
        <v>13</v>
      </c>
      <c r="F106" s="27" t="s">
        <v>439</v>
      </c>
      <c r="G106" s="36">
        <v>797684404</v>
      </c>
      <c r="H106" s="37">
        <v>42306</v>
      </c>
      <c r="I106" s="36">
        <v>0</v>
      </c>
      <c r="J106" s="38">
        <f t="shared" si="6"/>
        <v>0</v>
      </c>
      <c r="K106" s="38" t="str">
        <f t="shared" si="7"/>
        <v>New</v>
      </c>
      <c r="L106" s="39">
        <f>DATE("20"&amp;MID(B106,8,2),VLOOKUP(MID(B106,4,3),Months!A:B,2,FALSE),LEFT(I106,2))</f>
        <v>42277</v>
      </c>
      <c r="M106" s="39">
        <f t="shared" si="8"/>
        <v>42322</v>
      </c>
      <c r="N106" s="40" t="str">
        <f t="shared" ca="1" si="9"/>
        <v>Overdue</v>
      </c>
      <c r="P106" s="35" t="str">
        <f t="shared" ca="1" si="5"/>
        <v>FindAssistanceYesNewOverdue</v>
      </c>
    </row>
    <row r="107" spans="1:16" x14ac:dyDescent="0.25">
      <c r="A107" s="27" t="s">
        <v>429</v>
      </c>
      <c r="B107" s="27" t="s">
        <v>426</v>
      </c>
      <c r="C107" s="27" t="s">
        <v>427</v>
      </c>
      <c r="D107" s="27" t="s">
        <v>77</v>
      </c>
      <c r="E107" s="36" t="s">
        <v>14</v>
      </c>
      <c r="F107" s="27" t="s">
        <v>428</v>
      </c>
      <c r="G107" s="36">
        <v>800694911</v>
      </c>
      <c r="H107" s="37">
        <v>42307</v>
      </c>
      <c r="I107" s="36">
        <v>0</v>
      </c>
      <c r="J107" s="38">
        <f t="shared" si="6"/>
        <v>0</v>
      </c>
      <c r="K107" s="38" t="str">
        <f t="shared" si="7"/>
        <v>New</v>
      </c>
      <c r="L107" s="39">
        <f>DATE("20"&amp;MID(B107,8,2),VLOOKUP(MID(B107,4,3),Months!A:B,2,FALSE),LEFT(I107,2))</f>
        <v>42277</v>
      </c>
      <c r="M107" s="39">
        <f t="shared" si="8"/>
        <v>42322</v>
      </c>
      <c r="N107" s="40" t="str">
        <f t="shared" ca="1" si="9"/>
        <v>Overdue</v>
      </c>
      <c r="P107" s="35" t="str">
        <f t="shared" ca="1" si="5"/>
        <v>FindAssistanceNoNewOverdue</v>
      </c>
    </row>
    <row r="108" spans="1:16" x14ac:dyDescent="0.25">
      <c r="A108" s="27" t="s">
        <v>443</v>
      </c>
      <c r="B108" s="27" t="s">
        <v>440</v>
      </c>
      <c r="C108" s="27" t="s">
        <v>441</v>
      </c>
      <c r="D108" s="27" t="s">
        <v>395</v>
      </c>
      <c r="E108" s="36" t="s">
        <v>14</v>
      </c>
      <c r="F108" s="27" t="s">
        <v>442</v>
      </c>
      <c r="G108" s="36">
        <v>802735470</v>
      </c>
      <c r="H108" s="37">
        <v>42310</v>
      </c>
      <c r="I108" s="36">
        <v>0</v>
      </c>
      <c r="J108" s="38">
        <f t="shared" si="6"/>
        <v>0</v>
      </c>
      <c r="K108" s="38" t="str">
        <f t="shared" si="7"/>
        <v>New</v>
      </c>
      <c r="L108" s="39">
        <f>DATE("20"&amp;MID(B108,8,2),VLOOKUP(MID(B108,4,3),Months!A:B,2,FALSE),LEFT(I108,2))</f>
        <v>42308</v>
      </c>
      <c r="M108" s="39">
        <f t="shared" si="8"/>
        <v>42353</v>
      </c>
      <c r="N108" s="40" t="str">
        <f t="shared" ca="1" si="9"/>
        <v>Approaching</v>
      </c>
      <c r="P108" s="35" t="str">
        <f t="shared" ca="1" si="5"/>
        <v>RenewalFormNoNewApproaching</v>
      </c>
    </row>
    <row r="109" spans="1:16" x14ac:dyDescent="0.25">
      <c r="A109" s="27" t="s">
        <v>840</v>
      </c>
      <c r="B109" s="27" t="s">
        <v>841</v>
      </c>
      <c r="C109" s="27" t="s">
        <v>543</v>
      </c>
      <c r="D109" s="27" t="s">
        <v>77</v>
      </c>
      <c r="E109" s="36" t="s">
        <v>13</v>
      </c>
      <c r="F109" s="27" t="s">
        <v>842</v>
      </c>
      <c r="G109" s="36">
        <v>807394661</v>
      </c>
      <c r="H109" s="37">
        <v>42312</v>
      </c>
      <c r="I109" s="36">
        <v>0</v>
      </c>
      <c r="J109" s="38">
        <f t="shared" si="6"/>
        <v>0</v>
      </c>
      <c r="K109" s="38" t="str">
        <f t="shared" si="7"/>
        <v>New</v>
      </c>
      <c r="L109" s="39">
        <f>DATE("20"&amp;MID(B109,8,2),VLOOKUP(MID(B109,4,3),Months!A:B,2,FALSE),LEFT(I109,2))</f>
        <v>42308</v>
      </c>
      <c r="M109" s="39">
        <f t="shared" si="8"/>
        <v>42353</v>
      </c>
      <c r="N109" s="40" t="str">
        <f t="shared" ca="1" si="9"/>
        <v>Approaching</v>
      </c>
      <c r="P109" s="35" t="str">
        <f t="shared" ca="1" si="5"/>
        <v>FindAssistanceYesNewApproaching</v>
      </c>
    </row>
    <row r="110" spans="1:16" x14ac:dyDescent="0.25">
      <c r="A110" s="27" t="s">
        <v>843</v>
      </c>
      <c r="B110" s="27" t="s">
        <v>841</v>
      </c>
      <c r="C110" s="27" t="s">
        <v>844</v>
      </c>
      <c r="D110" s="27" t="s">
        <v>395</v>
      </c>
      <c r="E110" s="36" t="s">
        <v>14</v>
      </c>
      <c r="F110" s="27" t="s">
        <v>845</v>
      </c>
      <c r="G110" s="36">
        <v>807961704</v>
      </c>
      <c r="H110" s="37">
        <v>42312</v>
      </c>
      <c r="I110" s="36">
        <v>0</v>
      </c>
      <c r="J110" s="38">
        <f t="shared" si="6"/>
        <v>0</v>
      </c>
      <c r="K110" s="38" t="str">
        <f t="shared" si="7"/>
        <v>New</v>
      </c>
      <c r="L110" s="39">
        <f>DATE("20"&amp;MID(B110,8,2),VLOOKUP(MID(B110,4,3),Months!A:B,2,FALSE),LEFT(I110,2))</f>
        <v>42308</v>
      </c>
      <c r="M110" s="39">
        <f t="shared" si="8"/>
        <v>42353</v>
      </c>
      <c r="N110" s="40" t="str">
        <f t="shared" ca="1" si="9"/>
        <v>Approaching</v>
      </c>
      <c r="P110" s="35" t="str">
        <f t="shared" ca="1" si="5"/>
        <v>RenewalFormNoNewApproaching</v>
      </c>
    </row>
    <row r="111" spans="1:16" x14ac:dyDescent="0.25">
      <c r="A111" s="27" t="s">
        <v>846</v>
      </c>
      <c r="B111" s="27" t="s">
        <v>847</v>
      </c>
      <c r="C111" s="27" t="s">
        <v>448</v>
      </c>
      <c r="D111" s="27" t="s">
        <v>77</v>
      </c>
      <c r="E111" s="36" t="s">
        <v>13</v>
      </c>
      <c r="F111" s="27" t="s">
        <v>848</v>
      </c>
      <c r="G111" s="36">
        <v>834038708</v>
      </c>
      <c r="H111" s="37">
        <v>42324</v>
      </c>
      <c r="I111" s="36">
        <v>0</v>
      </c>
      <c r="J111" s="38">
        <f t="shared" si="6"/>
        <v>0</v>
      </c>
      <c r="K111" s="38" t="str">
        <f t="shared" si="7"/>
        <v>New</v>
      </c>
      <c r="L111" s="39">
        <f>DATE("20"&amp;MID(B111,8,2),VLOOKUP(MID(B111,4,3),Months!A:B,2,FALSE),LEFT(I111,2))</f>
        <v>42308</v>
      </c>
      <c r="M111" s="39">
        <f t="shared" si="8"/>
        <v>42353</v>
      </c>
      <c r="N111" s="40" t="str">
        <f t="shared" ca="1" si="9"/>
        <v>Approaching</v>
      </c>
      <c r="P111" s="35" t="str">
        <f t="shared" ca="1" si="5"/>
        <v>FindAssistanceYesNewApproaching</v>
      </c>
    </row>
    <row r="112" spans="1:16" x14ac:dyDescent="0.25">
      <c r="A112" s="27" t="s">
        <v>849</v>
      </c>
      <c r="B112" s="27" t="s">
        <v>850</v>
      </c>
      <c r="C112" s="27" t="s">
        <v>255</v>
      </c>
      <c r="D112" s="27" t="s">
        <v>77</v>
      </c>
      <c r="E112" s="36" t="s">
        <v>13</v>
      </c>
      <c r="F112" s="27" t="s">
        <v>851</v>
      </c>
      <c r="G112" s="36">
        <v>841536014</v>
      </c>
      <c r="H112" s="37">
        <v>42328</v>
      </c>
      <c r="I112" s="36">
        <v>0</v>
      </c>
      <c r="J112" s="38">
        <f t="shared" si="6"/>
        <v>0</v>
      </c>
      <c r="K112" s="38" t="str">
        <f t="shared" si="7"/>
        <v>New</v>
      </c>
      <c r="L112" s="39">
        <f>DATE("20"&amp;MID(B112,8,2),VLOOKUP(MID(B112,4,3),Months!A:B,2,FALSE),LEFT(I112,2))</f>
        <v>42308</v>
      </c>
      <c r="M112" s="39">
        <f t="shared" si="8"/>
        <v>42353</v>
      </c>
      <c r="N112" s="40" t="str">
        <f t="shared" ca="1" si="9"/>
        <v>Approaching</v>
      </c>
      <c r="P112" s="35" t="str">
        <f t="shared" ca="1" si="5"/>
        <v>FindAssistanceYesNewApproaching</v>
      </c>
    </row>
    <row r="113" spans="1:16" x14ac:dyDescent="0.25">
      <c r="A113" s="27" t="s">
        <v>852</v>
      </c>
      <c r="B113" s="27" t="s">
        <v>853</v>
      </c>
      <c r="C113" s="27" t="s">
        <v>250</v>
      </c>
      <c r="D113" s="27" t="s">
        <v>77</v>
      </c>
      <c r="E113" s="36" t="s">
        <v>13</v>
      </c>
      <c r="F113" s="27" t="s">
        <v>854</v>
      </c>
      <c r="G113" s="36">
        <v>844245653</v>
      </c>
      <c r="H113" s="37">
        <v>42331</v>
      </c>
      <c r="I113" s="36">
        <v>0</v>
      </c>
      <c r="J113" s="38">
        <f t="shared" si="6"/>
        <v>0</v>
      </c>
      <c r="K113" s="38" t="str">
        <f t="shared" si="7"/>
        <v>New</v>
      </c>
      <c r="L113" s="39">
        <f>DATE("20"&amp;MID(B113,8,2),VLOOKUP(MID(B113,4,3),Months!A:B,2,FALSE),LEFT(I113,2))</f>
        <v>42308</v>
      </c>
      <c r="M113" s="39">
        <f t="shared" si="8"/>
        <v>42353</v>
      </c>
      <c r="N113" s="40" t="str">
        <f t="shared" ca="1" si="9"/>
        <v>Approaching</v>
      </c>
      <c r="P113" s="35" t="str">
        <f t="shared" ca="1" si="5"/>
        <v>FindAssistanceYesNewApproaching</v>
      </c>
    </row>
    <row r="114" spans="1:16" x14ac:dyDescent="0.25">
      <c r="A114" s="27" t="s">
        <v>855</v>
      </c>
      <c r="B114" s="27" t="s">
        <v>856</v>
      </c>
      <c r="C114" s="27" t="s">
        <v>356</v>
      </c>
      <c r="D114" s="27" t="s">
        <v>77</v>
      </c>
      <c r="E114" s="36" t="s">
        <v>13</v>
      </c>
      <c r="F114" s="27" t="s">
        <v>857</v>
      </c>
      <c r="G114" s="36">
        <v>847963128</v>
      </c>
      <c r="H114" s="37">
        <v>42333</v>
      </c>
      <c r="I114" s="36">
        <v>0</v>
      </c>
      <c r="J114" s="38">
        <f t="shared" si="6"/>
        <v>0</v>
      </c>
      <c r="K114" s="38" t="str">
        <f t="shared" si="7"/>
        <v>New</v>
      </c>
      <c r="L114" s="39">
        <f>DATE("20"&amp;MID(B114,8,2),VLOOKUP(MID(B114,4,3),Months!A:B,2,FALSE),LEFT(I114,2))</f>
        <v>42308</v>
      </c>
      <c r="M114" s="39">
        <f t="shared" si="8"/>
        <v>42353</v>
      </c>
      <c r="N114" s="40" t="str">
        <f t="shared" ca="1" si="9"/>
        <v>Approaching</v>
      </c>
      <c r="P114" s="35" t="str">
        <f t="shared" ca="1" si="5"/>
        <v>FindAssistanceYesNewApproaching</v>
      </c>
    </row>
    <row r="115" spans="1:16" x14ac:dyDescent="0.25">
      <c r="A115" s="27" t="s">
        <v>858</v>
      </c>
      <c r="B115" s="27" t="s">
        <v>859</v>
      </c>
      <c r="C115" s="27" t="s">
        <v>356</v>
      </c>
      <c r="D115" s="27" t="s">
        <v>77</v>
      </c>
      <c r="E115" s="36" t="s">
        <v>13</v>
      </c>
      <c r="F115" s="27" t="s">
        <v>860</v>
      </c>
      <c r="G115" s="36">
        <v>853144265</v>
      </c>
      <c r="H115" s="37">
        <v>42340</v>
      </c>
      <c r="I115" s="36">
        <v>0</v>
      </c>
      <c r="J115" s="38">
        <f t="shared" si="6"/>
        <v>0</v>
      </c>
      <c r="K115" s="38" t="str">
        <f t="shared" si="7"/>
        <v>New</v>
      </c>
      <c r="L115" s="39">
        <f>DATE("20"&amp;MID(B115,8,2),VLOOKUP(MID(B115,4,3),Months!A:B,2,FALSE),LEFT(I115,2))</f>
        <v>42338</v>
      </c>
      <c r="M115" s="39">
        <f t="shared" si="8"/>
        <v>42383</v>
      </c>
      <c r="N115" s="40" t="str">
        <f t="shared" ca="1" si="9"/>
        <v>Future</v>
      </c>
      <c r="P115" s="35" t="str">
        <f t="shared" ca="1" si="5"/>
        <v>FindAssistanceYesNewFuture</v>
      </c>
    </row>
    <row r="116" spans="1:16" x14ac:dyDescent="0.25">
      <c r="A116" s="27" t="s">
        <v>452</v>
      </c>
      <c r="B116" s="27" t="s">
        <v>450</v>
      </c>
      <c r="C116" s="27" t="s">
        <v>356</v>
      </c>
      <c r="D116" s="27" t="s">
        <v>77</v>
      </c>
      <c r="E116" s="36" t="s">
        <v>13</v>
      </c>
      <c r="F116" s="27" t="s">
        <v>451</v>
      </c>
      <c r="G116" s="36">
        <v>857506185</v>
      </c>
      <c r="H116" s="37">
        <v>42343</v>
      </c>
      <c r="I116" s="36">
        <v>0</v>
      </c>
      <c r="J116" s="38">
        <f t="shared" si="6"/>
        <v>0</v>
      </c>
      <c r="K116" s="38" t="str">
        <f t="shared" si="7"/>
        <v>New</v>
      </c>
      <c r="L116" s="39">
        <f>DATE("20"&amp;MID(B116,8,2),VLOOKUP(MID(B116,4,3),Months!A:B,2,FALSE),LEFT(I116,2))</f>
        <v>42338</v>
      </c>
      <c r="M116" s="39">
        <f t="shared" si="8"/>
        <v>42383</v>
      </c>
      <c r="N116" s="40" t="str">
        <f t="shared" ca="1" si="9"/>
        <v>Future</v>
      </c>
      <c r="P116" s="35" t="str">
        <f t="shared" ca="1" si="5"/>
        <v>FindAssistanceYesNewFuture</v>
      </c>
    </row>
    <row r="117" spans="1:16" x14ac:dyDescent="0.25">
      <c r="E117" s="36"/>
      <c r="G117" s="36"/>
      <c r="H117" s="37"/>
      <c r="I117" s="36"/>
      <c r="J117" s="38">
        <f t="shared" si="6"/>
        <v>0</v>
      </c>
      <c r="K117" s="38" t="str">
        <f t="shared" si="7"/>
        <v>New</v>
      </c>
      <c r="L117" s="39" t="e">
        <f>DATE("20"&amp;MID(B117,8,2),VLOOKUP(MID(B117,4,3),Months!A:B,2,FALSE),LEFT(I117,2))</f>
        <v>#N/A</v>
      </c>
      <c r="M117" s="39" t="e">
        <f t="shared" si="8"/>
        <v>#N/A</v>
      </c>
      <c r="N117" s="40" t="e">
        <f t="shared" ca="1" si="9"/>
        <v>#N/A</v>
      </c>
      <c r="P117" s="35" t="e">
        <f t="shared" ca="1" si="5"/>
        <v>#N/A</v>
      </c>
    </row>
    <row r="118" spans="1:16" x14ac:dyDescent="0.25">
      <c r="E118" s="36"/>
      <c r="G118" s="36"/>
      <c r="H118" s="37"/>
      <c r="I118" s="36"/>
      <c r="J118" s="38">
        <f t="shared" si="6"/>
        <v>0</v>
      </c>
      <c r="K118" s="38" t="str">
        <f t="shared" si="7"/>
        <v>New</v>
      </c>
      <c r="L118" s="39" t="e">
        <f>DATE("20"&amp;MID(B118,8,2),VLOOKUP(MID(B118,4,3),Months!A:B,2,FALSE),LEFT(I118,2))</f>
        <v>#N/A</v>
      </c>
      <c r="M118" s="39" t="e">
        <f t="shared" si="8"/>
        <v>#N/A</v>
      </c>
      <c r="N118" s="40" t="e">
        <f t="shared" ca="1" si="9"/>
        <v>#N/A</v>
      </c>
      <c r="P118" s="35" t="e">
        <f t="shared" ca="1" si="5"/>
        <v>#N/A</v>
      </c>
    </row>
    <row r="119" spans="1:16" x14ac:dyDescent="0.25">
      <c r="E119" s="36"/>
      <c r="G119" s="36"/>
      <c r="H119" s="37"/>
      <c r="I119" s="36"/>
      <c r="J119" s="38">
        <f t="shared" si="6"/>
        <v>0</v>
      </c>
      <c r="K119" s="38" t="str">
        <f t="shared" si="7"/>
        <v>New</v>
      </c>
      <c r="L119" s="39" t="e">
        <f>DATE("20"&amp;MID(B119,8,2),VLOOKUP(MID(B119,4,3),Months!A:B,2,FALSE),LEFT(I119,2))</f>
        <v>#N/A</v>
      </c>
      <c r="M119" s="39" t="e">
        <f t="shared" si="8"/>
        <v>#N/A</v>
      </c>
      <c r="N119" s="40" t="e">
        <f t="shared" ca="1" si="9"/>
        <v>#N/A</v>
      </c>
      <c r="P119" s="35" t="e">
        <f t="shared" ca="1" si="5"/>
        <v>#N/A</v>
      </c>
    </row>
    <row r="120" spans="1:16" x14ac:dyDescent="0.25">
      <c r="E120" s="36"/>
      <c r="G120" s="36"/>
      <c r="H120" s="37"/>
      <c r="I120" s="36"/>
      <c r="J120" s="38">
        <f t="shared" si="6"/>
        <v>0</v>
      </c>
      <c r="K120" s="38" t="str">
        <f t="shared" si="7"/>
        <v>New</v>
      </c>
      <c r="L120" s="39" t="e">
        <f>DATE("20"&amp;MID(B120,8,2),VLOOKUP(MID(B120,4,3),Months!A:B,2,FALSE),LEFT(I120,2))</f>
        <v>#N/A</v>
      </c>
      <c r="M120" s="39" t="e">
        <f t="shared" si="8"/>
        <v>#N/A</v>
      </c>
      <c r="N120" s="40" t="e">
        <f t="shared" ca="1" si="9"/>
        <v>#N/A</v>
      </c>
      <c r="P120" s="35" t="e">
        <f t="shared" ca="1" si="5"/>
        <v>#N/A</v>
      </c>
    </row>
    <row r="121" spans="1:16" x14ac:dyDescent="0.25">
      <c r="E121" s="36"/>
      <c r="G121" s="36"/>
      <c r="H121" s="37"/>
      <c r="I121" s="36"/>
      <c r="J121" s="38">
        <f t="shared" si="6"/>
        <v>0</v>
      </c>
      <c r="K121" s="38" t="str">
        <f t="shared" si="7"/>
        <v>New</v>
      </c>
      <c r="L121" s="39" t="e">
        <f>DATE("20"&amp;MID(B121,8,2),VLOOKUP(MID(B121,4,3),Months!A:B,2,FALSE),LEFT(I121,2))</f>
        <v>#N/A</v>
      </c>
      <c r="M121" s="39" t="e">
        <f t="shared" si="8"/>
        <v>#N/A</v>
      </c>
      <c r="N121" s="40" t="e">
        <f t="shared" ca="1" si="9"/>
        <v>#N/A</v>
      </c>
      <c r="P121" s="35" t="e">
        <f t="shared" ca="1" si="5"/>
        <v>#N/A</v>
      </c>
    </row>
    <row r="122" spans="1:16" x14ac:dyDescent="0.25">
      <c r="E122" s="36"/>
      <c r="G122" s="36"/>
      <c r="H122" s="37"/>
      <c r="I122" s="36"/>
      <c r="J122" s="38">
        <f t="shared" si="6"/>
        <v>0</v>
      </c>
      <c r="K122" s="38" t="str">
        <f t="shared" si="7"/>
        <v>New</v>
      </c>
      <c r="L122" s="39" t="e">
        <f>DATE("20"&amp;MID(B122,8,2),VLOOKUP(MID(B122,4,3),Months!A:B,2,FALSE),LEFT(I122,2))</f>
        <v>#N/A</v>
      </c>
      <c r="M122" s="39" t="e">
        <f t="shared" si="8"/>
        <v>#N/A</v>
      </c>
      <c r="N122" s="40" t="e">
        <f t="shared" ca="1" si="9"/>
        <v>#N/A</v>
      </c>
      <c r="P122" s="35" t="e">
        <f t="shared" ca="1" si="5"/>
        <v>#N/A</v>
      </c>
    </row>
    <row r="123" spans="1:16" x14ac:dyDescent="0.25">
      <c r="E123" s="36"/>
      <c r="G123" s="36"/>
      <c r="H123" s="37"/>
      <c r="I123" s="36"/>
      <c r="J123" s="38">
        <f t="shared" si="6"/>
        <v>0</v>
      </c>
      <c r="K123" s="38" t="str">
        <f t="shared" si="7"/>
        <v>New</v>
      </c>
      <c r="L123" s="39" t="e">
        <f>DATE("20"&amp;MID(B123,8,2),VLOOKUP(MID(B123,4,3),Months!A:B,2,FALSE),LEFT(I123,2))</f>
        <v>#N/A</v>
      </c>
      <c r="M123" s="39" t="e">
        <f t="shared" si="8"/>
        <v>#N/A</v>
      </c>
      <c r="N123" s="40" t="e">
        <f t="shared" ca="1" si="9"/>
        <v>#N/A</v>
      </c>
      <c r="P123" s="35" t="e">
        <f t="shared" ca="1" si="5"/>
        <v>#N/A</v>
      </c>
    </row>
    <row r="124" spans="1:16" x14ac:dyDescent="0.25">
      <c r="E124" s="36"/>
      <c r="G124" s="36"/>
      <c r="H124" s="37"/>
      <c r="I124" s="36"/>
      <c r="J124" s="38">
        <f t="shared" si="6"/>
        <v>0</v>
      </c>
      <c r="K124" s="38" t="str">
        <f t="shared" si="7"/>
        <v>New</v>
      </c>
      <c r="L124" s="39" t="e">
        <f>DATE("20"&amp;MID(B124,8,2),VLOOKUP(MID(B124,4,3),Months!A:B,2,FALSE),LEFT(I124,2))</f>
        <v>#N/A</v>
      </c>
      <c r="M124" s="39" t="e">
        <f t="shared" si="8"/>
        <v>#N/A</v>
      </c>
      <c r="N124" s="40" t="e">
        <f t="shared" ca="1" si="9"/>
        <v>#N/A</v>
      </c>
      <c r="P124" s="35" t="e">
        <f t="shared" ca="1" si="5"/>
        <v>#N/A</v>
      </c>
    </row>
    <row r="125" spans="1:16" x14ac:dyDescent="0.25">
      <c r="E125" s="36"/>
      <c r="G125" s="36"/>
      <c r="H125" s="37"/>
      <c r="I125" s="36"/>
      <c r="J125" s="38">
        <f t="shared" si="6"/>
        <v>0</v>
      </c>
      <c r="K125" s="38" t="str">
        <f t="shared" si="7"/>
        <v>New</v>
      </c>
      <c r="L125" s="39" t="e">
        <f>DATE("20"&amp;MID(B125,8,2),VLOOKUP(MID(B125,4,3),Months!A:B,2,FALSE),LEFT(I125,2))</f>
        <v>#N/A</v>
      </c>
      <c r="M125" s="39" t="e">
        <f t="shared" si="8"/>
        <v>#N/A</v>
      </c>
      <c r="N125" s="40" t="e">
        <f t="shared" ca="1" si="9"/>
        <v>#N/A</v>
      </c>
      <c r="P125" s="35" t="e">
        <f t="shared" ca="1" si="5"/>
        <v>#N/A</v>
      </c>
    </row>
    <row r="126" spans="1:16" x14ac:dyDescent="0.25">
      <c r="E126" s="36"/>
      <c r="G126" s="36"/>
      <c r="H126" s="37"/>
      <c r="I126" s="36"/>
      <c r="J126" s="38">
        <f t="shared" si="6"/>
        <v>0</v>
      </c>
      <c r="K126" s="38" t="str">
        <f t="shared" si="7"/>
        <v>New</v>
      </c>
      <c r="L126" s="39" t="e">
        <f>DATE("20"&amp;MID(B126,8,2),VLOOKUP(MID(B126,4,3),Months!A:B,2,FALSE),LEFT(I126,2))</f>
        <v>#N/A</v>
      </c>
      <c r="M126" s="39" t="e">
        <f t="shared" si="8"/>
        <v>#N/A</v>
      </c>
      <c r="N126" s="40" t="e">
        <f t="shared" ca="1" si="9"/>
        <v>#N/A</v>
      </c>
      <c r="P126" s="35" t="e">
        <f t="shared" ca="1" si="5"/>
        <v>#N/A</v>
      </c>
    </row>
    <row r="127" spans="1:16" x14ac:dyDescent="0.25">
      <c r="E127" s="36"/>
      <c r="G127" s="36"/>
      <c r="H127" s="37"/>
      <c r="I127" s="36"/>
      <c r="J127" s="38">
        <f t="shared" si="6"/>
        <v>0</v>
      </c>
      <c r="K127" s="38" t="str">
        <f t="shared" si="7"/>
        <v>New</v>
      </c>
      <c r="L127" s="39" t="e">
        <f>DATE("20"&amp;MID(B127,8,2),VLOOKUP(MID(B127,4,3),Months!A:B,2,FALSE),LEFT(I127,2))</f>
        <v>#N/A</v>
      </c>
      <c r="M127" s="39" t="e">
        <f t="shared" si="8"/>
        <v>#N/A</v>
      </c>
      <c r="N127" s="40" t="e">
        <f t="shared" ca="1" si="9"/>
        <v>#N/A</v>
      </c>
      <c r="P127" s="35" t="e">
        <f t="shared" ca="1" si="5"/>
        <v>#N/A</v>
      </c>
    </row>
    <row r="128" spans="1:16" x14ac:dyDescent="0.25">
      <c r="E128" s="36"/>
      <c r="G128" s="36"/>
      <c r="H128" s="37"/>
      <c r="I128" s="36"/>
      <c r="J128" s="38">
        <f t="shared" si="6"/>
        <v>0</v>
      </c>
      <c r="K128" s="38" t="str">
        <f t="shared" si="7"/>
        <v>New</v>
      </c>
      <c r="L128" s="39" t="e">
        <f>DATE("20"&amp;MID(B128,8,2),VLOOKUP(MID(B128,4,3),Months!A:B,2,FALSE),LEFT(I128,2))</f>
        <v>#N/A</v>
      </c>
      <c r="M128" s="39" t="e">
        <f t="shared" si="8"/>
        <v>#N/A</v>
      </c>
      <c r="N128" s="40" t="e">
        <f t="shared" ca="1" si="9"/>
        <v>#N/A</v>
      </c>
      <c r="P128" s="35" t="e">
        <f t="shared" ca="1" si="5"/>
        <v>#N/A</v>
      </c>
    </row>
    <row r="129" spans="5:16" x14ac:dyDescent="0.25">
      <c r="E129" s="36"/>
      <c r="G129" s="36"/>
      <c r="H129" s="37"/>
      <c r="I129" s="36"/>
      <c r="J129" s="38">
        <f t="shared" si="6"/>
        <v>0</v>
      </c>
      <c r="K129" s="38" t="str">
        <f t="shared" si="7"/>
        <v>New</v>
      </c>
      <c r="L129" s="39" t="e">
        <f>DATE("20"&amp;MID(B129,8,2),VLOOKUP(MID(B129,4,3),Months!A:B,2,FALSE),LEFT(I129,2))</f>
        <v>#N/A</v>
      </c>
      <c r="M129" s="39" t="e">
        <f t="shared" si="8"/>
        <v>#N/A</v>
      </c>
      <c r="N129" s="40" t="e">
        <f t="shared" ca="1" si="9"/>
        <v>#N/A</v>
      </c>
      <c r="P129" s="35" t="e">
        <f t="shared" ref="P129:P192" ca="1" si="10">D129&amp;E129&amp;K129&amp;N129</f>
        <v>#N/A</v>
      </c>
    </row>
    <row r="130" spans="5:16" x14ac:dyDescent="0.25">
      <c r="E130" s="36"/>
      <c r="G130" s="36"/>
      <c r="H130" s="37"/>
      <c r="I130" s="36"/>
      <c r="J130" s="38">
        <f t="shared" ref="J130:J193" si="11">VALUE(I130)</f>
        <v>0</v>
      </c>
      <c r="K130" s="38" t="str">
        <f t="shared" ref="K130:K193" si="12">IF(J130=0,"New","Old")</f>
        <v>New</v>
      </c>
      <c r="L130" s="39" t="e">
        <f>DATE("20"&amp;MID(B130,8,2),VLOOKUP(MID(B130,4,3),Months!A:B,2,FALSE),LEFT(I130,2))</f>
        <v>#N/A</v>
      </c>
      <c r="M130" s="39" t="e">
        <f t="shared" ref="M130:M193" si="13">L130+45</f>
        <v>#N/A</v>
      </c>
      <c r="N130" s="40" t="e">
        <f t="shared" ref="N130:N193" ca="1" si="14">IF(NOW()&gt;M130,"Overdue",IF(M130-NOW()&lt;$O$1,"Approaching","Future"))</f>
        <v>#N/A</v>
      </c>
      <c r="P130" s="35" t="e">
        <f t="shared" ca="1" si="10"/>
        <v>#N/A</v>
      </c>
    </row>
    <row r="131" spans="5:16" x14ac:dyDescent="0.25">
      <c r="E131" s="36"/>
      <c r="G131" s="36"/>
      <c r="H131" s="37"/>
      <c r="I131" s="36"/>
      <c r="J131" s="38">
        <f t="shared" si="11"/>
        <v>0</v>
      </c>
      <c r="K131" s="38" t="str">
        <f t="shared" si="12"/>
        <v>New</v>
      </c>
      <c r="L131" s="39" t="e">
        <f>DATE("20"&amp;MID(B131,8,2),VLOOKUP(MID(B131,4,3),Months!A:B,2,FALSE),LEFT(I131,2))</f>
        <v>#N/A</v>
      </c>
      <c r="M131" s="39" t="e">
        <f t="shared" si="13"/>
        <v>#N/A</v>
      </c>
      <c r="N131" s="40" t="e">
        <f t="shared" ca="1" si="14"/>
        <v>#N/A</v>
      </c>
      <c r="P131" s="35" t="e">
        <f t="shared" ca="1" si="10"/>
        <v>#N/A</v>
      </c>
    </row>
    <row r="132" spans="5:16" x14ac:dyDescent="0.25">
      <c r="E132" s="36"/>
      <c r="G132" s="36"/>
      <c r="H132" s="37"/>
      <c r="I132" s="36"/>
      <c r="J132" s="38">
        <f t="shared" si="11"/>
        <v>0</v>
      </c>
      <c r="K132" s="38" t="str">
        <f t="shared" si="12"/>
        <v>New</v>
      </c>
      <c r="L132" s="39" t="e">
        <f>DATE("20"&amp;MID(B132,8,2),VLOOKUP(MID(B132,4,3),Months!A:B,2,FALSE),LEFT(I132,2))</f>
        <v>#N/A</v>
      </c>
      <c r="M132" s="39" t="e">
        <f t="shared" si="13"/>
        <v>#N/A</v>
      </c>
      <c r="N132" s="40" t="e">
        <f t="shared" ca="1" si="14"/>
        <v>#N/A</v>
      </c>
      <c r="P132" s="35" t="e">
        <f t="shared" ca="1" si="10"/>
        <v>#N/A</v>
      </c>
    </row>
    <row r="133" spans="5:16" x14ac:dyDescent="0.25">
      <c r="E133" s="36"/>
      <c r="G133" s="36"/>
      <c r="H133" s="37"/>
      <c r="I133" s="36"/>
      <c r="J133" s="38">
        <f t="shared" si="11"/>
        <v>0</v>
      </c>
      <c r="K133" s="38" t="str">
        <f t="shared" si="12"/>
        <v>New</v>
      </c>
      <c r="L133" s="39" t="e">
        <f>DATE("20"&amp;MID(B133,8,2),VLOOKUP(MID(B133,4,3),Months!A:B,2,FALSE),LEFT(I133,2))</f>
        <v>#N/A</v>
      </c>
      <c r="M133" s="39" t="e">
        <f t="shared" si="13"/>
        <v>#N/A</v>
      </c>
      <c r="N133" s="40" t="e">
        <f t="shared" ca="1" si="14"/>
        <v>#N/A</v>
      </c>
      <c r="P133" s="35" t="e">
        <f t="shared" ca="1" si="10"/>
        <v>#N/A</v>
      </c>
    </row>
    <row r="134" spans="5:16" x14ac:dyDescent="0.25">
      <c r="E134" s="36"/>
      <c r="G134" s="36"/>
      <c r="H134" s="37"/>
      <c r="I134" s="36"/>
      <c r="J134" s="38">
        <f t="shared" si="11"/>
        <v>0</v>
      </c>
      <c r="K134" s="38" t="str">
        <f t="shared" si="12"/>
        <v>New</v>
      </c>
      <c r="L134" s="39" t="e">
        <f>DATE("20"&amp;MID(B134,8,2),VLOOKUP(MID(B134,4,3),Months!A:B,2,FALSE),LEFT(I134,2))</f>
        <v>#N/A</v>
      </c>
      <c r="M134" s="39" t="e">
        <f t="shared" si="13"/>
        <v>#N/A</v>
      </c>
      <c r="N134" s="40" t="e">
        <f t="shared" ca="1" si="14"/>
        <v>#N/A</v>
      </c>
      <c r="P134" s="35" t="e">
        <f t="shared" ca="1" si="10"/>
        <v>#N/A</v>
      </c>
    </row>
    <row r="135" spans="5:16" x14ac:dyDescent="0.25">
      <c r="E135" s="36"/>
      <c r="G135" s="36"/>
      <c r="H135" s="37"/>
      <c r="I135" s="36"/>
      <c r="J135" s="38">
        <f t="shared" si="11"/>
        <v>0</v>
      </c>
      <c r="K135" s="38" t="str">
        <f t="shared" si="12"/>
        <v>New</v>
      </c>
      <c r="L135" s="39" t="e">
        <f>DATE("20"&amp;MID(B135,8,2),VLOOKUP(MID(B135,4,3),Months!A:B,2,FALSE),LEFT(I135,2))</f>
        <v>#N/A</v>
      </c>
      <c r="M135" s="39" t="e">
        <f t="shared" si="13"/>
        <v>#N/A</v>
      </c>
      <c r="N135" s="40" t="e">
        <f t="shared" ca="1" si="14"/>
        <v>#N/A</v>
      </c>
      <c r="P135" s="35" t="e">
        <f t="shared" ca="1" si="10"/>
        <v>#N/A</v>
      </c>
    </row>
    <row r="136" spans="5:16" x14ac:dyDescent="0.25">
      <c r="E136" s="36"/>
      <c r="G136" s="36"/>
      <c r="H136" s="37"/>
      <c r="I136" s="36"/>
      <c r="J136" s="38">
        <f t="shared" si="11"/>
        <v>0</v>
      </c>
      <c r="K136" s="38" t="str">
        <f t="shared" si="12"/>
        <v>New</v>
      </c>
      <c r="L136" s="39" t="e">
        <f>DATE("20"&amp;MID(B136,8,2),VLOOKUP(MID(B136,4,3),Months!A:B,2,FALSE),LEFT(I136,2))</f>
        <v>#N/A</v>
      </c>
      <c r="M136" s="39" t="e">
        <f t="shared" si="13"/>
        <v>#N/A</v>
      </c>
      <c r="N136" s="40" t="e">
        <f t="shared" ca="1" si="14"/>
        <v>#N/A</v>
      </c>
      <c r="P136" s="35" t="e">
        <f t="shared" ca="1" si="10"/>
        <v>#N/A</v>
      </c>
    </row>
    <row r="137" spans="5:16" x14ac:dyDescent="0.25">
      <c r="E137" s="36"/>
      <c r="G137" s="36"/>
      <c r="H137" s="37"/>
      <c r="I137" s="36"/>
      <c r="J137" s="38">
        <f t="shared" si="11"/>
        <v>0</v>
      </c>
      <c r="K137" s="38" t="str">
        <f t="shared" si="12"/>
        <v>New</v>
      </c>
      <c r="L137" s="39" t="e">
        <f>DATE("20"&amp;MID(B137,8,2),VLOOKUP(MID(B137,4,3),Months!A:B,2,FALSE),LEFT(I137,2))</f>
        <v>#N/A</v>
      </c>
      <c r="M137" s="39" t="e">
        <f t="shared" si="13"/>
        <v>#N/A</v>
      </c>
      <c r="N137" s="40" t="e">
        <f t="shared" ca="1" si="14"/>
        <v>#N/A</v>
      </c>
      <c r="P137" s="35" t="e">
        <f t="shared" ca="1" si="10"/>
        <v>#N/A</v>
      </c>
    </row>
    <row r="138" spans="5:16" x14ac:dyDescent="0.25">
      <c r="E138" s="36"/>
      <c r="G138" s="36"/>
      <c r="H138" s="37"/>
      <c r="I138" s="36"/>
      <c r="J138" s="38">
        <f t="shared" si="11"/>
        <v>0</v>
      </c>
      <c r="K138" s="38" t="str">
        <f t="shared" si="12"/>
        <v>New</v>
      </c>
      <c r="L138" s="39" t="e">
        <f>DATE("20"&amp;MID(B138,8,2),VLOOKUP(MID(B138,4,3),Months!A:B,2,FALSE),LEFT(I138,2))</f>
        <v>#N/A</v>
      </c>
      <c r="M138" s="39" t="e">
        <f t="shared" si="13"/>
        <v>#N/A</v>
      </c>
      <c r="N138" s="40" t="e">
        <f t="shared" ca="1" si="14"/>
        <v>#N/A</v>
      </c>
      <c r="P138" s="35" t="e">
        <f t="shared" ca="1" si="10"/>
        <v>#N/A</v>
      </c>
    </row>
    <row r="139" spans="5:16" x14ac:dyDescent="0.25">
      <c r="E139" s="36"/>
      <c r="G139" s="36"/>
      <c r="H139" s="37"/>
      <c r="I139" s="36"/>
      <c r="J139" s="38">
        <f t="shared" si="11"/>
        <v>0</v>
      </c>
      <c r="K139" s="38" t="str">
        <f t="shared" si="12"/>
        <v>New</v>
      </c>
      <c r="L139" s="39" t="e">
        <f>DATE("20"&amp;MID(B139,8,2),VLOOKUP(MID(B139,4,3),Months!A:B,2,FALSE),LEFT(I139,2))</f>
        <v>#N/A</v>
      </c>
      <c r="M139" s="39" t="e">
        <f t="shared" si="13"/>
        <v>#N/A</v>
      </c>
      <c r="N139" s="40" t="e">
        <f t="shared" ca="1" si="14"/>
        <v>#N/A</v>
      </c>
      <c r="P139" s="35" t="e">
        <f t="shared" ca="1" si="10"/>
        <v>#N/A</v>
      </c>
    </row>
    <row r="140" spans="5:16" x14ac:dyDescent="0.25">
      <c r="E140" s="36"/>
      <c r="G140" s="36"/>
      <c r="H140" s="37"/>
      <c r="I140" s="36"/>
      <c r="J140" s="38">
        <f t="shared" si="11"/>
        <v>0</v>
      </c>
      <c r="K140" s="38" t="str">
        <f t="shared" si="12"/>
        <v>New</v>
      </c>
      <c r="L140" s="39" t="e">
        <f>DATE("20"&amp;MID(B140,8,2),VLOOKUP(MID(B140,4,3),Months!A:B,2,FALSE),LEFT(I140,2))</f>
        <v>#N/A</v>
      </c>
      <c r="M140" s="39" t="e">
        <f t="shared" si="13"/>
        <v>#N/A</v>
      </c>
      <c r="N140" s="40" t="e">
        <f t="shared" ca="1" si="14"/>
        <v>#N/A</v>
      </c>
      <c r="P140" s="35" t="e">
        <f t="shared" ca="1" si="10"/>
        <v>#N/A</v>
      </c>
    </row>
    <row r="141" spans="5:16" x14ac:dyDescent="0.25">
      <c r="E141" s="36"/>
      <c r="G141" s="36"/>
      <c r="H141" s="37"/>
      <c r="I141" s="36"/>
      <c r="J141" s="38">
        <f t="shared" si="11"/>
        <v>0</v>
      </c>
      <c r="K141" s="38" t="str">
        <f t="shared" si="12"/>
        <v>New</v>
      </c>
      <c r="L141" s="39" t="e">
        <f>DATE("20"&amp;MID(B141,8,2),VLOOKUP(MID(B141,4,3),Months!A:B,2,FALSE),LEFT(I141,2))</f>
        <v>#N/A</v>
      </c>
      <c r="M141" s="39" t="e">
        <f t="shared" si="13"/>
        <v>#N/A</v>
      </c>
      <c r="N141" s="40" t="e">
        <f t="shared" ca="1" si="14"/>
        <v>#N/A</v>
      </c>
      <c r="P141" s="35" t="e">
        <f t="shared" ca="1" si="10"/>
        <v>#N/A</v>
      </c>
    </row>
    <row r="142" spans="5:16" x14ac:dyDescent="0.25">
      <c r="E142" s="36"/>
      <c r="G142" s="36"/>
      <c r="H142" s="37"/>
      <c r="I142" s="36"/>
      <c r="J142" s="38">
        <f t="shared" si="11"/>
        <v>0</v>
      </c>
      <c r="K142" s="38" t="str">
        <f t="shared" si="12"/>
        <v>New</v>
      </c>
      <c r="L142" s="39" t="e">
        <f>DATE("20"&amp;MID(B142,8,2),VLOOKUP(MID(B142,4,3),Months!A:B,2,FALSE),LEFT(I142,2))</f>
        <v>#N/A</v>
      </c>
      <c r="M142" s="39" t="e">
        <f t="shared" si="13"/>
        <v>#N/A</v>
      </c>
      <c r="N142" s="40" t="e">
        <f t="shared" ca="1" si="14"/>
        <v>#N/A</v>
      </c>
      <c r="P142" s="35" t="e">
        <f t="shared" ca="1" si="10"/>
        <v>#N/A</v>
      </c>
    </row>
    <row r="143" spans="5:16" x14ac:dyDescent="0.25">
      <c r="E143" s="36"/>
      <c r="G143" s="36"/>
      <c r="H143" s="37"/>
      <c r="I143" s="36"/>
      <c r="J143" s="38">
        <f t="shared" si="11"/>
        <v>0</v>
      </c>
      <c r="K143" s="38" t="str">
        <f t="shared" si="12"/>
        <v>New</v>
      </c>
      <c r="L143" s="39" t="e">
        <f>DATE("20"&amp;MID(B143,8,2),VLOOKUP(MID(B143,4,3),Months!A:B,2,FALSE),LEFT(I143,2))</f>
        <v>#N/A</v>
      </c>
      <c r="M143" s="39" t="e">
        <f t="shared" si="13"/>
        <v>#N/A</v>
      </c>
      <c r="N143" s="40" t="e">
        <f t="shared" ca="1" si="14"/>
        <v>#N/A</v>
      </c>
      <c r="P143" s="35" t="e">
        <f t="shared" ca="1" si="10"/>
        <v>#N/A</v>
      </c>
    </row>
    <row r="144" spans="5:16" x14ac:dyDescent="0.25">
      <c r="E144" s="36"/>
      <c r="G144" s="36"/>
      <c r="H144" s="37"/>
      <c r="I144" s="36"/>
      <c r="J144" s="38">
        <f t="shared" si="11"/>
        <v>0</v>
      </c>
      <c r="K144" s="38" t="str">
        <f t="shared" si="12"/>
        <v>New</v>
      </c>
      <c r="L144" s="39" t="e">
        <f>DATE("20"&amp;MID(B144,8,2),VLOOKUP(MID(B144,4,3),Months!A:B,2,FALSE),LEFT(I144,2))</f>
        <v>#N/A</v>
      </c>
      <c r="M144" s="39" t="e">
        <f t="shared" si="13"/>
        <v>#N/A</v>
      </c>
      <c r="N144" s="40" t="e">
        <f t="shared" ca="1" si="14"/>
        <v>#N/A</v>
      </c>
      <c r="P144" s="35" t="e">
        <f t="shared" ca="1" si="10"/>
        <v>#N/A</v>
      </c>
    </row>
    <row r="145" spans="1:16" x14ac:dyDescent="0.25">
      <c r="E145" s="36"/>
      <c r="G145" s="36"/>
      <c r="H145" s="37"/>
      <c r="I145" s="36"/>
      <c r="J145" s="38">
        <f t="shared" si="11"/>
        <v>0</v>
      </c>
      <c r="K145" s="38" t="str">
        <f t="shared" si="12"/>
        <v>New</v>
      </c>
      <c r="L145" s="39" t="e">
        <f>DATE("20"&amp;MID(B145,8,2),VLOOKUP(MID(B145,4,3),Months!A:B,2,FALSE),LEFT(I145,2))</f>
        <v>#N/A</v>
      </c>
      <c r="M145" s="39" t="e">
        <f t="shared" si="13"/>
        <v>#N/A</v>
      </c>
      <c r="N145" s="40" t="e">
        <f t="shared" ca="1" si="14"/>
        <v>#N/A</v>
      </c>
      <c r="P145" s="35" t="e">
        <f t="shared" ca="1" si="10"/>
        <v>#N/A</v>
      </c>
    </row>
    <row r="146" spans="1:16" x14ac:dyDescent="0.25">
      <c r="E146" s="36"/>
      <c r="G146" s="36"/>
      <c r="H146" s="37"/>
      <c r="I146" s="36"/>
      <c r="J146" s="38">
        <f t="shared" si="11"/>
        <v>0</v>
      </c>
      <c r="K146" s="38" t="str">
        <f t="shared" si="12"/>
        <v>New</v>
      </c>
      <c r="L146" s="39" t="e">
        <f>DATE("20"&amp;MID(B146,8,2),VLOOKUP(MID(B146,4,3),Months!A:B,2,FALSE),LEFT(I146,2))</f>
        <v>#N/A</v>
      </c>
      <c r="M146" s="39" t="e">
        <f t="shared" si="13"/>
        <v>#N/A</v>
      </c>
      <c r="N146" s="40" t="e">
        <f t="shared" ca="1" si="14"/>
        <v>#N/A</v>
      </c>
      <c r="P146" s="35" t="e">
        <f t="shared" ca="1" si="10"/>
        <v>#N/A</v>
      </c>
    </row>
    <row r="147" spans="1:16" x14ac:dyDescent="0.25">
      <c r="E147" s="36"/>
      <c r="G147" s="36"/>
      <c r="H147" s="37"/>
      <c r="I147" s="36"/>
      <c r="J147" s="38">
        <f t="shared" si="11"/>
        <v>0</v>
      </c>
      <c r="K147" s="38" t="str">
        <f t="shared" si="12"/>
        <v>New</v>
      </c>
      <c r="L147" s="39" t="e">
        <f>DATE("20"&amp;MID(B147,8,2),VLOOKUP(MID(B147,4,3),Months!A:B,2,FALSE),LEFT(I147,2))</f>
        <v>#N/A</v>
      </c>
      <c r="M147" s="39" t="e">
        <f t="shared" si="13"/>
        <v>#N/A</v>
      </c>
      <c r="N147" s="40" t="e">
        <f t="shared" ca="1" si="14"/>
        <v>#N/A</v>
      </c>
      <c r="P147" s="35" t="e">
        <f t="shared" ca="1" si="10"/>
        <v>#N/A</v>
      </c>
    </row>
    <row r="148" spans="1:16" x14ac:dyDescent="0.25">
      <c r="E148" s="36"/>
      <c r="G148" s="36"/>
      <c r="H148" s="37"/>
      <c r="I148" s="36"/>
      <c r="J148" s="38">
        <f t="shared" si="11"/>
        <v>0</v>
      </c>
      <c r="K148" s="38" t="str">
        <f t="shared" si="12"/>
        <v>New</v>
      </c>
      <c r="L148" s="39" t="e">
        <f>DATE("20"&amp;MID(B148,8,2),VLOOKUP(MID(B148,4,3),Months!A:B,2,FALSE),LEFT(I148,2))</f>
        <v>#N/A</v>
      </c>
      <c r="M148" s="39" t="e">
        <f t="shared" si="13"/>
        <v>#N/A</v>
      </c>
      <c r="N148" s="40" t="e">
        <f t="shared" ca="1" si="14"/>
        <v>#N/A</v>
      </c>
      <c r="P148" s="35" t="e">
        <f t="shared" ca="1" si="10"/>
        <v>#N/A</v>
      </c>
    </row>
    <row r="149" spans="1:16" x14ac:dyDescent="0.25">
      <c r="E149" s="36"/>
      <c r="G149" s="36"/>
      <c r="H149" s="37"/>
      <c r="I149" s="36"/>
      <c r="J149" s="38">
        <f t="shared" si="11"/>
        <v>0</v>
      </c>
      <c r="K149" s="38" t="str">
        <f t="shared" si="12"/>
        <v>New</v>
      </c>
      <c r="L149" s="39" t="e">
        <f>DATE("20"&amp;MID(B149,8,2),VLOOKUP(MID(B149,4,3),Months!A:B,2,FALSE),LEFT(I149,2))</f>
        <v>#N/A</v>
      </c>
      <c r="M149" s="39" t="e">
        <f t="shared" si="13"/>
        <v>#N/A</v>
      </c>
      <c r="N149" s="40" t="e">
        <f t="shared" ca="1" si="14"/>
        <v>#N/A</v>
      </c>
      <c r="P149" s="35" t="e">
        <f t="shared" ca="1" si="10"/>
        <v>#N/A</v>
      </c>
    </row>
    <row r="150" spans="1:16" x14ac:dyDescent="0.25">
      <c r="E150" s="36"/>
      <c r="G150" s="36"/>
      <c r="H150" s="37"/>
      <c r="I150" s="36"/>
      <c r="J150" s="38">
        <f t="shared" si="11"/>
        <v>0</v>
      </c>
      <c r="K150" s="38" t="str">
        <f t="shared" si="12"/>
        <v>New</v>
      </c>
      <c r="L150" s="39" t="e">
        <f>DATE("20"&amp;MID(B150,8,2),VLOOKUP(MID(B150,4,3),Months!A:B,2,FALSE),LEFT(I150,2))</f>
        <v>#N/A</v>
      </c>
      <c r="M150" s="39" t="e">
        <f t="shared" si="13"/>
        <v>#N/A</v>
      </c>
      <c r="N150" s="40" t="e">
        <f t="shared" ca="1" si="14"/>
        <v>#N/A</v>
      </c>
      <c r="P150" s="35" t="e">
        <f t="shared" ca="1" si="10"/>
        <v>#N/A</v>
      </c>
    </row>
    <row r="151" spans="1:16" x14ac:dyDescent="0.25">
      <c r="E151" s="36"/>
      <c r="G151" s="36"/>
      <c r="H151" s="37"/>
      <c r="I151" s="36"/>
      <c r="J151" s="38">
        <f t="shared" si="11"/>
        <v>0</v>
      </c>
      <c r="K151" s="38" t="str">
        <f t="shared" si="12"/>
        <v>New</v>
      </c>
      <c r="L151" s="39" t="e">
        <f>DATE("20"&amp;MID(B151,8,2),VLOOKUP(MID(B151,4,3),Months!A:B,2,FALSE),LEFT(I151,2))</f>
        <v>#N/A</v>
      </c>
      <c r="M151" s="39" t="e">
        <f t="shared" si="13"/>
        <v>#N/A</v>
      </c>
      <c r="N151" s="40" t="e">
        <f t="shared" ca="1" si="14"/>
        <v>#N/A</v>
      </c>
      <c r="P151" s="35" t="e">
        <f t="shared" ca="1" si="10"/>
        <v>#N/A</v>
      </c>
    </row>
    <row r="152" spans="1:16" x14ac:dyDescent="0.25">
      <c r="E152" s="36"/>
      <c r="G152" s="36"/>
      <c r="H152" s="37"/>
      <c r="I152" s="36"/>
      <c r="J152" s="38">
        <f t="shared" si="11"/>
        <v>0</v>
      </c>
      <c r="K152" s="38" t="str">
        <f t="shared" si="12"/>
        <v>New</v>
      </c>
      <c r="L152" s="39" t="e">
        <f>DATE("20"&amp;MID(B152,8,2),VLOOKUP(MID(B152,4,3),Months!A:B,2,FALSE),LEFT(I152,2))</f>
        <v>#N/A</v>
      </c>
      <c r="M152" s="39" t="e">
        <f t="shared" si="13"/>
        <v>#N/A</v>
      </c>
      <c r="N152" s="40" t="e">
        <f t="shared" ca="1" si="14"/>
        <v>#N/A</v>
      </c>
      <c r="P152" s="35" t="e">
        <f t="shared" ca="1" si="10"/>
        <v>#N/A</v>
      </c>
    </row>
    <row r="153" spans="1:16" x14ac:dyDescent="0.25">
      <c r="E153" s="36"/>
      <c r="G153" s="36"/>
      <c r="H153" s="37"/>
      <c r="I153" s="36"/>
      <c r="J153" s="38">
        <f t="shared" si="11"/>
        <v>0</v>
      </c>
      <c r="K153" s="38" t="str">
        <f t="shared" si="12"/>
        <v>New</v>
      </c>
      <c r="L153" s="39" t="e">
        <f>DATE("20"&amp;MID(B153,8,2),VLOOKUP(MID(B153,4,3),Months!A:B,2,FALSE),LEFT(I153,2))</f>
        <v>#N/A</v>
      </c>
      <c r="M153" s="39" t="e">
        <f t="shared" si="13"/>
        <v>#N/A</v>
      </c>
      <c r="N153" s="40" t="e">
        <f t="shared" ca="1" si="14"/>
        <v>#N/A</v>
      </c>
      <c r="P153" s="35" t="e">
        <f t="shared" ca="1" si="10"/>
        <v>#N/A</v>
      </c>
    </row>
    <row r="154" spans="1:16" x14ac:dyDescent="0.25">
      <c r="E154" s="36"/>
      <c r="G154" s="36"/>
      <c r="H154" s="37"/>
      <c r="I154" s="36"/>
      <c r="J154" s="38">
        <f t="shared" si="11"/>
        <v>0</v>
      </c>
      <c r="K154" s="38" t="str">
        <f t="shared" si="12"/>
        <v>New</v>
      </c>
      <c r="L154" s="39" t="e">
        <f>DATE("20"&amp;MID(B154,8,2),VLOOKUP(MID(B154,4,3),Months!A:B,2,FALSE),LEFT(I154,2))</f>
        <v>#N/A</v>
      </c>
      <c r="M154" s="39" t="e">
        <f t="shared" si="13"/>
        <v>#N/A</v>
      </c>
      <c r="N154" s="40" t="e">
        <f t="shared" ca="1" si="14"/>
        <v>#N/A</v>
      </c>
      <c r="P154" s="35" t="e">
        <f t="shared" ca="1" si="10"/>
        <v>#N/A</v>
      </c>
    </row>
    <row r="155" spans="1:16" x14ac:dyDescent="0.25">
      <c r="E155" s="36"/>
      <c r="G155" s="36"/>
      <c r="H155" s="37"/>
      <c r="I155" s="36"/>
      <c r="J155" s="38">
        <f t="shared" si="11"/>
        <v>0</v>
      </c>
      <c r="K155" s="38" t="str">
        <f t="shared" si="12"/>
        <v>New</v>
      </c>
      <c r="L155" s="39" t="e">
        <f>DATE("20"&amp;MID(B155,8,2),VLOOKUP(MID(B155,4,3),Months!A:B,2,FALSE),LEFT(I155,2))</f>
        <v>#N/A</v>
      </c>
      <c r="M155" s="39" t="e">
        <f t="shared" si="13"/>
        <v>#N/A</v>
      </c>
      <c r="N155" s="40" t="e">
        <f t="shared" ca="1" si="14"/>
        <v>#N/A</v>
      </c>
      <c r="P155" s="35" t="e">
        <f t="shared" ca="1" si="10"/>
        <v>#N/A</v>
      </c>
    </row>
    <row r="156" spans="1:16" x14ac:dyDescent="0.25">
      <c r="E156" s="36"/>
      <c r="G156" s="36"/>
      <c r="H156" s="37"/>
      <c r="I156" s="36"/>
      <c r="J156" s="38">
        <f t="shared" si="11"/>
        <v>0</v>
      </c>
      <c r="K156" s="38" t="str">
        <f t="shared" si="12"/>
        <v>New</v>
      </c>
      <c r="L156" s="39" t="e">
        <f>DATE("20"&amp;MID(B156,8,2),VLOOKUP(MID(B156,4,3),Months!A:B,2,FALSE),LEFT(I156,2))</f>
        <v>#N/A</v>
      </c>
      <c r="M156" s="39" t="e">
        <f t="shared" si="13"/>
        <v>#N/A</v>
      </c>
      <c r="N156" s="40" t="e">
        <f t="shared" ca="1" si="14"/>
        <v>#N/A</v>
      </c>
      <c r="P156" s="35" t="e">
        <f t="shared" ca="1" si="10"/>
        <v>#N/A</v>
      </c>
    </row>
    <row r="157" spans="1:16" s="47" customFormat="1" x14ac:dyDescent="0.25">
      <c r="A157" s="41"/>
      <c r="B157" s="41"/>
      <c r="C157" s="41"/>
      <c r="D157" s="41"/>
      <c r="E157" s="42"/>
      <c r="F157" s="41"/>
      <c r="G157" s="42"/>
      <c r="H157" s="43"/>
      <c r="I157" s="42"/>
      <c r="J157" s="44">
        <f t="shared" si="11"/>
        <v>0</v>
      </c>
      <c r="K157" s="44" t="str">
        <f t="shared" si="12"/>
        <v>New</v>
      </c>
      <c r="L157" s="45" t="e">
        <f>DATE("20"&amp;MID(B157,8,2),VLOOKUP(MID(B157,4,3),Months!A:B,2,FALSE),LEFT(I157,2))</f>
        <v>#N/A</v>
      </c>
      <c r="M157" s="45" t="e">
        <f t="shared" si="13"/>
        <v>#N/A</v>
      </c>
      <c r="N157" s="46" t="e">
        <f t="shared" ca="1" si="14"/>
        <v>#N/A</v>
      </c>
      <c r="P157" s="47" t="e">
        <f t="shared" ca="1" si="10"/>
        <v>#N/A</v>
      </c>
    </row>
    <row r="158" spans="1:16" s="47" customFormat="1" x14ac:dyDescent="0.25">
      <c r="A158" s="41"/>
      <c r="B158" s="41"/>
      <c r="C158" s="41"/>
      <c r="D158" s="41"/>
      <c r="E158" s="42"/>
      <c r="F158" s="41"/>
      <c r="G158" s="42"/>
      <c r="H158" s="43"/>
      <c r="I158" s="42"/>
      <c r="J158" s="44">
        <f t="shared" si="11"/>
        <v>0</v>
      </c>
      <c r="K158" s="44" t="str">
        <f t="shared" si="12"/>
        <v>New</v>
      </c>
      <c r="L158" s="45" t="e">
        <f>DATE("20"&amp;MID(B158,8,2),VLOOKUP(MID(B158,4,3),Months!A:B,2,FALSE),LEFT(I158,2))</f>
        <v>#N/A</v>
      </c>
      <c r="M158" s="45" t="e">
        <f t="shared" si="13"/>
        <v>#N/A</v>
      </c>
      <c r="N158" s="46" t="e">
        <f t="shared" ca="1" si="14"/>
        <v>#N/A</v>
      </c>
      <c r="P158" s="47" t="e">
        <f t="shared" ca="1" si="10"/>
        <v>#N/A</v>
      </c>
    </row>
    <row r="159" spans="1:16" x14ac:dyDescent="0.25">
      <c r="E159" s="36"/>
      <c r="G159" s="36"/>
      <c r="H159" s="37"/>
      <c r="I159" s="36"/>
      <c r="J159" s="38">
        <f t="shared" si="11"/>
        <v>0</v>
      </c>
      <c r="K159" s="38" t="str">
        <f t="shared" si="12"/>
        <v>New</v>
      </c>
      <c r="L159" s="39" t="e">
        <f>DATE("20"&amp;MID(B159,8,2),VLOOKUP(MID(B159,4,3),Months!A:B,2,FALSE),LEFT(I159,2))</f>
        <v>#N/A</v>
      </c>
      <c r="M159" s="39" t="e">
        <f t="shared" si="13"/>
        <v>#N/A</v>
      </c>
      <c r="N159" s="40" t="e">
        <f t="shared" ca="1" si="14"/>
        <v>#N/A</v>
      </c>
      <c r="P159" s="35" t="e">
        <f t="shared" ca="1" si="10"/>
        <v>#N/A</v>
      </c>
    </row>
    <row r="160" spans="1:16" x14ac:dyDescent="0.25">
      <c r="E160" s="36"/>
      <c r="G160" s="36"/>
      <c r="H160" s="37"/>
      <c r="I160" s="36"/>
      <c r="J160" s="38">
        <f t="shared" si="11"/>
        <v>0</v>
      </c>
      <c r="K160" s="38" t="str">
        <f t="shared" si="12"/>
        <v>New</v>
      </c>
      <c r="L160" s="39" t="e">
        <f>DATE("20"&amp;MID(B160,8,2),VLOOKUP(MID(B160,4,3),Months!A:B,2,FALSE),LEFT(I160,2))</f>
        <v>#N/A</v>
      </c>
      <c r="M160" s="39" t="e">
        <f t="shared" si="13"/>
        <v>#N/A</v>
      </c>
      <c r="N160" s="40" t="e">
        <f t="shared" ca="1" si="14"/>
        <v>#N/A</v>
      </c>
      <c r="P160" s="35" t="e">
        <f t="shared" ca="1" si="10"/>
        <v>#N/A</v>
      </c>
    </row>
    <row r="161" spans="5:16" x14ac:dyDescent="0.25">
      <c r="E161" s="36"/>
      <c r="G161" s="36"/>
      <c r="H161" s="37"/>
      <c r="I161" s="36"/>
      <c r="J161" s="38">
        <f t="shared" si="11"/>
        <v>0</v>
      </c>
      <c r="K161" s="38" t="str">
        <f t="shared" si="12"/>
        <v>New</v>
      </c>
      <c r="L161" s="39" t="e">
        <f>DATE("20"&amp;MID(B161,8,2),VLOOKUP(MID(B161,4,3),Months!A:B,2,FALSE),LEFT(I161,2))</f>
        <v>#N/A</v>
      </c>
      <c r="M161" s="39" t="e">
        <f t="shared" si="13"/>
        <v>#N/A</v>
      </c>
      <c r="N161" s="40" t="e">
        <f t="shared" ca="1" si="14"/>
        <v>#N/A</v>
      </c>
      <c r="P161" s="35" t="e">
        <f t="shared" ca="1" si="10"/>
        <v>#N/A</v>
      </c>
    </row>
    <row r="162" spans="5:16" x14ac:dyDescent="0.25">
      <c r="E162" s="36"/>
      <c r="G162" s="36"/>
      <c r="H162" s="37"/>
      <c r="I162" s="36"/>
      <c r="J162" s="38">
        <f t="shared" si="11"/>
        <v>0</v>
      </c>
      <c r="K162" s="38" t="str">
        <f t="shared" si="12"/>
        <v>New</v>
      </c>
      <c r="L162" s="39" t="e">
        <f>DATE("20"&amp;MID(B162,8,2),VLOOKUP(MID(B162,4,3),Months!A:B,2,FALSE),LEFT(I162,2))</f>
        <v>#N/A</v>
      </c>
      <c r="M162" s="39" t="e">
        <f t="shared" si="13"/>
        <v>#N/A</v>
      </c>
      <c r="N162" s="40" t="e">
        <f t="shared" ca="1" si="14"/>
        <v>#N/A</v>
      </c>
      <c r="P162" s="35" t="e">
        <f t="shared" ca="1" si="10"/>
        <v>#N/A</v>
      </c>
    </row>
    <row r="163" spans="5:16" x14ac:dyDescent="0.25">
      <c r="E163" s="36"/>
      <c r="G163" s="36"/>
      <c r="H163" s="37"/>
      <c r="I163" s="36"/>
      <c r="J163" s="38">
        <f t="shared" si="11"/>
        <v>0</v>
      </c>
      <c r="K163" s="38" t="str">
        <f t="shared" si="12"/>
        <v>New</v>
      </c>
      <c r="L163" s="39" t="e">
        <f>DATE("20"&amp;MID(B163,8,2),VLOOKUP(MID(B163,4,3),Months!A:B,2,FALSE),LEFT(I163,2))</f>
        <v>#N/A</v>
      </c>
      <c r="M163" s="39" t="e">
        <f t="shared" si="13"/>
        <v>#N/A</v>
      </c>
      <c r="N163" s="40" t="e">
        <f t="shared" ca="1" si="14"/>
        <v>#N/A</v>
      </c>
      <c r="P163" s="35" t="e">
        <f t="shared" ca="1" si="10"/>
        <v>#N/A</v>
      </c>
    </row>
    <row r="164" spans="5:16" x14ac:dyDescent="0.25">
      <c r="E164" s="36"/>
      <c r="G164" s="36"/>
      <c r="H164" s="37"/>
      <c r="I164" s="36"/>
      <c r="J164" s="38">
        <f t="shared" si="11"/>
        <v>0</v>
      </c>
      <c r="K164" s="38" t="str">
        <f t="shared" si="12"/>
        <v>New</v>
      </c>
      <c r="L164" s="39" t="e">
        <f>DATE("20"&amp;MID(B164,8,2),VLOOKUP(MID(B164,4,3),Months!A:B,2,FALSE),LEFT(I164,2))</f>
        <v>#N/A</v>
      </c>
      <c r="M164" s="39" t="e">
        <f t="shared" si="13"/>
        <v>#N/A</v>
      </c>
      <c r="N164" s="40" t="e">
        <f t="shared" ca="1" si="14"/>
        <v>#N/A</v>
      </c>
      <c r="P164" s="35" t="e">
        <f t="shared" ca="1" si="10"/>
        <v>#N/A</v>
      </c>
    </row>
    <row r="165" spans="5:16" x14ac:dyDescent="0.25">
      <c r="E165" s="36"/>
      <c r="G165" s="36"/>
      <c r="H165" s="37"/>
      <c r="I165" s="36"/>
      <c r="J165" s="38">
        <f t="shared" si="11"/>
        <v>0</v>
      </c>
      <c r="K165" s="38" t="str">
        <f t="shared" si="12"/>
        <v>New</v>
      </c>
      <c r="L165" s="39" t="e">
        <f>DATE("20"&amp;MID(B165,8,2),VLOOKUP(MID(B165,4,3),Months!A:B,2,FALSE),LEFT(I165,2))</f>
        <v>#N/A</v>
      </c>
      <c r="M165" s="39" t="e">
        <f t="shared" si="13"/>
        <v>#N/A</v>
      </c>
      <c r="N165" s="40" t="e">
        <f t="shared" ca="1" si="14"/>
        <v>#N/A</v>
      </c>
      <c r="P165" s="35" t="e">
        <f t="shared" ca="1" si="10"/>
        <v>#N/A</v>
      </c>
    </row>
    <row r="166" spans="5:16" x14ac:dyDescent="0.25">
      <c r="E166" s="36"/>
      <c r="G166" s="36"/>
      <c r="H166" s="37"/>
      <c r="I166" s="36"/>
      <c r="J166" s="38">
        <f t="shared" si="11"/>
        <v>0</v>
      </c>
      <c r="K166" s="38" t="str">
        <f t="shared" si="12"/>
        <v>New</v>
      </c>
      <c r="L166" s="39" t="e">
        <f>DATE("20"&amp;MID(B166,8,2),VLOOKUP(MID(B166,4,3),Months!A:B,2,FALSE),LEFT(I166,2))</f>
        <v>#N/A</v>
      </c>
      <c r="M166" s="39" t="e">
        <f t="shared" si="13"/>
        <v>#N/A</v>
      </c>
      <c r="N166" s="40" t="e">
        <f t="shared" ca="1" si="14"/>
        <v>#N/A</v>
      </c>
      <c r="P166" s="35" t="e">
        <f t="shared" ca="1" si="10"/>
        <v>#N/A</v>
      </c>
    </row>
    <row r="167" spans="5:16" x14ac:dyDescent="0.25">
      <c r="E167" s="36"/>
      <c r="G167" s="36"/>
      <c r="H167" s="37"/>
      <c r="I167" s="36"/>
      <c r="J167" s="38">
        <f t="shared" si="11"/>
        <v>0</v>
      </c>
      <c r="K167" s="38" t="str">
        <f t="shared" si="12"/>
        <v>New</v>
      </c>
      <c r="L167" s="39" t="e">
        <f>DATE("20"&amp;MID(B167,8,2),VLOOKUP(MID(B167,4,3),Months!A:B,2,FALSE),LEFT(I167,2))</f>
        <v>#N/A</v>
      </c>
      <c r="M167" s="39" t="e">
        <f t="shared" si="13"/>
        <v>#N/A</v>
      </c>
      <c r="N167" s="40" t="e">
        <f t="shared" ca="1" si="14"/>
        <v>#N/A</v>
      </c>
      <c r="P167" s="35" t="e">
        <f t="shared" ca="1" si="10"/>
        <v>#N/A</v>
      </c>
    </row>
    <row r="168" spans="5:16" x14ac:dyDescent="0.25">
      <c r="E168" s="36"/>
      <c r="G168" s="36"/>
      <c r="H168" s="37"/>
      <c r="I168" s="36"/>
      <c r="J168" s="38">
        <f t="shared" si="11"/>
        <v>0</v>
      </c>
      <c r="K168" s="38" t="str">
        <f t="shared" si="12"/>
        <v>New</v>
      </c>
      <c r="L168" s="39" t="e">
        <f>DATE("20"&amp;MID(B168,8,2),VLOOKUP(MID(B168,4,3),Months!A:B,2,FALSE),LEFT(I168,2))</f>
        <v>#N/A</v>
      </c>
      <c r="M168" s="39" t="e">
        <f t="shared" si="13"/>
        <v>#N/A</v>
      </c>
      <c r="N168" s="40" t="e">
        <f t="shared" ca="1" si="14"/>
        <v>#N/A</v>
      </c>
      <c r="P168" s="35" t="e">
        <f t="shared" ca="1" si="10"/>
        <v>#N/A</v>
      </c>
    </row>
    <row r="169" spans="5:16" x14ac:dyDescent="0.25">
      <c r="E169" s="36"/>
      <c r="G169" s="36"/>
      <c r="H169" s="37"/>
      <c r="I169" s="36"/>
      <c r="J169" s="38">
        <f t="shared" si="11"/>
        <v>0</v>
      </c>
      <c r="K169" s="38" t="str">
        <f t="shared" si="12"/>
        <v>New</v>
      </c>
      <c r="L169" s="39" t="e">
        <f>DATE("20"&amp;MID(B169,8,2),VLOOKUP(MID(B169,4,3),Months!A:B,2,FALSE),LEFT(I169,2))</f>
        <v>#N/A</v>
      </c>
      <c r="M169" s="39" t="e">
        <f t="shared" si="13"/>
        <v>#N/A</v>
      </c>
      <c r="N169" s="40" t="e">
        <f t="shared" ca="1" si="14"/>
        <v>#N/A</v>
      </c>
      <c r="P169" s="35" t="e">
        <f t="shared" ca="1" si="10"/>
        <v>#N/A</v>
      </c>
    </row>
    <row r="170" spans="5:16" x14ac:dyDescent="0.25">
      <c r="E170" s="36"/>
      <c r="G170" s="36"/>
      <c r="H170" s="37"/>
      <c r="I170" s="36"/>
      <c r="J170" s="38">
        <f t="shared" si="11"/>
        <v>0</v>
      </c>
      <c r="K170" s="38" t="str">
        <f t="shared" si="12"/>
        <v>New</v>
      </c>
      <c r="L170" s="39" t="e">
        <f>DATE("20"&amp;MID(B170,8,2),VLOOKUP(MID(B170,4,3),Months!A:B,2,FALSE),LEFT(I170,2))</f>
        <v>#N/A</v>
      </c>
      <c r="M170" s="39" t="e">
        <f t="shared" si="13"/>
        <v>#N/A</v>
      </c>
      <c r="N170" s="40" t="e">
        <f t="shared" ca="1" si="14"/>
        <v>#N/A</v>
      </c>
      <c r="P170" s="35" t="e">
        <f t="shared" ca="1" si="10"/>
        <v>#N/A</v>
      </c>
    </row>
    <row r="171" spans="5:16" x14ac:dyDescent="0.25">
      <c r="E171" s="36"/>
      <c r="G171" s="36"/>
      <c r="H171" s="37"/>
      <c r="I171" s="36"/>
      <c r="J171" s="38">
        <f t="shared" si="11"/>
        <v>0</v>
      </c>
      <c r="K171" s="38" t="str">
        <f t="shared" si="12"/>
        <v>New</v>
      </c>
      <c r="L171" s="39" t="e">
        <f>DATE("20"&amp;MID(B171,8,2),VLOOKUP(MID(B171,4,3),Months!A:B,2,FALSE),LEFT(I171,2))</f>
        <v>#N/A</v>
      </c>
      <c r="M171" s="39" t="e">
        <f t="shared" si="13"/>
        <v>#N/A</v>
      </c>
      <c r="N171" s="40" t="e">
        <f t="shared" ca="1" si="14"/>
        <v>#N/A</v>
      </c>
      <c r="P171" s="35" t="e">
        <f t="shared" ca="1" si="10"/>
        <v>#N/A</v>
      </c>
    </row>
    <row r="172" spans="5:16" x14ac:dyDescent="0.25">
      <c r="E172" s="36"/>
      <c r="G172" s="36"/>
      <c r="H172" s="37"/>
      <c r="I172" s="36"/>
      <c r="J172" s="38">
        <f t="shared" si="11"/>
        <v>0</v>
      </c>
      <c r="K172" s="38" t="str">
        <f t="shared" si="12"/>
        <v>New</v>
      </c>
      <c r="L172" s="39" t="e">
        <f>DATE("20"&amp;MID(B172,8,2),VLOOKUP(MID(B172,4,3),Months!A:B,2,FALSE),LEFT(I172,2))</f>
        <v>#N/A</v>
      </c>
      <c r="M172" s="39" t="e">
        <f t="shared" si="13"/>
        <v>#N/A</v>
      </c>
      <c r="N172" s="40" t="e">
        <f t="shared" ca="1" si="14"/>
        <v>#N/A</v>
      </c>
      <c r="P172" s="35" t="e">
        <f t="shared" ca="1" si="10"/>
        <v>#N/A</v>
      </c>
    </row>
    <row r="173" spans="5:16" x14ac:dyDescent="0.25">
      <c r="E173" s="36"/>
      <c r="G173" s="36"/>
      <c r="H173" s="37"/>
      <c r="I173" s="36"/>
      <c r="J173" s="38">
        <f t="shared" si="11"/>
        <v>0</v>
      </c>
      <c r="K173" s="38" t="str">
        <f t="shared" si="12"/>
        <v>New</v>
      </c>
      <c r="L173" s="39" t="e">
        <f>DATE("20"&amp;MID(B173,8,2),VLOOKUP(MID(B173,4,3),Months!A:B,2,FALSE),LEFT(I173,2))</f>
        <v>#N/A</v>
      </c>
      <c r="M173" s="39" t="e">
        <f t="shared" si="13"/>
        <v>#N/A</v>
      </c>
      <c r="N173" s="40" t="e">
        <f t="shared" ca="1" si="14"/>
        <v>#N/A</v>
      </c>
      <c r="P173" s="35" t="e">
        <f t="shared" ca="1" si="10"/>
        <v>#N/A</v>
      </c>
    </row>
    <row r="174" spans="5:16" x14ac:dyDescent="0.25">
      <c r="E174" s="36"/>
      <c r="G174" s="36"/>
      <c r="H174" s="37"/>
      <c r="I174" s="36"/>
      <c r="J174" s="38">
        <f t="shared" si="11"/>
        <v>0</v>
      </c>
      <c r="K174" s="38" t="str">
        <f t="shared" si="12"/>
        <v>New</v>
      </c>
      <c r="L174" s="39" t="e">
        <f>DATE("20"&amp;MID(B174,8,2),VLOOKUP(MID(B174,4,3),Months!A:B,2,FALSE),LEFT(I174,2))</f>
        <v>#N/A</v>
      </c>
      <c r="M174" s="39" t="e">
        <f t="shared" si="13"/>
        <v>#N/A</v>
      </c>
      <c r="N174" s="40" t="e">
        <f t="shared" ca="1" si="14"/>
        <v>#N/A</v>
      </c>
      <c r="P174" s="35" t="e">
        <f t="shared" ca="1" si="10"/>
        <v>#N/A</v>
      </c>
    </row>
    <row r="175" spans="5:16" x14ac:dyDescent="0.25">
      <c r="E175" s="36"/>
      <c r="G175" s="36"/>
      <c r="H175" s="37"/>
      <c r="I175" s="36"/>
      <c r="J175" s="38">
        <f t="shared" si="11"/>
        <v>0</v>
      </c>
      <c r="K175" s="38" t="str">
        <f t="shared" si="12"/>
        <v>New</v>
      </c>
      <c r="L175" s="39" t="e">
        <f>DATE("20"&amp;MID(B175,8,2),VLOOKUP(MID(B175,4,3),Months!A:B,2,FALSE),LEFT(I175,2))</f>
        <v>#N/A</v>
      </c>
      <c r="M175" s="39" t="e">
        <f t="shared" si="13"/>
        <v>#N/A</v>
      </c>
      <c r="N175" s="40" t="e">
        <f t="shared" ca="1" si="14"/>
        <v>#N/A</v>
      </c>
      <c r="P175" s="35" t="e">
        <f t="shared" ca="1" si="10"/>
        <v>#N/A</v>
      </c>
    </row>
    <row r="176" spans="5:16" x14ac:dyDescent="0.25">
      <c r="E176" s="36"/>
      <c r="G176" s="36"/>
      <c r="H176" s="37"/>
      <c r="I176" s="36"/>
      <c r="J176" s="38">
        <f t="shared" si="11"/>
        <v>0</v>
      </c>
      <c r="K176" s="38" t="str">
        <f t="shared" si="12"/>
        <v>New</v>
      </c>
      <c r="L176" s="39" t="e">
        <f>DATE("20"&amp;MID(B176,8,2),VLOOKUP(MID(B176,4,3),Months!A:B,2,FALSE),LEFT(I176,2))</f>
        <v>#N/A</v>
      </c>
      <c r="M176" s="39" t="e">
        <f t="shared" si="13"/>
        <v>#N/A</v>
      </c>
      <c r="N176" s="40" t="e">
        <f t="shared" ca="1" si="14"/>
        <v>#N/A</v>
      </c>
      <c r="P176" s="35" t="e">
        <f t="shared" ca="1" si="10"/>
        <v>#N/A</v>
      </c>
    </row>
    <row r="177" spans="5:16" x14ac:dyDescent="0.25">
      <c r="E177" s="36"/>
      <c r="G177" s="36"/>
      <c r="H177" s="37"/>
      <c r="I177" s="36"/>
      <c r="J177" s="38">
        <f t="shared" si="11"/>
        <v>0</v>
      </c>
      <c r="K177" s="38" t="str">
        <f t="shared" si="12"/>
        <v>New</v>
      </c>
      <c r="L177" s="39" t="e">
        <f>DATE("20"&amp;MID(B177,8,2),VLOOKUP(MID(B177,4,3),Months!A:B,2,FALSE),LEFT(I177,2))</f>
        <v>#N/A</v>
      </c>
      <c r="M177" s="39" t="e">
        <f t="shared" si="13"/>
        <v>#N/A</v>
      </c>
      <c r="N177" s="40" t="e">
        <f t="shared" ca="1" si="14"/>
        <v>#N/A</v>
      </c>
      <c r="P177" s="35" t="e">
        <f t="shared" ca="1" si="10"/>
        <v>#N/A</v>
      </c>
    </row>
    <row r="178" spans="5:16" x14ac:dyDescent="0.25">
      <c r="E178" s="36"/>
      <c r="G178" s="36"/>
      <c r="H178" s="37"/>
      <c r="I178" s="36"/>
      <c r="J178" s="38">
        <f t="shared" si="11"/>
        <v>0</v>
      </c>
      <c r="K178" s="38" t="str">
        <f t="shared" si="12"/>
        <v>New</v>
      </c>
      <c r="L178" s="39" t="e">
        <f>DATE("20"&amp;MID(B178,8,2),VLOOKUP(MID(B178,4,3),Months!A:B,2,FALSE),LEFT(I178,2))</f>
        <v>#N/A</v>
      </c>
      <c r="M178" s="39" t="e">
        <f t="shared" si="13"/>
        <v>#N/A</v>
      </c>
      <c r="N178" s="40" t="e">
        <f t="shared" ca="1" si="14"/>
        <v>#N/A</v>
      </c>
      <c r="P178" s="35" t="e">
        <f t="shared" ca="1" si="10"/>
        <v>#N/A</v>
      </c>
    </row>
    <row r="179" spans="5:16" x14ac:dyDescent="0.25">
      <c r="E179" s="36"/>
      <c r="G179" s="36"/>
      <c r="H179" s="37"/>
      <c r="I179" s="36"/>
      <c r="J179" s="38">
        <f t="shared" si="11"/>
        <v>0</v>
      </c>
      <c r="K179" s="38" t="str">
        <f t="shared" si="12"/>
        <v>New</v>
      </c>
      <c r="L179" s="39" t="e">
        <f>DATE("20"&amp;MID(B179,8,2),VLOOKUP(MID(B179,4,3),Months!A:B,2,FALSE),LEFT(I179,2))</f>
        <v>#N/A</v>
      </c>
      <c r="M179" s="39" t="e">
        <f t="shared" si="13"/>
        <v>#N/A</v>
      </c>
      <c r="N179" s="40" t="e">
        <f t="shared" ca="1" si="14"/>
        <v>#N/A</v>
      </c>
      <c r="P179" s="35" t="e">
        <f t="shared" ca="1" si="10"/>
        <v>#N/A</v>
      </c>
    </row>
    <row r="180" spans="5:16" x14ac:dyDescent="0.25">
      <c r="E180" s="36"/>
      <c r="G180" s="36"/>
      <c r="H180" s="37"/>
      <c r="I180" s="36"/>
      <c r="J180" s="38">
        <f t="shared" si="11"/>
        <v>0</v>
      </c>
      <c r="K180" s="38" t="str">
        <f t="shared" si="12"/>
        <v>New</v>
      </c>
      <c r="L180" s="39" t="e">
        <f>DATE("20"&amp;MID(B180,8,2),VLOOKUP(MID(B180,4,3),Months!A:B,2,FALSE),LEFT(I180,2))</f>
        <v>#N/A</v>
      </c>
      <c r="M180" s="39" t="e">
        <f t="shared" si="13"/>
        <v>#N/A</v>
      </c>
      <c r="N180" s="40" t="e">
        <f t="shared" ca="1" si="14"/>
        <v>#N/A</v>
      </c>
      <c r="P180" s="35" t="e">
        <f t="shared" ca="1" si="10"/>
        <v>#N/A</v>
      </c>
    </row>
    <row r="181" spans="5:16" x14ac:dyDescent="0.25">
      <c r="E181" s="36"/>
      <c r="G181" s="36"/>
      <c r="H181" s="37"/>
      <c r="I181" s="36"/>
      <c r="J181" s="38">
        <f t="shared" si="11"/>
        <v>0</v>
      </c>
      <c r="K181" s="38" t="str">
        <f t="shared" si="12"/>
        <v>New</v>
      </c>
      <c r="L181" s="39" t="e">
        <f>DATE("20"&amp;MID(B181,8,2),VLOOKUP(MID(B181,4,3),Months!A:B,2,FALSE),LEFT(I181,2))</f>
        <v>#N/A</v>
      </c>
      <c r="M181" s="39" t="e">
        <f t="shared" si="13"/>
        <v>#N/A</v>
      </c>
      <c r="N181" s="40" t="e">
        <f t="shared" ca="1" si="14"/>
        <v>#N/A</v>
      </c>
      <c r="P181" s="35" t="e">
        <f t="shared" ca="1" si="10"/>
        <v>#N/A</v>
      </c>
    </row>
    <row r="182" spans="5:16" x14ac:dyDescent="0.25">
      <c r="E182" s="36"/>
      <c r="G182" s="36"/>
      <c r="H182" s="37"/>
      <c r="I182" s="36"/>
      <c r="J182" s="38">
        <f t="shared" si="11"/>
        <v>0</v>
      </c>
      <c r="K182" s="38" t="str">
        <f t="shared" si="12"/>
        <v>New</v>
      </c>
      <c r="L182" s="39" t="e">
        <f>DATE("20"&amp;MID(B182,8,2),VLOOKUP(MID(B182,4,3),Months!A:B,2,FALSE),LEFT(I182,2))</f>
        <v>#N/A</v>
      </c>
      <c r="M182" s="39" t="e">
        <f t="shared" si="13"/>
        <v>#N/A</v>
      </c>
      <c r="N182" s="40" t="e">
        <f t="shared" ca="1" si="14"/>
        <v>#N/A</v>
      </c>
      <c r="P182" s="35" t="e">
        <f t="shared" ca="1" si="10"/>
        <v>#N/A</v>
      </c>
    </row>
    <row r="183" spans="5:16" x14ac:dyDescent="0.25">
      <c r="E183" s="36"/>
      <c r="G183" s="36"/>
      <c r="H183" s="37"/>
      <c r="I183" s="36"/>
      <c r="J183" s="38">
        <f t="shared" si="11"/>
        <v>0</v>
      </c>
      <c r="K183" s="38" t="str">
        <f t="shared" si="12"/>
        <v>New</v>
      </c>
      <c r="L183" s="39" t="e">
        <f>DATE("20"&amp;MID(B183,8,2),VLOOKUP(MID(B183,4,3),Months!A:B,2,FALSE),LEFT(I183,2))</f>
        <v>#N/A</v>
      </c>
      <c r="M183" s="39" t="e">
        <f t="shared" si="13"/>
        <v>#N/A</v>
      </c>
      <c r="N183" s="40" t="e">
        <f t="shared" ca="1" si="14"/>
        <v>#N/A</v>
      </c>
      <c r="P183" s="35" t="e">
        <f t="shared" ca="1" si="10"/>
        <v>#N/A</v>
      </c>
    </row>
    <row r="184" spans="5:16" x14ac:dyDescent="0.25">
      <c r="E184" s="36"/>
      <c r="G184" s="36"/>
      <c r="H184" s="37"/>
      <c r="I184" s="36"/>
      <c r="J184" s="38">
        <f t="shared" si="11"/>
        <v>0</v>
      </c>
      <c r="K184" s="38" t="str">
        <f t="shared" si="12"/>
        <v>New</v>
      </c>
      <c r="L184" s="39" t="e">
        <f>DATE("20"&amp;MID(B184,8,2),VLOOKUP(MID(B184,4,3),Months!A:B,2,FALSE),LEFT(I184,2))</f>
        <v>#N/A</v>
      </c>
      <c r="M184" s="39" t="e">
        <f t="shared" si="13"/>
        <v>#N/A</v>
      </c>
      <c r="N184" s="40" t="e">
        <f t="shared" ca="1" si="14"/>
        <v>#N/A</v>
      </c>
      <c r="P184" s="35" t="e">
        <f t="shared" ca="1" si="10"/>
        <v>#N/A</v>
      </c>
    </row>
    <row r="185" spans="5:16" x14ac:dyDescent="0.25">
      <c r="E185" s="36"/>
      <c r="G185" s="36"/>
      <c r="H185" s="37"/>
      <c r="I185" s="36"/>
      <c r="J185" s="38">
        <f t="shared" si="11"/>
        <v>0</v>
      </c>
      <c r="K185" s="38" t="str">
        <f t="shared" si="12"/>
        <v>New</v>
      </c>
      <c r="L185" s="39" t="e">
        <f>DATE("20"&amp;MID(B185,8,2),VLOOKUP(MID(B185,4,3),Months!A:B,2,FALSE),LEFT(I185,2))</f>
        <v>#N/A</v>
      </c>
      <c r="M185" s="39" t="e">
        <f t="shared" si="13"/>
        <v>#N/A</v>
      </c>
      <c r="N185" s="40" t="e">
        <f t="shared" ca="1" si="14"/>
        <v>#N/A</v>
      </c>
      <c r="P185" s="35" t="e">
        <f t="shared" ca="1" si="10"/>
        <v>#N/A</v>
      </c>
    </row>
    <row r="186" spans="5:16" x14ac:dyDescent="0.25">
      <c r="E186" s="36"/>
      <c r="G186" s="36"/>
      <c r="H186" s="37"/>
      <c r="I186" s="36"/>
      <c r="J186" s="38">
        <f t="shared" si="11"/>
        <v>0</v>
      </c>
      <c r="K186" s="38" t="str">
        <f t="shared" si="12"/>
        <v>New</v>
      </c>
      <c r="L186" s="39" t="e">
        <f>DATE("20"&amp;MID(B186,8,2),VLOOKUP(MID(B186,4,3),Months!A:B,2,FALSE),LEFT(I186,2))</f>
        <v>#N/A</v>
      </c>
      <c r="M186" s="39" t="e">
        <f t="shared" si="13"/>
        <v>#N/A</v>
      </c>
      <c r="N186" s="40" t="e">
        <f t="shared" ca="1" si="14"/>
        <v>#N/A</v>
      </c>
      <c r="P186" s="35" t="e">
        <f t="shared" ca="1" si="10"/>
        <v>#N/A</v>
      </c>
    </row>
    <row r="187" spans="5:16" x14ac:dyDescent="0.25">
      <c r="E187" s="36"/>
      <c r="G187" s="36"/>
      <c r="H187" s="37"/>
      <c r="I187" s="36"/>
      <c r="J187" s="38">
        <f t="shared" si="11"/>
        <v>0</v>
      </c>
      <c r="K187" s="38" t="str">
        <f t="shared" si="12"/>
        <v>New</v>
      </c>
      <c r="L187" s="39" t="e">
        <f>DATE("20"&amp;MID(B187,8,2),VLOOKUP(MID(B187,4,3),Months!A:B,2,FALSE),LEFT(I187,2))</f>
        <v>#N/A</v>
      </c>
      <c r="M187" s="39" t="e">
        <f t="shared" si="13"/>
        <v>#N/A</v>
      </c>
      <c r="N187" s="40" t="e">
        <f t="shared" ca="1" si="14"/>
        <v>#N/A</v>
      </c>
      <c r="P187" s="35" t="e">
        <f t="shared" ca="1" si="10"/>
        <v>#N/A</v>
      </c>
    </row>
    <row r="188" spans="5:16" x14ac:dyDescent="0.25">
      <c r="E188" s="36"/>
      <c r="G188" s="36"/>
      <c r="H188" s="37"/>
      <c r="I188" s="36"/>
      <c r="J188" s="38">
        <f t="shared" si="11"/>
        <v>0</v>
      </c>
      <c r="K188" s="38" t="str">
        <f t="shared" si="12"/>
        <v>New</v>
      </c>
      <c r="L188" s="39" t="e">
        <f>DATE("20"&amp;MID(B188,8,2),VLOOKUP(MID(B188,4,3),Months!A:B,2,FALSE),LEFT(I188,2))</f>
        <v>#N/A</v>
      </c>
      <c r="M188" s="39" t="e">
        <f t="shared" si="13"/>
        <v>#N/A</v>
      </c>
      <c r="N188" s="40" t="e">
        <f t="shared" ca="1" si="14"/>
        <v>#N/A</v>
      </c>
      <c r="P188" s="35" t="e">
        <f t="shared" ca="1" si="10"/>
        <v>#N/A</v>
      </c>
    </row>
    <row r="189" spans="5:16" x14ac:dyDescent="0.25">
      <c r="E189" s="36"/>
      <c r="G189" s="36"/>
      <c r="H189" s="37"/>
      <c r="I189" s="36"/>
      <c r="J189" s="38">
        <f t="shared" si="11"/>
        <v>0</v>
      </c>
      <c r="K189" s="38" t="str">
        <f t="shared" si="12"/>
        <v>New</v>
      </c>
      <c r="L189" s="39" t="e">
        <f>DATE("20"&amp;MID(B189,8,2),VLOOKUP(MID(B189,4,3),Months!A:B,2,FALSE),LEFT(I189,2))</f>
        <v>#N/A</v>
      </c>
      <c r="M189" s="39" t="e">
        <f t="shared" si="13"/>
        <v>#N/A</v>
      </c>
      <c r="N189" s="40" t="e">
        <f t="shared" ca="1" si="14"/>
        <v>#N/A</v>
      </c>
      <c r="P189" s="35" t="e">
        <f t="shared" ca="1" si="10"/>
        <v>#N/A</v>
      </c>
    </row>
    <row r="190" spans="5:16" x14ac:dyDescent="0.25">
      <c r="E190" s="36"/>
      <c r="G190" s="36"/>
      <c r="H190" s="37"/>
      <c r="I190" s="36"/>
      <c r="J190" s="38">
        <f t="shared" si="11"/>
        <v>0</v>
      </c>
      <c r="K190" s="38" t="str">
        <f t="shared" si="12"/>
        <v>New</v>
      </c>
      <c r="L190" s="39" t="e">
        <f>DATE("20"&amp;MID(B190,8,2),VLOOKUP(MID(B190,4,3),Months!A:B,2,FALSE),LEFT(I190,2))</f>
        <v>#N/A</v>
      </c>
      <c r="M190" s="39" t="e">
        <f t="shared" si="13"/>
        <v>#N/A</v>
      </c>
      <c r="N190" s="40" t="e">
        <f t="shared" ca="1" si="14"/>
        <v>#N/A</v>
      </c>
      <c r="P190" s="35" t="e">
        <f t="shared" ca="1" si="10"/>
        <v>#N/A</v>
      </c>
    </row>
    <row r="191" spans="5:16" x14ac:dyDescent="0.25">
      <c r="E191" s="36"/>
      <c r="G191" s="36"/>
      <c r="H191" s="37"/>
      <c r="I191" s="36"/>
      <c r="J191" s="38">
        <f t="shared" si="11"/>
        <v>0</v>
      </c>
      <c r="K191" s="38" t="str">
        <f t="shared" si="12"/>
        <v>New</v>
      </c>
      <c r="L191" s="39" t="e">
        <f>DATE("20"&amp;MID(B191,8,2),VLOOKUP(MID(B191,4,3),Months!A:B,2,FALSE),LEFT(I191,2))</f>
        <v>#N/A</v>
      </c>
      <c r="M191" s="39" t="e">
        <f t="shared" si="13"/>
        <v>#N/A</v>
      </c>
      <c r="N191" s="40" t="e">
        <f t="shared" ca="1" si="14"/>
        <v>#N/A</v>
      </c>
      <c r="P191" s="35" t="e">
        <f t="shared" ca="1" si="10"/>
        <v>#N/A</v>
      </c>
    </row>
    <row r="192" spans="5:16" x14ac:dyDescent="0.25">
      <c r="E192" s="36"/>
      <c r="G192" s="36"/>
      <c r="H192" s="37"/>
      <c r="I192" s="36"/>
      <c r="J192" s="38">
        <f t="shared" si="11"/>
        <v>0</v>
      </c>
      <c r="K192" s="38" t="str">
        <f t="shared" si="12"/>
        <v>New</v>
      </c>
      <c r="L192" s="39" t="e">
        <f>DATE("20"&amp;MID(B192,8,2),VLOOKUP(MID(B192,4,3),Months!A:B,2,FALSE),LEFT(I192,2))</f>
        <v>#N/A</v>
      </c>
      <c r="M192" s="39" t="e">
        <f t="shared" si="13"/>
        <v>#N/A</v>
      </c>
      <c r="N192" s="40" t="e">
        <f t="shared" ca="1" si="14"/>
        <v>#N/A</v>
      </c>
      <c r="P192" s="35" t="e">
        <f t="shared" ca="1" si="10"/>
        <v>#N/A</v>
      </c>
    </row>
    <row r="193" spans="5:16" x14ac:dyDescent="0.25">
      <c r="E193" s="36"/>
      <c r="G193" s="36"/>
      <c r="H193" s="37"/>
      <c r="I193" s="36"/>
      <c r="J193" s="38">
        <f t="shared" si="11"/>
        <v>0</v>
      </c>
      <c r="K193" s="38" t="str">
        <f t="shared" si="12"/>
        <v>New</v>
      </c>
      <c r="L193" s="39" t="e">
        <f>DATE("20"&amp;MID(B193,8,2),VLOOKUP(MID(B193,4,3),Months!A:B,2,FALSE),LEFT(I193,2))</f>
        <v>#N/A</v>
      </c>
      <c r="M193" s="39" t="e">
        <f t="shared" si="13"/>
        <v>#N/A</v>
      </c>
      <c r="N193" s="40" t="e">
        <f t="shared" ca="1" si="14"/>
        <v>#N/A</v>
      </c>
      <c r="P193" s="35" t="e">
        <f t="shared" ref="P193:P256" ca="1" si="15">D193&amp;E193&amp;K193&amp;N193</f>
        <v>#N/A</v>
      </c>
    </row>
    <row r="194" spans="5:16" x14ac:dyDescent="0.25">
      <c r="E194" s="36"/>
      <c r="G194" s="36"/>
      <c r="H194" s="37"/>
      <c r="I194" s="36"/>
      <c r="J194" s="38">
        <f t="shared" ref="J194:J257" si="16">VALUE(I194)</f>
        <v>0</v>
      </c>
      <c r="K194" s="38" t="str">
        <f t="shared" ref="K194:K257" si="17">IF(J194=0,"New","Old")</f>
        <v>New</v>
      </c>
      <c r="L194" s="39" t="e">
        <f>DATE("20"&amp;MID(B194,8,2),VLOOKUP(MID(B194,4,3),Months!A:B,2,FALSE),LEFT(I194,2))</f>
        <v>#N/A</v>
      </c>
      <c r="M194" s="39" t="e">
        <f t="shared" ref="M194:M257" si="18">L194+45</f>
        <v>#N/A</v>
      </c>
      <c r="N194" s="40" t="e">
        <f t="shared" ref="N194:N257" ca="1" si="19">IF(NOW()&gt;M194,"Overdue",IF(M194-NOW()&lt;$O$1,"Approaching","Future"))</f>
        <v>#N/A</v>
      </c>
      <c r="P194" s="35" t="e">
        <f t="shared" ca="1" si="15"/>
        <v>#N/A</v>
      </c>
    </row>
    <row r="195" spans="5:16" x14ac:dyDescent="0.25">
      <c r="E195" s="36"/>
      <c r="G195" s="36"/>
      <c r="H195" s="37"/>
      <c r="I195" s="36"/>
      <c r="J195" s="38">
        <f t="shared" si="16"/>
        <v>0</v>
      </c>
      <c r="K195" s="38" t="str">
        <f t="shared" si="17"/>
        <v>New</v>
      </c>
      <c r="L195" s="39" t="e">
        <f>DATE("20"&amp;MID(B195,8,2),VLOOKUP(MID(B195,4,3),Months!A:B,2,FALSE),LEFT(I195,2))</f>
        <v>#N/A</v>
      </c>
      <c r="M195" s="39" t="e">
        <f t="shared" si="18"/>
        <v>#N/A</v>
      </c>
      <c r="N195" s="40" t="e">
        <f t="shared" ca="1" si="19"/>
        <v>#N/A</v>
      </c>
      <c r="P195" s="35" t="e">
        <f t="shared" ca="1" si="15"/>
        <v>#N/A</v>
      </c>
    </row>
    <row r="196" spans="5:16" x14ac:dyDescent="0.25">
      <c r="E196" s="36"/>
      <c r="G196" s="36"/>
      <c r="H196" s="37"/>
      <c r="I196" s="36"/>
      <c r="J196" s="38">
        <f t="shared" si="16"/>
        <v>0</v>
      </c>
      <c r="K196" s="38" t="str">
        <f t="shared" si="17"/>
        <v>New</v>
      </c>
      <c r="L196" s="39" t="e">
        <f>DATE("20"&amp;MID(B196,8,2),VLOOKUP(MID(B196,4,3),Months!A:B,2,FALSE),LEFT(I196,2))</f>
        <v>#N/A</v>
      </c>
      <c r="M196" s="39" t="e">
        <f t="shared" si="18"/>
        <v>#N/A</v>
      </c>
      <c r="N196" s="40" t="e">
        <f t="shared" ca="1" si="19"/>
        <v>#N/A</v>
      </c>
      <c r="P196" s="35" t="e">
        <f t="shared" ca="1" si="15"/>
        <v>#N/A</v>
      </c>
    </row>
    <row r="197" spans="5:16" x14ac:dyDescent="0.25">
      <c r="E197" s="36"/>
      <c r="G197" s="36"/>
      <c r="H197" s="37"/>
      <c r="I197" s="36"/>
      <c r="J197" s="38">
        <f t="shared" si="16"/>
        <v>0</v>
      </c>
      <c r="K197" s="38" t="str">
        <f t="shared" si="17"/>
        <v>New</v>
      </c>
      <c r="L197" s="39" t="e">
        <f>DATE("20"&amp;MID(B197,8,2),VLOOKUP(MID(B197,4,3),Months!A:B,2,FALSE),LEFT(I197,2))</f>
        <v>#N/A</v>
      </c>
      <c r="M197" s="39" t="e">
        <f t="shared" si="18"/>
        <v>#N/A</v>
      </c>
      <c r="N197" s="40" t="e">
        <f t="shared" ca="1" si="19"/>
        <v>#N/A</v>
      </c>
      <c r="P197" s="35" t="e">
        <f t="shared" ca="1" si="15"/>
        <v>#N/A</v>
      </c>
    </row>
    <row r="198" spans="5:16" x14ac:dyDescent="0.25">
      <c r="E198" s="36"/>
      <c r="G198" s="36"/>
      <c r="H198" s="37"/>
      <c r="I198" s="36"/>
      <c r="J198" s="38">
        <f t="shared" si="16"/>
        <v>0</v>
      </c>
      <c r="K198" s="38" t="str">
        <f t="shared" si="17"/>
        <v>New</v>
      </c>
      <c r="L198" s="39" t="e">
        <f>DATE("20"&amp;MID(B198,8,2),VLOOKUP(MID(B198,4,3),Months!A:B,2,FALSE),LEFT(I198,2))</f>
        <v>#N/A</v>
      </c>
      <c r="M198" s="39" t="e">
        <f t="shared" si="18"/>
        <v>#N/A</v>
      </c>
      <c r="N198" s="40" t="e">
        <f t="shared" ca="1" si="19"/>
        <v>#N/A</v>
      </c>
      <c r="P198" s="35" t="e">
        <f t="shared" ca="1" si="15"/>
        <v>#N/A</v>
      </c>
    </row>
    <row r="199" spans="5:16" x14ac:dyDescent="0.25">
      <c r="E199" s="36"/>
      <c r="G199" s="36"/>
      <c r="H199" s="37"/>
      <c r="I199" s="36"/>
      <c r="J199" s="38">
        <f t="shared" si="16"/>
        <v>0</v>
      </c>
      <c r="K199" s="38" t="str">
        <f t="shared" si="17"/>
        <v>New</v>
      </c>
      <c r="L199" s="39" t="e">
        <f>DATE("20"&amp;MID(B199,8,2),VLOOKUP(MID(B199,4,3),Months!A:B,2,FALSE),LEFT(I199,2))</f>
        <v>#N/A</v>
      </c>
      <c r="M199" s="39" t="e">
        <f t="shared" si="18"/>
        <v>#N/A</v>
      </c>
      <c r="N199" s="40" t="e">
        <f t="shared" ca="1" si="19"/>
        <v>#N/A</v>
      </c>
      <c r="P199" s="35" t="e">
        <f t="shared" ca="1" si="15"/>
        <v>#N/A</v>
      </c>
    </row>
    <row r="200" spans="5:16" x14ac:dyDescent="0.25">
      <c r="E200" s="36"/>
      <c r="G200" s="36"/>
      <c r="H200" s="37"/>
      <c r="I200" s="36"/>
      <c r="J200" s="38">
        <f t="shared" si="16"/>
        <v>0</v>
      </c>
      <c r="K200" s="38" t="str">
        <f t="shared" si="17"/>
        <v>New</v>
      </c>
      <c r="L200" s="39" t="e">
        <f>DATE("20"&amp;MID(B200,8,2),VLOOKUP(MID(B200,4,3),Months!A:B,2,FALSE),LEFT(I200,2))</f>
        <v>#N/A</v>
      </c>
      <c r="M200" s="39" t="e">
        <f t="shared" si="18"/>
        <v>#N/A</v>
      </c>
      <c r="N200" s="40" t="e">
        <f t="shared" ca="1" si="19"/>
        <v>#N/A</v>
      </c>
      <c r="P200" s="35" t="e">
        <f t="shared" ca="1" si="15"/>
        <v>#N/A</v>
      </c>
    </row>
    <row r="201" spans="5:16" x14ac:dyDescent="0.25">
      <c r="E201" s="36"/>
      <c r="G201" s="36"/>
      <c r="H201" s="37"/>
      <c r="I201" s="36"/>
      <c r="J201" s="38">
        <f t="shared" si="16"/>
        <v>0</v>
      </c>
      <c r="K201" s="38" t="str">
        <f t="shared" si="17"/>
        <v>New</v>
      </c>
      <c r="L201" s="39" t="e">
        <f>DATE("20"&amp;MID(B201,8,2),VLOOKUP(MID(B201,4,3),Months!A:B,2,FALSE),LEFT(I201,2))</f>
        <v>#N/A</v>
      </c>
      <c r="M201" s="39" t="e">
        <f t="shared" si="18"/>
        <v>#N/A</v>
      </c>
      <c r="N201" s="40" t="e">
        <f t="shared" ca="1" si="19"/>
        <v>#N/A</v>
      </c>
      <c r="P201" s="35" t="e">
        <f t="shared" ca="1" si="15"/>
        <v>#N/A</v>
      </c>
    </row>
    <row r="202" spans="5:16" x14ac:dyDescent="0.25">
      <c r="E202" s="36"/>
      <c r="G202" s="36"/>
      <c r="H202" s="37"/>
      <c r="I202" s="36"/>
      <c r="J202" s="38">
        <f t="shared" si="16"/>
        <v>0</v>
      </c>
      <c r="K202" s="38" t="str">
        <f t="shared" si="17"/>
        <v>New</v>
      </c>
      <c r="L202" s="39" t="e">
        <f>DATE("20"&amp;MID(B202,8,2),VLOOKUP(MID(B202,4,3),Months!A:B,2,FALSE),LEFT(I202,2))</f>
        <v>#N/A</v>
      </c>
      <c r="M202" s="39" t="e">
        <f t="shared" si="18"/>
        <v>#N/A</v>
      </c>
      <c r="N202" s="40" t="e">
        <f t="shared" ca="1" si="19"/>
        <v>#N/A</v>
      </c>
      <c r="P202" s="35" t="e">
        <f t="shared" ca="1" si="15"/>
        <v>#N/A</v>
      </c>
    </row>
    <row r="203" spans="5:16" x14ac:dyDescent="0.25">
      <c r="E203" s="36"/>
      <c r="G203" s="36"/>
      <c r="H203" s="37"/>
      <c r="I203" s="36"/>
      <c r="J203" s="38">
        <f t="shared" si="16"/>
        <v>0</v>
      </c>
      <c r="K203" s="38" t="str">
        <f t="shared" si="17"/>
        <v>New</v>
      </c>
      <c r="L203" s="39" t="e">
        <f>DATE("20"&amp;MID(B203,8,2),VLOOKUP(MID(B203,4,3),Months!A:B,2,FALSE),LEFT(I203,2))</f>
        <v>#N/A</v>
      </c>
      <c r="M203" s="39" t="e">
        <f t="shared" si="18"/>
        <v>#N/A</v>
      </c>
      <c r="N203" s="40" t="e">
        <f t="shared" ca="1" si="19"/>
        <v>#N/A</v>
      </c>
      <c r="P203" s="35" t="e">
        <f t="shared" ca="1" si="15"/>
        <v>#N/A</v>
      </c>
    </row>
    <row r="204" spans="5:16" x14ac:dyDescent="0.25">
      <c r="E204" s="36"/>
      <c r="G204" s="36"/>
      <c r="H204" s="37"/>
      <c r="I204" s="36"/>
      <c r="J204" s="38">
        <f t="shared" si="16"/>
        <v>0</v>
      </c>
      <c r="K204" s="38" t="str">
        <f t="shared" si="17"/>
        <v>New</v>
      </c>
      <c r="L204" s="39" t="e">
        <f>DATE("20"&amp;MID(B204,8,2),VLOOKUP(MID(B204,4,3),Months!A:B,2,FALSE),LEFT(I204,2))</f>
        <v>#N/A</v>
      </c>
      <c r="M204" s="39" t="e">
        <f t="shared" si="18"/>
        <v>#N/A</v>
      </c>
      <c r="N204" s="40" t="e">
        <f t="shared" ca="1" si="19"/>
        <v>#N/A</v>
      </c>
      <c r="P204" s="35" t="e">
        <f t="shared" ca="1" si="15"/>
        <v>#N/A</v>
      </c>
    </row>
    <row r="205" spans="5:16" x14ac:dyDescent="0.25">
      <c r="E205" s="36"/>
      <c r="G205" s="36"/>
      <c r="H205" s="37"/>
      <c r="I205" s="36"/>
      <c r="J205" s="38">
        <f t="shared" si="16"/>
        <v>0</v>
      </c>
      <c r="K205" s="38" t="str">
        <f t="shared" si="17"/>
        <v>New</v>
      </c>
      <c r="L205" s="39" t="e">
        <f>DATE("20"&amp;MID(B205,8,2),VLOOKUP(MID(B205,4,3),Months!A:B,2,FALSE),LEFT(I205,2))</f>
        <v>#N/A</v>
      </c>
      <c r="M205" s="39" t="e">
        <f t="shared" si="18"/>
        <v>#N/A</v>
      </c>
      <c r="N205" s="40" t="e">
        <f t="shared" ca="1" si="19"/>
        <v>#N/A</v>
      </c>
      <c r="P205" s="35" t="e">
        <f t="shared" ca="1" si="15"/>
        <v>#N/A</v>
      </c>
    </row>
    <row r="206" spans="5:16" x14ac:dyDescent="0.25">
      <c r="E206" s="36"/>
      <c r="G206" s="36"/>
      <c r="H206" s="37"/>
      <c r="I206" s="36"/>
      <c r="J206" s="38">
        <f t="shared" si="16"/>
        <v>0</v>
      </c>
      <c r="K206" s="38" t="str">
        <f t="shared" si="17"/>
        <v>New</v>
      </c>
      <c r="L206" s="39" t="e">
        <f>DATE("20"&amp;MID(B206,8,2),VLOOKUP(MID(B206,4,3),Months!A:B,2,FALSE),LEFT(I206,2))</f>
        <v>#N/A</v>
      </c>
      <c r="M206" s="39" t="e">
        <f t="shared" si="18"/>
        <v>#N/A</v>
      </c>
      <c r="N206" s="40" t="e">
        <f t="shared" ca="1" si="19"/>
        <v>#N/A</v>
      </c>
      <c r="P206" s="35" t="e">
        <f t="shared" ca="1" si="15"/>
        <v>#N/A</v>
      </c>
    </row>
    <row r="207" spans="5:16" x14ac:dyDescent="0.25">
      <c r="E207" s="36"/>
      <c r="G207" s="36"/>
      <c r="H207" s="37"/>
      <c r="I207" s="36"/>
      <c r="J207" s="38">
        <f t="shared" si="16"/>
        <v>0</v>
      </c>
      <c r="K207" s="38" t="str">
        <f t="shared" si="17"/>
        <v>New</v>
      </c>
      <c r="L207" s="39" t="e">
        <f>DATE("20"&amp;MID(B207,8,2),VLOOKUP(MID(B207,4,3),Months!A:B,2,FALSE),LEFT(I207,2))</f>
        <v>#N/A</v>
      </c>
      <c r="M207" s="39" t="e">
        <f t="shared" si="18"/>
        <v>#N/A</v>
      </c>
      <c r="N207" s="40" t="e">
        <f t="shared" ca="1" si="19"/>
        <v>#N/A</v>
      </c>
      <c r="P207" s="35" t="e">
        <f t="shared" ca="1" si="15"/>
        <v>#N/A</v>
      </c>
    </row>
    <row r="208" spans="5:16" x14ac:dyDescent="0.25">
      <c r="E208" s="36"/>
      <c r="G208" s="36"/>
      <c r="H208" s="37"/>
      <c r="I208" s="36"/>
      <c r="J208" s="38">
        <f t="shared" si="16"/>
        <v>0</v>
      </c>
      <c r="K208" s="38" t="str">
        <f t="shared" si="17"/>
        <v>New</v>
      </c>
      <c r="L208" s="39" t="e">
        <f>DATE("20"&amp;MID(B208,8,2),VLOOKUP(MID(B208,4,3),Months!A:B,2,FALSE),LEFT(I208,2))</f>
        <v>#N/A</v>
      </c>
      <c r="M208" s="39" t="e">
        <f t="shared" si="18"/>
        <v>#N/A</v>
      </c>
      <c r="N208" s="40" t="e">
        <f t="shared" ca="1" si="19"/>
        <v>#N/A</v>
      </c>
      <c r="P208" s="35" t="e">
        <f t="shared" ca="1" si="15"/>
        <v>#N/A</v>
      </c>
    </row>
    <row r="209" spans="5:16" x14ac:dyDescent="0.25">
      <c r="E209" s="36"/>
      <c r="G209" s="36"/>
      <c r="H209" s="37"/>
      <c r="I209" s="36"/>
      <c r="J209" s="38">
        <f t="shared" si="16"/>
        <v>0</v>
      </c>
      <c r="K209" s="38" t="str">
        <f t="shared" si="17"/>
        <v>New</v>
      </c>
      <c r="L209" s="39" t="e">
        <f>DATE("20"&amp;MID(B209,8,2),VLOOKUP(MID(B209,4,3),Months!A:B,2,FALSE),LEFT(I209,2))</f>
        <v>#N/A</v>
      </c>
      <c r="M209" s="39" t="e">
        <f t="shared" si="18"/>
        <v>#N/A</v>
      </c>
      <c r="N209" s="40" t="e">
        <f t="shared" ca="1" si="19"/>
        <v>#N/A</v>
      </c>
      <c r="P209" s="35" t="e">
        <f t="shared" ca="1" si="15"/>
        <v>#N/A</v>
      </c>
    </row>
    <row r="210" spans="5:16" x14ac:dyDescent="0.25">
      <c r="E210" s="36"/>
      <c r="G210" s="36"/>
      <c r="H210" s="37"/>
      <c r="I210" s="36"/>
      <c r="J210" s="38">
        <f t="shared" si="16"/>
        <v>0</v>
      </c>
      <c r="K210" s="38" t="str">
        <f t="shared" si="17"/>
        <v>New</v>
      </c>
      <c r="L210" s="39" t="e">
        <f>DATE("20"&amp;MID(B210,8,2),VLOOKUP(MID(B210,4,3),Months!A:B,2,FALSE),LEFT(I210,2))</f>
        <v>#N/A</v>
      </c>
      <c r="M210" s="39" t="e">
        <f t="shared" si="18"/>
        <v>#N/A</v>
      </c>
      <c r="N210" s="40" t="e">
        <f t="shared" ca="1" si="19"/>
        <v>#N/A</v>
      </c>
      <c r="P210" s="35" t="e">
        <f t="shared" ca="1" si="15"/>
        <v>#N/A</v>
      </c>
    </row>
    <row r="211" spans="5:16" x14ac:dyDescent="0.25">
      <c r="E211" s="36"/>
      <c r="G211" s="36"/>
      <c r="H211" s="37"/>
      <c r="I211" s="36"/>
      <c r="J211" s="38">
        <f t="shared" si="16"/>
        <v>0</v>
      </c>
      <c r="K211" s="38" t="str">
        <f t="shared" si="17"/>
        <v>New</v>
      </c>
      <c r="L211" s="39" t="e">
        <f>DATE("20"&amp;MID(B211,8,2),VLOOKUP(MID(B211,4,3),Months!A:B,2,FALSE),LEFT(I211,2))</f>
        <v>#N/A</v>
      </c>
      <c r="M211" s="39" t="e">
        <f t="shared" si="18"/>
        <v>#N/A</v>
      </c>
      <c r="N211" s="40" t="e">
        <f t="shared" ca="1" si="19"/>
        <v>#N/A</v>
      </c>
      <c r="P211" s="35" t="e">
        <f t="shared" ca="1" si="15"/>
        <v>#N/A</v>
      </c>
    </row>
    <row r="212" spans="5:16" x14ac:dyDescent="0.25">
      <c r="E212" s="36"/>
      <c r="G212" s="36"/>
      <c r="H212" s="37"/>
      <c r="I212" s="36"/>
      <c r="J212" s="38">
        <f t="shared" si="16"/>
        <v>0</v>
      </c>
      <c r="K212" s="38" t="str">
        <f t="shared" si="17"/>
        <v>New</v>
      </c>
      <c r="L212" s="39" t="e">
        <f>DATE("20"&amp;MID(B212,8,2),VLOOKUP(MID(B212,4,3),Months!A:B,2,FALSE),LEFT(I212,2))</f>
        <v>#N/A</v>
      </c>
      <c r="M212" s="39" t="e">
        <f t="shared" si="18"/>
        <v>#N/A</v>
      </c>
      <c r="N212" s="40" t="e">
        <f t="shared" ca="1" si="19"/>
        <v>#N/A</v>
      </c>
      <c r="P212" s="35" t="e">
        <f t="shared" ca="1" si="15"/>
        <v>#N/A</v>
      </c>
    </row>
    <row r="213" spans="5:16" x14ac:dyDescent="0.25">
      <c r="E213" s="36"/>
      <c r="G213" s="36"/>
      <c r="H213" s="37"/>
      <c r="I213" s="36"/>
      <c r="J213" s="38">
        <f t="shared" si="16"/>
        <v>0</v>
      </c>
      <c r="K213" s="38" t="str">
        <f t="shared" si="17"/>
        <v>New</v>
      </c>
      <c r="L213" s="39" t="e">
        <f>DATE("20"&amp;MID(B213,8,2),VLOOKUP(MID(B213,4,3),Months!A:B,2,FALSE),LEFT(I213,2))</f>
        <v>#N/A</v>
      </c>
      <c r="M213" s="39" t="e">
        <f t="shared" si="18"/>
        <v>#N/A</v>
      </c>
      <c r="N213" s="40" t="e">
        <f t="shared" ca="1" si="19"/>
        <v>#N/A</v>
      </c>
      <c r="P213" s="35" t="e">
        <f t="shared" ca="1" si="15"/>
        <v>#N/A</v>
      </c>
    </row>
    <row r="214" spans="5:16" x14ac:dyDescent="0.25">
      <c r="E214" s="36"/>
      <c r="G214" s="36"/>
      <c r="H214" s="37"/>
      <c r="I214" s="36"/>
      <c r="J214" s="38">
        <f t="shared" si="16"/>
        <v>0</v>
      </c>
      <c r="K214" s="38" t="str">
        <f t="shared" si="17"/>
        <v>New</v>
      </c>
      <c r="L214" s="39" t="e">
        <f>DATE("20"&amp;MID(B214,8,2),VLOOKUP(MID(B214,4,3),Months!A:B,2,FALSE),LEFT(I214,2))</f>
        <v>#N/A</v>
      </c>
      <c r="M214" s="39" t="e">
        <f t="shared" si="18"/>
        <v>#N/A</v>
      </c>
      <c r="N214" s="40" t="e">
        <f t="shared" ca="1" si="19"/>
        <v>#N/A</v>
      </c>
      <c r="P214" s="35" t="e">
        <f t="shared" ca="1" si="15"/>
        <v>#N/A</v>
      </c>
    </row>
    <row r="215" spans="5:16" x14ac:dyDescent="0.25">
      <c r="E215" s="36"/>
      <c r="G215" s="36"/>
      <c r="H215" s="37"/>
      <c r="I215" s="36"/>
      <c r="J215" s="38">
        <f t="shared" si="16"/>
        <v>0</v>
      </c>
      <c r="K215" s="38" t="str">
        <f t="shared" si="17"/>
        <v>New</v>
      </c>
      <c r="L215" s="39" t="e">
        <f>DATE("20"&amp;MID(B215,8,2),VLOOKUP(MID(B215,4,3),Months!A:B,2,FALSE),LEFT(I215,2))</f>
        <v>#N/A</v>
      </c>
      <c r="M215" s="39" t="e">
        <f t="shared" si="18"/>
        <v>#N/A</v>
      </c>
      <c r="N215" s="40" t="e">
        <f t="shared" ca="1" si="19"/>
        <v>#N/A</v>
      </c>
      <c r="P215" s="35" t="e">
        <f t="shared" ca="1" si="15"/>
        <v>#N/A</v>
      </c>
    </row>
    <row r="216" spans="5:16" x14ac:dyDescent="0.25">
      <c r="E216" s="36"/>
      <c r="G216" s="36"/>
      <c r="H216" s="37"/>
      <c r="I216" s="36"/>
      <c r="J216" s="38">
        <f t="shared" si="16"/>
        <v>0</v>
      </c>
      <c r="K216" s="38" t="str">
        <f t="shared" si="17"/>
        <v>New</v>
      </c>
      <c r="L216" s="39" t="e">
        <f>DATE("20"&amp;MID(B216,8,2),VLOOKUP(MID(B216,4,3),Months!A:B,2,FALSE),LEFT(I216,2))</f>
        <v>#N/A</v>
      </c>
      <c r="M216" s="39" t="e">
        <f t="shared" si="18"/>
        <v>#N/A</v>
      </c>
      <c r="N216" s="40" t="e">
        <f t="shared" ca="1" si="19"/>
        <v>#N/A</v>
      </c>
      <c r="P216" s="35" t="e">
        <f t="shared" ca="1" si="15"/>
        <v>#N/A</v>
      </c>
    </row>
    <row r="217" spans="5:16" x14ac:dyDescent="0.25">
      <c r="E217" s="36"/>
      <c r="G217" s="36"/>
      <c r="H217" s="37"/>
      <c r="I217" s="36"/>
      <c r="J217" s="38">
        <f t="shared" si="16"/>
        <v>0</v>
      </c>
      <c r="K217" s="38" t="str">
        <f t="shared" si="17"/>
        <v>New</v>
      </c>
      <c r="L217" s="39" t="e">
        <f>DATE("20"&amp;MID(B217,8,2),VLOOKUP(MID(B217,4,3),Months!A:B,2,FALSE),LEFT(I217,2))</f>
        <v>#N/A</v>
      </c>
      <c r="M217" s="39" t="e">
        <f t="shared" si="18"/>
        <v>#N/A</v>
      </c>
      <c r="N217" s="40" t="e">
        <f t="shared" ca="1" si="19"/>
        <v>#N/A</v>
      </c>
      <c r="P217" s="35" t="e">
        <f t="shared" ca="1" si="15"/>
        <v>#N/A</v>
      </c>
    </row>
    <row r="218" spans="5:16" x14ac:dyDescent="0.25">
      <c r="E218" s="36"/>
      <c r="G218" s="36"/>
      <c r="H218" s="37"/>
      <c r="I218" s="36"/>
      <c r="J218" s="38">
        <f t="shared" si="16"/>
        <v>0</v>
      </c>
      <c r="K218" s="38" t="str">
        <f t="shared" si="17"/>
        <v>New</v>
      </c>
      <c r="L218" s="39" t="e">
        <f>DATE("20"&amp;MID(B218,8,2),VLOOKUP(MID(B218,4,3),Months!A:B,2,FALSE),LEFT(I218,2))</f>
        <v>#N/A</v>
      </c>
      <c r="M218" s="39" t="e">
        <f t="shared" si="18"/>
        <v>#N/A</v>
      </c>
      <c r="N218" s="40" t="e">
        <f t="shared" ca="1" si="19"/>
        <v>#N/A</v>
      </c>
      <c r="P218" s="35" t="e">
        <f t="shared" ca="1" si="15"/>
        <v>#N/A</v>
      </c>
    </row>
    <row r="219" spans="5:16" x14ac:dyDescent="0.25">
      <c r="E219" s="36"/>
      <c r="G219" s="36"/>
      <c r="H219" s="37"/>
      <c r="I219" s="36"/>
      <c r="J219" s="38">
        <f t="shared" si="16"/>
        <v>0</v>
      </c>
      <c r="K219" s="38" t="str">
        <f t="shared" si="17"/>
        <v>New</v>
      </c>
      <c r="L219" s="39" t="e">
        <f>DATE("20"&amp;MID(B219,8,2),VLOOKUP(MID(B219,4,3),Months!A:B,2,FALSE),LEFT(I219,2))</f>
        <v>#N/A</v>
      </c>
      <c r="M219" s="39" t="e">
        <f t="shared" si="18"/>
        <v>#N/A</v>
      </c>
      <c r="N219" s="40" t="e">
        <f t="shared" ca="1" si="19"/>
        <v>#N/A</v>
      </c>
      <c r="P219" s="35" t="e">
        <f t="shared" ca="1" si="15"/>
        <v>#N/A</v>
      </c>
    </row>
    <row r="220" spans="5:16" x14ac:dyDescent="0.25">
      <c r="E220" s="36"/>
      <c r="G220" s="36"/>
      <c r="H220" s="37"/>
      <c r="I220" s="36"/>
      <c r="J220" s="38">
        <f t="shared" si="16"/>
        <v>0</v>
      </c>
      <c r="K220" s="38" t="str">
        <f t="shared" si="17"/>
        <v>New</v>
      </c>
      <c r="L220" s="39" t="e">
        <f>DATE("20"&amp;MID(B220,8,2),VLOOKUP(MID(B220,4,3),Months!A:B,2,FALSE),LEFT(I220,2))</f>
        <v>#N/A</v>
      </c>
      <c r="M220" s="39" t="e">
        <f t="shared" si="18"/>
        <v>#N/A</v>
      </c>
      <c r="N220" s="40" t="e">
        <f t="shared" ca="1" si="19"/>
        <v>#N/A</v>
      </c>
      <c r="P220" s="35" t="e">
        <f t="shared" ca="1" si="15"/>
        <v>#N/A</v>
      </c>
    </row>
    <row r="221" spans="5:16" x14ac:dyDescent="0.25">
      <c r="E221" s="36"/>
      <c r="G221" s="36"/>
      <c r="H221" s="37"/>
      <c r="I221" s="36"/>
      <c r="J221" s="38">
        <f t="shared" si="16"/>
        <v>0</v>
      </c>
      <c r="K221" s="38" t="str">
        <f t="shared" si="17"/>
        <v>New</v>
      </c>
      <c r="L221" s="39" t="e">
        <f>DATE("20"&amp;MID(B221,8,2),VLOOKUP(MID(B221,4,3),Months!A:B,2,FALSE),LEFT(I221,2))</f>
        <v>#N/A</v>
      </c>
      <c r="M221" s="39" t="e">
        <f t="shared" si="18"/>
        <v>#N/A</v>
      </c>
      <c r="N221" s="40" t="e">
        <f t="shared" ca="1" si="19"/>
        <v>#N/A</v>
      </c>
      <c r="P221" s="35" t="e">
        <f t="shared" ca="1" si="15"/>
        <v>#N/A</v>
      </c>
    </row>
    <row r="222" spans="5:16" x14ac:dyDescent="0.25">
      <c r="E222" s="36"/>
      <c r="G222" s="36"/>
      <c r="H222" s="37"/>
      <c r="I222" s="36"/>
      <c r="J222" s="38">
        <f t="shared" si="16"/>
        <v>0</v>
      </c>
      <c r="K222" s="38" t="str">
        <f t="shared" si="17"/>
        <v>New</v>
      </c>
      <c r="L222" s="39" t="e">
        <f>DATE("20"&amp;MID(B222,8,2),VLOOKUP(MID(B222,4,3),Months!A:B,2,FALSE),LEFT(I222,2))</f>
        <v>#N/A</v>
      </c>
      <c r="M222" s="39" t="e">
        <f t="shared" si="18"/>
        <v>#N/A</v>
      </c>
      <c r="N222" s="40" t="e">
        <f t="shared" ca="1" si="19"/>
        <v>#N/A</v>
      </c>
      <c r="P222" s="35" t="e">
        <f t="shared" ca="1" si="15"/>
        <v>#N/A</v>
      </c>
    </row>
    <row r="223" spans="5:16" x14ac:dyDescent="0.25">
      <c r="E223" s="36"/>
      <c r="G223" s="36"/>
      <c r="H223" s="37"/>
      <c r="I223" s="36"/>
      <c r="J223" s="38">
        <f t="shared" si="16"/>
        <v>0</v>
      </c>
      <c r="K223" s="38" t="str">
        <f t="shared" si="17"/>
        <v>New</v>
      </c>
      <c r="L223" s="39" t="e">
        <f>DATE("20"&amp;MID(B223,8,2),VLOOKUP(MID(B223,4,3),Months!A:B,2,FALSE),LEFT(I223,2))</f>
        <v>#N/A</v>
      </c>
      <c r="M223" s="39" t="e">
        <f t="shared" si="18"/>
        <v>#N/A</v>
      </c>
      <c r="N223" s="40" t="e">
        <f t="shared" ca="1" si="19"/>
        <v>#N/A</v>
      </c>
      <c r="P223" s="35" t="e">
        <f t="shared" ca="1" si="15"/>
        <v>#N/A</v>
      </c>
    </row>
    <row r="224" spans="5:16" x14ac:dyDescent="0.25">
      <c r="E224" s="36"/>
      <c r="G224" s="36"/>
      <c r="H224" s="37"/>
      <c r="I224" s="36"/>
      <c r="J224" s="38">
        <f t="shared" si="16"/>
        <v>0</v>
      </c>
      <c r="K224" s="38" t="str">
        <f t="shared" si="17"/>
        <v>New</v>
      </c>
      <c r="L224" s="39" t="e">
        <f>DATE("20"&amp;MID(B224,8,2),VLOOKUP(MID(B224,4,3),Months!A:B,2,FALSE),LEFT(I224,2))</f>
        <v>#N/A</v>
      </c>
      <c r="M224" s="39" t="e">
        <f t="shared" si="18"/>
        <v>#N/A</v>
      </c>
      <c r="N224" s="40" t="e">
        <f t="shared" ca="1" si="19"/>
        <v>#N/A</v>
      </c>
      <c r="P224" s="35" t="e">
        <f t="shared" ca="1" si="15"/>
        <v>#N/A</v>
      </c>
    </row>
    <row r="225" spans="5:16" x14ac:dyDescent="0.25">
      <c r="E225" s="36"/>
      <c r="G225" s="36"/>
      <c r="H225" s="37"/>
      <c r="I225" s="36"/>
      <c r="J225" s="38">
        <f t="shared" si="16"/>
        <v>0</v>
      </c>
      <c r="K225" s="38" t="str">
        <f t="shared" si="17"/>
        <v>New</v>
      </c>
      <c r="L225" s="39" t="e">
        <f>DATE("20"&amp;MID(B225,8,2),VLOOKUP(MID(B225,4,3),Months!A:B,2,FALSE),LEFT(I225,2))</f>
        <v>#N/A</v>
      </c>
      <c r="M225" s="39" t="e">
        <f t="shared" si="18"/>
        <v>#N/A</v>
      </c>
      <c r="N225" s="40" t="e">
        <f t="shared" ca="1" si="19"/>
        <v>#N/A</v>
      </c>
      <c r="P225" s="35" t="e">
        <f t="shared" ca="1" si="15"/>
        <v>#N/A</v>
      </c>
    </row>
    <row r="226" spans="5:16" x14ac:dyDescent="0.25">
      <c r="E226" s="36"/>
      <c r="G226" s="36"/>
      <c r="H226" s="37"/>
      <c r="I226" s="36"/>
      <c r="J226" s="38">
        <f t="shared" si="16"/>
        <v>0</v>
      </c>
      <c r="K226" s="38" t="str">
        <f t="shared" si="17"/>
        <v>New</v>
      </c>
      <c r="L226" s="39" t="e">
        <f>DATE("20"&amp;MID(B226,8,2),VLOOKUP(MID(B226,4,3),Months!A:B,2,FALSE),LEFT(I226,2))</f>
        <v>#N/A</v>
      </c>
      <c r="M226" s="39" t="e">
        <f t="shared" si="18"/>
        <v>#N/A</v>
      </c>
      <c r="N226" s="40" t="e">
        <f t="shared" ca="1" si="19"/>
        <v>#N/A</v>
      </c>
      <c r="P226" s="35" t="e">
        <f t="shared" ca="1" si="15"/>
        <v>#N/A</v>
      </c>
    </row>
    <row r="227" spans="5:16" x14ac:dyDescent="0.25">
      <c r="E227" s="36"/>
      <c r="G227" s="36"/>
      <c r="H227" s="37"/>
      <c r="I227" s="36"/>
      <c r="J227" s="38">
        <f t="shared" si="16"/>
        <v>0</v>
      </c>
      <c r="K227" s="38" t="str">
        <f t="shared" si="17"/>
        <v>New</v>
      </c>
      <c r="L227" s="39" t="e">
        <f>DATE("20"&amp;MID(B227,8,2),VLOOKUP(MID(B227,4,3),Months!A:B,2,FALSE),LEFT(I227,2))</f>
        <v>#N/A</v>
      </c>
      <c r="M227" s="39" t="e">
        <f t="shared" si="18"/>
        <v>#N/A</v>
      </c>
      <c r="N227" s="40" t="e">
        <f t="shared" ca="1" si="19"/>
        <v>#N/A</v>
      </c>
      <c r="P227" s="35" t="e">
        <f t="shared" ca="1" si="15"/>
        <v>#N/A</v>
      </c>
    </row>
    <row r="228" spans="5:16" x14ac:dyDescent="0.25">
      <c r="E228" s="36"/>
      <c r="G228" s="36"/>
      <c r="H228" s="37"/>
      <c r="I228" s="36"/>
      <c r="J228" s="38">
        <f t="shared" si="16"/>
        <v>0</v>
      </c>
      <c r="K228" s="38" t="str">
        <f t="shared" si="17"/>
        <v>New</v>
      </c>
      <c r="L228" s="39" t="e">
        <f>DATE("20"&amp;MID(B228,8,2),VLOOKUP(MID(B228,4,3),Months!A:B,2,FALSE),LEFT(I228,2))</f>
        <v>#N/A</v>
      </c>
      <c r="M228" s="39" t="e">
        <f t="shared" si="18"/>
        <v>#N/A</v>
      </c>
      <c r="N228" s="40" t="e">
        <f t="shared" ca="1" si="19"/>
        <v>#N/A</v>
      </c>
      <c r="P228" s="35" t="e">
        <f t="shared" ca="1" si="15"/>
        <v>#N/A</v>
      </c>
    </row>
    <row r="229" spans="5:16" x14ac:dyDescent="0.25">
      <c r="E229" s="36"/>
      <c r="G229" s="36"/>
      <c r="H229" s="37"/>
      <c r="I229" s="36"/>
      <c r="J229" s="38">
        <f t="shared" si="16"/>
        <v>0</v>
      </c>
      <c r="K229" s="38" t="str">
        <f t="shared" si="17"/>
        <v>New</v>
      </c>
      <c r="L229" s="39" t="e">
        <f>DATE("20"&amp;MID(B229,8,2),VLOOKUP(MID(B229,4,3),Months!A:B,2,FALSE),LEFT(I229,2))</f>
        <v>#N/A</v>
      </c>
      <c r="M229" s="39" t="e">
        <f t="shared" si="18"/>
        <v>#N/A</v>
      </c>
      <c r="N229" s="40" t="e">
        <f t="shared" ca="1" si="19"/>
        <v>#N/A</v>
      </c>
      <c r="P229" s="35" t="e">
        <f t="shared" ca="1" si="15"/>
        <v>#N/A</v>
      </c>
    </row>
    <row r="230" spans="5:16" x14ac:dyDescent="0.25">
      <c r="E230" s="36"/>
      <c r="G230" s="36"/>
      <c r="H230" s="37"/>
      <c r="I230" s="36"/>
      <c r="J230" s="38">
        <f t="shared" si="16"/>
        <v>0</v>
      </c>
      <c r="K230" s="38" t="str">
        <f t="shared" si="17"/>
        <v>New</v>
      </c>
      <c r="L230" s="39" t="e">
        <f>DATE("20"&amp;MID(B230,8,2),VLOOKUP(MID(B230,4,3),Months!A:B,2,FALSE),LEFT(I230,2))</f>
        <v>#N/A</v>
      </c>
      <c r="M230" s="39" t="e">
        <f t="shared" si="18"/>
        <v>#N/A</v>
      </c>
      <c r="N230" s="40" t="e">
        <f t="shared" ca="1" si="19"/>
        <v>#N/A</v>
      </c>
      <c r="P230" s="35" t="e">
        <f t="shared" ca="1" si="15"/>
        <v>#N/A</v>
      </c>
    </row>
    <row r="231" spans="5:16" x14ac:dyDescent="0.25">
      <c r="E231" s="36"/>
      <c r="G231" s="36"/>
      <c r="H231" s="37"/>
      <c r="I231" s="36"/>
      <c r="J231" s="38">
        <f t="shared" si="16"/>
        <v>0</v>
      </c>
      <c r="K231" s="38" t="str">
        <f t="shared" si="17"/>
        <v>New</v>
      </c>
      <c r="L231" s="39" t="e">
        <f>DATE("20"&amp;MID(B231,8,2),VLOOKUP(MID(B231,4,3),Months!A:B,2,FALSE),LEFT(I231,2))</f>
        <v>#N/A</v>
      </c>
      <c r="M231" s="39" t="e">
        <f t="shared" si="18"/>
        <v>#N/A</v>
      </c>
      <c r="N231" s="40" t="e">
        <f t="shared" ca="1" si="19"/>
        <v>#N/A</v>
      </c>
      <c r="P231" s="35" t="e">
        <f t="shared" ca="1" si="15"/>
        <v>#N/A</v>
      </c>
    </row>
    <row r="232" spans="5:16" x14ac:dyDescent="0.25">
      <c r="E232" s="36"/>
      <c r="G232" s="36"/>
      <c r="H232" s="37"/>
      <c r="I232" s="36"/>
      <c r="J232" s="38">
        <f t="shared" si="16"/>
        <v>0</v>
      </c>
      <c r="K232" s="38" t="str">
        <f t="shared" si="17"/>
        <v>New</v>
      </c>
      <c r="L232" s="39" t="e">
        <f>DATE("20"&amp;MID(B232,8,2),VLOOKUP(MID(B232,4,3),Months!A:B,2,FALSE),LEFT(I232,2))</f>
        <v>#N/A</v>
      </c>
      <c r="M232" s="39" t="e">
        <f t="shared" si="18"/>
        <v>#N/A</v>
      </c>
      <c r="N232" s="40" t="e">
        <f t="shared" ca="1" si="19"/>
        <v>#N/A</v>
      </c>
      <c r="P232" s="35" t="e">
        <f t="shared" ca="1" si="15"/>
        <v>#N/A</v>
      </c>
    </row>
    <row r="233" spans="5:16" x14ac:dyDescent="0.25">
      <c r="E233" s="36"/>
      <c r="G233" s="36"/>
      <c r="H233" s="37"/>
      <c r="I233" s="36"/>
      <c r="J233" s="38">
        <f t="shared" si="16"/>
        <v>0</v>
      </c>
      <c r="K233" s="38" t="str">
        <f t="shared" si="17"/>
        <v>New</v>
      </c>
      <c r="L233" s="39" t="e">
        <f>DATE("20"&amp;MID(B233,8,2),VLOOKUP(MID(B233,4,3),Months!A:B,2,FALSE),LEFT(I233,2))</f>
        <v>#N/A</v>
      </c>
      <c r="M233" s="39" t="e">
        <f t="shared" si="18"/>
        <v>#N/A</v>
      </c>
      <c r="N233" s="40" t="e">
        <f t="shared" ca="1" si="19"/>
        <v>#N/A</v>
      </c>
      <c r="P233" s="35" t="e">
        <f t="shared" ca="1" si="15"/>
        <v>#N/A</v>
      </c>
    </row>
    <row r="234" spans="5:16" x14ac:dyDescent="0.25">
      <c r="E234" s="36"/>
      <c r="G234" s="36"/>
      <c r="H234" s="37"/>
      <c r="I234" s="36"/>
      <c r="J234" s="38">
        <f t="shared" si="16"/>
        <v>0</v>
      </c>
      <c r="K234" s="38" t="str">
        <f t="shared" si="17"/>
        <v>New</v>
      </c>
      <c r="L234" s="39" t="e">
        <f>DATE("20"&amp;MID(B234,8,2),VLOOKUP(MID(B234,4,3),Months!A:B,2,FALSE),LEFT(I234,2))</f>
        <v>#N/A</v>
      </c>
      <c r="M234" s="39" t="e">
        <f t="shared" si="18"/>
        <v>#N/A</v>
      </c>
      <c r="N234" s="40" t="e">
        <f t="shared" ca="1" si="19"/>
        <v>#N/A</v>
      </c>
      <c r="P234" s="35" t="e">
        <f t="shared" ca="1" si="15"/>
        <v>#N/A</v>
      </c>
    </row>
    <row r="235" spans="5:16" x14ac:dyDescent="0.25">
      <c r="E235" s="36"/>
      <c r="G235" s="36"/>
      <c r="H235" s="37"/>
      <c r="I235" s="36"/>
      <c r="J235" s="38">
        <f t="shared" si="16"/>
        <v>0</v>
      </c>
      <c r="K235" s="38" t="str">
        <f t="shared" si="17"/>
        <v>New</v>
      </c>
      <c r="L235" s="39" t="e">
        <f>DATE("20"&amp;MID(B235,8,2),VLOOKUP(MID(B235,4,3),Months!A:B,2,FALSE),LEFT(I235,2))</f>
        <v>#N/A</v>
      </c>
      <c r="M235" s="39" t="e">
        <f t="shared" si="18"/>
        <v>#N/A</v>
      </c>
      <c r="N235" s="40" t="e">
        <f t="shared" ca="1" si="19"/>
        <v>#N/A</v>
      </c>
      <c r="P235" s="35" t="e">
        <f t="shared" ca="1" si="15"/>
        <v>#N/A</v>
      </c>
    </row>
    <row r="236" spans="5:16" x14ac:dyDescent="0.25">
      <c r="E236" s="36"/>
      <c r="G236" s="36"/>
      <c r="H236" s="37"/>
      <c r="I236" s="36"/>
      <c r="J236" s="38">
        <f t="shared" si="16"/>
        <v>0</v>
      </c>
      <c r="K236" s="38" t="str">
        <f t="shared" si="17"/>
        <v>New</v>
      </c>
      <c r="L236" s="39" t="e">
        <f>DATE("20"&amp;MID(B236,8,2),VLOOKUP(MID(B236,4,3),Months!A:B,2,FALSE),LEFT(I236,2))</f>
        <v>#N/A</v>
      </c>
      <c r="M236" s="39" t="e">
        <f t="shared" si="18"/>
        <v>#N/A</v>
      </c>
      <c r="N236" s="40" t="e">
        <f t="shared" ca="1" si="19"/>
        <v>#N/A</v>
      </c>
      <c r="P236" s="35" t="e">
        <f t="shared" ca="1" si="15"/>
        <v>#N/A</v>
      </c>
    </row>
    <row r="237" spans="5:16" x14ac:dyDescent="0.25">
      <c r="E237" s="36"/>
      <c r="G237" s="36"/>
      <c r="H237" s="37"/>
      <c r="I237" s="36"/>
      <c r="J237" s="38">
        <f t="shared" si="16"/>
        <v>0</v>
      </c>
      <c r="K237" s="38" t="str">
        <f t="shared" si="17"/>
        <v>New</v>
      </c>
      <c r="L237" s="39" t="e">
        <f>DATE("20"&amp;MID(B237,8,2),VLOOKUP(MID(B237,4,3),Months!A:B,2,FALSE),LEFT(I237,2))</f>
        <v>#N/A</v>
      </c>
      <c r="M237" s="39" t="e">
        <f t="shared" si="18"/>
        <v>#N/A</v>
      </c>
      <c r="N237" s="40" t="e">
        <f t="shared" ca="1" si="19"/>
        <v>#N/A</v>
      </c>
      <c r="P237" s="35" t="e">
        <f t="shared" ca="1" si="15"/>
        <v>#N/A</v>
      </c>
    </row>
    <row r="238" spans="5:16" x14ac:dyDescent="0.25">
      <c r="E238" s="36"/>
      <c r="G238" s="36"/>
      <c r="H238" s="37"/>
      <c r="I238" s="36"/>
      <c r="J238" s="38">
        <f t="shared" si="16"/>
        <v>0</v>
      </c>
      <c r="K238" s="38" t="str">
        <f t="shared" si="17"/>
        <v>New</v>
      </c>
      <c r="L238" s="39" t="e">
        <f>DATE("20"&amp;MID(B238,8,2),VLOOKUP(MID(B238,4,3),Months!A:B,2,FALSE),LEFT(I238,2))</f>
        <v>#N/A</v>
      </c>
      <c r="M238" s="39" t="e">
        <f t="shared" si="18"/>
        <v>#N/A</v>
      </c>
      <c r="N238" s="40" t="e">
        <f t="shared" ca="1" si="19"/>
        <v>#N/A</v>
      </c>
      <c r="P238" s="35" t="e">
        <f t="shared" ca="1" si="15"/>
        <v>#N/A</v>
      </c>
    </row>
    <row r="239" spans="5:16" x14ac:dyDescent="0.25">
      <c r="E239" s="36"/>
      <c r="G239" s="36"/>
      <c r="H239" s="37"/>
      <c r="I239" s="36"/>
      <c r="J239" s="38">
        <f t="shared" si="16"/>
        <v>0</v>
      </c>
      <c r="K239" s="38" t="str">
        <f t="shared" si="17"/>
        <v>New</v>
      </c>
      <c r="L239" s="39" t="e">
        <f>DATE("20"&amp;MID(B239,8,2),VLOOKUP(MID(B239,4,3),Months!A:B,2,FALSE),LEFT(I239,2))</f>
        <v>#N/A</v>
      </c>
      <c r="M239" s="39" t="e">
        <f t="shared" si="18"/>
        <v>#N/A</v>
      </c>
      <c r="N239" s="40" t="e">
        <f t="shared" ca="1" si="19"/>
        <v>#N/A</v>
      </c>
      <c r="P239" s="35" t="e">
        <f t="shared" ca="1" si="15"/>
        <v>#N/A</v>
      </c>
    </row>
    <row r="240" spans="5:16" x14ac:dyDescent="0.25">
      <c r="E240" s="36"/>
      <c r="G240" s="36"/>
      <c r="H240" s="37"/>
      <c r="I240" s="36"/>
      <c r="J240" s="38">
        <f t="shared" si="16"/>
        <v>0</v>
      </c>
      <c r="K240" s="38" t="str">
        <f t="shared" si="17"/>
        <v>New</v>
      </c>
      <c r="L240" s="39" t="e">
        <f>DATE("20"&amp;MID(B240,8,2),VLOOKUP(MID(B240,4,3),Months!A:B,2,FALSE),LEFT(I240,2))</f>
        <v>#N/A</v>
      </c>
      <c r="M240" s="39" t="e">
        <f t="shared" si="18"/>
        <v>#N/A</v>
      </c>
      <c r="N240" s="40" t="e">
        <f t="shared" ca="1" si="19"/>
        <v>#N/A</v>
      </c>
      <c r="P240" s="35" t="e">
        <f t="shared" ca="1" si="15"/>
        <v>#N/A</v>
      </c>
    </row>
    <row r="241" spans="5:16" x14ac:dyDescent="0.25">
      <c r="E241" s="36"/>
      <c r="G241" s="36"/>
      <c r="H241" s="37"/>
      <c r="I241" s="36"/>
      <c r="J241" s="38">
        <f t="shared" si="16"/>
        <v>0</v>
      </c>
      <c r="K241" s="38" t="str">
        <f t="shared" si="17"/>
        <v>New</v>
      </c>
      <c r="L241" s="39" t="e">
        <f>DATE("20"&amp;MID(B241,8,2),VLOOKUP(MID(B241,4,3),Months!A:B,2,FALSE),LEFT(I241,2))</f>
        <v>#N/A</v>
      </c>
      <c r="M241" s="39" t="e">
        <f t="shared" si="18"/>
        <v>#N/A</v>
      </c>
      <c r="N241" s="40" t="e">
        <f t="shared" ca="1" si="19"/>
        <v>#N/A</v>
      </c>
      <c r="P241" s="35" t="e">
        <f t="shared" ca="1" si="15"/>
        <v>#N/A</v>
      </c>
    </row>
    <row r="242" spans="5:16" x14ac:dyDescent="0.25">
      <c r="E242" s="36"/>
      <c r="G242" s="36"/>
      <c r="H242" s="37"/>
      <c r="I242" s="36"/>
      <c r="J242" s="38">
        <f t="shared" si="16"/>
        <v>0</v>
      </c>
      <c r="K242" s="38" t="str">
        <f t="shared" si="17"/>
        <v>New</v>
      </c>
      <c r="L242" s="39" t="e">
        <f>DATE("20"&amp;MID(B242,8,2),VLOOKUP(MID(B242,4,3),Months!A:B,2,FALSE),LEFT(I242,2))</f>
        <v>#N/A</v>
      </c>
      <c r="M242" s="39" t="e">
        <f t="shared" si="18"/>
        <v>#N/A</v>
      </c>
      <c r="N242" s="40" t="e">
        <f t="shared" ca="1" si="19"/>
        <v>#N/A</v>
      </c>
      <c r="P242" s="35" t="e">
        <f t="shared" ca="1" si="15"/>
        <v>#N/A</v>
      </c>
    </row>
    <row r="243" spans="5:16" x14ac:dyDescent="0.25">
      <c r="E243" s="36"/>
      <c r="G243" s="36"/>
      <c r="H243" s="37"/>
      <c r="I243" s="36"/>
      <c r="J243" s="38">
        <f t="shared" si="16"/>
        <v>0</v>
      </c>
      <c r="K243" s="38" t="str">
        <f t="shared" si="17"/>
        <v>New</v>
      </c>
      <c r="L243" s="39" t="e">
        <f>DATE("20"&amp;MID(B243,8,2),VLOOKUP(MID(B243,4,3),Months!A:B,2,FALSE),LEFT(I243,2))</f>
        <v>#N/A</v>
      </c>
      <c r="M243" s="39" t="e">
        <f t="shared" si="18"/>
        <v>#N/A</v>
      </c>
      <c r="N243" s="40" t="e">
        <f t="shared" ca="1" si="19"/>
        <v>#N/A</v>
      </c>
      <c r="P243" s="35" t="e">
        <f t="shared" ca="1" si="15"/>
        <v>#N/A</v>
      </c>
    </row>
    <row r="244" spans="5:16" x14ac:dyDescent="0.25">
      <c r="E244" s="36"/>
      <c r="G244" s="36"/>
      <c r="H244" s="37"/>
      <c r="I244" s="36"/>
      <c r="J244" s="38">
        <f t="shared" si="16"/>
        <v>0</v>
      </c>
      <c r="K244" s="38" t="str">
        <f t="shared" si="17"/>
        <v>New</v>
      </c>
      <c r="L244" s="39" t="e">
        <f>DATE("20"&amp;MID(B244,8,2),VLOOKUP(MID(B244,4,3),Months!A:B,2,FALSE),LEFT(I244,2))</f>
        <v>#N/A</v>
      </c>
      <c r="M244" s="39" t="e">
        <f t="shared" si="18"/>
        <v>#N/A</v>
      </c>
      <c r="N244" s="40" t="e">
        <f t="shared" ca="1" si="19"/>
        <v>#N/A</v>
      </c>
      <c r="P244" s="35" t="e">
        <f t="shared" ca="1" si="15"/>
        <v>#N/A</v>
      </c>
    </row>
    <row r="245" spans="5:16" x14ac:dyDescent="0.25">
      <c r="E245" s="36"/>
      <c r="G245" s="36"/>
      <c r="H245" s="37"/>
      <c r="I245" s="36"/>
      <c r="J245" s="38">
        <f t="shared" si="16"/>
        <v>0</v>
      </c>
      <c r="K245" s="38" t="str">
        <f t="shared" si="17"/>
        <v>New</v>
      </c>
      <c r="L245" s="39" t="e">
        <f>DATE("20"&amp;MID(B245,8,2),VLOOKUP(MID(B245,4,3),Months!A:B,2,FALSE),LEFT(I245,2))</f>
        <v>#N/A</v>
      </c>
      <c r="M245" s="39" t="e">
        <f t="shared" si="18"/>
        <v>#N/A</v>
      </c>
      <c r="N245" s="40" t="e">
        <f t="shared" ca="1" si="19"/>
        <v>#N/A</v>
      </c>
      <c r="P245" s="35" t="e">
        <f t="shared" ca="1" si="15"/>
        <v>#N/A</v>
      </c>
    </row>
    <row r="246" spans="5:16" x14ac:dyDescent="0.25">
      <c r="E246" s="36"/>
      <c r="G246" s="36"/>
      <c r="H246" s="37"/>
      <c r="I246" s="36"/>
      <c r="J246" s="38">
        <f t="shared" si="16"/>
        <v>0</v>
      </c>
      <c r="K246" s="38" t="str">
        <f t="shared" si="17"/>
        <v>New</v>
      </c>
      <c r="L246" s="39" t="e">
        <f>DATE("20"&amp;MID(B246,8,2),VLOOKUP(MID(B246,4,3),Months!A:B,2,FALSE),LEFT(I246,2))</f>
        <v>#N/A</v>
      </c>
      <c r="M246" s="39" t="e">
        <f t="shared" si="18"/>
        <v>#N/A</v>
      </c>
      <c r="N246" s="40" t="e">
        <f t="shared" ca="1" si="19"/>
        <v>#N/A</v>
      </c>
      <c r="P246" s="35" t="e">
        <f t="shared" ca="1" si="15"/>
        <v>#N/A</v>
      </c>
    </row>
    <row r="247" spans="5:16" x14ac:dyDescent="0.25">
      <c r="E247" s="36"/>
      <c r="G247" s="36"/>
      <c r="H247" s="37"/>
      <c r="I247" s="36"/>
      <c r="J247" s="38">
        <f t="shared" si="16"/>
        <v>0</v>
      </c>
      <c r="K247" s="38" t="str">
        <f t="shared" si="17"/>
        <v>New</v>
      </c>
      <c r="L247" s="39" t="e">
        <f>DATE("20"&amp;MID(B247,8,2),VLOOKUP(MID(B247,4,3),Months!A:B,2,FALSE),LEFT(I247,2))</f>
        <v>#N/A</v>
      </c>
      <c r="M247" s="39" t="e">
        <f t="shared" si="18"/>
        <v>#N/A</v>
      </c>
      <c r="N247" s="40" t="e">
        <f t="shared" ca="1" si="19"/>
        <v>#N/A</v>
      </c>
      <c r="P247" s="35" t="e">
        <f t="shared" ca="1" si="15"/>
        <v>#N/A</v>
      </c>
    </row>
    <row r="248" spans="5:16" x14ac:dyDescent="0.25">
      <c r="E248" s="36"/>
      <c r="G248" s="36"/>
      <c r="H248" s="37"/>
      <c r="I248" s="36"/>
      <c r="J248" s="38">
        <f t="shared" si="16"/>
        <v>0</v>
      </c>
      <c r="K248" s="38" t="str">
        <f t="shared" si="17"/>
        <v>New</v>
      </c>
      <c r="L248" s="39" t="e">
        <f>DATE("20"&amp;MID(B248,8,2),VLOOKUP(MID(B248,4,3),Months!A:B,2,FALSE),LEFT(I248,2))</f>
        <v>#N/A</v>
      </c>
      <c r="M248" s="39" t="e">
        <f t="shared" si="18"/>
        <v>#N/A</v>
      </c>
      <c r="N248" s="40" t="e">
        <f t="shared" ca="1" si="19"/>
        <v>#N/A</v>
      </c>
      <c r="P248" s="35" t="e">
        <f t="shared" ca="1" si="15"/>
        <v>#N/A</v>
      </c>
    </row>
    <row r="249" spans="5:16" x14ac:dyDescent="0.25">
      <c r="E249" s="36"/>
      <c r="G249" s="36"/>
      <c r="H249" s="37"/>
      <c r="I249" s="36"/>
      <c r="J249" s="38">
        <f t="shared" si="16"/>
        <v>0</v>
      </c>
      <c r="K249" s="38" t="str">
        <f t="shared" si="17"/>
        <v>New</v>
      </c>
      <c r="L249" s="39" t="e">
        <f>DATE("20"&amp;MID(B249,8,2),VLOOKUP(MID(B249,4,3),Months!A:B,2,FALSE),LEFT(I249,2))</f>
        <v>#N/A</v>
      </c>
      <c r="M249" s="39" t="e">
        <f t="shared" si="18"/>
        <v>#N/A</v>
      </c>
      <c r="N249" s="40" t="e">
        <f t="shared" ca="1" si="19"/>
        <v>#N/A</v>
      </c>
      <c r="P249" s="35" t="e">
        <f t="shared" ca="1" si="15"/>
        <v>#N/A</v>
      </c>
    </row>
    <row r="250" spans="5:16" x14ac:dyDescent="0.25">
      <c r="E250" s="36"/>
      <c r="G250" s="36"/>
      <c r="H250" s="37"/>
      <c r="I250" s="36"/>
      <c r="J250" s="38">
        <f t="shared" si="16"/>
        <v>0</v>
      </c>
      <c r="K250" s="38" t="str">
        <f t="shared" si="17"/>
        <v>New</v>
      </c>
      <c r="L250" s="39" t="e">
        <f>DATE("20"&amp;MID(B250,8,2),VLOOKUP(MID(B250,4,3),Months!A:B,2,FALSE),LEFT(I250,2))</f>
        <v>#N/A</v>
      </c>
      <c r="M250" s="39" t="e">
        <f t="shared" si="18"/>
        <v>#N/A</v>
      </c>
      <c r="N250" s="40" t="e">
        <f t="shared" ca="1" si="19"/>
        <v>#N/A</v>
      </c>
      <c r="P250" s="35" t="e">
        <f t="shared" ca="1" si="15"/>
        <v>#N/A</v>
      </c>
    </row>
    <row r="251" spans="5:16" x14ac:dyDescent="0.25">
      <c r="E251" s="36"/>
      <c r="G251" s="36"/>
      <c r="H251" s="37"/>
      <c r="I251" s="36"/>
      <c r="J251" s="38">
        <f t="shared" si="16"/>
        <v>0</v>
      </c>
      <c r="K251" s="38" t="str">
        <f t="shared" si="17"/>
        <v>New</v>
      </c>
      <c r="L251" s="39" t="e">
        <f>DATE("20"&amp;MID(B251,8,2),VLOOKUP(MID(B251,4,3),Months!A:B,2,FALSE),LEFT(I251,2))</f>
        <v>#N/A</v>
      </c>
      <c r="M251" s="39" t="e">
        <f t="shared" si="18"/>
        <v>#N/A</v>
      </c>
      <c r="N251" s="40" t="e">
        <f t="shared" ca="1" si="19"/>
        <v>#N/A</v>
      </c>
      <c r="P251" s="35" t="e">
        <f t="shared" ca="1" si="15"/>
        <v>#N/A</v>
      </c>
    </row>
    <row r="252" spans="5:16" x14ac:dyDescent="0.25">
      <c r="E252" s="36"/>
      <c r="G252" s="36"/>
      <c r="H252" s="37"/>
      <c r="I252" s="36"/>
      <c r="J252" s="38">
        <f t="shared" si="16"/>
        <v>0</v>
      </c>
      <c r="K252" s="38" t="str">
        <f t="shared" si="17"/>
        <v>New</v>
      </c>
      <c r="L252" s="39" t="e">
        <f>DATE("20"&amp;MID(B252,8,2),VLOOKUP(MID(B252,4,3),Months!A:B,2,FALSE),LEFT(I252,2))</f>
        <v>#N/A</v>
      </c>
      <c r="M252" s="39" t="e">
        <f t="shared" si="18"/>
        <v>#N/A</v>
      </c>
      <c r="N252" s="40" t="e">
        <f t="shared" ca="1" si="19"/>
        <v>#N/A</v>
      </c>
      <c r="P252" s="35" t="e">
        <f t="shared" ca="1" si="15"/>
        <v>#N/A</v>
      </c>
    </row>
    <row r="253" spans="5:16" x14ac:dyDescent="0.25">
      <c r="E253" s="36"/>
      <c r="G253" s="36"/>
      <c r="H253" s="37"/>
      <c r="I253" s="36"/>
      <c r="J253" s="38">
        <f t="shared" si="16"/>
        <v>0</v>
      </c>
      <c r="K253" s="38" t="str">
        <f t="shared" si="17"/>
        <v>New</v>
      </c>
      <c r="L253" s="39" t="e">
        <f>DATE("20"&amp;MID(B253,8,2),VLOOKUP(MID(B253,4,3),Months!A:B,2,FALSE),LEFT(I253,2))</f>
        <v>#N/A</v>
      </c>
      <c r="M253" s="39" t="e">
        <f t="shared" si="18"/>
        <v>#N/A</v>
      </c>
      <c r="N253" s="40" t="e">
        <f t="shared" ca="1" si="19"/>
        <v>#N/A</v>
      </c>
      <c r="P253" s="35" t="e">
        <f t="shared" ca="1" si="15"/>
        <v>#N/A</v>
      </c>
    </row>
    <row r="254" spans="5:16" x14ac:dyDescent="0.25">
      <c r="E254" s="36"/>
      <c r="G254" s="36"/>
      <c r="H254" s="37"/>
      <c r="I254" s="36"/>
      <c r="J254" s="38">
        <f t="shared" si="16"/>
        <v>0</v>
      </c>
      <c r="K254" s="38" t="str">
        <f t="shared" si="17"/>
        <v>New</v>
      </c>
      <c r="L254" s="39" t="e">
        <f>DATE("20"&amp;MID(B254,8,2),VLOOKUP(MID(B254,4,3),Months!A:B,2,FALSE),LEFT(I254,2))</f>
        <v>#N/A</v>
      </c>
      <c r="M254" s="39" t="e">
        <f t="shared" si="18"/>
        <v>#N/A</v>
      </c>
      <c r="N254" s="40" t="e">
        <f t="shared" ca="1" si="19"/>
        <v>#N/A</v>
      </c>
      <c r="P254" s="35" t="e">
        <f t="shared" ca="1" si="15"/>
        <v>#N/A</v>
      </c>
    </row>
    <row r="255" spans="5:16" x14ac:dyDescent="0.25">
      <c r="E255" s="36"/>
      <c r="G255" s="36"/>
      <c r="H255" s="37"/>
      <c r="I255" s="36"/>
      <c r="J255" s="38">
        <f t="shared" si="16"/>
        <v>0</v>
      </c>
      <c r="K255" s="38" t="str">
        <f t="shared" si="17"/>
        <v>New</v>
      </c>
      <c r="L255" s="39" t="e">
        <f>DATE("20"&amp;MID(B255,8,2),VLOOKUP(MID(B255,4,3),Months!A:B,2,FALSE),LEFT(I255,2))</f>
        <v>#N/A</v>
      </c>
      <c r="M255" s="39" t="e">
        <f t="shared" si="18"/>
        <v>#N/A</v>
      </c>
      <c r="N255" s="40" t="e">
        <f t="shared" ca="1" si="19"/>
        <v>#N/A</v>
      </c>
      <c r="P255" s="35" t="e">
        <f t="shared" ca="1" si="15"/>
        <v>#N/A</v>
      </c>
    </row>
    <row r="256" spans="5:16" x14ac:dyDescent="0.25">
      <c r="E256" s="36"/>
      <c r="G256" s="36"/>
      <c r="H256" s="37"/>
      <c r="I256" s="36"/>
      <c r="J256" s="38">
        <f t="shared" si="16"/>
        <v>0</v>
      </c>
      <c r="K256" s="38" t="str">
        <f t="shared" si="17"/>
        <v>New</v>
      </c>
      <c r="L256" s="39" t="e">
        <f>DATE("20"&amp;MID(B256,8,2),VLOOKUP(MID(B256,4,3),Months!A:B,2,FALSE),LEFT(I256,2))</f>
        <v>#N/A</v>
      </c>
      <c r="M256" s="39" t="e">
        <f t="shared" si="18"/>
        <v>#N/A</v>
      </c>
      <c r="N256" s="40" t="e">
        <f t="shared" ca="1" si="19"/>
        <v>#N/A</v>
      </c>
      <c r="P256" s="35" t="e">
        <f t="shared" ca="1" si="15"/>
        <v>#N/A</v>
      </c>
    </row>
    <row r="257" spans="5:16" x14ac:dyDescent="0.25">
      <c r="E257" s="36"/>
      <c r="G257" s="36"/>
      <c r="H257" s="37"/>
      <c r="I257" s="36"/>
      <c r="J257" s="38">
        <f t="shared" si="16"/>
        <v>0</v>
      </c>
      <c r="K257" s="38" t="str">
        <f t="shared" si="17"/>
        <v>New</v>
      </c>
      <c r="L257" s="39" t="e">
        <f>DATE("20"&amp;MID(B257,8,2),VLOOKUP(MID(B257,4,3),Months!A:B,2,FALSE),LEFT(I257,2))</f>
        <v>#N/A</v>
      </c>
      <c r="M257" s="39" t="e">
        <f t="shared" si="18"/>
        <v>#N/A</v>
      </c>
      <c r="N257" s="40" t="e">
        <f t="shared" ca="1" si="19"/>
        <v>#N/A</v>
      </c>
      <c r="P257" s="35" t="e">
        <f t="shared" ref="P257:P320" ca="1" si="20">D257&amp;E257&amp;K257&amp;N257</f>
        <v>#N/A</v>
      </c>
    </row>
    <row r="258" spans="5:16" x14ac:dyDescent="0.25">
      <c r="E258" s="36"/>
      <c r="G258" s="36"/>
      <c r="H258" s="37"/>
      <c r="I258" s="36"/>
      <c r="J258" s="38">
        <f t="shared" ref="J258:J321" si="21">VALUE(I258)</f>
        <v>0</v>
      </c>
      <c r="K258" s="38" t="str">
        <f t="shared" ref="K258:K321" si="22">IF(J258=0,"New","Old")</f>
        <v>New</v>
      </c>
      <c r="L258" s="39" t="e">
        <f>DATE("20"&amp;MID(B258,8,2),VLOOKUP(MID(B258,4,3),Months!A:B,2,FALSE),LEFT(I258,2))</f>
        <v>#N/A</v>
      </c>
      <c r="M258" s="39" t="e">
        <f t="shared" ref="M258:M321" si="23">L258+45</f>
        <v>#N/A</v>
      </c>
      <c r="N258" s="40" t="e">
        <f t="shared" ref="N258:N321" ca="1" si="24">IF(NOW()&gt;M258,"Overdue",IF(M258-NOW()&lt;$O$1,"Approaching","Future"))</f>
        <v>#N/A</v>
      </c>
      <c r="P258" s="35" t="e">
        <f t="shared" ca="1" si="20"/>
        <v>#N/A</v>
      </c>
    </row>
    <row r="259" spans="5:16" x14ac:dyDescent="0.25">
      <c r="E259" s="36"/>
      <c r="G259" s="36"/>
      <c r="H259" s="37"/>
      <c r="I259" s="36"/>
      <c r="J259" s="38">
        <f t="shared" si="21"/>
        <v>0</v>
      </c>
      <c r="K259" s="38" t="str">
        <f t="shared" si="22"/>
        <v>New</v>
      </c>
      <c r="L259" s="39" t="e">
        <f>DATE("20"&amp;MID(B259,8,2),VLOOKUP(MID(B259,4,3),Months!A:B,2,FALSE),LEFT(I259,2))</f>
        <v>#N/A</v>
      </c>
      <c r="M259" s="39" t="e">
        <f t="shared" si="23"/>
        <v>#N/A</v>
      </c>
      <c r="N259" s="40" t="e">
        <f t="shared" ca="1" si="24"/>
        <v>#N/A</v>
      </c>
      <c r="P259" s="35" t="e">
        <f t="shared" ca="1" si="20"/>
        <v>#N/A</v>
      </c>
    </row>
    <row r="260" spans="5:16" x14ac:dyDescent="0.25">
      <c r="E260" s="36"/>
      <c r="G260" s="36"/>
      <c r="H260" s="37"/>
      <c r="I260" s="36"/>
      <c r="J260" s="38">
        <f t="shared" si="21"/>
        <v>0</v>
      </c>
      <c r="K260" s="38" t="str">
        <f t="shared" si="22"/>
        <v>New</v>
      </c>
      <c r="L260" s="39" t="e">
        <f>DATE("20"&amp;MID(B260,8,2),VLOOKUP(MID(B260,4,3),Months!A:B,2,FALSE),LEFT(I260,2))</f>
        <v>#N/A</v>
      </c>
      <c r="M260" s="39" t="e">
        <f t="shared" si="23"/>
        <v>#N/A</v>
      </c>
      <c r="N260" s="40" t="e">
        <f t="shared" ca="1" si="24"/>
        <v>#N/A</v>
      </c>
      <c r="P260" s="35" t="e">
        <f t="shared" ca="1" si="20"/>
        <v>#N/A</v>
      </c>
    </row>
    <row r="261" spans="5:16" x14ac:dyDescent="0.25">
      <c r="E261" s="36"/>
      <c r="G261" s="36"/>
      <c r="H261" s="37"/>
      <c r="I261" s="36"/>
      <c r="J261" s="38">
        <f t="shared" si="21"/>
        <v>0</v>
      </c>
      <c r="K261" s="38" t="str">
        <f t="shared" si="22"/>
        <v>New</v>
      </c>
      <c r="L261" s="39" t="e">
        <f>DATE("20"&amp;MID(B261,8,2),VLOOKUP(MID(B261,4,3),Months!A:B,2,FALSE),LEFT(I261,2))</f>
        <v>#N/A</v>
      </c>
      <c r="M261" s="39" t="e">
        <f t="shared" si="23"/>
        <v>#N/A</v>
      </c>
      <c r="N261" s="40" t="e">
        <f t="shared" ca="1" si="24"/>
        <v>#N/A</v>
      </c>
      <c r="P261" s="35" t="e">
        <f t="shared" ca="1" si="20"/>
        <v>#N/A</v>
      </c>
    </row>
    <row r="262" spans="5:16" x14ac:dyDescent="0.25">
      <c r="E262" s="36"/>
      <c r="G262" s="36"/>
      <c r="H262" s="37"/>
      <c r="I262" s="36"/>
      <c r="J262" s="38">
        <f t="shared" si="21"/>
        <v>0</v>
      </c>
      <c r="K262" s="38" t="str">
        <f t="shared" si="22"/>
        <v>New</v>
      </c>
      <c r="L262" s="39" t="e">
        <f>DATE("20"&amp;MID(B262,8,2),VLOOKUP(MID(B262,4,3),Months!A:B,2,FALSE),LEFT(I262,2))</f>
        <v>#N/A</v>
      </c>
      <c r="M262" s="39" t="e">
        <f t="shared" si="23"/>
        <v>#N/A</v>
      </c>
      <c r="N262" s="40" t="e">
        <f t="shared" ca="1" si="24"/>
        <v>#N/A</v>
      </c>
      <c r="P262" s="35" t="e">
        <f t="shared" ca="1" si="20"/>
        <v>#N/A</v>
      </c>
    </row>
    <row r="263" spans="5:16" x14ac:dyDescent="0.25">
      <c r="E263" s="36"/>
      <c r="G263" s="36"/>
      <c r="H263" s="37"/>
      <c r="I263" s="36"/>
      <c r="J263" s="38">
        <f t="shared" si="21"/>
        <v>0</v>
      </c>
      <c r="K263" s="38" t="str">
        <f t="shared" si="22"/>
        <v>New</v>
      </c>
      <c r="L263" s="39" t="e">
        <f>DATE("20"&amp;MID(B263,8,2),VLOOKUP(MID(B263,4,3),Months!A:B,2,FALSE),LEFT(I263,2))</f>
        <v>#N/A</v>
      </c>
      <c r="M263" s="39" t="e">
        <f t="shared" si="23"/>
        <v>#N/A</v>
      </c>
      <c r="N263" s="40" t="e">
        <f t="shared" ca="1" si="24"/>
        <v>#N/A</v>
      </c>
      <c r="P263" s="35" t="e">
        <f t="shared" ca="1" si="20"/>
        <v>#N/A</v>
      </c>
    </row>
    <row r="264" spans="5:16" x14ac:dyDescent="0.25">
      <c r="E264" s="36"/>
      <c r="G264" s="36"/>
      <c r="H264" s="37"/>
      <c r="I264" s="36"/>
      <c r="J264" s="38">
        <f t="shared" si="21"/>
        <v>0</v>
      </c>
      <c r="K264" s="38" t="str">
        <f t="shared" si="22"/>
        <v>New</v>
      </c>
      <c r="L264" s="39" t="e">
        <f>DATE("20"&amp;MID(B264,8,2),VLOOKUP(MID(B264,4,3),Months!A:B,2,FALSE),LEFT(I264,2))</f>
        <v>#N/A</v>
      </c>
      <c r="M264" s="39" t="e">
        <f t="shared" si="23"/>
        <v>#N/A</v>
      </c>
      <c r="N264" s="40" t="e">
        <f t="shared" ca="1" si="24"/>
        <v>#N/A</v>
      </c>
      <c r="P264" s="35" t="e">
        <f t="shared" ca="1" si="20"/>
        <v>#N/A</v>
      </c>
    </row>
    <row r="265" spans="5:16" x14ac:dyDescent="0.25">
      <c r="E265" s="36"/>
      <c r="G265" s="36"/>
      <c r="H265" s="37"/>
      <c r="I265" s="36"/>
      <c r="J265" s="38">
        <f t="shared" si="21"/>
        <v>0</v>
      </c>
      <c r="K265" s="38" t="str">
        <f t="shared" si="22"/>
        <v>New</v>
      </c>
      <c r="L265" s="39" t="e">
        <f>DATE("20"&amp;MID(B265,8,2),VLOOKUP(MID(B265,4,3),Months!A:B,2,FALSE),LEFT(I265,2))</f>
        <v>#N/A</v>
      </c>
      <c r="M265" s="39" t="e">
        <f t="shared" si="23"/>
        <v>#N/A</v>
      </c>
      <c r="N265" s="40" t="e">
        <f t="shared" ca="1" si="24"/>
        <v>#N/A</v>
      </c>
      <c r="P265" s="35" t="e">
        <f t="shared" ca="1" si="20"/>
        <v>#N/A</v>
      </c>
    </row>
    <row r="266" spans="5:16" x14ac:dyDescent="0.25">
      <c r="E266" s="36"/>
      <c r="G266" s="36"/>
      <c r="H266" s="37"/>
      <c r="I266" s="36"/>
      <c r="J266" s="38">
        <f t="shared" si="21"/>
        <v>0</v>
      </c>
      <c r="K266" s="38" t="str">
        <f t="shared" si="22"/>
        <v>New</v>
      </c>
      <c r="L266" s="39" t="e">
        <f>DATE("20"&amp;MID(B266,8,2),VLOOKUP(MID(B266,4,3),Months!A:B,2,FALSE),LEFT(I266,2))</f>
        <v>#N/A</v>
      </c>
      <c r="M266" s="39" t="e">
        <f t="shared" si="23"/>
        <v>#N/A</v>
      </c>
      <c r="N266" s="40" t="e">
        <f t="shared" ca="1" si="24"/>
        <v>#N/A</v>
      </c>
      <c r="P266" s="35" t="e">
        <f t="shared" ca="1" si="20"/>
        <v>#N/A</v>
      </c>
    </row>
    <row r="267" spans="5:16" x14ac:dyDescent="0.25">
      <c r="E267" s="36"/>
      <c r="G267" s="36"/>
      <c r="H267" s="37"/>
      <c r="I267" s="36"/>
      <c r="J267" s="38">
        <f t="shared" si="21"/>
        <v>0</v>
      </c>
      <c r="K267" s="38" t="str">
        <f t="shared" si="22"/>
        <v>New</v>
      </c>
      <c r="L267" s="39" t="e">
        <f>DATE("20"&amp;MID(B267,8,2),VLOOKUP(MID(B267,4,3),Months!A:B,2,FALSE),LEFT(I267,2))</f>
        <v>#N/A</v>
      </c>
      <c r="M267" s="39" t="e">
        <f t="shared" si="23"/>
        <v>#N/A</v>
      </c>
      <c r="N267" s="40" t="e">
        <f t="shared" ca="1" si="24"/>
        <v>#N/A</v>
      </c>
      <c r="P267" s="35" t="e">
        <f t="shared" ca="1" si="20"/>
        <v>#N/A</v>
      </c>
    </row>
    <row r="268" spans="5:16" x14ac:dyDescent="0.25">
      <c r="E268" s="36"/>
      <c r="G268" s="36"/>
      <c r="H268" s="37"/>
      <c r="I268" s="36"/>
      <c r="J268" s="38">
        <f t="shared" si="21"/>
        <v>0</v>
      </c>
      <c r="K268" s="38" t="str">
        <f t="shared" si="22"/>
        <v>New</v>
      </c>
      <c r="L268" s="39" t="e">
        <f>DATE("20"&amp;MID(B268,8,2),VLOOKUP(MID(B268,4,3),Months!A:B,2,FALSE),LEFT(I268,2))</f>
        <v>#N/A</v>
      </c>
      <c r="M268" s="39" t="e">
        <f t="shared" si="23"/>
        <v>#N/A</v>
      </c>
      <c r="N268" s="40" t="e">
        <f t="shared" ca="1" si="24"/>
        <v>#N/A</v>
      </c>
      <c r="P268" s="35" t="e">
        <f t="shared" ca="1" si="20"/>
        <v>#N/A</v>
      </c>
    </row>
    <row r="269" spans="5:16" x14ac:dyDescent="0.25">
      <c r="E269" s="36"/>
      <c r="G269" s="36"/>
      <c r="H269" s="37"/>
      <c r="I269" s="36"/>
      <c r="J269" s="38">
        <f t="shared" si="21"/>
        <v>0</v>
      </c>
      <c r="K269" s="38" t="str">
        <f t="shared" si="22"/>
        <v>New</v>
      </c>
      <c r="L269" s="39" t="e">
        <f>DATE("20"&amp;MID(B269,8,2),VLOOKUP(MID(B269,4,3),Months!A:B,2,FALSE),LEFT(I269,2))</f>
        <v>#N/A</v>
      </c>
      <c r="M269" s="39" t="e">
        <f t="shared" si="23"/>
        <v>#N/A</v>
      </c>
      <c r="N269" s="40" t="e">
        <f t="shared" ca="1" si="24"/>
        <v>#N/A</v>
      </c>
      <c r="P269" s="35" t="e">
        <f t="shared" ca="1" si="20"/>
        <v>#N/A</v>
      </c>
    </row>
    <row r="270" spans="5:16" x14ac:dyDescent="0.25">
      <c r="E270" s="36"/>
      <c r="G270" s="36"/>
      <c r="H270" s="37"/>
      <c r="I270" s="36"/>
      <c r="J270" s="38">
        <f t="shared" si="21"/>
        <v>0</v>
      </c>
      <c r="K270" s="38" t="str">
        <f t="shared" si="22"/>
        <v>New</v>
      </c>
      <c r="L270" s="39" t="e">
        <f>DATE("20"&amp;MID(B270,8,2),VLOOKUP(MID(B270,4,3),Months!A:B,2,FALSE),LEFT(I270,2))</f>
        <v>#N/A</v>
      </c>
      <c r="M270" s="39" t="e">
        <f t="shared" si="23"/>
        <v>#N/A</v>
      </c>
      <c r="N270" s="40" t="e">
        <f t="shared" ca="1" si="24"/>
        <v>#N/A</v>
      </c>
      <c r="P270" s="35" t="e">
        <f t="shared" ca="1" si="20"/>
        <v>#N/A</v>
      </c>
    </row>
    <row r="271" spans="5:16" x14ac:dyDescent="0.25">
      <c r="E271" s="36"/>
      <c r="G271" s="36"/>
      <c r="H271" s="37"/>
      <c r="I271" s="36"/>
      <c r="J271" s="38">
        <f t="shared" si="21"/>
        <v>0</v>
      </c>
      <c r="K271" s="38" t="str">
        <f t="shared" si="22"/>
        <v>New</v>
      </c>
      <c r="L271" s="39" t="e">
        <f>DATE("20"&amp;MID(B271,8,2),VLOOKUP(MID(B271,4,3),Months!A:B,2,FALSE),LEFT(I271,2))</f>
        <v>#N/A</v>
      </c>
      <c r="M271" s="39" t="e">
        <f t="shared" si="23"/>
        <v>#N/A</v>
      </c>
      <c r="N271" s="40" t="e">
        <f t="shared" ca="1" si="24"/>
        <v>#N/A</v>
      </c>
      <c r="P271" s="35" t="e">
        <f t="shared" ca="1" si="20"/>
        <v>#N/A</v>
      </c>
    </row>
    <row r="272" spans="5:16" x14ac:dyDescent="0.25">
      <c r="E272" s="36"/>
      <c r="G272" s="36"/>
      <c r="H272" s="37"/>
      <c r="I272" s="36"/>
      <c r="J272" s="38">
        <f t="shared" si="21"/>
        <v>0</v>
      </c>
      <c r="K272" s="38" t="str">
        <f t="shared" si="22"/>
        <v>New</v>
      </c>
      <c r="L272" s="39" t="e">
        <f>DATE("20"&amp;MID(B272,8,2),VLOOKUP(MID(B272,4,3),Months!A:B,2,FALSE),LEFT(I272,2))</f>
        <v>#N/A</v>
      </c>
      <c r="M272" s="39" t="e">
        <f t="shared" si="23"/>
        <v>#N/A</v>
      </c>
      <c r="N272" s="40" t="e">
        <f t="shared" ca="1" si="24"/>
        <v>#N/A</v>
      </c>
      <c r="P272" s="35" t="e">
        <f t="shared" ca="1" si="20"/>
        <v>#N/A</v>
      </c>
    </row>
    <row r="273" spans="5:16" x14ac:dyDescent="0.25">
      <c r="E273" s="36"/>
      <c r="G273" s="36"/>
      <c r="H273" s="37"/>
      <c r="I273" s="36"/>
      <c r="J273" s="38">
        <f t="shared" si="21"/>
        <v>0</v>
      </c>
      <c r="K273" s="38" t="str">
        <f t="shared" si="22"/>
        <v>New</v>
      </c>
      <c r="L273" s="39" t="e">
        <f>DATE("20"&amp;MID(B273,8,2),VLOOKUP(MID(B273,4,3),Months!A:B,2,FALSE),LEFT(I273,2))</f>
        <v>#N/A</v>
      </c>
      <c r="M273" s="39" t="e">
        <f t="shared" si="23"/>
        <v>#N/A</v>
      </c>
      <c r="N273" s="40" t="e">
        <f t="shared" ca="1" si="24"/>
        <v>#N/A</v>
      </c>
      <c r="P273" s="35" t="e">
        <f t="shared" ca="1" si="20"/>
        <v>#N/A</v>
      </c>
    </row>
    <row r="274" spans="5:16" x14ac:dyDescent="0.25">
      <c r="E274" s="36"/>
      <c r="G274" s="36"/>
      <c r="H274" s="37"/>
      <c r="I274" s="36"/>
      <c r="J274" s="38">
        <f t="shared" si="21"/>
        <v>0</v>
      </c>
      <c r="K274" s="38" t="str">
        <f t="shared" si="22"/>
        <v>New</v>
      </c>
      <c r="L274" s="39" t="e">
        <f>DATE("20"&amp;MID(B274,8,2),VLOOKUP(MID(B274,4,3),Months!A:B,2,FALSE),LEFT(I274,2))</f>
        <v>#N/A</v>
      </c>
      <c r="M274" s="39" t="e">
        <f t="shared" si="23"/>
        <v>#N/A</v>
      </c>
      <c r="N274" s="40" t="e">
        <f t="shared" ca="1" si="24"/>
        <v>#N/A</v>
      </c>
      <c r="P274" s="35" t="e">
        <f t="shared" ca="1" si="20"/>
        <v>#N/A</v>
      </c>
    </row>
    <row r="275" spans="5:16" x14ac:dyDescent="0.25">
      <c r="E275" s="36"/>
      <c r="G275" s="36"/>
      <c r="H275" s="36"/>
      <c r="I275" s="36"/>
      <c r="J275" s="38">
        <f t="shared" si="21"/>
        <v>0</v>
      </c>
      <c r="K275" s="38" t="str">
        <f t="shared" si="22"/>
        <v>New</v>
      </c>
      <c r="L275" s="39" t="e">
        <f>DATE("20"&amp;MID(B275,8,2),VLOOKUP(MID(B275,4,3),Months!A:B,2,FALSE),LEFT(I275,2))</f>
        <v>#N/A</v>
      </c>
      <c r="M275" s="39" t="e">
        <f t="shared" si="23"/>
        <v>#N/A</v>
      </c>
      <c r="N275" s="40" t="e">
        <f t="shared" ca="1" si="24"/>
        <v>#N/A</v>
      </c>
      <c r="P275" s="35" t="e">
        <f t="shared" ca="1" si="20"/>
        <v>#N/A</v>
      </c>
    </row>
    <row r="276" spans="5:16" x14ac:dyDescent="0.25">
      <c r="E276" s="36"/>
      <c r="G276" s="36"/>
      <c r="H276" s="36"/>
      <c r="I276" s="36"/>
      <c r="J276" s="38">
        <f t="shared" si="21"/>
        <v>0</v>
      </c>
      <c r="K276" s="38" t="str">
        <f t="shared" si="22"/>
        <v>New</v>
      </c>
      <c r="L276" s="39" t="e">
        <f>DATE("20"&amp;MID(B276,8,2),VLOOKUP(MID(B276,4,3),Months!A:B,2,FALSE),LEFT(I276,2))</f>
        <v>#N/A</v>
      </c>
      <c r="M276" s="39" t="e">
        <f t="shared" si="23"/>
        <v>#N/A</v>
      </c>
      <c r="N276" s="40" t="e">
        <f t="shared" ca="1" si="24"/>
        <v>#N/A</v>
      </c>
      <c r="P276" s="35" t="e">
        <f t="shared" ca="1" si="20"/>
        <v>#N/A</v>
      </c>
    </row>
    <row r="277" spans="5:16" x14ac:dyDescent="0.25">
      <c r="E277" s="36"/>
      <c r="G277" s="36"/>
      <c r="H277" s="36"/>
      <c r="I277" s="36"/>
      <c r="J277" s="38">
        <f t="shared" si="21"/>
        <v>0</v>
      </c>
      <c r="K277" s="38" t="str">
        <f t="shared" si="22"/>
        <v>New</v>
      </c>
      <c r="L277" s="39" t="e">
        <f>DATE("20"&amp;MID(B277,8,2),VLOOKUP(MID(B277,4,3),Months!A:B,2,FALSE),LEFT(I277,2))</f>
        <v>#N/A</v>
      </c>
      <c r="M277" s="39" t="e">
        <f t="shared" si="23"/>
        <v>#N/A</v>
      </c>
      <c r="N277" s="40" t="e">
        <f t="shared" ca="1" si="24"/>
        <v>#N/A</v>
      </c>
      <c r="P277" s="35" t="e">
        <f t="shared" ca="1" si="20"/>
        <v>#N/A</v>
      </c>
    </row>
    <row r="278" spans="5:16" x14ac:dyDescent="0.25">
      <c r="E278" s="36"/>
      <c r="G278" s="36"/>
      <c r="H278" s="36"/>
      <c r="I278" s="36"/>
      <c r="J278" s="38">
        <f t="shared" si="21"/>
        <v>0</v>
      </c>
      <c r="K278" s="38" t="str">
        <f t="shared" si="22"/>
        <v>New</v>
      </c>
      <c r="L278" s="39" t="e">
        <f>DATE("20"&amp;MID(B278,8,2),VLOOKUP(MID(B278,4,3),Months!A:B,2,FALSE),LEFT(I278,2))</f>
        <v>#N/A</v>
      </c>
      <c r="M278" s="39" t="e">
        <f t="shared" si="23"/>
        <v>#N/A</v>
      </c>
      <c r="N278" s="40" t="e">
        <f t="shared" ca="1" si="24"/>
        <v>#N/A</v>
      </c>
      <c r="P278" s="35" t="e">
        <f t="shared" ca="1" si="20"/>
        <v>#N/A</v>
      </c>
    </row>
    <row r="279" spans="5:16" x14ac:dyDescent="0.25">
      <c r="E279" s="36"/>
      <c r="G279" s="36"/>
      <c r="H279" s="36"/>
      <c r="I279" s="36"/>
      <c r="J279" s="38">
        <f t="shared" si="21"/>
        <v>0</v>
      </c>
      <c r="K279" s="38" t="str">
        <f t="shared" si="22"/>
        <v>New</v>
      </c>
      <c r="L279" s="39" t="e">
        <f>DATE("20"&amp;MID(B279,8,2),VLOOKUP(MID(B279,4,3),Months!A:B,2,FALSE),LEFT(I279,2))</f>
        <v>#N/A</v>
      </c>
      <c r="M279" s="39" t="e">
        <f t="shared" si="23"/>
        <v>#N/A</v>
      </c>
      <c r="N279" s="40" t="e">
        <f t="shared" ca="1" si="24"/>
        <v>#N/A</v>
      </c>
      <c r="P279" s="35" t="e">
        <f t="shared" ca="1" si="20"/>
        <v>#N/A</v>
      </c>
    </row>
    <row r="280" spans="5:16" x14ac:dyDescent="0.25">
      <c r="E280" s="36"/>
      <c r="G280" s="36"/>
      <c r="H280" s="36"/>
      <c r="I280" s="36"/>
      <c r="J280" s="38">
        <f t="shared" si="21"/>
        <v>0</v>
      </c>
      <c r="K280" s="38" t="str">
        <f t="shared" si="22"/>
        <v>New</v>
      </c>
      <c r="L280" s="39" t="e">
        <f>DATE("20"&amp;MID(B280,8,2),VLOOKUP(MID(B280,4,3),Months!A:B,2,FALSE),LEFT(I280,2))</f>
        <v>#N/A</v>
      </c>
      <c r="M280" s="39" t="e">
        <f t="shared" si="23"/>
        <v>#N/A</v>
      </c>
      <c r="N280" s="40" t="e">
        <f t="shared" ca="1" si="24"/>
        <v>#N/A</v>
      </c>
      <c r="P280" s="35" t="e">
        <f t="shared" ca="1" si="20"/>
        <v>#N/A</v>
      </c>
    </row>
    <row r="281" spans="5:16" x14ac:dyDescent="0.25">
      <c r="E281" s="36"/>
      <c r="G281" s="36"/>
      <c r="H281" s="36"/>
      <c r="I281" s="36"/>
      <c r="J281" s="38">
        <f t="shared" si="21"/>
        <v>0</v>
      </c>
      <c r="K281" s="38" t="str">
        <f t="shared" si="22"/>
        <v>New</v>
      </c>
      <c r="L281" s="39" t="e">
        <f>DATE("20"&amp;MID(B281,8,2),VLOOKUP(MID(B281,4,3),Months!A:B,2,FALSE),LEFT(I281,2))</f>
        <v>#N/A</v>
      </c>
      <c r="M281" s="39" t="e">
        <f t="shared" si="23"/>
        <v>#N/A</v>
      </c>
      <c r="N281" s="40" t="e">
        <f t="shared" ca="1" si="24"/>
        <v>#N/A</v>
      </c>
      <c r="P281" s="35" t="e">
        <f t="shared" ca="1" si="20"/>
        <v>#N/A</v>
      </c>
    </row>
    <row r="282" spans="5:16" x14ac:dyDescent="0.25">
      <c r="E282" s="36"/>
      <c r="G282" s="36"/>
      <c r="H282" s="36"/>
      <c r="I282" s="36"/>
      <c r="J282" s="38">
        <f t="shared" si="21"/>
        <v>0</v>
      </c>
      <c r="K282" s="38" t="str">
        <f t="shared" si="22"/>
        <v>New</v>
      </c>
      <c r="L282" s="39" t="e">
        <f>DATE("20"&amp;MID(B282,8,2),VLOOKUP(MID(B282,4,3),Months!A:B,2,FALSE),LEFT(I282,2))</f>
        <v>#N/A</v>
      </c>
      <c r="M282" s="39" t="e">
        <f t="shared" si="23"/>
        <v>#N/A</v>
      </c>
      <c r="N282" s="40" t="e">
        <f t="shared" ca="1" si="24"/>
        <v>#N/A</v>
      </c>
      <c r="P282" s="35" t="e">
        <f t="shared" ca="1" si="20"/>
        <v>#N/A</v>
      </c>
    </row>
    <row r="283" spans="5:16" x14ac:dyDescent="0.25">
      <c r="E283" s="36"/>
      <c r="G283" s="36"/>
      <c r="H283" s="36"/>
      <c r="I283" s="36"/>
      <c r="J283" s="38">
        <f t="shared" si="21"/>
        <v>0</v>
      </c>
      <c r="K283" s="38" t="str">
        <f t="shared" si="22"/>
        <v>New</v>
      </c>
      <c r="L283" s="39" t="e">
        <f>DATE("20"&amp;MID(B283,8,2),VLOOKUP(MID(B283,4,3),Months!A:B,2,FALSE),LEFT(I283,2))</f>
        <v>#N/A</v>
      </c>
      <c r="M283" s="39" t="e">
        <f t="shared" si="23"/>
        <v>#N/A</v>
      </c>
      <c r="N283" s="40" t="e">
        <f t="shared" ca="1" si="24"/>
        <v>#N/A</v>
      </c>
      <c r="P283" s="35" t="e">
        <f t="shared" ca="1" si="20"/>
        <v>#N/A</v>
      </c>
    </row>
    <row r="284" spans="5:16" x14ac:dyDescent="0.25">
      <c r="E284" s="36"/>
      <c r="G284" s="36"/>
      <c r="H284" s="36"/>
      <c r="I284" s="36"/>
      <c r="J284" s="38">
        <f t="shared" si="21"/>
        <v>0</v>
      </c>
      <c r="K284" s="38" t="str">
        <f t="shared" si="22"/>
        <v>New</v>
      </c>
      <c r="L284" s="39" t="e">
        <f>DATE("20"&amp;MID(B284,8,2),VLOOKUP(MID(B284,4,3),Months!A:B,2,FALSE),LEFT(I284,2))</f>
        <v>#N/A</v>
      </c>
      <c r="M284" s="39" t="e">
        <f t="shared" si="23"/>
        <v>#N/A</v>
      </c>
      <c r="N284" s="40" t="e">
        <f t="shared" ca="1" si="24"/>
        <v>#N/A</v>
      </c>
      <c r="P284" s="35" t="e">
        <f t="shared" ca="1" si="20"/>
        <v>#N/A</v>
      </c>
    </row>
    <row r="285" spans="5:16" x14ac:dyDescent="0.25">
      <c r="E285" s="36"/>
      <c r="G285" s="36"/>
      <c r="H285" s="36"/>
      <c r="I285" s="36"/>
      <c r="J285" s="38">
        <f t="shared" si="21"/>
        <v>0</v>
      </c>
      <c r="K285" s="38" t="str">
        <f t="shared" si="22"/>
        <v>New</v>
      </c>
      <c r="L285" s="39" t="e">
        <f>DATE("20"&amp;MID(B285,8,2),VLOOKUP(MID(B285,4,3),Months!A:B,2,FALSE),LEFT(I285,2))</f>
        <v>#N/A</v>
      </c>
      <c r="M285" s="39" t="e">
        <f t="shared" si="23"/>
        <v>#N/A</v>
      </c>
      <c r="N285" s="40" t="e">
        <f t="shared" ca="1" si="24"/>
        <v>#N/A</v>
      </c>
      <c r="P285" s="35" t="e">
        <f t="shared" ca="1" si="20"/>
        <v>#N/A</v>
      </c>
    </row>
    <row r="286" spans="5:16" x14ac:dyDescent="0.25">
      <c r="E286" s="36"/>
      <c r="G286" s="36"/>
      <c r="H286" s="36"/>
      <c r="I286" s="36"/>
      <c r="J286" s="38">
        <f t="shared" si="21"/>
        <v>0</v>
      </c>
      <c r="K286" s="38" t="str">
        <f t="shared" si="22"/>
        <v>New</v>
      </c>
      <c r="L286" s="39" t="e">
        <f>DATE("20"&amp;MID(B286,8,2),VLOOKUP(MID(B286,4,3),Months!A:B,2,FALSE),LEFT(I286,2))</f>
        <v>#N/A</v>
      </c>
      <c r="M286" s="39" t="e">
        <f t="shared" si="23"/>
        <v>#N/A</v>
      </c>
      <c r="N286" s="40" t="e">
        <f t="shared" ca="1" si="24"/>
        <v>#N/A</v>
      </c>
      <c r="P286" s="35" t="e">
        <f t="shared" ca="1" si="20"/>
        <v>#N/A</v>
      </c>
    </row>
    <row r="287" spans="5:16" x14ac:dyDescent="0.25">
      <c r="E287" s="36"/>
      <c r="G287" s="36"/>
      <c r="H287" s="36"/>
      <c r="I287" s="36"/>
      <c r="J287" s="38">
        <f t="shared" si="21"/>
        <v>0</v>
      </c>
      <c r="K287" s="38" t="str">
        <f t="shared" si="22"/>
        <v>New</v>
      </c>
      <c r="L287" s="39" t="e">
        <f>DATE("20"&amp;MID(B287,8,2),VLOOKUP(MID(B287,4,3),Months!A:B,2,FALSE),LEFT(I287,2))</f>
        <v>#N/A</v>
      </c>
      <c r="M287" s="39" t="e">
        <f t="shared" si="23"/>
        <v>#N/A</v>
      </c>
      <c r="N287" s="40" t="e">
        <f t="shared" ca="1" si="24"/>
        <v>#N/A</v>
      </c>
      <c r="P287" s="35" t="e">
        <f t="shared" ca="1" si="20"/>
        <v>#N/A</v>
      </c>
    </row>
    <row r="288" spans="5:16" x14ac:dyDescent="0.25">
      <c r="E288" s="36"/>
      <c r="G288" s="36"/>
      <c r="H288" s="36"/>
      <c r="I288" s="36"/>
      <c r="J288" s="38">
        <f t="shared" si="21"/>
        <v>0</v>
      </c>
      <c r="K288" s="38" t="str">
        <f t="shared" si="22"/>
        <v>New</v>
      </c>
      <c r="L288" s="39" t="e">
        <f>DATE("20"&amp;MID(B288,8,2),VLOOKUP(MID(B288,4,3),Months!A:B,2,FALSE),LEFT(I288,2))</f>
        <v>#N/A</v>
      </c>
      <c r="M288" s="39" t="e">
        <f t="shared" si="23"/>
        <v>#N/A</v>
      </c>
      <c r="N288" s="40" t="e">
        <f t="shared" ca="1" si="24"/>
        <v>#N/A</v>
      </c>
      <c r="P288" s="35" t="e">
        <f t="shared" ca="1" si="20"/>
        <v>#N/A</v>
      </c>
    </row>
    <row r="289" spans="5:16" x14ac:dyDescent="0.25">
      <c r="E289" s="36"/>
      <c r="G289" s="36"/>
      <c r="H289" s="36"/>
      <c r="I289" s="36"/>
      <c r="J289" s="38">
        <f t="shared" si="21"/>
        <v>0</v>
      </c>
      <c r="K289" s="38" t="str">
        <f t="shared" si="22"/>
        <v>New</v>
      </c>
      <c r="L289" s="39" t="e">
        <f>DATE("20"&amp;MID(B289,8,2),VLOOKUP(MID(B289,4,3),Months!A:B,2,FALSE),LEFT(I289,2))</f>
        <v>#N/A</v>
      </c>
      <c r="M289" s="39" t="e">
        <f t="shared" si="23"/>
        <v>#N/A</v>
      </c>
      <c r="N289" s="40" t="e">
        <f t="shared" ca="1" si="24"/>
        <v>#N/A</v>
      </c>
      <c r="P289" s="35" t="e">
        <f t="shared" ca="1" si="20"/>
        <v>#N/A</v>
      </c>
    </row>
    <row r="290" spans="5:16" x14ac:dyDescent="0.25">
      <c r="E290" s="36"/>
      <c r="G290" s="36"/>
      <c r="H290" s="36"/>
      <c r="I290" s="36"/>
      <c r="J290" s="38">
        <f t="shared" si="21"/>
        <v>0</v>
      </c>
      <c r="K290" s="38" t="str">
        <f t="shared" si="22"/>
        <v>New</v>
      </c>
      <c r="L290" s="39" t="e">
        <f>DATE("20"&amp;MID(B290,8,2),VLOOKUP(MID(B290,4,3),Months!A:B,2,FALSE),LEFT(I290,2))</f>
        <v>#N/A</v>
      </c>
      <c r="M290" s="39" t="e">
        <f t="shared" si="23"/>
        <v>#N/A</v>
      </c>
      <c r="N290" s="40" t="e">
        <f t="shared" ca="1" si="24"/>
        <v>#N/A</v>
      </c>
      <c r="P290" s="35" t="e">
        <f t="shared" ca="1" si="20"/>
        <v>#N/A</v>
      </c>
    </row>
    <row r="291" spans="5:16" x14ac:dyDescent="0.25">
      <c r="E291" s="36"/>
      <c r="G291" s="36"/>
      <c r="H291" s="36"/>
      <c r="I291" s="36"/>
      <c r="J291" s="38">
        <f t="shared" si="21"/>
        <v>0</v>
      </c>
      <c r="K291" s="38" t="str">
        <f t="shared" si="22"/>
        <v>New</v>
      </c>
      <c r="L291" s="39" t="e">
        <f>DATE("20"&amp;MID(B291,8,2),VLOOKUP(MID(B291,4,3),Months!A:B,2,FALSE),LEFT(I291,2))</f>
        <v>#N/A</v>
      </c>
      <c r="M291" s="39" t="e">
        <f t="shared" si="23"/>
        <v>#N/A</v>
      </c>
      <c r="N291" s="40" t="e">
        <f t="shared" ca="1" si="24"/>
        <v>#N/A</v>
      </c>
      <c r="P291" s="35" t="e">
        <f t="shared" ca="1" si="20"/>
        <v>#N/A</v>
      </c>
    </row>
    <row r="292" spans="5:16" x14ac:dyDescent="0.25">
      <c r="E292" s="36"/>
      <c r="G292" s="36"/>
      <c r="H292" s="36"/>
      <c r="I292" s="36"/>
      <c r="J292" s="38">
        <f t="shared" si="21"/>
        <v>0</v>
      </c>
      <c r="K292" s="38" t="str">
        <f t="shared" si="22"/>
        <v>New</v>
      </c>
      <c r="L292" s="39" t="e">
        <f>DATE("20"&amp;MID(B292,8,2),VLOOKUP(MID(B292,4,3),Months!A:B,2,FALSE),LEFT(I292,2))</f>
        <v>#N/A</v>
      </c>
      <c r="M292" s="39" t="e">
        <f t="shared" si="23"/>
        <v>#N/A</v>
      </c>
      <c r="N292" s="40" t="e">
        <f t="shared" ca="1" si="24"/>
        <v>#N/A</v>
      </c>
      <c r="P292" s="35" t="e">
        <f t="shared" ca="1" si="20"/>
        <v>#N/A</v>
      </c>
    </row>
    <row r="293" spans="5:16" x14ac:dyDescent="0.25">
      <c r="E293" s="36"/>
      <c r="G293" s="36"/>
      <c r="H293" s="36"/>
      <c r="I293" s="36"/>
      <c r="J293" s="38">
        <f t="shared" si="21"/>
        <v>0</v>
      </c>
      <c r="K293" s="38" t="str">
        <f t="shared" si="22"/>
        <v>New</v>
      </c>
      <c r="L293" s="39" t="e">
        <f>DATE("20"&amp;MID(B293,8,2),VLOOKUP(MID(B293,4,3),Months!A:B,2,FALSE),LEFT(I293,2))</f>
        <v>#N/A</v>
      </c>
      <c r="M293" s="39" t="e">
        <f t="shared" si="23"/>
        <v>#N/A</v>
      </c>
      <c r="N293" s="40" t="e">
        <f t="shared" ca="1" si="24"/>
        <v>#N/A</v>
      </c>
      <c r="P293" s="35" t="e">
        <f t="shared" ca="1" si="20"/>
        <v>#N/A</v>
      </c>
    </row>
    <row r="294" spans="5:16" x14ac:dyDescent="0.25">
      <c r="E294" s="36"/>
      <c r="G294" s="36"/>
      <c r="H294" s="36"/>
      <c r="I294" s="36"/>
      <c r="J294" s="38">
        <f t="shared" si="21"/>
        <v>0</v>
      </c>
      <c r="K294" s="38" t="str">
        <f t="shared" si="22"/>
        <v>New</v>
      </c>
      <c r="L294" s="39" t="e">
        <f>DATE("20"&amp;MID(B294,8,2),VLOOKUP(MID(B294,4,3),Months!A:B,2,FALSE),LEFT(I294,2))</f>
        <v>#N/A</v>
      </c>
      <c r="M294" s="39" t="e">
        <f t="shared" si="23"/>
        <v>#N/A</v>
      </c>
      <c r="N294" s="40" t="e">
        <f t="shared" ca="1" si="24"/>
        <v>#N/A</v>
      </c>
      <c r="P294" s="35" t="e">
        <f t="shared" ca="1" si="20"/>
        <v>#N/A</v>
      </c>
    </row>
    <row r="295" spans="5:16" x14ac:dyDescent="0.25">
      <c r="E295" s="36"/>
      <c r="G295" s="36"/>
      <c r="H295" s="36"/>
      <c r="I295" s="36"/>
      <c r="J295" s="38">
        <f t="shared" si="21"/>
        <v>0</v>
      </c>
      <c r="K295" s="38" t="str">
        <f t="shared" si="22"/>
        <v>New</v>
      </c>
      <c r="L295" s="39" t="e">
        <f>DATE("20"&amp;MID(B295,8,2),VLOOKUP(MID(B295,4,3),Months!A:B,2,FALSE),LEFT(I295,2))</f>
        <v>#N/A</v>
      </c>
      <c r="M295" s="39" t="e">
        <f t="shared" si="23"/>
        <v>#N/A</v>
      </c>
      <c r="N295" s="40" t="e">
        <f t="shared" ca="1" si="24"/>
        <v>#N/A</v>
      </c>
      <c r="P295" s="35" t="e">
        <f t="shared" ca="1" si="20"/>
        <v>#N/A</v>
      </c>
    </row>
    <row r="296" spans="5:16" x14ac:dyDescent="0.25">
      <c r="E296" s="36"/>
      <c r="G296" s="36"/>
      <c r="H296" s="36"/>
      <c r="I296" s="36"/>
      <c r="J296" s="38">
        <f t="shared" si="21"/>
        <v>0</v>
      </c>
      <c r="K296" s="38" t="str">
        <f t="shared" si="22"/>
        <v>New</v>
      </c>
      <c r="L296" s="39" t="e">
        <f>DATE("20"&amp;MID(B296,8,2),VLOOKUP(MID(B296,4,3),Months!A:B,2,FALSE),LEFT(I296,2))</f>
        <v>#N/A</v>
      </c>
      <c r="M296" s="39" t="e">
        <f t="shared" si="23"/>
        <v>#N/A</v>
      </c>
      <c r="N296" s="40" t="e">
        <f t="shared" ca="1" si="24"/>
        <v>#N/A</v>
      </c>
      <c r="P296" s="35" t="e">
        <f t="shared" ca="1" si="20"/>
        <v>#N/A</v>
      </c>
    </row>
    <row r="297" spans="5:16" x14ac:dyDescent="0.25">
      <c r="E297" s="36"/>
      <c r="G297" s="36"/>
      <c r="H297" s="36"/>
      <c r="I297" s="36"/>
      <c r="J297" s="38">
        <f t="shared" si="21"/>
        <v>0</v>
      </c>
      <c r="K297" s="38" t="str">
        <f t="shared" si="22"/>
        <v>New</v>
      </c>
      <c r="L297" s="39" t="e">
        <f>DATE("20"&amp;MID(B297,8,2),VLOOKUP(MID(B297,4,3),Months!A:B,2,FALSE),LEFT(I297,2))</f>
        <v>#N/A</v>
      </c>
      <c r="M297" s="39" t="e">
        <f t="shared" si="23"/>
        <v>#N/A</v>
      </c>
      <c r="N297" s="40" t="e">
        <f t="shared" ca="1" si="24"/>
        <v>#N/A</v>
      </c>
      <c r="P297" s="35" t="e">
        <f t="shared" ca="1" si="20"/>
        <v>#N/A</v>
      </c>
    </row>
    <row r="298" spans="5:16" x14ac:dyDescent="0.25">
      <c r="E298" s="36"/>
      <c r="G298" s="36"/>
      <c r="H298" s="36"/>
      <c r="I298" s="36"/>
      <c r="J298" s="38">
        <f t="shared" si="21"/>
        <v>0</v>
      </c>
      <c r="K298" s="38" t="str">
        <f t="shared" si="22"/>
        <v>New</v>
      </c>
      <c r="L298" s="39" t="e">
        <f>DATE("20"&amp;MID(B298,8,2),VLOOKUP(MID(B298,4,3),Months!A:B,2,FALSE),LEFT(I298,2))</f>
        <v>#N/A</v>
      </c>
      <c r="M298" s="39" t="e">
        <f t="shared" si="23"/>
        <v>#N/A</v>
      </c>
      <c r="N298" s="40" t="e">
        <f t="shared" ca="1" si="24"/>
        <v>#N/A</v>
      </c>
      <c r="P298" s="35" t="e">
        <f t="shared" ca="1" si="20"/>
        <v>#N/A</v>
      </c>
    </row>
    <row r="299" spans="5:16" x14ac:dyDescent="0.25">
      <c r="E299" s="36"/>
      <c r="G299" s="36"/>
      <c r="H299" s="36"/>
      <c r="I299" s="36"/>
      <c r="J299" s="38">
        <f t="shared" si="21"/>
        <v>0</v>
      </c>
      <c r="K299" s="38" t="str">
        <f t="shared" si="22"/>
        <v>New</v>
      </c>
      <c r="L299" s="39" t="e">
        <f>DATE("20"&amp;MID(B299,8,2),VLOOKUP(MID(B299,4,3),Months!A:B,2,FALSE),LEFT(I299,2))</f>
        <v>#N/A</v>
      </c>
      <c r="M299" s="39" t="e">
        <f t="shared" si="23"/>
        <v>#N/A</v>
      </c>
      <c r="N299" s="40" t="e">
        <f t="shared" ca="1" si="24"/>
        <v>#N/A</v>
      </c>
      <c r="P299" s="35" t="e">
        <f t="shared" ca="1" si="20"/>
        <v>#N/A</v>
      </c>
    </row>
    <row r="300" spans="5:16" x14ac:dyDescent="0.25">
      <c r="E300" s="36"/>
      <c r="G300" s="36"/>
      <c r="H300" s="36"/>
      <c r="I300" s="36"/>
      <c r="J300" s="38">
        <f t="shared" si="21"/>
        <v>0</v>
      </c>
      <c r="K300" s="38" t="str">
        <f t="shared" si="22"/>
        <v>New</v>
      </c>
      <c r="L300" s="39" t="e">
        <f>DATE("20"&amp;MID(B300,8,2),VLOOKUP(MID(B300,4,3),Months!A:B,2,FALSE),LEFT(I300,2))</f>
        <v>#N/A</v>
      </c>
      <c r="M300" s="39" t="e">
        <f t="shared" si="23"/>
        <v>#N/A</v>
      </c>
      <c r="N300" s="40" t="e">
        <f t="shared" ca="1" si="24"/>
        <v>#N/A</v>
      </c>
      <c r="P300" s="35" t="e">
        <f t="shared" ca="1" si="20"/>
        <v>#N/A</v>
      </c>
    </row>
    <row r="301" spans="5:16" x14ac:dyDescent="0.25">
      <c r="G301" s="36"/>
      <c r="H301" s="36"/>
      <c r="J301" s="38">
        <f t="shared" si="21"/>
        <v>0</v>
      </c>
      <c r="K301" s="38" t="str">
        <f t="shared" si="22"/>
        <v>New</v>
      </c>
      <c r="L301" s="39" t="e">
        <f>DATE("20"&amp;MID(B301,8,2),VLOOKUP(MID(B301,4,3),Months!A:B,2,FALSE),LEFT(I301,2))</f>
        <v>#N/A</v>
      </c>
      <c r="M301" s="39" t="e">
        <f t="shared" si="23"/>
        <v>#N/A</v>
      </c>
      <c r="N301" s="40" t="e">
        <f t="shared" ca="1" si="24"/>
        <v>#N/A</v>
      </c>
      <c r="P301" s="35" t="e">
        <f t="shared" ca="1" si="20"/>
        <v>#N/A</v>
      </c>
    </row>
    <row r="302" spans="5:16" x14ac:dyDescent="0.25">
      <c r="G302" s="36"/>
      <c r="H302" s="36"/>
      <c r="J302" s="38">
        <f t="shared" si="21"/>
        <v>0</v>
      </c>
      <c r="K302" s="38" t="str">
        <f t="shared" si="22"/>
        <v>New</v>
      </c>
      <c r="L302" s="39" t="e">
        <f>DATE("20"&amp;MID(B302,8,2),VLOOKUP(MID(B302,4,3),Months!A:B,2,FALSE),LEFT(I302,2))</f>
        <v>#N/A</v>
      </c>
      <c r="M302" s="39" t="e">
        <f t="shared" si="23"/>
        <v>#N/A</v>
      </c>
      <c r="N302" s="40" t="e">
        <f t="shared" ca="1" si="24"/>
        <v>#N/A</v>
      </c>
      <c r="P302" s="35" t="e">
        <f t="shared" ca="1" si="20"/>
        <v>#N/A</v>
      </c>
    </row>
    <row r="303" spans="5:16" x14ac:dyDescent="0.25">
      <c r="G303" s="36"/>
      <c r="H303" s="36"/>
      <c r="J303" s="38">
        <f t="shared" si="21"/>
        <v>0</v>
      </c>
      <c r="K303" s="38" t="str">
        <f t="shared" si="22"/>
        <v>New</v>
      </c>
      <c r="L303" s="39" t="e">
        <f>DATE("20"&amp;MID(B303,8,2),VLOOKUP(MID(B303,4,3),Months!A:B,2,FALSE),LEFT(I303,2))</f>
        <v>#N/A</v>
      </c>
      <c r="M303" s="39" t="e">
        <f t="shared" si="23"/>
        <v>#N/A</v>
      </c>
      <c r="N303" s="40" t="e">
        <f t="shared" ca="1" si="24"/>
        <v>#N/A</v>
      </c>
      <c r="P303" s="35" t="e">
        <f t="shared" ca="1" si="20"/>
        <v>#N/A</v>
      </c>
    </row>
    <row r="304" spans="5:16" x14ac:dyDescent="0.25">
      <c r="G304" s="36"/>
      <c r="H304" s="36"/>
      <c r="J304" s="38">
        <f t="shared" si="21"/>
        <v>0</v>
      </c>
      <c r="K304" s="38" t="str">
        <f t="shared" si="22"/>
        <v>New</v>
      </c>
      <c r="L304" s="39" t="e">
        <f>DATE("20"&amp;MID(B304,8,2),VLOOKUP(MID(B304,4,3),Months!A:B,2,FALSE),LEFT(I304,2))</f>
        <v>#N/A</v>
      </c>
      <c r="M304" s="39" t="e">
        <f t="shared" si="23"/>
        <v>#N/A</v>
      </c>
      <c r="N304" s="40" t="e">
        <f t="shared" ca="1" si="24"/>
        <v>#N/A</v>
      </c>
      <c r="P304" s="35" t="e">
        <f t="shared" ca="1" si="20"/>
        <v>#N/A</v>
      </c>
    </row>
    <row r="305" spans="7:16" x14ac:dyDescent="0.25">
      <c r="G305" s="36"/>
      <c r="H305" s="36"/>
      <c r="J305" s="38">
        <f t="shared" si="21"/>
        <v>0</v>
      </c>
      <c r="K305" s="38" t="str">
        <f t="shared" si="22"/>
        <v>New</v>
      </c>
      <c r="L305" s="39" t="e">
        <f>DATE("20"&amp;MID(B305,8,2),VLOOKUP(MID(B305,4,3),Months!A:B,2,FALSE),LEFT(I305,2))</f>
        <v>#N/A</v>
      </c>
      <c r="M305" s="39" t="e">
        <f t="shared" si="23"/>
        <v>#N/A</v>
      </c>
      <c r="N305" s="40" t="e">
        <f t="shared" ca="1" si="24"/>
        <v>#N/A</v>
      </c>
      <c r="P305" s="35" t="e">
        <f t="shared" ca="1" si="20"/>
        <v>#N/A</v>
      </c>
    </row>
    <row r="306" spans="7:16" x14ac:dyDescent="0.25">
      <c r="G306" s="36"/>
      <c r="H306" s="36"/>
      <c r="J306" s="38">
        <f t="shared" si="21"/>
        <v>0</v>
      </c>
      <c r="K306" s="38" t="str">
        <f t="shared" si="22"/>
        <v>New</v>
      </c>
      <c r="L306" s="39" t="e">
        <f>DATE("20"&amp;MID(B306,8,2),VLOOKUP(MID(B306,4,3),Months!A:B,2,FALSE),LEFT(I306,2))</f>
        <v>#N/A</v>
      </c>
      <c r="M306" s="39" t="e">
        <f t="shared" si="23"/>
        <v>#N/A</v>
      </c>
      <c r="N306" s="40" t="e">
        <f t="shared" ca="1" si="24"/>
        <v>#N/A</v>
      </c>
      <c r="P306" s="35" t="e">
        <f t="shared" ca="1" si="20"/>
        <v>#N/A</v>
      </c>
    </row>
    <row r="307" spans="7:16" x14ac:dyDescent="0.25">
      <c r="G307" s="36"/>
      <c r="H307" s="36"/>
      <c r="J307" s="38">
        <f t="shared" si="21"/>
        <v>0</v>
      </c>
      <c r="K307" s="38" t="str">
        <f t="shared" si="22"/>
        <v>New</v>
      </c>
      <c r="L307" s="39" t="e">
        <f>DATE("20"&amp;MID(B307,8,2),VLOOKUP(MID(B307,4,3),Months!A:B,2,FALSE),LEFT(I307,2))</f>
        <v>#N/A</v>
      </c>
      <c r="M307" s="39" t="e">
        <f t="shared" si="23"/>
        <v>#N/A</v>
      </c>
      <c r="N307" s="40" t="e">
        <f t="shared" ca="1" si="24"/>
        <v>#N/A</v>
      </c>
      <c r="P307" s="35" t="e">
        <f t="shared" ca="1" si="20"/>
        <v>#N/A</v>
      </c>
    </row>
    <row r="308" spans="7:16" x14ac:dyDescent="0.25">
      <c r="G308" s="36"/>
      <c r="H308" s="36"/>
      <c r="J308" s="38">
        <f t="shared" si="21"/>
        <v>0</v>
      </c>
      <c r="K308" s="38" t="str">
        <f t="shared" si="22"/>
        <v>New</v>
      </c>
      <c r="L308" s="39" t="e">
        <f>DATE("20"&amp;MID(B308,8,2),VLOOKUP(MID(B308,4,3),Months!A:B,2,FALSE),LEFT(I308,2))</f>
        <v>#N/A</v>
      </c>
      <c r="M308" s="39" t="e">
        <f t="shared" si="23"/>
        <v>#N/A</v>
      </c>
      <c r="N308" s="40" t="e">
        <f t="shared" ca="1" si="24"/>
        <v>#N/A</v>
      </c>
      <c r="P308" s="35" t="e">
        <f t="shared" ca="1" si="20"/>
        <v>#N/A</v>
      </c>
    </row>
    <row r="309" spans="7:16" x14ac:dyDescent="0.25">
      <c r="G309" s="36"/>
      <c r="H309" s="36"/>
      <c r="J309" s="38">
        <f t="shared" si="21"/>
        <v>0</v>
      </c>
      <c r="K309" s="38" t="str">
        <f t="shared" si="22"/>
        <v>New</v>
      </c>
      <c r="L309" s="39" t="e">
        <f>DATE("20"&amp;MID(B309,8,2),VLOOKUP(MID(B309,4,3),Months!A:B,2,FALSE),LEFT(I309,2))</f>
        <v>#N/A</v>
      </c>
      <c r="M309" s="39" t="e">
        <f t="shared" si="23"/>
        <v>#N/A</v>
      </c>
      <c r="N309" s="40" t="e">
        <f t="shared" ca="1" si="24"/>
        <v>#N/A</v>
      </c>
      <c r="P309" s="35" t="e">
        <f t="shared" ca="1" si="20"/>
        <v>#N/A</v>
      </c>
    </row>
    <row r="310" spans="7:16" x14ac:dyDescent="0.25">
      <c r="G310" s="36"/>
      <c r="H310" s="36"/>
      <c r="J310" s="38">
        <f t="shared" si="21"/>
        <v>0</v>
      </c>
      <c r="K310" s="38" t="str">
        <f t="shared" si="22"/>
        <v>New</v>
      </c>
      <c r="L310" s="39" t="e">
        <f>DATE("20"&amp;MID(B310,8,2),VLOOKUP(MID(B310,4,3),Months!A:B,2,FALSE),LEFT(I310,2))</f>
        <v>#N/A</v>
      </c>
      <c r="M310" s="39" t="e">
        <f t="shared" si="23"/>
        <v>#N/A</v>
      </c>
      <c r="N310" s="40" t="e">
        <f t="shared" ca="1" si="24"/>
        <v>#N/A</v>
      </c>
      <c r="P310" s="35" t="e">
        <f t="shared" ca="1" si="20"/>
        <v>#N/A</v>
      </c>
    </row>
    <row r="311" spans="7:16" x14ac:dyDescent="0.25">
      <c r="G311" s="36"/>
      <c r="H311" s="36"/>
      <c r="J311" s="38">
        <f t="shared" si="21"/>
        <v>0</v>
      </c>
      <c r="K311" s="38" t="str">
        <f t="shared" si="22"/>
        <v>New</v>
      </c>
      <c r="L311" s="39" t="e">
        <f>DATE("20"&amp;MID(B311,8,2),VLOOKUP(MID(B311,4,3),Months!A:B,2,FALSE),LEFT(I311,2))</f>
        <v>#N/A</v>
      </c>
      <c r="M311" s="39" t="e">
        <f t="shared" si="23"/>
        <v>#N/A</v>
      </c>
      <c r="N311" s="40" t="e">
        <f t="shared" ca="1" si="24"/>
        <v>#N/A</v>
      </c>
      <c r="P311" s="35" t="e">
        <f t="shared" ca="1" si="20"/>
        <v>#N/A</v>
      </c>
    </row>
    <row r="312" spans="7:16" x14ac:dyDescent="0.25">
      <c r="G312" s="36"/>
      <c r="H312" s="36"/>
      <c r="J312" s="38">
        <f t="shared" si="21"/>
        <v>0</v>
      </c>
      <c r="K312" s="38" t="str">
        <f t="shared" si="22"/>
        <v>New</v>
      </c>
      <c r="L312" s="39" t="e">
        <f>DATE("20"&amp;MID(B312,8,2),VLOOKUP(MID(B312,4,3),Months!A:B,2,FALSE),LEFT(I312,2))</f>
        <v>#N/A</v>
      </c>
      <c r="M312" s="39" t="e">
        <f t="shared" si="23"/>
        <v>#N/A</v>
      </c>
      <c r="N312" s="40" t="e">
        <f t="shared" ca="1" si="24"/>
        <v>#N/A</v>
      </c>
      <c r="P312" s="35" t="e">
        <f t="shared" ca="1" si="20"/>
        <v>#N/A</v>
      </c>
    </row>
    <row r="313" spans="7:16" x14ac:dyDescent="0.25">
      <c r="G313" s="36"/>
      <c r="H313" s="36"/>
      <c r="J313" s="38">
        <f t="shared" si="21"/>
        <v>0</v>
      </c>
      <c r="K313" s="38" t="str">
        <f t="shared" si="22"/>
        <v>New</v>
      </c>
      <c r="L313" s="39" t="e">
        <f>DATE("20"&amp;MID(B313,8,2),VLOOKUP(MID(B313,4,3),Months!A:B,2,FALSE),LEFT(I313,2))</f>
        <v>#N/A</v>
      </c>
      <c r="M313" s="39" t="e">
        <f t="shared" si="23"/>
        <v>#N/A</v>
      </c>
      <c r="N313" s="40" t="e">
        <f t="shared" ca="1" si="24"/>
        <v>#N/A</v>
      </c>
      <c r="P313" s="35" t="e">
        <f t="shared" ca="1" si="20"/>
        <v>#N/A</v>
      </c>
    </row>
    <row r="314" spans="7:16" x14ac:dyDescent="0.25">
      <c r="G314" s="36"/>
      <c r="H314" s="36"/>
      <c r="J314" s="38">
        <f t="shared" si="21"/>
        <v>0</v>
      </c>
      <c r="K314" s="38" t="str">
        <f t="shared" si="22"/>
        <v>New</v>
      </c>
      <c r="L314" s="39" t="e">
        <f>DATE("20"&amp;MID(B314,8,2),VLOOKUP(MID(B314,4,3),Months!A:B,2,FALSE),LEFT(I314,2))</f>
        <v>#N/A</v>
      </c>
      <c r="M314" s="39" t="e">
        <f t="shared" si="23"/>
        <v>#N/A</v>
      </c>
      <c r="N314" s="40" t="e">
        <f t="shared" ca="1" si="24"/>
        <v>#N/A</v>
      </c>
      <c r="P314" s="35" t="e">
        <f t="shared" ca="1" si="20"/>
        <v>#N/A</v>
      </c>
    </row>
    <row r="315" spans="7:16" x14ac:dyDescent="0.25">
      <c r="G315" s="36"/>
      <c r="H315" s="36"/>
      <c r="J315" s="38">
        <f t="shared" si="21"/>
        <v>0</v>
      </c>
      <c r="K315" s="38" t="str">
        <f t="shared" si="22"/>
        <v>New</v>
      </c>
      <c r="L315" s="39" t="e">
        <f>DATE("20"&amp;MID(B315,8,2),VLOOKUP(MID(B315,4,3),Months!A:B,2,FALSE),LEFT(I315,2))</f>
        <v>#N/A</v>
      </c>
      <c r="M315" s="39" t="e">
        <f t="shared" si="23"/>
        <v>#N/A</v>
      </c>
      <c r="N315" s="40" t="e">
        <f t="shared" ca="1" si="24"/>
        <v>#N/A</v>
      </c>
      <c r="P315" s="35" t="e">
        <f t="shared" ca="1" si="20"/>
        <v>#N/A</v>
      </c>
    </row>
    <row r="316" spans="7:16" x14ac:dyDescent="0.25">
      <c r="G316" s="36"/>
      <c r="H316" s="36"/>
      <c r="J316" s="38">
        <f t="shared" si="21"/>
        <v>0</v>
      </c>
      <c r="K316" s="38" t="str">
        <f t="shared" si="22"/>
        <v>New</v>
      </c>
      <c r="L316" s="39" t="e">
        <f>DATE("20"&amp;MID(B316,8,2),VLOOKUP(MID(B316,4,3),Months!A:B,2,FALSE),LEFT(I316,2))</f>
        <v>#N/A</v>
      </c>
      <c r="M316" s="39" t="e">
        <f t="shared" si="23"/>
        <v>#N/A</v>
      </c>
      <c r="N316" s="40" t="e">
        <f t="shared" ca="1" si="24"/>
        <v>#N/A</v>
      </c>
      <c r="P316" s="35" t="e">
        <f t="shared" ca="1" si="20"/>
        <v>#N/A</v>
      </c>
    </row>
    <row r="317" spans="7:16" x14ac:dyDescent="0.25">
      <c r="G317" s="36"/>
      <c r="H317" s="36"/>
      <c r="J317" s="38">
        <f t="shared" si="21"/>
        <v>0</v>
      </c>
      <c r="K317" s="38" t="str">
        <f t="shared" si="22"/>
        <v>New</v>
      </c>
      <c r="L317" s="39" t="e">
        <f>DATE("20"&amp;MID(B317,8,2),VLOOKUP(MID(B317,4,3),Months!A:B,2,FALSE),LEFT(I317,2))</f>
        <v>#N/A</v>
      </c>
      <c r="M317" s="39" t="e">
        <f t="shared" si="23"/>
        <v>#N/A</v>
      </c>
      <c r="N317" s="40" t="e">
        <f t="shared" ca="1" si="24"/>
        <v>#N/A</v>
      </c>
      <c r="P317" s="35" t="e">
        <f t="shared" ca="1" si="20"/>
        <v>#N/A</v>
      </c>
    </row>
    <row r="318" spans="7:16" x14ac:dyDescent="0.25">
      <c r="G318" s="36"/>
      <c r="H318" s="36"/>
      <c r="J318" s="38">
        <f t="shared" si="21"/>
        <v>0</v>
      </c>
      <c r="K318" s="38" t="str">
        <f t="shared" si="22"/>
        <v>New</v>
      </c>
      <c r="L318" s="39" t="e">
        <f>DATE("20"&amp;MID(B318,8,2),VLOOKUP(MID(B318,4,3),Months!A:B,2,FALSE),LEFT(I318,2))</f>
        <v>#N/A</v>
      </c>
      <c r="M318" s="39" t="e">
        <f t="shared" si="23"/>
        <v>#N/A</v>
      </c>
      <c r="N318" s="40" t="e">
        <f t="shared" ca="1" si="24"/>
        <v>#N/A</v>
      </c>
      <c r="P318" s="35" t="e">
        <f t="shared" ca="1" si="20"/>
        <v>#N/A</v>
      </c>
    </row>
    <row r="319" spans="7:16" x14ac:dyDescent="0.25">
      <c r="G319" s="36"/>
      <c r="H319" s="36"/>
      <c r="J319" s="38">
        <f t="shared" si="21"/>
        <v>0</v>
      </c>
      <c r="K319" s="38" t="str">
        <f t="shared" si="22"/>
        <v>New</v>
      </c>
      <c r="L319" s="39" t="e">
        <f>DATE("20"&amp;MID(B319,8,2),VLOOKUP(MID(B319,4,3),Months!A:B,2,FALSE),LEFT(I319,2))</f>
        <v>#N/A</v>
      </c>
      <c r="M319" s="39" t="e">
        <f t="shared" si="23"/>
        <v>#N/A</v>
      </c>
      <c r="N319" s="40" t="e">
        <f t="shared" ca="1" si="24"/>
        <v>#N/A</v>
      </c>
      <c r="P319" s="35" t="e">
        <f t="shared" ca="1" si="20"/>
        <v>#N/A</v>
      </c>
    </row>
    <row r="320" spans="7:16" x14ac:dyDescent="0.25">
      <c r="G320" s="36"/>
      <c r="H320" s="36"/>
      <c r="J320" s="38">
        <f t="shared" si="21"/>
        <v>0</v>
      </c>
      <c r="K320" s="38" t="str">
        <f t="shared" si="22"/>
        <v>New</v>
      </c>
      <c r="L320" s="39" t="e">
        <f>DATE("20"&amp;MID(B320,8,2),VLOOKUP(MID(B320,4,3),Months!A:B,2,FALSE),LEFT(I320,2))</f>
        <v>#N/A</v>
      </c>
      <c r="M320" s="39" t="e">
        <f t="shared" si="23"/>
        <v>#N/A</v>
      </c>
      <c r="N320" s="40" t="e">
        <f t="shared" ca="1" si="24"/>
        <v>#N/A</v>
      </c>
      <c r="P320" s="35" t="e">
        <f t="shared" ca="1" si="20"/>
        <v>#N/A</v>
      </c>
    </row>
    <row r="321" spans="7:16" x14ac:dyDescent="0.25">
      <c r="G321" s="36"/>
      <c r="H321" s="36"/>
      <c r="J321" s="38">
        <f t="shared" si="21"/>
        <v>0</v>
      </c>
      <c r="K321" s="38" t="str">
        <f t="shared" si="22"/>
        <v>New</v>
      </c>
      <c r="L321" s="39" t="e">
        <f>DATE("20"&amp;MID(B321,8,2),VLOOKUP(MID(B321,4,3),Months!A:B,2,FALSE),LEFT(I321,2))</f>
        <v>#N/A</v>
      </c>
      <c r="M321" s="39" t="e">
        <f t="shared" si="23"/>
        <v>#N/A</v>
      </c>
      <c r="N321" s="40" t="e">
        <f t="shared" ca="1" si="24"/>
        <v>#N/A</v>
      </c>
      <c r="P321" s="35" t="e">
        <f t="shared" ref="P321:P389" ca="1" si="25">D321&amp;E321&amp;K321&amp;N321</f>
        <v>#N/A</v>
      </c>
    </row>
    <row r="322" spans="7:16" x14ac:dyDescent="0.25">
      <c r="G322" s="36"/>
      <c r="H322" s="36"/>
      <c r="J322" s="38">
        <f t="shared" ref="J322:J385" si="26">VALUE(I322)</f>
        <v>0</v>
      </c>
      <c r="K322" s="38" t="str">
        <f t="shared" ref="K322:K385" si="27">IF(J322=0,"New","Old")</f>
        <v>New</v>
      </c>
      <c r="L322" s="39" t="e">
        <f>DATE("20"&amp;MID(B322,8,2),VLOOKUP(MID(B322,4,3),Months!A:B,2,FALSE),LEFT(I322,2))</f>
        <v>#N/A</v>
      </c>
      <c r="M322" s="39" t="e">
        <f t="shared" ref="M322:M385" si="28">L322+45</f>
        <v>#N/A</v>
      </c>
      <c r="N322" s="40" t="e">
        <f t="shared" ref="N322:N385" ca="1" si="29">IF(NOW()&gt;M322,"Overdue",IF(M322-NOW()&lt;$O$1,"Approaching","Future"))</f>
        <v>#N/A</v>
      </c>
      <c r="P322" s="35" t="e">
        <f t="shared" ca="1" si="25"/>
        <v>#N/A</v>
      </c>
    </row>
    <row r="323" spans="7:16" x14ac:dyDescent="0.25">
      <c r="G323" s="36"/>
      <c r="H323" s="36"/>
      <c r="J323" s="38">
        <f t="shared" si="26"/>
        <v>0</v>
      </c>
      <c r="K323" s="38" t="str">
        <f t="shared" si="27"/>
        <v>New</v>
      </c>
      <c r="L323" s="39" t="e">
        <f>DATE("20"&amp;MID(B323,8,2),VLOOKUP(MID(B323,4,3),Months!A:B,2,FALSE),LEFT(I323,2))</f>
        <v>#N/A</v>
      </c>
      <c r="M323" s="39" t="e">
        <f t="shared" si="28"/>
        <v>#N/A</v>
      </c>
      <c r="N323" s="40" t="e">
        <f t="shared" ca="1" si="29"/>
        <v>#N/A</v>
      </c>
      <c r="P323" s="35" t="e">
        <f t="shared" ca="1" si="25"/>
        <v>#N/A</v>
      </c>
    </row>
    <row r="324" spans="7:16" x14ac:dyDescent="0.25">
      <c r="G324" s="36"/>
      <c r="H324" s="36"/>
      <c r="J324" s="38">
        <f t="shared" si="26"/>
        <v>0</v>
      </c>
      <c r="K324" s="38" t="str">
        <f t="shared" si="27"/>
        <v>New</v>
      </c>
      <c r="L324" s="39" t="e">
        <f>DATE("20"&amp;MID(B324,8,2),VLOOKUP(MID(B324,4,3),Months!A:B,2,FALSE),LEFT(I324,2))</f>
        <v>#N/A</v>
      </c>
      <c r="M324" s="39" t="e">
        <f t="shared" si="28"/>
        <v>#N/A</v>
      </c>
      <c r="N324" s="40" t="e">
        <f t="shared" ca="1" si="29"/>
        <v>#N/A</v>
      </c>
      <c r="P324" s="35" t="e">
        <f t="shared" ca="1" si="25"/>
        <v>#N/A</v>
      </c>
    </row>
    <row r="325" spans="7:16" x14ac:dyDescent="0.25">
      <c r="G325" s="36"/>
      <c r="H325" s="36"/>
      <c r="J325" s="38">
        <f t="shared" si="26"/>
        <v>0</v>
      </c>
      <c r="K325" s="38" t="str">
        <f t="shared" si="27"/>
        <v>New</v>
      </c>
      <c r="L325" s="39" t="e">
        <f>DATE("20"&amp;MID(B325,8,2),VLOOKUP(MID(B325,4,3),Months!A:B,2,FALSE),LEFT(I325,2))</f>
        <v>#N/A</v>
      </c>
      <c r="M325" s="39" t="e">
        <f t="shared" si="28"/>
        <v>#N/A</v>
      </c>
      <c r="N325" s="40" t="e">
        <f t="shared" ca="1" si="29"/>
        <v>#N/A</v>
      </c>
      <c r="P325" s="35" t="e">
        <f t="shared" ca="1" si="25"/>
        <v>#N/A</v>
      </c>
    </row>
    <row r="326" spans="7:16" x14ac:dyDescent="0.25">
      <c r="G326" s="36"/>
      <c r="H326" s="36"/>
      <c r="J326" s="38">
        <f t="shared" si="26"/>
        <v>0</v>
      </c>
      <c r="K326" s="38" t="str">
        <f t="shared" si="27"/>
        <v>New</v>
      </c>
      <c r="L326" s="39" t="e">
        <f>DATE("20"&amp;MID(B326,8,2),VLOOKUP(MID(B326,4,3),Months!A:B,2,FALSE),LEFT(I326,2))</f>
        <v>#N/A</v>
      </c>
      <c r="M326" s="39" t="e">
        <f t="shared" si="28"/>
        <v>#N/A</v>
      </c>
      <c r="N326" s="40" t="e">
        <f t="shared" ca="1" si="29"/>
        <v>#N/A</v>
      </c>
      <c r="P326" s="35" t="e">
        <f t="shared" ca="1" si="25"/>
        <v>#N/A</v>
      </c>
    </row>
    <row r="327" spans="7:16" x14ac:dyDescent="0.25">
      <c r="G327" s="36"/>
      <c r="H327" s="36"/>
      <c r="J327" s="38">
        <f t="shared" si="26"/>
        <v>0</v>
      </c>
      <c r="K327" s="38" t="str">
        <f t="shared" si="27"/>
        <v>New</v>
      </c>
      <c r="L327" s="39" t="e">
        <f>DATE("20"&amp;MID(B327,8,2),VLOOKUP(MID(B327,4,3),Months!A:B,2,FALSE),LEFT(I327,2))</f>
        <v>#N/A</v>
      </c>
      <c r="M327" s="39" t="e">
        <f t="shared" si="28"/>
        <v>#N/A</v>
      </c>
      <c r="N327" s="40" t="e">
        <f t="shared" ca="1" si="29"/>
        <v>#N/A</v>
      </c>
      <c r="P327" s="35" t="e">
        <f t="shared" ca="1" si="25"/>
        <v>#N/A</v>
      </c>
    </row>
    <row r="328" spans="7:16" x14ac:dyDescent="0.25">
      <c r="G328" s="36"/>
      <c r="H328" s="36"/>
      <c r="J328" s="38">
        <f t="shared" si="26"/>
        <v>0</v>
      </c>
      <c r="K328" s="38" t="str">
        <f t="shared" si="27"/>
        <v>New</v>
      </c>
      <c r="L328" s="39" t="e">
        <f>DATE("20"&amp;MID(B328,8,2),VLOOKUP(MID(B328,4,3),Months!A:B,2,FALSE),LEFT(I328,2))</f>
        <v>#N/A</v>
      </c>
      <c r="M328" s="39" t="e">
        <f t="shared" si="28"/>
        <v>#N/A</v>
      </c>
      <c r="N328" s="40" t="e">
        <f t="shared" ca="1" si="29"/>
        <v>#N/A</v>
      </c>
      <c r="P328" s="35" t="e">
        <f t="shared" ca="1" si="25"/>
        <v>#N/A</v>
      </c>
    </row>
    <row r="329" spans="7:16" x14ac:dyDescent="0.25">
      <c r="G329" s="36"/>
      <c r="H329" s="36"/>
      <c r="J329" s="38">
        <f t="shared" si="26"/>
        <v>0</v>
      </c>
      <c r="K329" s="38" t="str">
        <f t="shared" si="27"/>
        <v>New</v>
      </c>
      <c r="L329" s="39" t="e">
        <f>DATE("20"&amp;MID(B329,8,2),VLOOKUP(MID(B329,4,3),Months!A:B,2,FALSE),LEFT(I329,2))</f>
        <v>#N/A</v>
      </c>
      <c r="M329" s="39" t="e">
        <f t="shared" si="28"/>
        <v>#N/A</v>
      </c>
      <c r="N329" s="40" t="e">
        <f t="shared" ca="1" si="29"/>
        <v>#N/A</v>
      </c>
      <c r="P329" s="35" t="e">
        <f t="shared" ca="1" si="25"/>
        <v>#N/A</v>
      </c>
    </row>
    <row r="330" spans="7:16" x14ac:dyDescent="0.25">
      <c r="G330" s="36"/>
      <c r="H330" s="36"/>
      <c r="J330" s="38">
        <f t="shared" si="26"/>
        <v>0</v>
      </c>
      <c r="K330" s="38" t="str">
        <f t="shared" si="27"/>
        <v>New</v>
      </c>
      <c r="L330" s="39" t="e">
        <f>DATE("20"&amp;MID(B330,8,2),VLOOKUP(MID(B330,4,3),Months!A:B,2,FALSE),LEFT(I330,2))</f>
        <v>#N/A</v>
      </c>
      <c r="M330" s="39" t="e">
        <f t="shared" si="28"/>
        <v>#N/A</v>
      </c>
      <c r="N330" s="40" t="e">
        <f t="shared" ca="1" si="29"/>
        <v>#N/A</v>
      </c>
      <c r="P330" s="35" t="e">
        <f t="shared" ca="1" si="25"/>
        <v>#N/A</v>
      </c>
    </row>
    <row r="331" spans="7:16" x14ac:dyDescent="0.25">
      <c r="G331" s="36"/>
      <c r="H331" s="36"/>
      <c r="J331" s="38">
        <f t="shared" si="26"/>
        <v>0</v>
      </c>
      <c r="K331" s="38" t="str">
        <f t="shared" si="27"/>
        <v>New</v>
      </c>
      <c r="L331" s="39" t="e">
        <f>DATE("20"&amp;MID(B331,8,2),VLOOKUP(MID(B331,4,3),Months!A:B,2,FALSE),LEFT(I331,2))</f>
        <v>#N/A</v>
      </c>
      <c r="M331" s="39" t="e">
        <f t="shared" si="28"/>
        <v>#N/A</v>
      </c>
      <c r="N331" s="40" t="e">
        <f t="shared" ca="1" si="29"/>
        <v>#N/A</v>
      </c>
      <c r="P331" s="35" t="e">
        <f t="shared" ca="1" si="25"/>
        <v>#N/A</v>
      </c>
    </row>
    <row r="332" spans="7:16" x14ac:dyDescent="0.25">
      <c r="G332" s="36"/>
      <c r="H332" s="36"/>
      <c r="J332" s="38">
        <f t="shared" si="26"/>
        <v>0</v>
      </c>
      <c r="K332" s="38" t="str">
        <f t="shared" si="27"/>
        <v>New</v>
      </c>
      <c r="L332" s="39" t="e">
        <f>DATE("20"&amp;MID(B332,8,2),VLOOKUP(MID(B332,4,3),Months!A:B,2,FALSE),LEFT(I332,2))</f>
        <v>#N/A</v>
      </c>
      <c r="M332" s="39" t="e">
        <f t="shared" si="28"/>
        <v>#N/A</v>
      </c>
      <c r="N332" s="40" t="e">
        <f t="shared" ca="1" si="29"/>
        <v>#N/A</v>
      </c>
      <c r="P332" s="35" t="e">
        <f t="shared" ca="1" si="25"/>
        <v>#N/A</v>
      </c>
    </row>
    <row r="333" spans="7:16" x14ac:dyDescent="0.25">
      <c r="G333" s="36"/>
      <c r="H333" s="36"/>
      <c r="J333" s="38">
        <f t="shared" si="26"/>
        <v>0</v>
      </c>
      <c r="K333" s="38" t="str">
        <f t="shared" si="27"/>
        <v>New</v>
      </c>
      <c r="L333" s="39" t="e">
        <f>DATE("20"&amp;MID(B333,8,2),VLOOKUP(MID(B333,4,3),Months!A:B,2,FALSE),LEFT(I333,2))</f>
        <v>#N/A</v>
      </c>
      <c r="M333" s="39" t="e">
        <f t="shared" si="28"/>
        <v>#N/A</v>
      </c>
      <c r="N333" s="40" t="e">
        <f t="shared" ca="1" si="29"/>
        <v>#N/A</v>
      </c>
      <c r="P333" s="35" t="e">
        <f t="shared" ca="1" si="25"/>
        <v>#N/A</v>
      </c>
    </row>
    <row r="334" spans="7:16" x14ac:dyDescent="0.25">
      <c r="G334" s="36"/>
      <c r="H334" s="36"/>
      <c r="J334" s="38">
        <f t="shared" si="26"/>
        <v>0</v>
      </c>
      <c r="K334" s="38" t="str">
        <f t="shared" si="27"/>
        <v>New</v>
      </c>
      <c r="L334" s="39" t="e">
        <f>DATE("20"&amp;MID(B334,8,2),VLOOKUP(MID(B334,4,3),Months!A:B,2,FALSE),LEFT(I334,2))</f>
        <v>#N/A</v>
      </c>
      <c r="M334" s="39" t="e">
        <f t="shared" si="28"/>
        <v>#N/A</v>
      </c>
      <c r="N334" s="40" t="e">
        <f t="shared" ca="1" si="29"/>
        <v>#N/A</v>
      </c>
      <c r="P334" s="35" t="e">
        <f t="shared" ca="1" si="25"/>
        <v>#N/A</v>
      </c>
    </row>
    <row r="335" spans="7:16" x14ac:dyDescent="0.25">
      <c r="G335" s="36"/>
      <c r="H335" s="36"/>
      <c r="J335" s="38">
        <f t="shared" si="26"/>
        <v>0</v>
      </c>
      <c r="K335" s="38" t="str">
        <f t="shared" si="27"/>
        <v>New</v>
      </c>
      <c r="L335" s="39" t="e">
        <f>DATE("20"&amp;MID(B335,8,2),VLOOKUP(MID(B335,4,3),Months!A:B,2,FALSE),LEFT(I335,2))</f>
        <v>#N/A</v>
      </c>
      <c r="M335" s="39" t="e">
        <f t="shared" si="28"/>
        <v>#N/A</v>
      </c>
      <c r="N335" s="40" t="e">
        <f t="shared" ca="1" si="29"/>
        <v>#N/A</v>
      </c>
      <c r="P335" s="35" t="e">
        <f t="shared" ca="1" si="25"/>
        <v>#N/A</v>
      </c>
    </row>
    <row r="336" spans="7:16" x14ac:dyDescent="0.25">
      <c r="G336" s="36"/>
      <c r="H336" s="36"/>
      <c r="J336" s="38">
        <f t="shared" si="26"/>
        <v>0</v>
      </c>
      <c r="K336" s="38" t="str">
        <f t="shared" si="27"/>
        <v>New</v>
      </c>
      <c r="L336" s="39" t="e">
        <f>DATE("20"&amp;MID(B336,8,2),VLOOKUP(MID(B336,4,3),Months!A:B,2,FALSE),LEFT(I336,2))</f>
        <v>#N/A</v>
      </c>
      <c r="M336" s="39" t="e">
        <f t="shared" si="28"/>
        <v>#N/A</v>
      </c>
      <c r="N336" s="40" t="e">
        <f t="shared" ca="1" si="29"/>
        <v>#N/A</v>
      </c>
      <c r="P336" s="35" t="e">
        <f t="shared" ca="1" si="25"/>
        <v>#N/A</v>
      </c>
    </row>
    <row r="337" spans="7:16" x14ac:dyDescent="0.25">
      <c r="G337" s="36"/>
      <c r="H337" s="36"/>
      <c r="J337" s="38">
        <f t="shared" si="26"/>
        <v>0</v>
      </c>
      <c r="K337" s="38" t="str">
        <f t="shared" si="27"/>
        <v>New</v>
      </c>
      <c r="L337" s="39" t="e">
        <f>DATE("20"&amp;MID(B337,8,2),VLOOKUP(MID(B337,4,3),Months!A:B,2,FALSE),LEFT(I337,2))</f>
        <v>#N/A</v>
      </c>
      <c r="M337" s="39" t="e">
        <f t="shared" si="28"/>
        <v>#N/A</v>
      </c>
      <c r="N337" s="40" t="e">
        <f t="shared" ca="1" si="29"/>
        <v>#N/A</v>
      </c>
      <c r="P337" s="35" t="e">
        <f t="shared" ca="1" si="25"/>
        <v>#N/A</v>
      </c>
    </row>
    <row r="338" spans="7:16" x14ac:dyDescent="0.25">
      <c r="G338" s="36"/>
      <c r="H338" s="36"/>
      <c r="J338" s="38">
        <f t="shared" si="26"/>
        <v>0</v>
      </c>
      <c r="K338" s="38" t="str">
        <f t="shared" si="27"/>
        <v>New</v>
      </c>
      <c r="L338" s="39" t="e">
        <f>DATE("20"&amp;MID(B338,8,2),VLOOKUP(MID(B338,4,3),Months!A:B,2,FALSE),LEFT(I338,2))</f>
        <v>#N/A</v>
      </c>
      <c r="M338" s="39" t="e">
        <f t="shared" si="28"/>
        <v>#N/A</v>
      </c>
      <c r="N338" s="40" t="e">
        <f t="shared" ca="1" si="29"/>
        <v>#N/A</v>
      </c>
      <c r="P338" s="35" t="e">
        <f t="shared" ca="1" si="25"/>
        <v>#N/A</v>
      </c>
    </row>
    <row r="339" spans="7:16" x14ac:dyDescent="0.25">
      <c r="G339" s="36"/>
      <c r="H339" s="36"/>
      <c r="J339" s="38">
        <f t="shared" si="26"/>
        <v>0</v>
      </c>
      <c r="K339" s="38" t="str">
        <f t="shared" si="27"/>
        <v>New</v>
      </c>
      <c r="L339" s="39" t="e">
        <f>DATE("20"&amp;MID(B339,8,2),VLOOKUP(MID(B339,4,3),Months!A:B,2,FALSE),LEFT(I339,2))</f>
        <v>#N/A</v>
      </c>
      <c r="M339" s="39" t="e">
        <f t="shared" si="28"/>
        <v>#N/A</v>
      </c>
      <c r="N339" s="40" t="e">
        <f t="shared" ca="1" si="29"/>
        <v>#N/A</v>
      </c>
      <c r="P339" s="35" t="e">
        <f t="shared" ca="1" si="25"/>
        <v>#N/A</v>
      </c>
    </row>
    <row r="340" spans="7:16" x14ac:dyDescent="0.25">
      <c r="G340" s="36"/>
      <c r="H340" s="36"/>
      <c r="J340" s="38">
        <f t="shared" si="26"/>
        <v>0</v>
      </c>
      <c r="K340" s="38" t="str">
        <f t="shared" si="27"/>
        <v>New</v>
      </c>
      <c r="L340" s="39" t="e">
        <f>DATE("20"&amp;MID(B340,8,2),VLOOKUP(MID(B340,4,3),Months!A:B,2,FALSE),LEFT(I340,2))</f>
        <v>#N/A</v>
      </c>
      <c r="M340" s="39" t="e">
        <f t="shared" si="28"/>
        <v>#N/A</v>
      </c>
      <c r="N340" s="40" t="e">
        <f t="shared" ca="1" si="29"/>
        <v>#N/A</v>
      </c>
      <c r="P340" s="35" t="e">
        <f t="shared" ca="1" si="25"/>
        <v>#N/A</v>
      </c>
    </row>
    <row r="341" spans="7:16" x14ac:dyDescent="0.25">
      <c r="G341" s="36"/>
      <c r="H341" s="36"/>
      <c r="J341" s="38">
        <f t="shared" si="26"/>
        <v>0</v>
      </c>
      <c r="K341" s="38" t="str">
        <f t="shared" si="27"/>
        <v>New</v>
      </c>
      <c r="L341" s="39" t="e">
        <f>DATE("20"&amp;MID(B341,8,2),VLOOKUP(MID(B341,4,3),Months!A:B,2,FALSE),LEFT(I341,2))</f>
        <v>#N/A</v>
      </c>
      <c r="M341" s="39" t="e">
        <f t="shared" si="28"/>
        <v>#N/A</v>
      </c>
      <c r="N341" s="40" t="e">
        <f t="shared" ca="1" si="29"/>
        <v>#N/A</v>
      </c>
      <c r="P341" s="35" t="e">
        <f t="shared" ca="1" si="25"/>
        <v>#N/A</v>
      </c>
    </row>
    <row r="342" spans="7:16" x14ac:dyDescent="0.25">
      <c r="G342" s="36"/>
      <c r="H342" s="36"/>
      <c r="J342" s="38">
        <f t="shared" si="26"/>
        <v>0</v>
      </c>
      <c r="K342" s="38" t="str">
        <f t="shared" si="27"/>
        <v>New</v>
      </c>
      <c r="L342" s="39" t="e">
        <f>DATE("20"&amp;MID(B342,8,2),VLOOKUP(MID(B342,4,3),Months!A:B,2,FALSE),LEFT(I342,2))</f>
        <v>#N/A</v>
      </c>
      <c r="M342" s="39" t="e">
        <f t="shared" si="28"/>
        <v>#N/A</v>
      </c>
      <c r="N342" s="40" t="e">
        <f t="shared" ca="1" si="29"/>
        <v>#N/A</v>
      </c>
      <c r="P342" s="35" t="e">
        <f t="shared" ca="1" si="25"/>
        <v>#N/A</v>
      </c>
    </row>
    <row r="343" spans="7:16" x14ac:dyDescent="0.25">
      <c r="G343" s="36"/>
      <c r="H343" s="36"/>
      <c r="J343" s="38">
        <f t="shared" si="26"/>
        <v>0</v>
      </c>
      <c r="K343" s="38" t="str">
        <f t="shared" si="27"/>
        <v>New</v>
      </c>
      <c r="L343" s="39" t="e">
        <f>DATE("20"&amp;MID(B343,8,2),VLOOKUP(MID(B343,4,3),Months!A:B,2,FALSE),LEFT(I343,2))</f>
        <v>#N/A</v>
      </c>
      <c r="M343" s="39" t="e">
        <f t="shared" si="28"/>
        <v>#N/A</v>
      </c>
      <c r="N343" s="40" t="e">
        <f t="shared" ca="1" si="29"/>
        <v>#N/A</v>
      </c>
      <c r="P343" s="35" t="e">
        <f t="shared" ca="1" si="25"/>
        <v>#N/A</v>
      </c>
    </row>
    <row r="344" spans="7:16" x14ac:dyDescent="0.25">
      <c r="G344" s="36"/>
      <c r="H344" s="36"/>
      <c r="J344" s="38">
        <f t="shared" si="26"/>
        <v>0</v>
      </c>
      <c r="K344" s="38" t="str">
        <f t="shared" si="27"/>
        <v>New</v>
      </c>
      <c r="L344" s="39" t="e">
        <f>DATE("20"&amp;MID(B344,8,2),VLOOKUP(MID(B344,4,3),Months!A:B,2,FALSE),LEFT(I344,2))</f>
        <v>#N/A</v>
      </c>
      <c r="M344" s="39" t="e">
        <f t="shared" si="28"/>
        <v>#N/A</v>
      </c>
      <c r="N344" s="40" t="e">
        <f t="shared" ca="1" si="29"/>
        <v>#N/A</v>
      </c>
      <c r="P344" s="35" t="e">
        <f t="shared" ca="1" si="25"/>
        <v>#N/A</v>
      </c>
    </row>
    <row r="345" spans="7:16" x14ac:dyDescent="0.25">
      <c r="G345" s="36"/>
      <c r="H345" s="36"/>
      <c r="J345" s="38">
        <f t="shared" si="26"/>
        <v>0</v>
      </c>
      <c r="K345" s="38" t="str">
        <f t="shared" si="27"/>
        <v>New</v>
      </c>
      <c r="L345" s="39" t="e">
        <f>DATE("20"&amp;MID(B345,8,2),VLOOKUP(MID(B345,4,3),Months!A:B,2,FALSE),LEFT(I345,2))</f>
        <v>#N/A</v>
      </c>
      <c r="M345" s="39" t="e">
        <f t="shared" si="28"/>
        <v>#N/A</v>
      </c>
      <c r="N345" s="40" t="e">
        <f t="shared" ca="1" si="29"/>
        <v>#N/A</v>
      </c>
      <c r="P345" s="35" t="e">
        <f t="shared" ca="1" si="25"/>
        <v>#N/A</v>
      </c>
    </row>
    <row r="346" spans="7:16" x14ac:dyDescent="0.25">
      <c r="G346" s="36"/>
      <c r="H346" s="36"/>
      <c r="J346" s="38">
        <f t="shared" si="26"/>
        <v>0</v>
      </c>
      <c r="K346" s="38" t="str">
        <f t="shared" si="27"/>
        <v>New</v>
      </c>
      <c r="L346" s="39" t="e">
        <f>DATE("20"&amp;MID(B346,8,2),VLOOKUP(MID(B346,4,3),Months!A:B,2,FALSE),LEFT(I346,2))</f>
        <v>#N/A</v>
      </c>
      <c r="M346" s="39" t="e">
        <f t="shared" si="28"/>
        <v>#N/A</v>
      </c>
      <c r="N346" s="40" t="e">
        <f t="shared" ca="1" si="29"/>
        <v>#N/A</v>
      </c>
      <c r="P346" s="35" t="e">
        <f t="shared" ca="1" si="25"/>
        <v>#N/A</v>
      </c>
    </row>
    <row r="347" spans="7:16" x14ac:dyDescent="0.25">
      <c r="G347" s="36"/>
      <c r="H347" s="36"/>
      <c r="J347" s="38">
        <f t="shared" si="26"/>
        <v>0</v>
      </c>
      <c r="K347" s="38" t="str">
        <f t="shared" si="27"/>
        <v>New</v>
      </c>
      <c r="L347" s="39" t="e">
        <f>DATE("20"&amp;MID(B347,8,2),VLOOKUP(MID(B347,4,3),Months!A:B,2,FALSE),LEFT(I347,2))</f>
        <v>#N/A</v>
      </c>
      <c r="M347" s="39" t="e">
        <f t="shared" si="28"/>
        <v>#N/A</v>
      </c>
      <c r="N347" s="40" t="e">
        <f t="shared" ca="1" si="29"/>
        <v>#N/A</v>
      </c>
      <c r="P347" s="35" t="e">
        <f t="shared" ca="1" si="25"/>
        <v>#N/A</v>
      </c>
    </row>
    <row r="348" spans="7:16" x14ac:dyDescent="0.25">
      <c r="G348" s="36"/>
      <c r="H348" s="36"/>
      <c r="J348" s="38">
        <f t="shared" si="26"/>
        <v>0</v>
      </c>
      <c r="K348" s="38" t="str">
        <f t="shared" si="27"/>
        <v>New</v>
      </c>
      <c r="L348" s="39" t="e">
        <f>DATE("20"&amp;MID(B348,8,2),VLOOKUP(MID(B348,4,3),Months!A:B,2,FALSE),LEFT(I348,2))</f>
        <v>#N/A</v>
      </c>
      <c r="M348" s="39" t="e">
        <f t="shared" si="28"/>
        <v>#N/A</v>
      </c>
      <c r="N348" s="40" t="e">
        <f t="shared" ca="1" si="29"/>
        <v>#N/A</v>
      </c>
      <c r="P348" s="35" t="e">
        <f t="shared" ca="1" si="25"/>
        <v>#N/A</v>
      </c>
    </row>
    <row r="349" spans="7:16" x14ac:dyDescent="0.25">
      <c r="G349" s="36"/>
      <c r="H349" s="36"/>
      <c r="J349" s="38">
        <f t="shared" si="26"/>
        <v>0</v>
      </c>
      <c r="K349" s="38" t="str">
        <f t="shared" si="27"/>
        <v>New</v>
      </c>
      <c r="L349" s="39" t="e">
        <f>DATE("20"&amp;MID(B349,8,2),VLOOKUP(MID(B349,4,3),Months!A:B,2,FALSE),LEFT(I349,2))</f>
        <v>#N/A</v>
      </c>
      <c r="M349" s="39" t="e">
        <f t="shared" si="28"/>
        <v>#N/A</v>
      </c>
      <c r="N349" s="40" t="e">
        <f t="shared" ca="1" si="29"/>
        <v>#N/A</v>
      </c>
      <c r="P349" s="35" t="e">
        <f t="shared" ca="1" si="25"/>
        <v>#N/A</v>
      </c>
    </row>
    <row r="350" spans="7:16" x14ac:dyDescent="0.25">
      <c r="G350" s="36"/>
      <c r="H350" s="36"/>
      <c r="J350" s="38">
        <f t="shared" si="26"/>
        <v>0</v>
      </c>
      <c r="K350" s="38" t="str">
        <f t="shared" si="27"/>
        <v>New</v>
      </c>
      <c r="L350" s="39" t="e">
        <f>DATE("20"&amp;MID(B350,8,2),VLOOKUP(MID(B350,4,3),Months!A:B,2,FALSE),LEFT(I350,2))</f>
        <v>#N/A</v>
      </c>
      <c r="M350" s="39" t="e">
        <f t="shared" si="28"/>
        <v>#N/A</v>
      </c>
      <c r="N350" s="40" t="e">
        <f t="shared" ca="1" si="29"/>
        <v>#N/A</v>
      </c>
      <c r="P350" s="35" t="e">
        <f t="shared" ca="1" si="25"/>
        <v>#N/A</v>
      </c>
    </row>
    <row r="351" spans="7:16" x14ac:dyDescent="0.25">
      <c r="G351" s="36"/>
      <c r="H351" s="36"/>
      <c r="J351" s="38">
        <f t="shared" si="26"/>
        <v>0</v>
      </c>
      <c r="K351" s="38" t="str">
        <f t="shared" si="27"/>
        <v>New</v>
      </c>
      <c r="L351" s="39" t="e">
        <f>DATE("20"&amp;MID(B351,8,2),VLOOKUP(MID(B351,4,3),Months!A:B,2,FALSE),LEFT(I351,2))</f>
        <v>#N/A</v>
      </c>
      <c r="M351" s="39" t="e">
        <f t="shared" si="28"/>
        <v>#N/A</v>
      </c>
      <c r="N351" s="40" t="e">
        <f t="shared" ca="1" si="29"/>
        <v>#N/A</v>
      </c>
      <c r="P351" s="35" t="e">
        <f t="shared" ca="1" si="25"/>
        <v>#N/A</v>
      </c>
    </row>
    <row r="352" spans="7:16" x14ac:dyDescent="0.25">
      <c r="G352" s="36"/>
      <c r="H352" s="36"/>
      <c r="J352" s="38">
        <f t="shared" si="26"/>
        <v>0</v>
      </c>
      <c r="K352" s="38" t="str">
        <f t="shared" si="27"/>
        <v>New</v>
      </c>
      <c r="L352" s="39" t="e">
        <f>DATE("20"&amp;MID(B352,8,2),VLOOKUP(MID(B352,4,3),Months!A:B,2,FALSE),LEFT(I352,2))</f>
        <v>#N/A</v>
      </c>
      <c r="M352" s="39" t="e">
        <f t="shared" si="28"/>
        <v>#N/A</v>
      </c>
      <c r="N352" s="40" t="e">
        <f t="shared" ca="1" si="29"/>
        <v>#N/A</v>
      </c>
      <c r="P352" s="35" t="e">
        <f t="shared" ca="1" si="25"/>
        <v>#N/A</v>
      </c>
    </row>
    <row r="353" spans="7:16" x14ac:dyDescent="0.25">
      <c r="G353" s="36"/>
      <c r="H353" s="36"/>
      <c r="J353" s="38">
        <f t="shared" si="26"/>
        <v>0</v>
      </c>
      <c r="K353" s="38" t="str">
        <f t="shared" si="27"/>
        <v>New</v>
      </c>
      <c r="L353" s="39" t="e">
        <f>DATE("20"&amp;MID(B353,8,2),VLOOKUP(MID(B353,4,3),Months!A:B,2,FALSE),LEFT(I353,2))</f>
        <v>#N/A</v>
      </c>
      <c r="M353" s="39" t="e">
        <f t="shared" si="28"/>
        <v>#N/A</v>
      </c>
      <c r="N353" s="40" t="e">
        <f t="shared" ca="1" si="29"/>
        <v>#N/A</v>
      </c>
      <c r="P353" s="35" t="e">
        <f t="shared" ca="1" si="25"/>
        <v>#N/A</v>
      </c>
    </row>
    <row r="354" spans="7:16" x14ac:dyDescent="0.25">
      <c r="G354" s="36"/>
      <c r="H354" s="36"/>
      <c r="J354" s="38">
        <f t="shared" si="26"/>
        <v>0</v>
      </c>
      <c r="K354" s="38" t="str">
        <f t="shared" si="27"/>
        <v>New</v>
      </c>
      <c r="L354" s="39" t="e">
        <f>DATE("20"&amp;MID(B354,8,2),VLOOKUP(MID(B354,4,3),Months!A:B,2,FALSE),LEFT(I354,2))</f>
        <v>#N/A</v>
      </c>
      <c r="M354" s="39" t="e">
        <f t="shared" si="28"/>
        <v>#N/A</v>
      </c>
      <c r="N354" s="40" t="e">
        <f t="shared" ca="1" si="29"/>
        <v>#N/A</v>
      </c>
      <c r="P354" s="35" t="e">
        <f t="shared" ca="1" si="25"/>
        <v>#N/A</v>
      </c>
    </row>
    <row r="355" spans="7:16" x14ac:dyDescent="0.25">
      <c r="G355" s="36"/>
      <c r="H355" s="36"/>
      <c r="J355" s="38">
        <f t="shared" si="26"/>
        <v>0</v>
      </c>
      <c r="K355" s="38" t="str">
        <f t="shared" si="27"/>
        <v>New</v>
      </c>
      <c r="L355" s="39" t="e">
        <f>DATE("20"&amp;MID(B355,8,2),VLOOKUP(MID(B355,4,3),Months!A:B,2,FALSE),LEFT(I355,2))</f>
        <v>#N/A</v>
      </c>
      <c r="M355" s="39" t="e">
        <f t="shared" si="28"/>
        <v>#N/A</v>
      </c>
      <c r="N355" s="40" t="e">
        <f t="shared" ca="1" si="29"/>
        <v>#N/A</v>
      </c>
      <c r="P355" s="35" t="e">
        <f t="shared" ca="1" si="25"/>
        <v>#N/A</v>
      </c>
    </row>
    <row r="356" spans="7:16" x14ac:dyDescent="0.25">
      <c r="G356" s="36"/>
      <c r="H356" s="36"/>
      <c r="J356" s="38">
        <f t="shared" si="26"/>
        <v>0</v>
      </c>
      <c r="K356" s="38" t="str">
        <f t="shared" si="27"/>
        <v>New</v>
      </c>
      <c r="L356" s="39" t="e">
        <f>DATE("20"&amp;MID(B356,8,2),VLOOKUP(MID(B356,4,3),Months!A:B,2,FALSE),LEFT(I356,2))</f>
        <v>#N/A</v>
      </c>
      <c r="M356" s="39" t="e">
        <f t="shared" si="28"/>
        <v>#N/A</v>
      </c>
      <c r="N356" s="40" t="e">
        <f t="shared" ca="1" si="29"/>
        <v>#N/A</v>
      </c>
      <c r="P356" s="35" t="e">
        <f t="shared" ca="1" si="25"/>
        <v>#N/A</v>
      </c>
    </row>
    <row r="357" spans="7:16" x14ac:dyDescent="0.25">
      <c r="G357" s="36"/>
      <c r="H357" s="36"/>
      <c r="J357" s="38">
        <f t="shared" si="26"/>
        <v>0</v>
      </c>
      <c r="K357" s="38" t="str">
        <f t="shared" si="27"/>
        <v>New</v>
      </c>
      <c r="L357" s="39" t="e">
        <f>DATE("20"&amp;MID(B357,8,2),VLOOKUP(MID(B357,4,3),Months!A:B,2,FALSE),LEFT(I357,2))</f>
        <v>#N/A</v>
      </c>
      <c r="M357" s="39" t="e">
        <f t="shared" si="28"/>
        <v>#N/A</v>
      </c>
      <c r="N357" s="40" t="e">
        <f t="shared" ca="1" si="29"/>
        <v>#N/A</v>
      </c>
      <c r="P357" s="35" t="e">
        <f t="shared" ca="1" si="25"/>
        <v>#N/A</v>
      </c>
    </row>
    <row r="358" spans="7:16" x14ac:dyDescent="0.25">
      <c r="G358" s="36"/>
      <c r="H358" s="36"/>
      <c r="J358" s="38">
        <f t="shared" si="26"/>
        <v>0</v>
      </c>
      <c r="K358" s="38" t="str">
        <f t="shared" si="27"/>
        <v>New</v>
      </c>
      <c r="L358" s="39" t="e">
        <f>DATE("20"&amp;MID(B358,8,2),VLOOKUP(MID(B358,4,3),Months!A:B,2,FALSE),LEFT(I358,2))</f>
        <v>#N/A</v>
      </c>
      <c r="M358" s="39" t="e">
        <f t="shared" si="28"/>
        <v>#N/A</v>
      </c>
      <c r="N358" s="40" t="e">
        <f t="shared" ca="1" si="29"/>
        <v>#N/A</v>
      </c>
      <c r="P358" s="35" t="e">
        <f t="shared" ca="1" si="25"/>
        <v>#N/A</v>
      </c>
    </row>
    <row r="359" spans="7:16" x14ac:dyDescent="0.25">
      <c r="G359" s="36"/>
      <c r="H359" s="36"/>
      <c r="J359" s="38">
        <f t="shared" si="26"/>
        <v>0</v>
      </c>
      <c r="K359" s="38" t="str">
        <f t="shared" si="27"/>
        <v>New</v>
      </c>
      <c r="L359" s="39" t="e">
        <f>DATE("20"&amp;MID(B359,8,2),VLOOKUP(MID(B359,4,3),Months!A:B,2,FALSE),LEFT(I359,2))</f>
        <v>#N/A</v>
      </c>
      <c r="M359" s="39" t="e">
        <f t="shared" si="28"/>
        <v>#N/A</v>
      </c>
      <c r="N359" s="40" t="e">
        <f t="shared" ca="1" si="29"/>
        <v>#N/A</v>
      </c>
      <c r="P359" s="35" t="e">
        <f t="shared" ca="1" si="25"/>
        <v>#N/A</v>
      </c>
    </row>
    <row r="360" spans="7:16" x14ac:dyDescent="0.25">
      <c r="G360" s="36"/>
      <c r="H360" s="36"/>
      <c r="J360" s="38">
        <f t="shared" si="26"/>
        <v>0</v>
      </c>
      <c r="K360" s="38" t="str">
        <f t="shared" si="27"/>
        <v>New</v>
      </c>
      <c r="L360" s="39" t="e">
        <f>DATE("20"&amp;MID(B360,8,2),VLOOKUP(MID(B360,4,3),Months!A:B,2,FALSE),LEFT(I360,2))</f>
        <v>#N/A</v>
      </c>
      <c r="M360" s="39" t="e">
        <f t="shared" si="28"/>
        <v>#N/A</v>
      </c>
      <c r="N360" s="40" t="e">
        <f t="shared" ca="1" si="29"/>
        <v>#N/A</v>
      </c>
      <c r="P360" s="35" t="e">
        <f t="shared" ca="1" si="25"/>
        <v>#N/A</v>
      </c>
    </row>
    <row r="361" spans="7:16" x14ac:dyDescent="0.25">
      <c r="G361" s="36"/>
      <c r="H361" s="36"/>
      <c r="J361" s="38">
        <f t="shared" si="26"/>
        <v>0</v>
      </c>
      <c r="K361" s="38" t="str">
        <f t="shared" si="27"/>
        <v>New</v>
      </c>
      <c r="L361" s="39" t="e">
        <f>DATE("20"&amp;MID(B361,8,2),VLOOKUP(MID(B361,4,3),Months!A:B,2,FALSE),LEFT(I361,2))</f>
        <v>#N/A</v>
      </c>
      <c r="M361" s="39" t="e">
        <f t="shared" si="28"/>
        <v>#N/A</v>
      </c>
      <c r="N361" s="40" t="e">
        <f t="shared" ca="1" si="29"/>
        <v>#N/A</v>
      </c>
      <c r="P361" s="35" t="e">
        <f t="shared" ca="1" si="25"/>
        <v>#N/A</v>
      </c>
    </row>
    <row r="362" spans="7:16" x14ac:dyDescent="0.25">
      <c r="G362" s="36"/>
      <c r="H362" s="36"/>
      <c r="J362" s="38">
        <f t="shared" si="26"/>
        <v>0</v>
      </c>
      <c r="K362" s="38" t="str">
        <f t="shared" si="27"/>
        <v>New</v>
      </c>
      <c r="L362" s="39" t="e">
        <f>DATE("20"&amp;MID(B362,8,2),VLOOKUP(MID(B362,4,3),Months!A:B,2,FALSE),LEFT(I362,2))</f>
        <v>#N/A</v>
      </c>
      <c r="M362" s="39" t="e">
        <f t="shared" si="28"/>
        <v>#N/A</v>
      </c>
      <c r="N362" s="40" t="e">
        <f t="shared" ca="1" si="29"/>
        <v>#N/A</v>
      </c>
      <c r="P362" s="35" t="e">
        <f t="shared" ca="1" si="25"/>
        <v>#N/A</v>
      </c>
    </row>
    <row r="363" spans="7:16" x14ac:dyDescent="0.25">
      <c r="G363" s="36"/>
      <c r="H363" s="36"/>
      <c r="J363" s="38">
        <f t="shared" si="26"/>
        <v>0</v>
      </c>
      <c r="K363" s="38" t="str">
        <f t="shared" si="27"/>
        <v>New</v>
      </c>
      <c r="L363" s="39" t="e">
        <f>DATE("20"&amp;MID(B363,8,2),VLOOKUP(MID(B363,4,3),Months!A:B,2,FALSE),LEFT(I363,2))</f>
        <v>#N/A</v>
      </c>
      <c r="M363" s="39" t="e">
        <f t="shared" si="28"/>
        <v>#N/A</v>
      </c>
      <c r="N363" s="40" t="e">
        <f t="shared" ca="1" si="29"/>
        <v>#N/A</v>
      </c>
      <c r="P363" s="35" t="e">
        <f t="shared" ca="1" si="25"/>
        <v>#N/A</v>
      </c>
    </row>
    <row r="364" spans="7:16" x14ac:dyDescent="0.25">
      <c r="G364" s="36"/>
      <c r="H364" s="36"/>
      <c r="J364" s="38">
        <f t="shared" si="26"/>
        <v>0</v>
      </c>
      <c r="K364" s="38" t="str">
        <f t="shared" si="27"/>
        <v>New</v>
      </c>
      <c r="L364" s="39" t="e">
        <f>DATE("20"&amp;MID(B364,8,2),VLOOKUP(MID(B364,4,3),Months!A:B,2,FALSE),LEFT(I364,2))</f>
        <v>#N/A</v>
      </c>
      <c r="M364" s="39" t="e">
        <f t="shared" si="28"/>
        <v>#N/A</v>
      </c>
      <c r="N364" s="40" t="e">
        <f t="shared" ca="1" si="29"/>
        <v>#N/A</v>
      </c>
      <c r="P364" s="35" t="e">
        <f t="shared" ca="1" si="25"/>
        <v>#N/A</v>
      </c>
    </row>
    <row r="365" spans="7:16" x14ac:dyDescent="0.25">
      <c r="G365" s="36"/>
      <c r="H365" s="36"/>
      <c r="J365" s="38">
        <f t="shared" si="26"/>
        <v>0</v>
      </c>
      <c r="K365" s="38" t="str">
        <f t="shared" si="27"/>
        <v>New</v>
      </c>
      <c r="L365" s="39" t="e">
        <f>DATE("20"&amp;MID(B365,8,2),VLOOKUP(MID(B365,4,3),Months!A:B,2,FALSE),LEFT(I365,2))</f>
        <v>#N/A</v>
      </c>
      <c r="M365" s="39" t="e">
        <f t="shared" si="28"/>
        <v>#N/A</v>
      </c>
      <c r="N365" s="40" t="e">
        <f t="shared" ca="1" si="29"/>
        <v>#N/A</v>
      </c>
      <c r="P365" s="35" t="e">
        <f t="shared" ca="1" si="25"/>
        <v>#N/A</v>
      </c>
    </row>
    <row r="366" spans="7:16" x14ac:dyDescent="0.25">
      <c r="G366" s="36"/>
      <c r="H366" s="36"/>
      <c r="J366" s="38">
        <f t="shared" si="26"/>
        <v>0</v>
      </c>
      <c r="K366" s="38" t="str">
        <f t="shared" si="27"/>
        <v>New</v>
      </c>
      <c r="L366" s="39" t="e">
        <f>DATE("20"&amp;MID(B366,8,2),VLOOKUP(MID(B366,4,3),Months!A:B,2,FALSE),LEFT(I366,2))</f>
        <v>#N/A</v>
      </c>
      <c r="M366" s="39" t="e">
        <f t="shared" si="28"/>
        <v>#N/A</v>
      </c>
      <c r="N366" s="40" t="e">
        <f t="shared" ca="1" si="29"/>
        <v>#N/A</v>
      </c>
      <c r="P366" s="35" t="e">
        <f t="shared" ca="1" si="25"/>
        <v>#N/A</v>
      </c>
    </row>
    <row r="367" spans="7:16" x14ac:dyDescent="0.25">
      <c r="G367" s="36"/>
      <c r="H367" s="36"/>
      <c r="J367" s="38">
        <f t="shared" si="26"/>
        <v>0</v>
      </c>
      <c r="K367" s="38" t="str">
        <f t="shared" si="27"/>
        <v>New</v>
      </c>
      <c r="L367" s="39" t="e">
        <f>DATE("20"&amp;MID(B367,8,2),VLOOKUP(MID(B367,4,3),Months!A:B,2,FALSE),LEFT(I367,2))</f>
        <v>#N/A</v>
      </c>
      <c r="M367" s="39" t="e">
        <f t="shared" si="28"/>
        <v>#N/A</v>
      </c>
      <c r="N367" s="40" t="e">
        <f t="shared" ca="1" si="29"/>
        <v>#N/A</v>
      </c>
      <c r="P367" s="35" t="e">
        <f t="shared" ca="1" si="25"/>
        <v>#N/A</v>
      </c>
    </row>
    <row r="368" spans="7:16" x14ac:dyDescent="0.25">
      <c r="G368" s="36"/>
      <c r="H368" s="36"/>
      <c r="J368" s="38">
        <f t="shared" si="26"/>
        <v>0</v>
      </c>
      <c r="K368" s="38" t="str">
        <f t="shared" si="27"/>
        <v>New</v>
      </c>
      <c r="L368" s="39" t="e">
        <f>DATE("20"&amp;MID(B368,8,2),VLOOKUP(MID(B368,4,3),Months!A:B,2,FALSE),LEFT(I368,2))</f>
        <v>#N/A</v>
      </c>
      <c r="M368" s="39" t="e">
        <f t="shared" si="28"/>
        <v>#N/A</v>
      </c>
      <c r="N368" s="40" t="e">
        <f t="shared" ca="1" si="29"/>
        <v>#N/A</v>
      </c>
      <c r="P368" s="35" t="e">
        <f t="shared" ca="1" si="25"/>
        <v>#N/A</v>
      </c>
    </row>
    <row r="369" spans="7:16" x14ac:dyDescent="0.25">
      <c r="G369" s="36"/>
      <c r="H369" s="36"/>
      <c r="J369" s="38">
        <f t="shared" si="26"/>
        <v>0</v>
      </c>
      <c r="K369" s="38" t="str">
        <f t="shared" si="27"/>
        <v>New</v>
      </c>
      <c r="L369" s="39" t="e">
        <f>DATE("20"&amp;MID(B369,8,2),VLOOKUP(MID(B369,4,3),Months!A:B,2,FALSE),LEFT(I369,2))</f>
        <v>#N/A</v>
      </c>
      <c r="M369" s="39" t="e">
        <f t="shared" si="28"/>
        <v>#N/A</v>
      </c>
      <c r="N369" s="40" t="e">
        <f t="shared" ca="1" si="29"/>
        <v>#N/A</v>
      </c>
      <c r="P369" s="35" t="e">
        <f t="shared" ca="1" si="25"/>
        <v>#N/A</v>
      </c>
    </row>
    <row r="370" spans="7:16" x14ac:dyDescent="0.25">
      <c r="G370" s="36"/>
      <c r="H370" s="36"/>
      <c r="J370" s="38">
        <f t="shared" si="26"/>
        <v>0</v>
      </c>
      <c r="K370" s="38" t="str">
        <f t="shared" si="27"/>
        <v>New</v>
      </c>
      <c r="L370" s="39" t="e">
        <f>DATE("20"&amp;MID(B370,8,2),VLOOKUP(MID(B370,4,3),Months!A:B,2,FALSE),LEFT(I370,2))</f>
        <v>#N/A</v>
      </c>
      <c r="M370" s="39" t="e">
        <f t="shared" si="28"/>
        <v>#N/A</v>
      </c>
      <c r="N370" s="40" t="e">
        <f t="shared" ca="1" si="29"/>
        <v>#N/A</v>
      </c>
      <c r="P370" s="35" t="e">
        <f t="shared" ca="1" si="25"/>
        <v>#N/A</v>
      </c>
    </row>
    <row r="371" spans="7:16" x14ac:dyDescent="0.25">
      <c r="G371" s="36"/>
      <c r="H371" s="36"/>
      <c r="J371" s="38">
        <f t="shared" si="26"/>
        <v>0</v>
      </c>
      <c r="K371" s="38" t="str">
        <f t="shared" si="27"/>
        <v>New</v>
      </c>
      <c r="L371" s="39" t="e">
        <f>DATE("20"&amp;MID(B371,8,2),VLOOKUP(MID(B371,4,3),Months!A:B,2,FALSE),LEFT(I371,2))</f>
        <v>#N/A</v>
      </c>
      <c r="M371" s="39" t="e">
        <f t="shared" si="28"/>
        <v>#N/A</v>
      </c>
      <c r="N371" s="40" t="e">
        <f t="shared" ca="1" si="29"/>
        <v>#N/A</v>
      </c>
      <c r="P371" s="35" t="e">
        <f t="shared" ca="1" si="25"/>
        <v>#N/A</v>
      </c>
    </row>
    <row r="372" spans="7:16" x14ac:dyDescent="0.25">
      <c r="G372" s="36"/>
      <c r="H372" s="36"/>
      <c r="J372" s="38">
        <f t="shared" si="26"/>
        <v>0</v>
      </c>
      <c r="K372" s="38" t="str">
        <f t="shared" si="27"/>
        <v>New</v>
      </c>
      <c r="L372" s="39" t="e">
        <f>DATE("20"&amp;MID(B372,8,2),VLOOKUP(MID(B372,4,3),Months!A:B,2,FALSE),LEFT(I372,2))</f>
        <v>#N/A</v>
      </c>
      <c r="M372" s="39" t="e">
        <f t="shared" si="28"/>
        <v>#N/A</v>
      </c>
      <c r="N372" s="40" t="e">
        <f t="shared" ca="1" si="29"/>
        <v>#N/A</v>
      </c>
      <c r="P372" s="35" t="e">
        <f t="shared" ca="1" si="25"/>
        <v>#N/A</v>
      </c>
    </row>
    <row r="373" spans="7:16" x14ac:dyDescent="0.25">
      <c r="G373" s="36"/>
      <c r="H373" s="36"/>
      <c r="J373" s="38">
        <f t="shared" si="26"/>
        <v>0</v>
      </c>
      <c r="K373" s="38" t="str">
        <f t="shared" si="27"/>
        <v>New</v>
      </c>
      <c r="L373" s="39" t="e">
        <f>DATE("20"&amp;MID(B373,8,2),VLOOKUP(MID(B373,4,3),Months!A:B,2,FALSE),LEFT(I373,2))</f>
        <v>#N/A</v>
      </c>
      <c r="M373" s="39" t="e">
        <f t="shared" si="28"/>
        <v>#N/A</v>
      </c>
      <c r="N373" s="40" t="e">
        <f t="shared" ca="1" si="29"/>
        <v>#N/A</v>
      </c>
      <c r="P373" s="35" t="e">
        <f t="shared" ca="1" si="25"/>
        <v>#N/A</v>
      </c>
    </row>
    <row r="374" spans="7:16" x14ac:dyDescent="0.25">
      <c r="G374" s="36"/>
      <c r="H374" s="36"/>
      <c r="J374" s="38">
        <f t="shared" si="26"/>
        <v>0</v>
      </c>
      <c r="K374" s="38" t="str">
        <f t="shared" si="27"/>
        <v>New</v>
      </c>
      <c r="L374" s="39" t="e">
        <f>DATE("20"&amp;MID(B374,8,2),VLOOKUP(MID(B374,4,3),Months!A:B,2,FALSE),LEFT(I374,2))</f>
        <v>#N/A</v>
      </c>
      <c r="M374" s="39" t="e">
        <f t="shared" si="28"/>
        <v>#N/A</v>
      </c>
      <c r="N374" s="40" t="e">
        <f t="shared" ca="1" si="29"/>
        <v>#N/A</v>
      </c>
      <c r="P374" s="35" t="e">
        <f t="shared" ca="1" si="25"/>
        <v>#N/A</v>
      </c>
    </row>
    <row r="375" spans="7:16" x14ac:dyDescent="0.25">
      <c r="G375" s="36"/>
      <c r="H375" s="36"/>
      <c r="J375" s="38">
        <f t="shared" si="26"/>
        <v>0</v>
      </c>
      <c r="K375" s="38" t="str">
        <f t="shared" si="27"/>
        <v>New</v>
      </c>
      <c r="L375" s="39" t="e">
        <f>DATE("20"&amp;MID(B375,8,2),VLOOKUP(MID(B375,4,3),Months!A:B,2,FALSE),LEFT(I375,2))</f>
        <v>#N/A</v>
      </c>
      <c r="M375" s="39" t="e">
        <f t="shared" si="28"/>
        <v>#N/A</v>
      </c>
      <c r="N375" s="40" t="e">
        <f t="shared" ca="1" si="29"/>
        <v>#N/A</v>
      </c>
      <c r="P375" s="35" t="e">
        <f t="shared" ca="1" si="25"/>
        <v>#N/A</v>
      </c>
    </row>
    <row r="376" spans="7:16" x14ac:dyDescent="0.25">
      <c r="G376" s="36"/>
      <c r="H376" s="36"/>
      <c r="J376" s="38">
        <f t="shared" si="26"/>
        <v>0</v>
      </c>
      <c r="K376" s="38" t="str">
        <f t="shared" si="27"/>
        <v>New</v>
      </c>
      <c r="L376" s="39" t="e">
        <f>DATE("20"&amp;MID(B376,8,2),VLOOKUP(MID(B376,4,3),Months!A:B,2,FALSE),LEFT(I376,2))</f>
        <v>#N/A</v>
      </c>
      <c r="M376" s="39" t="e">
        <f t="shared" si="28"/>
        <v>#N/A</v>
      </c>
      <c r="N376" s="40" t="e">
        <f t="shared" ca="1" si="29"/>
        <v>#N/A</v>
      </c>
      <c r="P376" s="35" t="e">
        <f t="shared" ca="1" si="25"/>
        <v>#N/A</v>
      </c>
    </row>
    <row r="377" spans="7:16" x14ac:dyDescent="0.25">
      <c r="G377" s="36"/>
      <c r="H377" s="36"/>
      <c r="J377" s="38">
        <f t="shared" si="26"/>
        <v>0</v>
      </c>
      <c r="K377" s="38" t="str">
        <f t="shared" si="27"/>
        <v>New</v>
      </c>
      <c r="L377" s="39" t="e">
        <f>DATE("20"&amp;MID(B377,8,2),VLOOKUP(MID(B377,4,3),Months!A:B,2,FALSE),LEFT(I377,2))</f>
        <v>#N/A</v>
      </c>
      <c r="M377" s="39" t="e">
        <f t="shared" si="28"/>
        <v>#N/A</v>
      </c>
      <c r="N377" s="40" t="e">
        <f t="shared" ca="1" si="29"/>
        <v>#N/A</v>
      </c>
      <c r="P377" s="35" t="e">
        <f t="shared" ca="1" si="25"/>
        <v>#N/A</v>
      </c>
    </row>
    <row r="378" spans="7:16" x14ac:dyDescent="0.25">
      <c r="G378" s="36"/>
      <c r="H378" s="36"/>
      <c r="J378" s="38">
        <f t="shared" si="26"/>
        <v>0</v>
      </c>
      <c r="K378" s="38" t="str">
        <f t="shared" si="27"/>
        <v>New</v>
      </c>
      <c r="L378" s="39" t="e">
        <f>DATE("20"&amp;MID(B378,8,2),VLOOKUP(MID(B378,4,3),Months!A:B,2,FALSE),LEFT(I378,2))</f>
        <v>#N/A</v>
      </c>
      <c r="M378" s="39" t="e">
        <f t="shared" si="28"/>
        <v>#N/A</v>
      </c>
      <c r="N378" s="40" t="e">
        <f t="shared" ca="1" si="29"/>
        <v>#N/A</v>
      </c>
      <c r="P378" s="35" t="e">
        <f t="shared" ca="1" si="25"/>
        <v>#N/A</v>
      </c>
    </row>
    <row r="379" spans="7:16" x14ac:dyDescent="0.25">
      <c r="G379" s="36"/>
      <c r="H379" s="36"/>
      <c r="J379" s="38">
        <f t="shared" si="26"/>
        <v>0</v>
      </c>
      <c r="K379" s="38" t="str">
        <f t="shared" si="27"/>
        <v>New</v>
      </c>
      <c r="L379" s="39" t="e">
        <f>DATE("20"&amp;MID(B379,8,2),VLOOKUP(MID(B379,4,3),Months!A:B,2,FALSE),LEFT(I379,2))</f>
        <v>#N/A</v>
      </c>
      <c r="M379" s="39" t="e">
        <f t="shared" si="28"/>
        <v>#N/A</v>
      </c>
      <c r="N379" s="40" t="e">
        <f t="shared" ca="1" si="29"/>
        <v>#N/A</v>
      </c>
      <c r="P379" s="35" t="e">
        <f t="shared" ca="1" si="25"/>
        <v>#N/A</v>
      </c>
    </row>
    <row r="380" spans="7:16" x14ac:dyDescent="0.25">
      <c r="G380" s="36"/>
      <c r="H380" s="36"/>
      <c r="J380" s="38">
        <f t="shared" si="26"/>
        <v>0</v>
      </c>
      <c r="K380" s="38" t="str">
        <f t="shared" si="27"/>
        <v>New</v>
      </c>
      <c r="L380" s="39" t="e">
        <f>DATE("20"&amp;MID(B380,8,2),VLOOKUP(MID(B380,4,3),Months!A:B,2,FALSE),LEFT(I380,2))</f>
        <v>#N/A</v>
      </c>
      <c r="M380" s="39" t="e">
        <f t="shared" si="28"/>
        <v>#N/A</v>
      </c>
      <c r="N380" s="40" t="e">
        <f t="shared" ca="1" si="29"/>
        <v>#N/A</v>
      </c>
      <c r="P380" s="35" t="e">
        <f t="shared" ca="1" si="25"/>
        <v>#N/A</v>
      </c>
    </row>
    <row r="381" spans="7:16" x14ac:dyDescent="0.25">
      <c r="G381" s="36"/>
      <c r="H381" s="36"/>
      <c r="J381" s="38">
        <f t="shared" si="26"/>
        <v>0</v>
      </c>
      <c r="K381" s="38" t="str">
        <f t="shared" si="27"/>
        <v>New</v>
      </c>
      <c r="L381" s="39" t="e">
        <f>DATE("20"&amp;MID(B381,8,2),VLOOKUP(MID(B381,4,3),Months!A:B,2,FALSE),LEFT(I381,2))</f>
        <v>#N/A</v>
      </c>
      <c r="M381" s="39" t="e">
        <f t="shared" si="28"/>
        <v>#N/A</v>
      </c>
      <c r="N381" s="40" t="e">
        <f t="shared" ca="1" si="29"/>
        <v>#N/A</v>
      </c>
      <c r="P381" s="35" t="e">
        <f t="shared" ca="1" si="25"/>
        <v>#N/A</v>
      </c>
    </row>
    <row r="382" spans="7:16" x14ac:dyDescent="0.25">
      <c r="G382" s="36"/>
      <c r="H382" s="36"/>
      <c r="J382" s="38">
        <f t="shared" si="26"/>
        <v>0</v>
      </c>
      <c r="K382" s="38" t="str">
        <f t="shared" si="27"/>
        <v>New</v>
      </c>
      <c r="L382" s="39" t="e">
        <f>DATE("20"&amp;MID(B382,8,2),VLOOKUP(MID(B382,4,3),Months!A:B,2,FALSE),LEFT(I382,2))</f>
        <v>#N/A</v>
      </c>
      <c r="M382" s="39" t="e">
        <f t="shared" si="28"/>
        <v>#N/A</v>
      </c>
      <c r="N382" s="40" t="e">
        <f t="shared" ca="1" si="29"/>
        <v>#N/A</v>
      </c>
      <c r="P382" s="35" t="e">
        <f t="shared" ca="1" si="25"/>
        <v>#N/A</v>
      </c>
    </row>
    <row r="383" spans="7:16" x14ac:dyDescent="0.25">
      <c r="G383" s="36"/>
      <c r="H383" s="36"/>
      <c r="J383" s="38">
        <f t="shared" si="26"/>
        <v>0</v>
      </c>
      <c r="K383" s="38" t="str">
        <f t="shared" si="27"/>
        <v>New</v>
      </c>
      <c r="L383" s="39" t="e">
        <f>DATE("20"&amp;MID(B383,8,2),VLOOKUP(MID(B383,4,3),Months!A:B,2,FALSE),LEFT(I383,2))</f>
        <v>#N/A</v>
      </c>
      <c r="M383" s="39" t="e">
        <f t="shared" si="28"/>
        <v>#N/A</v>
      </c>
      <c r="N383" s="40" t="e">
        <f t="shared" ca="1" si="29"/>
        <v>#N/A</v>
      </c>
      <c r="P383" s="35" t="e">
        <f t="shared" ca="1" si="25"/>
        <v>#N/A</v>
      </c>
    </row>
    <row r="384" spans="7:16" x14ac:dyDescent="0.25">
      <c r="G384" s="36"/>
      <c r="H384" s="36"/>
      <c r="J384" s="38">
        <f t="shared" si="26"/>
        <v>0</v>
      </c>
      <c r="K384" s="38" t="str">
        <f t="shared" si="27"/>
        <v>New</v>
      </c>
      <c r="L384" s="39" t="e">
        <f>DATE("20"&amp;MID(B384,8,2),VLOOKUP(MID(B384,4,3),Months!A:B,2,FALSE),LEFT(I384,2))</f>
        <v>#N/A</v>
      </c>
      <c r="M384" s="39" t="e">
        <f t="shared" si="28"/>
        <v>#N/A</v>
      </c>
      <c r="N384" s="40" t="e">
        <f t="shared" ca="1" si="29"/>
        <v>#N/A</v>
      </c>
      <c r="P384" s="35" t="e">
        <f t="shared" ca="1" si="25"/>
        <v>#N/A</v>
      </c>
    </row>
    <row r="385" spans="1:16" x14ac:dyDescent="0.25">
      <c r="G385" s="36"/>
      <c r="H385" s="36"/>
      <c r="J385" s="38">
        <f t="shared" si="26"/>
        <v>0</v>
      </c>
      <c r="K385" s="38" t="str">
        <f t="shared" si="27"/>
        <v>New</v>
      </c>
      <c r="L385" s="39" t="e">
        <f>DATE("20"&amp;MID(B385,8,2),VLOOKUP(MID(B385,4,3),Months!A:B,2,FALSE),LEFT(I385,2))</f>
        <v>#N/A</v>
      </c>
      <c r="M385" s="39" t="e">
        <f t="shared" si="28"/>
        <v>#N/A</v>
      </c>
      <c r="N385" s="40" t="e">
        <f t="shared" ca="1" si="29"/>
        <v>#N/A</v>
      </c>
      <c r="P385" s="35" t="e">
        <f t="shared" ca="1" si="25"/>
        <v>#N/A</v>
      </c>
    </row>
    <row r="386" spans="1:16" x14ac:dyDescent="0.25">
      <c r="G386" s="36"/>
      <c r="H386" s="36"/>
      <c r="J386" s="38">
        <f t="shared" ref="J386:J389" si="30">VALUE(I386)</f>
        <v>0</v>
      </c>
      <c r="K386" s="38" t="str">
        <f t="shared" ref="K386:K389" si="31">IF(J386=0,"New","Old")</f>
        <v>New</v>
      </c>
      <c r="L386" s="39" t="e">
        <f>DATE("20"&amp;MID(B386,8,2),VLOOKUP(MID(B386,4,3),Months!A:B,2,FALSE),LEFT(I386,2))</f>
        <v>#N/A</v>
      </c>
      <c r="M386" s="39" t="e">
        <f t="shared" ref="M386:M389" si="32">L386+45</f>
        <v>#N/A</v>
      </c>
      <c r="N386" s="40" t="e">
        <f ca="1">IF(NOW()&gt;M386,"Overdue",IF(M386-NOW()&lt;$O$1,"Approaching","Future"))</f>
        <v>#N/A</v>
      </c>
      <c r="P386" s="35" t="e">
        <f t="shared" ca="1" si="25"/>
        <v>#N/A</v>
      </c>
    </row>
    <row r="387" spans="1:16" x14ac:dyDescent="0.25">
      <c r="G387" s="36"/>
      <c r="H387" s="36"/>
      <c r="J387" s="38">
        <f t="shared" si="30"/>
        <v>0</v>
      </c>
      <c r="K387" s="38" t="str">
        <f t="shared" si="31"/>
        <v>New</v>
      </c>
      <c r="L387" s="39" t="e">
        <f>DATE("20"&amp;MID(B387,8,2),VLOOKUP(MID(B387,4,3),Months!A:B,2,FALSE),LEFT(I387,2))</f>
        <v>#N/A</v>
      </c>
      <c r="M387" s="39" t="e">
        <f t="shared" si="32"/>
        <v>#N/A</v>
      </c>
      <c r="N387" s="40" t="e">
        <f ca="1">IF(NOW()&gt;M387,"Overdue",IF(M387-NOW()&lt;$O$1,"Approaching","Future"))</f>
        <v>#N/A</v>
      </c>
      <c r="P387" s="35" t="e">
        <f t="shared" ca="1" si="25"/>
        <v>#N/A</v>
      </c>
    </row>
    <row r="388" spans="1:16" x14ac:dyDescent="0.25">
      <c r="G388" s="36"/>
      <c r="H388" s="36"/>
      <c r="J388" s="38">
        <f t="shared" si="30"/>
        <v>0</v>
      </c>
      <c r="K388" s="38" t="str">
        <f t="shared" si="31"/>
        <v>New</v>
      </c>
      <c r="L388" s="39" t="e">
        <f>DATE("20"&amp;MID(B388,8,2),VLOOKUP(MID(B388,4,3),Months!A:B,2,FALSE),LEFT(I388,2))</f>
        <v>#N/A</v>
      </c>
      <c r="M388" s="39" t="e">
        <f t="shared" si="32"/>
        <v>#N/A</v>
      </c>
      <c r="N388" s="40" t="e">
        <f ca="1">IF(NOW()&gt;M388,"Overdue",IF(M388-NOW()&lt;$O$1,"Approaching","Future"))</f>
        <v>#N/A</v>
      </c>
      <c r="P388" s="35" t="e">
        <f t="shared" ca="1" si="25"/>
        <v>#N/A</v>
      </c>
    </row>
    <row r="389" spans="1:16" x14ac:dyDescent="0.25">
      <c r="G389" s="36"/>
      <c r="H389" s="36"/>
      <c r="J389" s="38">
        <f t="shared" si="30"/>
        <v>0</v>
      </c>
      <c r="K389" s="38" t="str">
        <f t="shared" si="31"/>
        <v>New</v>
      </c>
      <c r="L389" s="39" t="e">
        <f>DATE("20"&amp;MID(B389,8,2),VLOOKUP(MID(B389,4,3),Months!A:B,2,FALSE),LEFT(I389,2))</f>
        <v>#N/A</v>
      </c>
      <c r="M389" s="39" t="e">
        <f t="shared" si="32"/>
        <v>#N/A</v>
      </c>
      <c r="N389" s="40" t="e">
        <f ca="1">IF(NOW()&gt;M389,"Overdue",IF(M389-NOW()&lt;$O$1,"Approaching","Future"))</f>
        <v>#N/A</v>
      </c>
      <c r="P389" s="35" t="e">
        <f t="shared" ca="1" si="25"/>
        <v>#N/A</v>
      </c>
    </row>
    <row r="390" spans="1:16" x14ac:dyDescent="0.25">
      <c r="A390" s="36"/>
      <c r="C390" s="36"/>
      <c r="D390" s="36"/>
      <c r="E390" s="36"/>
    </row>
    <row r="391" spans="1:16" x14ac:dyDescent="0.25">
      <c r="A391" s="36"/>
      <c r="C391" s="36"/>
      <c r="D391" s="36"/>
      <c r="E391" s="36"/>
    </row>
    <row r="392" spans="1:16" x14ac:dyDescent="0.25">
      <c r="A392" s="36"/>
      <c r="C392" s="36"/>
      <c r="D392" s="36"/>
      <c r="E392" s="36"/>
    </row>
    <row r="393" spans="1:16" x14ac:dyDescent="0.25">
      <c r="A393" s="36"/>
      <c r="C393" s="36"/>
      <c r="D393" s="36"/>
      <c r="E393" s="36"/>
    </row>
    <row r="394" spans="1:16" x14ac:dyDescent="0.25">
      <c r="A394" s="36"/>
      <c r="C394" s="36"/>
      <c r="D394" s="36"/>
      <c r="E394" s="36"/>
    </row>
    <row r="395" spans="1:16" x14ac:dyDescent="0.25">
      <c r="A395" s="36"/>
      <c r="C395" s="36"/>
      <c r="D395" s="36"/>
      <c r="E395" s="36"/>
    </row>
    <row r="396" spans="1:16" x14ac:dyDescent="0.25">
      <c r="A396" s="36"/>
      <c r="C396" s="36"/>
      <c r="D396" s="36"/>
      <c r="E396" s="36"/>
    </row>
    <row r="397" spans="1:16" x14ac:dyDescent="0.25">
      <c r="A397" s="36"/>
      <c r="C397" s="36"/>
      <c r="D397" s="36"/>
      <c r="E397" s="36"/>
    </row>
    <row r="398" spans="1:16" x14ac:dyDescent="0.25">
      <c r="A398" s="36"/>
      <c r="C398" s="36"/>
      <c r="D398" s="36"/>
      <c r="E398" s="36"/>
    </row>
    <row r="399" spans="1:16" x14ac:dyDescent="0.25">
      <c r="A399" s="36"/>
      <c r="C399" s="36"/>
      <c r="D399" s="36"/>
      <c r="E399" s="36"/>
    </row>
    <row r="400" spans="1:16" x14ac:dyDescent="0.25">
      <c r="A400" s="36"/>
      <c r="C400" s="36"/>
      <c r="D400" s="36"/>
      <c r="E400" s="36"/>
    </row>
    <row r="401" spans="1:5" x14ac:dyDescent="0.25">
      <c r="A401" s="36"/>
      <c r="C401" s="36"/>
      <c r="D401" s="36"/>
      <c r="E401" s="36"/>
    </row>
    <row r="402" spans="1:5" x14ac:dyDescent="0.25">
      <c r="A402" s="36"/>
      <c r="C402" s="36"/>
      <c r="D402" s="36"/>
      <c r="E402" s="36"/>
    </row>
    <row r="403" spans="1:5" x14ac:dyDescent="0.25">
      <c r="A403" s="36"/>
      <c r="C403" s="36"/>
      <c r="D403" s="36"/>
      <c r="E403" s="36"/>
    </row>
    <row r="404" spans="1:5" x14ac:dyDescent="0.25">
      <c r="A404" s="36"/>
      <c r="C404" s="36"/>
      <c r="D404" s="36"/>
      <c r="E404" s="36"/>
    </row>
    <row r="405" spans="1:5" x14ac:dyDescent="0.25">
      <c r="A405" s="36"/>
      <c r="C405" s="36"/>
      <c r="D405" s="36"/>
      <c r="E405" s="36"/>
    </row>
    <row r="406" spans="1:5" x14ac:dyDescent="0.25">
      <c r="A406" s="36"/>
      <c r="C406" s="36"/>
      <c r="D406" s="36"/>
      <c r="E406" s="36"/>
    </row>
    <row r="407" spans="1:5" x14ac:dyDescent="0.25">
      <c r="A407" s="36"/>
      <c r="C407" s="36"/>
      <c r="D407" s="36"/>
      <c r="E407" s="36"/>
    </row>
    <row r="408" spans="1:5" x14ac:dyDescent="0.25">
      <c r="A408" s="36"/>
      <c r="C408" s="36"/>
      <c r="D408" s="36"/>
      <c r="E408" s="36"/>
    </row>
    <row r="409" spans="1:5" x14ac:dyDescent="0.25">
      <c r="A409" s="36"/>
      <c r="C409" s="36"/>
      <c r="D409" s="36"/>
      <c r="E409" s="36"/>
    </row>
    <row r="410" spans="1:5" x14ac:dyDescent="0.25">
      <c r="A410" s="36"/>
      <c r="C410" s="36"/>
      <c r="D410" s="36"/>
      <c r="E410" s="36"/>
    </row>
    <row r="411" spans="1:5" x14ac:dyDescent="0.25">
      <c r="A411" s="36"/>
      <c r="C411" s="36"/>
      <c r="D411" s="36"/>
      <c r="E411" s="36"/>
    </row>
    <row r="412" spans="1:5" x14ac:dyDescent="0.25">
      <c r="A412" s="36"/>
      <c r="C412" s="36"/>
      <c r="D412" s="36"/>
      <c r="E412" s="36"/>
    </row>
    <row r="413" spans="1:5" x14ac:dyDescent="0.25">
      <c r="A413" s="36"/>
      <c r="C413" s="36"/>
      <c r="D413" s="36"/>
      <c r="E413" s="36"/>
    </row>
    <row r="414" spans="1:5" x14ac:dyDescent="0.25">
      <c r="A414" s="36"/>
      <c r="C414" s="36"/>
      <c r="D414" s="36"/>
      <c r="E414" s="36"/>
    </row>
    <row r="415" spans="1:5" x14ac:dyDescent="0.25">
      <c r="A415" s="36"/>
      <c r="C415" s="36"/>
      <c r="D415" s="36"/>
      <c r="E415" s="36"/>
    </row>
    <row r="416" spans="1:5" x14ac:dyDescent="0.25">
      <c r="A416" s="36"/>
      <c r="C416" s="36"/>
      <c r="D416" s="36"/>
      <c r="E416" s="36"/>
    </row>
    <row r="417" spans="1:5" x14ac:dyDescent="0.25">
      <c r="A417" s="36"/>
      <c r="C417" s="36"/>
      <c r="D417" s="36"/>
      <c r="E417" s="36"/>
    </row>
    <row r="418" spans="1:5" x14ac:dyDescent="0.25">
      <c r="A418" s="36"/>
      <c r="C418" s="36"/>
      <c r="D418" s="36"/>
      <c r="E418" s="36"/>
    </row>
    <row r="419" spans="1:5" x14ac:dyDescent="0.25">
      <c r="A419" s="36"/>
      <c r="C419" s="36"/>
      <c r="D419" s="36"/>
      <c r="E419" s="36"/>
    </row>
    <row r="420" spans="1:5" x14ac:dyDescent="0.25">
      <c r="A420" s="36"/>
      <c r="C420" s="36"/>
      <c r="D420" s="36"/>
      <c r="E420" s="36"/>
    </row>
    <row r="421" spans="1:5" x14ac:dyDescent="0.25">
      <c r="A421" s="36"/>
      <c r="C421" s="36"/>
      <c r="D421" s="36"/>
      <c r="E421" s="36"/>
    </row>
    <row r="422" spans="1:5" x14ac:dyDescent="0.25">
      <c r="A422" s="36"/>
      <c r="C422" s="36"/>
      <c r="D422" s="36"/>
      <c r="E422" s="36"/>
    </row>
    <row r="423" spans="1:5" x14ac:dyDescent="0.25">
      <c r="A423" s="36"/>
      <c r="C423" s="36"/>
      <c r="D423" s="36"/>
      <c r="E423" s="36"/>
    </row>
    <row r="424" spans="1:5" x14ac:dyDescent="0.25">
      <c r="A424" s="36"/>
      <c r="C424" s="36"/>
      <c r="D424" s="36"/>
      <c r="E424" s="36"/>
    </row>
    <row r="425" spans="1:5" x14ac:dyDescent="0.25">
      <c r="A425" s="36"/>
      <c r="C425" s="36"/>
      <c r="D425" s="36"/>
      <c r="E425" s="36"/>
    </row>
    <row r="426" spans="1:5" x14ac:dyDescent="0.25">
      <c r="A426" s="36"/>
      <c r="C426" s="36"/>
      <c r="D426" s="36"/>
      <c r="E426" s="36"/>
    </row>
    <row r="427" spans="1:5" x14ac:dyDescent="0.25">
      <c r="A427" s="36"/>
      <c r="C427" s="36"/>
      <c r="D427" s="36"/>
      <c r="E427" s="36"/>
    </row>
    <row r="428" spans="1:5" x14ac:dyDescent="0.25">
      <c r="A428" s="36"/>
      <c r="C428" s="36"/>
      <c r="D428" s="36"/>
      <c r="E428" s="36"/>
    </row>
    <row r="429" spans="1:5" x14ac:dyDescent="0.25">
      <c r="A429" s="36"/>
      <c r="C429" s="36"/>
      <c r="D429" s="36"/>
      <c r="E429" s="36"/>
    </row>
    <row r="430" spans="1:5" x14ac:dyDescent="0.25">
      <c r="A430" s="36"/>
      <c r="C430" s="36"/>
      <c r="D430" s="36"/>
      <c r="E430" s="36"/>
    </row>
    <row r="431" spans="1:5" x14ac:dyDescent="0.25">
      <c r="A431" s="36"/>
      <c r="C431" s="36"/>
      <c r="D431" s="36"/>
      <c r="E431" s="36"/>
    </row>
    <row r="432" spans="1:5" x14ac:dyDescent="0.25">
      <c r="A432" s="36"/>
      <c r="C432" s="36"/>
      <c r="D432" s="36"/>
      <c r="E432" s="36"/>
    </row>
    <row r="433" spans="1:5" x14ac:dyDescent="0.25">
      <c r="A433" s="36"/>
      <c r="C433" s="36"/>
      <c r="D433" s="36"/>
      <c r="E433" s="36"/>
    </row>
    <row r="434" spans="1:5" x14ac:dyDescent="0.25">
      <c r="A434" s="36"/>
      <c r="C434" s="36"/>
      <c r="D434" s="36"/>
      <c r="E434" s="36"/>
    </row>
    <row r="435" spans="1:5" x14ac:dyDescent="0.25">
      <c r="A435" s="36"/>
      <c r="C435" s="36"/>
      <c r="D435" s="36"/>
      <c r="E435" s="36"/>
    </row>
    <row r="436" spans="1:5" x14ac:dyDescent="0.25">
      <c r="A436" s="36"/>
      <c r="C436" s="36"/>
      <c r="D436" s="36"/>
      <c r="E436" s="36"/>
    </row>
    <row r="437" spans="1:5" x14ac:dyDescent="0.25">
      <c r="A437" s="36"/>
      <c r="C437" s="36"/>
      <c r="D437" s="36"/>
      <c r="E437" s="36"/>
    </row>
    <row r="438" spans="1:5" x14ac:dyDescent="0.25">
      <c r="A438" s="36"/>
      <c r="C438" s="36"/>
      <c r="D438" s="36"/>
      <c r="E438" s="36"/>
    </row>
    <row r="439" spans="1:5" x14ac:dyDescent="0.25">
      <c r="A439" s="36"/>
      <c r="C439" s="36"/>
      <c r="D439" s="36"/>
      <c r="E439" s="36"/>
    </row>
    <row r="440" spans="1:5" x14ac:dyDescent="0.25">
      <c r="A440" s="36"/>
      <c r="C440" s="36"/>
      <c r="D440" s="36"/>
      <c r="E440" s="36"/>
    </row>
    <row r="441" spans="1:5" x14ac:dyDescent="0.25">
      <c r="A441" s="36"/>
      <c r="C441" s="36"/>
      <c r="D441" s="36"/>
      <c r="E441" s="36"/>
    </row>
    <row r="442" spans="1:5" x14ac:dyDescent="0.25">
      <c r="A442" s="36"/>
      <c r="C442" s="36"/>
      <c r="D442" s="36"/>
      <c r="E442" s="36"/>
    </row>
    <row r="443" spans="1:5" x14ac:dyDescent="0.25">
      <c r="A443" s="36"/>
      <c r="C443" s="36"/>
      <c r="D443" s="36"/>
      <c r="E443" s="36"/>
    </row>
    <row r="444" spans="1:5" x14ac:dyDescent="0.25">
      <c r="A444" s="36"/>
      <c r="C444" s="36"/>
      <c r="D444" s="36"/>
      <c r="E444" s="36"/>
    </row>
    <row r="445" spans="1:5" x14ac:dyDescent="0.25">
      <c r="A445" s="36"/>
      <c r="C445" s="36"/>
      <c r="D445" s="36"/>
      <c r="E445" s="36"/>
    </row>
    <row r="446" spans="1:5" x14ac:dyDescent="0.25">
      <c r="A446" s="36"/>
      <c r="C446" s="36"/>
      <c r="D446" s="36"/>
      <c r="E446" s="36"/>
    </row>
    <row r="447" spans="1:5" x14ac:dyDescent="0.25">
      <c r="A447" s="36"/>
      <c r="C447" s="36"/>
      <c r="D447" s="36"/>
      <c r="E447" s="36"/>
    </row>
    <row r="448" spans="1:5" x14ac:dyDescent="0.25">
      <c r="A448" s="36"/>
      <c r="C448" s="36"/>
      <c r="D448" s="36"/>
      <c r="E448" s="36"/>
    </row>
    <row r="449" spans="1:5" x14ac:dyDescent="0.25">
      <c r="A449" s="36"/>
      <c r="C449" s="36"/>
      <c r="D449" s="36"/>
      <c r="E449" s="36"/>
    </row>
    <row r="450" spans="1:5" x14ac:dyDescent="0.25">
      <c r="A450" s="36"/>
      <c r="C450" s="36"/>
      <c r="D450" s="36"/>
      <c r="E450" s="36"/>
    </row>
    <row r="451" spans="1:5" x14ac:dyDescent="0.25">
      <c r="A451" s="36"/>
      <c r="C451" s="36"/>
      <c r="D451" s="36"/>
      <c r="E451" s="36"/>
    </row>
    <row r="452" spans="1:5" x14ac:dyDescent="0.25">
      <c r="A452" s="36"/>
      <c r="C452" s="36"/>
      <c r="D452" s="36"/>
      <c r="E452" s="36"/>
    </row>
    <row r="453" spans="1:5" x14ac:dyDescent="0.25">
      <c r="A453" s="36"/>
      <c r="C453" s="36"/>
      <c r="D453" s="36"/>
      <c r="E453" s="36"/>
    </row>
    <row r="454" spans="1:5" x14ac:dyDescent="0.25">
      <c r="A454" s="36"/>
      <c r="C454" s="36"/>
      <c r="D454" s="36"/>
      <c r="E454" s="36"/>
    </row>
    <row r="455" spans="1:5" x14ac:dyDescent="0.25">
      <c r="A455" s="36"/>
      <c r="C455" s="36"/>
      <c r="D455" s="36"/>
      <c r="E455" s="36"/>
    </row>
    <row r="456" spans="1:5" x14ac:dyDescent="0.25">
      <c r="A456" s="36"/>
      <c r="C456" s="36"/>
      <c r="D456" s="36"/>
      <c r="E456" s="36"/>
    </row>
    <row r="457" spans="1:5" x14ac:dyDescent="0.25">
      <c r="A457" s="36"/>
      <c r="C457" s="36"/>
      <c r="D457" s="36"/>
      <c r="E457" s="36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1" bestFit="1" customWidth="1"/>
    <col min="2" max="2" width="18.28515625" style="3" customWidth="1"/>
    <col min="3" max="4" width="8.5703125" style="3" customWidth="1"/>
    <col min="5" max="5" width="12.5703125" style="3" customWidth="1"/>
    <col min="6" max="16384" width="9.140625" style="3"/>
  </cols>
  <sheetData>
    <row r="1" spans="1:5" s="4" customFormat="1" x14ac:dyDescent="0.25">
      <c r="A1" s="6" t="s">
        <v>16</v>
      </c>
      <c r="B1" s="6" t="s">
        <v>18</v>
      </c>
      <c r="C1" s="6" t="s">
        <v>13</v>
      </c>
      <c r="D1" s="6" t="s">
        <v>14</v>
      </c>
      <c r="E1" s="6" t="s">
        <v>20</v>
      </c>
    </row>
    <row r="2" spans="1:5" x14ac:dyDescent="0.25">
      <c r="A2" s="7">
        <v>10</v>
      </c>
      <c r="B2" s="7">
        <f>COUNTIF('Stuck App in Admin Queue'!I:I,'Times Pushed'!A2)</f>
        <v>1</v>
      </c>
      <c r="C2" s="7">
        <f t="array" ref="C2">SUM(IF('Stuck App in Admin Queue'!$E:$E='Times Pushed'!C$1,IF('Stuck App in Admin Queue'!$I:$I='Times Pushed'!$A2,1,0)))</f>
        <v>0</v>
      </c>
      <c r="D2" s="7">
        <f t="array" ref="D2">SUM(IF('Stuck App in Admin Queue'!$E:$E='Times Pushed'!D$1,IF('Stuck App in Admin Queue'!$I:$I='Times Pushed'!$A2,1,0)))</f>
        <v>1</v>
      </c>
      <c r="E2" s="8">
        <f>B2/$B$13</f>
        <v>8.6956521739130436E-3</v>
      </c>
    </row>
    <row r="3" spans="1:5" x14ac:dyDescent="0.25">
      <c r="A3" s="7">
        <v>9</v>
      </c>
      <c r="B3" s="7">
        <f>COUNTIF('Stuck App in Admin Queue'!I:I,'Times Pushed'!A3)</f>
        <v>3</v>
      </c>
      <c r="C3" s="7">
        <f t="array" ref="C3">SUM(IF('Stuck App in Admin Queue'!$E:$E='Times Pushed'!C$1,IF('Stuck App in Admin Queue'!$I:$I='Times Pushed'!$A3,1,0)))</f>
        <v>0</v>
      </c>
      <c r="D3" s="7">
        <f t="array" ref="D3">SUM(IF('Stuck App in Admin Queue'!$E:$E='Times Pushed'!D$1,IF('Stuck App in Admin Queue'!$I:$I='Times Pushed'!$A3,1,0)))</f>
        <v>3</v>
      </c>
      <c r="E3" s="8">
        <f t="shared" ref="E3:E12" si="0">B3/$B$13</f>
        <v>2.6086956521739129E-2</v>
      </c>
    </row>
    <row r="4" spans="1:5" x14ac:dyDescent="0.25">
      <c r="A4" s="7">
        <v>8</v>
      </c>
      <c r="B4" s="7">
        <f>COUNTIF('Stuck App in Admin Queue'!I:I,'Times Pushed'!A4)</f>
        <v>2</v>
      </c>
      <c r="C4" s="7">
        <f t="array" ref="C4">SUM(IF('Stuck App in Admin Queue'!$E:$E='Times Pushed'!C$1,IF('Stuck App in Admin Queue'!$I:$I='Times Pushed'!$A4,1,0)))</f>
        <v>0</v>
      </c>
      <c r="D4" s="7">
        <f t="array" ref="D4">SUM(IF('Stuck App in Admin Queue'!$E:$E='Times Pushed'!D$1,IF('Stuck App in Admin Queue'!$I:$I='Times Pushed'!$A4,1,0)))</f>
        <v>2</v>
      </c>
      <c r="E4" s="8">
        <f t="shared" si="0"/>
        <v>1.7391304347826087E-2</v>
      </c>
    </row>
    <row r="5" spans="1:5" x14ac:dyDescent="0.25">
      <c r="A5" s="7">
        <v>7</v>
      </c>
      <c r="B5" s="7">
        <f>COUNTIF('Stuck App in Admin Queue'!I:I,'Times Pushed'!A5)</f>
        <v>6</v>
      </c>
      <c r="C5" s="7">
        <f t="array" ref="C5">SUM(IF('Stuck App in Admin Queue'!$E:$E='Times Pushed'!C$1,IF('Stuck App in Admin Queue'!$I:$I='Times Pushed'!$A5,1,0)))</f>
        <v>1</v>
      </c>
      <c r="D5" s="7">
        <f t="array" ref="D5">SUM(IF('Stuck App in Admin Queue'!$E:$E='Times Pushed'!D$1,IF('Stuck App in Admin Queue'!$I:$I='Times Pushed'!$A5,1,0)))</f>
        <v>5</v>
      </c>
      <c r="E5" s="8">
        <f t="shared" si="0"/>
        <v>5.2173913043478258E-2</v>
      </c>
    </row>
    <row r="6" spans="1:5" x14ac:dyDescent="0.25">
      <c r="A6" s="7">
        <v>6</v>
      </c>
      <c r="B6" s="7">
        <f>COUNTIF('Stuck App in Admin Queue'!I:I,'Times Pushed'!A6)</f>
        <v>7</v>
      </c>
      <c r="C6" s="7">
        <f t="array" ref="C6">SUM(IF('Stuck App in Admin Queue'!$E:$E='Times Pushed'!C$1,IF('Stuck App in Admin Queue'!$I:$I='Times Pushed'!$A6,1,0)))</f>
        <v>0</v>
      </c>
      <c r="D6" s="7">
        <f t="array" ref="D6">SUM(IF('Stuck App in Admin Queue'!$E:$E='Times Pushed'!D$1,IF('Stuck App in Admin Queue'!$I:$I='Times Pushed'!$A6,1,0)))</f>
        <v>7</v>
      </c>
      <c r="E6" s="8">
        <f t="shared" si="0"/>
        <v>6.0869565217391307E-2</v>
      </c>
    </row>
    <row r="7" spans="1:5" x14ac:dyDescent="0.25">
      <c r="A7" s="7">
        <v>5</v>
      </c>
      <c r="B7" s="7">
        <f>COUNTIF('Stuck App in Admin Queue'!I:I,'Times Pushed'!A7)</f>
        <v>6</v>
      </c>
      <c r="C7" s="7">
        <f t="array" ref="C7">SUM(IF('Stuck App in Admin Queue'!$E:$E='Times Pushed'!C$1,IF('Stuck App in Admin Queue'!$I:$I='Times Pushed'!$A7,1,0)))</f>
        <v>0</v>
      </c>
      <c r="D7" s="7">
        <f t="array" ref="D7">SUM(IF('Stuck App in Admin Queue'!$E:$E='Times Pushed'!D$1,IF('Stuck App in Admin Queue'!$I:$I='Times Pushed'!$A7,1,0)))</f>
        <v>6</v>
      </c>
      <c r="E7" s="8">
        <f t="shared" si="0"/>
        <v>5.2173913043478258E-2</v>
      </c>
    </row>
    <row r="8" spans="1:5" x14ac:dyDescent="0.25">
      <c r="A8" s="7">
        <v>4</v>
      </c>
      <c r="B8" s="7">
        <f>COUNTIF('Stuck App in Admin Queue'!I:I,'Times Pushed'!A8)</f>
        <v>4</v>
      </c>
      <c r="C8" s="7">
        <f t="array" ref="C8">SUM(IF('Stuck App in Admin Queue'!$E:$E='Times Pushed'!C$1,IF('Stuck App in Admin Queue'!$I:$I='Times Pushed'!$A8,1,0)))</f>
        <v>1</v>
      </c>
      <c r="D8" s="7">
        <f t="array" ref="D8">SUM(IF('Stuck App in Admin Queue'!$E:$E='Times Pushed'!D$1,IF('Stuck App in Admin Queue'!$I:$I='Times Pushed'!$A8,1,0)))</f>
        <v>3</v>
      </c>
      <c r="E8" s="8">
        <f t="shared" si="0"/>
        <v>3.4782608695652174E-2</v>
      </c>
    </row>
    <row r="9" spans="1:5" x14ac:dyDescent="0.25">
      <c r="A9" s="7">
        <v>3</v>
      </c>
      <c r="B9" s="7">
        <f>COUNTIF('Stuck App in Admin Queue'!I:I,'Times Pushed'!A9)</f>
        <v>7</v>
      </c>
      <c r="C9" s="7">
        <f t="array" ref="C9">SUM(IF('Stuck App in Admin Queue'!$E:$E='Times Pushed'!C$1,IF('Stuck App in Admin Queue'!$I:$I='Times Pushed'!$A9,1,0)))</f>
        <v>1</v>
      </c>
      <c r="D9" s="7">
        <f t="array" ref="D9">SUM(IF('Stuck App in Admin Queue'!$E:$E='Times Pushed'!D$1,IF('Stuck App in Admin Queue'!$I:$I='Times Pushed'!$A9,1,0)))</f>
        <v>6</v>
      </c>
      <c r="E9" s="8">
        <f t="shared" si="0"/>
        <v>6.0869565217391307E-2</v>
      </c>
    </row>
    <row r="10" spans="1:5" x14ac:dyDescent="0.25">
      <c r="A10" s="7">
        <v>2</v>
      </c>
      <c r="B10" s="7">
        <f>COUNTIF('Stuck App in Admin Queue'!I:I,'Times Pushed'!A10)</f>
        <v>12</v>
      </c>
      <c r="C10" s="7">
        <f t="array" ref="C10">SUM(IF('Stuck App in Admin Queue'!$E:$E='Times Pushed'!C$1,IF('Stuck App in Admin Queue'!$I:$I='Times Pushed'!$A10,1,0)))</f>
        <v>4</v>
      </c>
      <c r="D10" s="7">
        <f t="array" ref="D10">SUM(IF('Stuck App in Admin Queue'!$E:$E='Times Pushed'!D$1,IF('Stuck App in Admin Queue'!$I:$I='Times Pushed'!$A10,1,0)))</f>
        <v>8</v>
      </c>
      <c r="E10" s="8">
        <f t="shared" si="0"/>
        <v>0.10434782608695652</v>
      </c>
    </row>
    <row r="11" spans="1:5" x14ac:dyDescent="0.25">
      <c r="A11" s="7">
        <v>1</v>
      </c>
      <c r="B11" s="7">
        <f>COUNTIF('Stuck App in Admin Queue'!I:I,'Times Pushed'!A11)</f>
        <v>22</v>
      </c>
      <c r="C11" s="7">
        <f t="array" ref="C11">SUM(IF('Stuck App in Admin Queue'!$E:$E='Times Pushed'!C$1,IF('Stuck App in Admin Queue'!$I:$I='Times Pushed'!$A11,1,0)))</f>
        <v>19</v>
      </c>
      <c r="D11" s="7">
        <f t="array" ref="D11">SUM(IF('Stuck App in Admin Queue'!$E:$E='Times Pushed'!D$1,IF('Stuck App in Admin Queue'!$I:$I='Times Pushed'!$A11,1,0)))</f>
        <v>3</v>
      </c>
      <c r="E11" s="8">
        <f t="shared" si="0"/>
        <v>0.19130434782608696</v>
      </c>
    </row>
    <row r="12" spans="1:5" x14ac:dyDescent="0.25">
      <c r="A12" s="7">
        <v>0</v>
      </c>
      <c r="B12" s="7">
        <f>COUNTIF('Stuck App in Admin Queue'!I:I,'Times Pushed'!A12)</f>
        <v>45</v>
      </c>
      <c r="C12" s="7">
        <f t="array" ref="C12">SUM(IF('Stuck App in Admin Queue'!$E:$E='Times Pushed'!C$1,IF('Stuck App in Admin Queue'!$I:$I='Times Pushed'!$A12,1,0)))</f>
        <v>29</v>
      </c>
      <c r="D12" s="7">
        <f t="array" ref="D12">SUM(IF('Stuck App in Admin Queue'!$E:$E='Times Pushed'!D$1,IF('Stuck App in Admin Queue'!$I:$I='Times Pushed'!$A12,1,0)))</f>
        <v>16</v>
      </c>
      <c r="E12" s="8">
        <f t="shared" si="0"/>
        <v>0.39130434782608697</v>
      </c>
    </row>
    <row r="13" spans="1:5" x14ac:dyDescent="0.25">
      <c r="A13"/>
      <c r="B13" s="5">
        <f>SUM(B2:B12)</f>
        <v>115</v>
      </c>
      <c r="C13" s="5">
        <f>SUM(C2:C12)</f>
        <v>55</v>
      </c>
      <c r="D13" s="5">
        <f>SUM(D2:D12)</f>
        <v>60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3" bestFit="1" customWidth="1"/>
    <col min="2" max="2" width="5.7109375" style="13" hidden="1" customWidth="1"/>
    <col min="3" max="5" width="15.5703125" style="13" customWidth="1"/>
    <col min="6" max="6" width="9.140625" style="13"/>
    <col min="7" max="7" width="49.140625" style="13" bestFit="1" customWidth="1"/>
    <col min="8" max="8" width="3.7109375" style="13" customWidth="1"/>
    <col min="9" max="12" width="11.7109375" style="13" customWidth="1"/>
    <col min="13" max="13" width="3.7109375" style="13" customWidth="1"/>
    <col min="14" max="17" width="11.7109375" style="13" customWidth="1"/>
    <col min="18" max="18" width="3.7109375" style="13" customWidth="1"/>
    <col min="19" max="16384" width="9.140625" style="13"/>
  </cols>
  <sheetData>
    <row r="1" spans="1:17" x14ac:dyDescent="0.25">
      <c r="A1" s="12" t="s">
        <v>56</v>
      </c>
      <c r="B1" s="12"/>
      <c r="C1" s="12">
        <f>COUNTIF('Stuck App in Admin Queue'!D:D,"FindAssistance")</f>
        <v>111</v>
      </c>
      <c r="F1" s="12"/>
      <c r="I1" s="12">
        <v>488</v>
      </c>
      <c r="N1" s="12">
        <f>C1-I1</f>
        <v>-377</v>
      </c>
      <c r="O1" s="22">
        <f>N1/I1</f>
        <v>-0.77254098360655743</v>
      </c>
    </row>
    <row r="2" spans="1:17" x14ac:dyDescent="0.25">
      <c r="I2" s="49" t="s">
        <v>70</v>
      </c>
      <c r="J2" s="49"/>
      <c r="K2" s="49"/>
      <c r="L2" s="49"/>
      <c r="N2" s="49" t="s">
        <v>71</v>
      </c>
      <c r="O2" s="49"/>
      <c r="P2" s="49"/>
      <c r="Q2" s="49"/>
    </row>
    <row r="3" spans="1:17" x14ac:dyDescent="0.25">
      <c r="A3" s="14" t="s">
        <v>57</v>
      </c>
      <c r="B3" s="14" t="s">
        <v>53</v>
      </c>
      <c r="C3" s="15" t="s">
        <v>47</v>
      </c>
      <c r="D3" s="15" t="s">
        <v>48</v>
      </c>
      <c r="E3" s="15" t="s">
        <v>49</v>
      </c>
      <c r="F3" s="15" t="s">
        <v>61</v>
      </c>
      <c r="G3" s="15" t="s">
        <v>63</v>
      </c>
      <c r="I3" s="15" t="s">
        <v>47</v>
      </c>
      <c r="J3" s="15" t="s">
        <v>48</v>
      </c>
      <c r="K3" s="15" t="s">
        <v>49</v>
      </c>
      <c r="L3" s="15" t="s">
        <v>61</v>
      </c>
      <c r="N3" s="15" t="s">
        <v>47</v>
      </c>
      <c r="O3" s="15" t="s">
        <v>48</v>
      </c>
      <c r="P3" s="15" t="s">
        <v>49</v>
      </c>
      <c r="Q3" s="15" t="s">
        <v>61</v>
      </c>
    </row>
    <row r="4" spans="1:17" x14ac:dyDescent="0.25">
      <c r="A4" s="16" t="s">
        <v>59</v>
      </c>
      <c r="B4" s="17" t="s">
        <v>13</v>
      </c>
      <c r="C4" s="14">
        <f ca="1">COUNTIF('Stuck App in Admin Queue'!$P:$P,"FindAssistance"&amp;$B4&amp;$B$3&amp;'Medicaid Summary'!C$3)</f>
        <v>26</v>
      </c>
      <c r="D4" s="14">
        <f ca="1">COUNTIF('Stuck App in Admin Queue'!$P:$P,"FindAssistance"&amp;$B4&amp;$B$3&amp;'Medicaid Summary'!D$3)</f>
        <v>0</v>
      </c>
      <c r="E4" s="14">
        <f ca="1">COUNTIF('Stuck App in Admin Queue'!$P:$P,"FindAssistance"&amp;$B4&amp;$B$3&amp;'Medicaid Summary'!E$3)</f>
        <v>0</v>
      </c>
      <c r="F4" s="18">
        <f ca="1">SUM(C4:E4)</f>
        <v>26</v>
      </c>
      <c r="G4" s="14" t="s">
        <v>67</v>
      </c>
      <c r="I4" s="14">
        <v>40</v>
      </c>
      <c r="J4" s="14">
        <v>27</v>
      </c>
      <c r="K4" s="14">
        <v>7</v>
      </c>
      <c r="L4" s="18">
        <f>SUM(I4:K4)</f>
        <v>74</v>
      </c>
      <c r="N4" s="14">
        <f t="shared" ref="N4:P5" ca="1" si="0">C4-I4</f>
        <v>-14</v>
      </c>
      <c r="O4" s="14">
        <f t="shared" ca="1" si="0"/>
        <v>-27</v>
      </c>
      <c r="P4" s="14">
        <f t="shared" ca="1" si="0"/>
        <v>-7</v>
      </c>
      <c r="Q4" s="18">
        <f ca="1">SUM(N4:P4)</f>
        <v>-48</v>
      </c>
    </row>
    <row r="5" spans="1:17" x14ac:dyDescent="0.25">
      <c r="A5" s="16" t="s">
        <v>60</v>
      </c>
      <c r="B5" s="17" t="s">
        <v>14</v>
      </c>
      <c r="C5" s="14">
        <f ca="1">COUNTIF('Stuck App in Admin Queue'!$P:$P,"FindAssistance"&amp;$B5&amp;$B$3&amp;'Medicaid Summary'!C$3)</f>
        <v>42</v>
      </c>
      <c r="D5" s="14">
        <f ca="1">COUNTIF('Stuck App in Admin Queue'!$P:$P,"FindAssistance"&amp;$B5&amp;$B$3&amp;'Medicaid Summary'!D$3)</f>
        <v>0</v>
      </c>
      <c r="E5" s="14">
        <f ca="1">COUNTIF('Stuck App in Admin Queue'!$P:$P,"FindAssistance"&amp;$B5&amp;$B$3&amp;'Medicaid Summary'!E$3)</f>
        <v>0</v>
      </c>
      <c r="F5" s="18">
        <f ca="1">SUM(C5:E5)</f>
        <v>42</v>
      </c>
      <c r="G5" s="14" t="s">
        <v>65</v>
      </c>
      <c r="I5" s="14">
        <v>123</v>
      </c>
      <c r="J5" s="14">
        <v>36</v>
      </c>
      <c r="K5" s="14">
        <v>3</v>
      </c>
      <c r="L5" s="18">
        <f>SUM(I5:K5)</f>
        <v>162</v>
      </c>
      <c r="N5" s="14">
        <f t="shared" ca="1" si="0"/>
        <v>-81</v>
      </c>
      <c r="O5" s="14">
        <f t="shared" ca="1" si="0"/>
        <v>-36</v>
      </c>
      <c r="P5" s="14">
        <f t="shared" ca="1" si="0"/>
        <v>-3</v>
      </c>
      <c r="Q5" s="18">
        <f ca="1">SUM(N5:P5)</f>
        <v>-120</v>
      </c>
    </row>
    <row r="6" spans="1:17" x14ac:dyDescent="0.25">
      <c r="A6" s="19"/>
      <c r="B6" s="19"/>
      <c r="C6" s="12">
        <f ca="1">SUM(C4:C5)</f>
        <v>68</v>
      </c>
      <c r="D6" s="12">
        <f ca="1">SUM(D4:D5)</f>
        <v>0</v>
      </c>
      <c r="E6" s="12">
        <f ca="1">SUM(E4:E5)</f>
        <v>0</v>
      </c>
      <c r="F6" s="12">
        <f ca="1">SUM(F4:F5)</f>
        <v>68</v>
      </c>
      <c r="I6" s="12">
        <f>SUM(I4:I5)</f>
        <v>163</v>
      </c>
      <c r="J6" s="12">
        <f>SUM(J4:J5)</f>
        <v>63</v>
      </c>
      <c r="K6" s="12">
        <f>SUM(K4:K5)</f>
        <v>10</v>
      </c>
      <c r="L6" s="12">
        <f>SUM(L4:L5)</f>
        <v>236</v>
      </c>
      <c r="N6" s="12">
        <f ca="1">SUM(N4:N5)</f>
        <v>-95</v>
      </c>
      <c r="O6" s="12">
        <f ca="1">SUM(O4:O5)</f>
        <v>-63</v>
      </c>
      <c r="P6" s="12">
        <f ca="1">SUM(P4:P5)</f>
        <v>-10</v>
      </c>
      <c r="Q6" s="12">
        <f ca="1">SUM(Q4:Q5)</f>
        <v>-168</v>
      </c>
    </row>
    <row r="7" spans="1:17" x14ac:dyDescent="0.25">
      <c r="N7" s="22">
        <f ca="1">N6/I6</f>
        <v>-0.58282208588957052</v>
      </c>
      <c r="O7" s="22">
        <f ca="1">O6/J6</f>
        <v>-1</v>
      </c>
      <c r="P7" s="22">
        <f ca="1">P6/K6</f>
        <v>-1</v>
      </c>
      <c r="Q7" s="22">
        <f ca="1">Q6/L6</f>
        <v>-0.71186440677966101</v>
      </c>
    </row>
    <row r="10" spans="1:17" x14ac:dyDescent="0.25">
      <c r="A10" s="14" t="s">
        <v>58</v>
      </c>
      <c r="B10" s="14" t="s">
        <v>52</v>
      </c>
      <c r="C10" s="15" t="s">
        <v>47</v>
      </c>
      <c r="D10" s="15" t="s">
        <v>48</v>
      </c>
      <c r="E10" s="15" t="s">
        <v>49</v>
      </c>
      <c r="F10" s="15" t="s">
        <v>61</v>
      </c>
      <c r="G10" s="15" t="s">
        <v>63</v>
      </c>
      <c r="I10" s="15" t="s">
        <v>47</v>
      </c>
      <c r="J10" s="15" t="s">
        <v>48</v>
      </c>
      <c r="K10" s="15" t="s">
        <v>49</v>
      </c>
      <c r="L10" s="15" t="s">
        <v>61</v>
      </c>
      <c r="N10" s="15" t="s">
        <v>47</v>
      </c>
      <c r="O10" s="15" t="s">
        <v>48</v>
      </c>
      <c r="P10" s="15" t="s">
        <v>49</v>
      </c>
      <c r="Q10" s="15" t="s">
        <v>61</v>
      </c>
    </row>
    <row r="11" spans="1:17" x14ac:dyDescent="0.25">
      <c r="A11" s="16" t="s">
        <v>59</v>
      </c>
      <c r="B11" s="17" t="s">
        <v>13</v>
      </c>
      <c r="C11" s="14">
        <f ca="1">COUNTIF('Stuck App in Admin Queue'!$P:$P,"FindAssistance"&amp;$B11&amp;$B$10&amp;'Medicaid Summary'!C$3)</f>
        <v>22</v>
      </c>
      <c r="D11" s="14">
        <f ca="1">COUNTIF('Stuck App in Admin Queue'!$P:$P,"FindAssistance"&amp;$B11&amp;$B$10&amp;'Medicaid Summary'!D$3)</f>
        <v>5</v>
      </c>
      <c r="E11" s="14">
        <f ca="1">COUNTIF('Stuck App in Admin Queue'!$P:$P,"FindAssistance"&amp;$B11&amp;$B$10&amp;'Medicaid Summary'!E$3)</f>
        <v>2</v>
      </c>
      <c r="F11" s="18">
        <f ca="1">SUM(C11:E11)</f>
        <v>29</v>
      </c>
      <c r="G11" s="14" t="s">
        <v>66</v>
      </c>
      <c r="I11" s="14">
        <v>21</v>
      </c>
      <c r="J11" s="14">
        <v>109</v>
      </c>
      <c r="K11" s="14">
        <v>2</v>
      </c>
      <c r="L11" s="18">
        <f>SUM(I11:K11)</f>
        <v>132</v>
      </c>
      <c r="N11" s="14">
        <f t="shared" ref="N11:P12" ca="1" si="1">C11-I11</f>
        <v>1</v>
      </c>
      <c r="O11" s="14">
        <f t="shared" ca="1" si="1"/>
        <v>-104</v>
      </c>
      <c r="P11" s="14">
        <f t="shared" ca="1" si="1"/>
        <v>0</v>
      </c>
      <c r="Q11" s="18">
        <f ca="1">SUM(N11:P11)</f>
        <v>-103</v>
      </c>
    </row>
    <row r="12" spans="1:17" x14ac:dyDescent="0.25">
      <c r="A12" s="16" t="s">
        <v>60</v>
      </c>
      <c r="B12" s="17" t="s">
        <v>14</v>
      </c>
      <c r="C12" s="14">
        <f ca="1">COUNTIF('Stuck App in Admin Queue'!$P:$P,"FindAssistance"&amp;$B12&amp;$B$10&amp;'Medicaid Summary'!C$3)</f>
        <v>14</v>
      </c>
      <c r="D12" s="14">
        <f ca="1">COUNTIF('Stuck App in Admin Queue'!$P:$P,"FindAssistance"&amp;$B12&amp;$B$10&amp;'Medicaid Summary'!D$3)</f>
        <v>0</v>
      </c>
      <c r="E12" s="14">
        <f ca="1">COUNTIF('Stuck App in Admin Queue'!$P:$P,"FindAssistance"&amp;$B12&amp;$B$10&amp;'Medicaid Summary'!E$3)</f>
        <v>0</v>
      </c>
      <c r="F12" s="18">
        <f ca="1">SUM(C12:E12)</f>
        <v>14</v>
      </c>
      <c r="G12" s="14" t="s">
        <v>64</v>
      </c>
      <c r="I12" s="14">
        <v>28</v>
      </c>
      <c r="J12" s="14">
        <v>92</v>
      </c>
      <c r="K12" s="14">
        <v>0</v>
      </c>
      <c r="L12" s="18">
        <f>SUM(I12:K12)</f>
        <v>120</v>
      </c>
      <c r="N12" s="14">
        <f t="shared" ca="1" si="1"/>
        <v>-14</v>
      </c>
      <c r="O12" s="14">
        <f t="shared" ca="1" si="1"/>
        <v>-92</v>
      </c>
      <c r="P12" s="14">
        <f t="shared" ca="1" si="1"/>
        <v>0</v>
      </c>
      <c r="Q12" s="18">
        <f ca="1">SUM(N12:P12)</f>
        <v>-106</v>
      </c>
    </row>
    <row r="13" spans="1:17" x14ac:dyDescent="0.25">
      <c r="B13" s="19"/>
      <c r="C13" s="20">
        <f ca="1">SUM(C11:C12)</f>
        <v>36</v>
      </c>
      <c r="D13" s="20">
        <f ca="1">SUM(D11:D12)</f>
        <v>5</v>
      </c>
      <c r="E13" s="12">
        <f ca="1">SUM(E11:E12)</f>
        <v>2</v>
      </c>
      <c r="F13" s="12">
        <f ca="1">SUM(F11:F12)</f>
        <v>43</v>
      </c>
      <c r="I13" s="12">
        <f>SUM(I11:I12)</f>
        <v>49</v>
      </c>
      <c r="J13" s="12">
        <f>SUM(J11:J12)</f>
        <v>201</v>
      </c>
      <c r="K13" s="12">
        <f>SUM(K11:K12)</f>
        <v>2</v>
      </c>
      <c r="L13" s="12">
        <f>SUM(L11:L12)</f>
        <v>252</v>
      </c>
      <c r="N13" s="12">
        <f ca="1">SUM(N11:N12)</f>
        <v>-13</v>
      </c>
      <c r="O13" s="12">
        <f ca="1">SUM(O11:O12)</f>
        <v>-196</v>
      </c>
      <c r="P13" s="12">
        <f ca="1">SUM(P11:P12)</f>
        <v>0</v>
      </c>
      <c r="Q13" s="12">
        <f ca="1">SUM(Q11:Q12)</f>
        <v>-209</v>
      </c>
    </row>
    <row r="14" spans="1:17" x14ac:dyDescent="0.25">
      <c r="N14" s="22">
        <f ca="1">N13/I13</f>
        <v>-0.26530612244897961</v>
      </c>
      <c r="O14" s="22">
        <f ca="1">O13/J13</f>
        <v>-0.97512437810945274</v>
      </c>
      <c r="P14" s="22">
        <f ca="1">P13/K13</f>
        <v>0</v>
      </c>
      <c r="Q14" s="22">
        <f ca="1">Q13/L13</f>
        <v>-0.82936507936507942</v>
      </c>
    </row>
    <row r="15" spans="1:17" x14ac:dyDescent="0.25">
      <c r="A15" s="21" t="s">
        <v>62</v>
      </c>
      <c r="C15" s="12">
        <f ca="1">C6+C13</f>
        <v>104</v>
      </c>
      <c r="D15" s="12">
        <f ca="1">D6+D13</f>
        <v>5</v>
      </c>
      <c r="E15" s="12">
        <f ca="1">E6+E13</f>
        <v>2</v>
      </c>
      <c r="F15" s="12">
        <f ca="1">F6+F13</f>
        <v>111</v>
      </c>
      <c r="I15" s="12">
        <f>I6+I13</f>
        <v>212</v>
      </c>
      <c r="J15" s="12">
        <f>J6+J13</f>
        <v>264</v>
      </c>
      <c r="K15" s="12">
        <f>K6+K13</f>
        <v>12</v>
      </c>
      <c r="L15" s="12">
        <f>L6+L13</f>
        <v>488</v>
      </c>
      <c r="N15" s="12">
        <f ca="1">N6+N13</f>
        <v>-108</v>
      </c>
      <c r="O15" s="12">
        <f ca="1">O6+O13</f>
        <v>-259</v>
      </c>
      <c r="P15" s="12">
        <f ca="1">P6+P13</f>
        <v>-10</v>
      </c>
      <c r="Q15" s="12">
        <f ca="1">Q6+Q13</f>
        <v>-377</v>
      </c>
    </row>
    <row r="16" spans="1:17" x14ac:dyDescent="0.25">
      <c r="N16" s="22">
        <f ca="1">N15/I15</f>
        <v>-0.50943396226415094</v>
      </c>
      <c r="O16" s="22">
        <f ca="1">O15/J15</f>
        <v>-0.98106060606060608</v>
      </c>
      <c r="P16" s="22">
        <f ca="1">P15/K15</f>
        <v>-0.83333333333333337</v>
      </c>
      <c r="Q16" s="22">
        <f ca="1">Q15/L15</f>
        <v>-0.77254098360655743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D11" sqref="D11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472</v>
      </c>
      <c r="B2" s="27" t="s">
        <v>492</v>
      </c>
      <c r="C2" s="27" t="s">
        <v>395</v>
      </c>
      <c r="D2" s="27" t="s">
        <v>450</v>
      </c>
    </row>
    <row r="3" spans="1:4" x14ac:dyDescent="0.25">
      <c r="A3" s="27" t="s">
        <v>472</v>
      </c>
      <c r="B3" s="27" t="s">
        <v>493</v>
      </c>
      <c r="C3" s="27" t="s">
        <v>395</v>
      </c>
      <c r="D3" s="27" t="s">
        <v>450</v>
      </c>
    </row>
    <row r="4" spans="1:4" x14ac:dyDescent="0.25">
      <c r="A4" s="27" t="s">
        <v>472</v>
      </c>
      <c r="B4" s="27" t="s">
        <v>494</v>
      </c>
      <c r="C4" s="27" t="s">
        <v>395</v>
      </c>
      <c r="D4" s="27" t="s">
        <v>450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3"/>
  </cols>
  <sheetData>
    <row r="1" spans="1:2" s="4" customFormat="1" x14ac:dyDescent="0.25">
      <c r="A1" s="11" t="s">
        <v>46</v>
      </c>
      <c r="B1" s="11" t="s">
        <v>45</v>
      </c>
    </row>
    <row r="2" spans="1:2" x14ac:dyDescent="0.25">
      <c r="A2" s="10" t="s">
        <v>44</v>
      </c>
      <c r="B2" s="9" t="s">
        <v>43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40</v>
      </c>
      <c r="B4" s="9" t="s">
        <v>39</v>
      </c>
    </row>
    <row r="5" spans="1:2" x14ac:dyDescent="0.25">
      <c r="A5" s="10" t="s">
        <v>38</v>
      </c>
      <c r="B5" s="9" t="s">
        <v>37</v>
      </c>
    </row>
    <row r="6" spans="1:2" x14ac:dyDescent="0.25">
      <c r="A6" s="10" t="s">
        <v>36</v>
      </c>
      <c r="B6" s="9" t="s">
        <v>35</v>
      </c>
    </row>
    <row r="7" spans="1:2" x14ac:dyDescent="0.25">
      <c r="A7" s="10" t="s">
        <v>34</v>
      </c>
      <c r="B7" s="9" t="s">
        <v>33</v>
      </c>
    </row>
    <row r="8" spans="1:2" x14ac:dyDescent="0.25">
      <c r="A8" s="10" t="s">
        <v>32</v>
      </c>
      <c r="B8" s="9" t="s">
        <v>31</v>
      </c>
    </row>
    <row r="9" spans="1:2" x14ac:dyDescent="0.25">
      <c r="A9" s="10" t="s">
        <v>30</v>
      </c>
      <c r="B9" s="9" t="s">
        <v>29</v>
      </c>
    </row>
    <row r="10" spans="1:2" x14ac:dyDescent="0.25">
      <c r="A10" s="10" t="s">
        <v>28</v>
      </c>
      <c r="B10" s="9" t="s">
        <v>27</v>
      </c>
    </row>
    <row r="11" spans="1:2" x14ac:dyDescent="0.25">
      <c r="A11" s="10" t="s">
        <v>26</v>
      </c>
      <c r="B11" s="9" t="s">
        <v>19</v>
      </c>
    </row>
    <row r="12" spans="1:2" x14ac:dyDescent="0.25">
      <c r="A12" s="10" t="s">
        <v>25</v>
      </c>
      <c r="B12" s="9" t="s">
        <v>24</v>
      </c>
    </row>
    <row r="13" spans="1:2" x14ac:dyDescent="0.25">
      <c r="A13" s="10" t="s">
        <v>23</v>
      </c>
      <c r="B13" s="9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3" t="s">
        <v>72</v>
      </c>
      <c r="D3" s="23">
        <f>COUNTA('App''s Missing'!A2:A1000)</f>
        <v>1</v>
      </c>
    </row>
    <row r="4" spans="3:4" x14ac:dyDescent="0.25">
      <c r="C4" s="23" t="s">
        <v>383</v>
      </c>
      <c r="D4" s="23">
        <f>COUNTA('In Edit IC'!A2:A997)</f>
        <v>30</v>
      </c>
    </row>
    <row r="5" spans="3:4" x14ac:dyDescent="0.25">
      <c r="C5" s="23" t="s">
        <v>73</v>
      </c>
      <c r="D5" s="23">
        <f>COUNTA('Successful PDC 1stAttempt'!A2:A5000)</f>
        <v>234</v>
      </c>
    </row>
    <row r="6" spans="3:4" x14ac:dyDescent="0.25">
      <c r="C6" s="23" t="s">
        <v>74</v>
      </c>
      <c r="D6" s="23">
        <f>COUNTA('Stuck App in Admin Queue'!A2:A1002)</f>
        <v>115</v>
      </c>
    </row>
    <row r="7" spans="3:4" x14ac:dyDescent="0.25">
      <c r="C7" s="23" t="s">
        <v>75</v>
      </c>
      <c r="D7" s="23">
        <f>COUNTA('IC with No Evidences'!A2:A1004)</f>
        <v>3</v>
      </c>
    </row>
    <row r="8" spans="3:4" x14ac:dyDescent="0.25">
      <c r="C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2015-12-07T15:35:35Z</dcterms:modified>
</cp:coreProperties>
</file>