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<sst xmlns="http://schemas.openxmlformats.org/spreadsheetml/2006/main" count="1960" uniqueCount="815">
  <si>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</si>
  <si>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</si>
  <si>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</si>
  <si>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</si>
  <si>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</si>
  <si>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</si>
  <si>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</si>
  <si>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</si>
  <si>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</si>
  <si>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</si>
  <si>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</si>
  <si>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</si>
  <si>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</si>
  <si>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</si>
  <si>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</si>
  <si>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</si>
  <si>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</si>
  <si>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</si>
  <si>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</si>
  <si>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</si>
  <si>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</si>
  <si>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</si>
  <si>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</si>
  <si>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</si>
  <si>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</si>
  <si>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</si>
  <si>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</si>
  <si>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</si>
  <si>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</si>
  <si>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</si>
  <si>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</si>
  <si>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</si>
  <si>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</si>
  <si>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</si>
  <si>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</si>
  <si>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</si>
  <si>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</si>
  <si>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</si>
  <si>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</si>
  <si>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</si>
  <si>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</si>
  <si>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</si>
  <si>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</si>
  <si>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</si>
  <si>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</si>
  <si>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</si>
  <si>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</si>
  <si>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</si>
  <si>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</si>
  <si>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</si>
  <si>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</si>
  <si>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</si>
  <si>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</si>
  <si>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</si>
  <si>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</si>
  <si>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</si>
  <si>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</si>
  <si>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</si>
  <si>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</si>
  <si>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</si>
  <si>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</si>
  <si>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</si>
  <si>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</si>
  <si>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</si>
  <si>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</si>
  <si>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</si>
  <si>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</si>
  <si>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</si>
  <si>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</si>
  <si>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</si>
  <si>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</si>
  <si>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</si>
  <si>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</si>
  <si>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</si>
  <si>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</si>
  <si>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</si>
  <si>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</si>
  <si>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</si>
  <si>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</si>
  <si>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</si>
  <si>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</si>
  <si>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</si>
  <si>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</si>
  <si>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</si>
  <si>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</si>
  <si>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</si>
  <si>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</si>
  <si>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</si>
  <si>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</si>
  <si>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</si>
  <si>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</si>
  <si>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</si>
  <si>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</si>
  <si>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</si>
  <si>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</si>
  <si>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</si>
  <si>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</si>
  <si>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</si>
  <si>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</si>
  <si>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</si>
  <si>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</si>
  <si>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</si>
  <si>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</si>
  <si>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</si>
  <si>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</si>
  <si>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</si>
  <si>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</si>
  <si>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</si>
  <si>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</si>
  <si>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</si>
  <si>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</si>
  <si>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</si>
  <si>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</si>
  <si>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</si>
  <si>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</si>
  <si>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</si>
  <si>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</si>
  <si>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</si>
  <si>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</si>
  <si>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</si>
  <si>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</si>
  <si>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</si>
  <si>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</si>
  <si>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</si>
  <si>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</si>
  <si>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</si>
  <si>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</si>
  <si>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</si>
  <si>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</si>
  <si>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</si>
  <si>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</si>
  <si>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</si>
  <si>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</si>
  <si>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</si>
  <si>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</si>
  <si>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</si>
  <si>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</si>
  <si>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</si>
  <si>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</si>
  <si>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</si>
  <si>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</si>
  <si>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</si>
  <si>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</si>
  <si>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</si>
  <si>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</si>
  <si>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</si>
  <si>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</si>
  <si>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</si>
  <si>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</si>
  <si>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</si>
  <si>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</si>
  <si>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</si>
  <si>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</si>
  <si>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</si>
  <si>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</si>
  <si>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</si>
  <si>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</si>
  <si>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</si>
  <si>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</si>
  <si>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</si>
  <si>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</si>
  <si>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</si>
  <si>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</si>
  <si>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</si>
  <si>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</si>
  <si>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</si>
  <si>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</si>
  <si>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</si>
  <si>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</si>
  <si>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</si>
  <si>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</si>
  <si>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</si>
  <si>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</si>
  <si>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</si>
  <si>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</si>
  <si>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</si>
  <si>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</si>
  <si>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</si>
  <si>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</si>
  <si>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</si>
  <si>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</si>
  <si>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</si>
  <si>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</si>
  <si>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</si>
  <si>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</si>
  <si>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</si>
  <si>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</si>
  <si>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</si>
  <si>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</si>
  <si>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</si>
  <si>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</si>
  <si>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</si>
  <si>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</si>
  <si>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</si>
  <si>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</si>
  <si>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</si>
  <si>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</si>
  <si>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</si>
  <si>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</si>
  <si>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</si>
  <si>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</si>
  <si>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</si>
  <si>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</si>
  <si>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</si>
  <si>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</si>
  <si>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</si>
  <si>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</si>
  <si>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</si>
  <si>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</si>
  <si>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</si>
  <si>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</si>
  <si>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</si>
  <si>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</si>
  <si>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</si>
  <si>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</si>
  <si>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</si>
  <si>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</si>
  <si>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</si>
  <si>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</si>
  <si>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</si>
  <si>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</si>
  <si>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</si>
  <si>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</si>
  <si>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</si>
  <si>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</si>
  <si>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</si>
  <si>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</si>
  <si>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</si>
  <si>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</si>
  <si>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</si>
  <si>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</si>
  <si>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</si>
  <si>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</si>
  <si>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</si>
  <si>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</si>
  <si>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</si>
  <si>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</si>
  <si>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</si>
  <si>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</si>
  <si>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</si>
  <si>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</si>
  <si>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</si>
  <si>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</si>
  <si>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</si>
  <si>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</si>
  <si>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</si>
  <si>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</si>
  <si>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</si>
  <si>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</si>
  <si>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</si>
  <si>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</si>
  <si>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</si>
  <si>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</si>
  <si>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</si>
  <si>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</si>
  <si>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</si>
  <si>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</si>
  <si>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</si>
  <si>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</si>
  <si>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</si>
  <si>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</si>
  <si>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</si>
  <si>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</si>
  <si>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</si>
  <si>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</si>
  <si>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</si>
  <si>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</si>
  <si>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</si>
  <si>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</si>
  <si>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</si>
  <si>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</si>
  <si>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</si>
  <si>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</si>
  <si>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</si>
  <si>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</si>
  <si>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</si>
  <si>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</si>
  <si>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</si>
  <si>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</si>
  <si>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</si>
  <si>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</si>
  <si>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</si>
  <si>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</si>
  <si>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</si>
  <si>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</si>
  <si>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</si>
  <si>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</si>
  <si>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</si>
  <si>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</si>
  <si>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</si>
  <si>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</si>
  <si>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</si>
  <si>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</si>
  <si>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</si>
  <si>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</si>
  <si>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</si>
  <si>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</si>
  <si>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</si>
  <si>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</si>
  <si>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</si>
  <si>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</si>
  <si>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</si>
  <si>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</si>
  <si>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</si>
  <si>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</si>
  <si>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</si>
  <si>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</si>
  <si>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</si>
  <si>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</si>
  <si>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</si>
  <si>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</si>
  <si>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</si>
  <si>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</si>
  <si>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</si>
  <si>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</si>
  <si>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</si>
  <si>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</si>
  <si>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</si>
  <si>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</si>
  <si>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</si>
  <si>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</si>
  <si>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</si>
  <si>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</si>
  <si>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</si>
  <si>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</si>
  <si>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</si>
  <si>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</si>
  <si>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</si>
  <si>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</si>
  <si>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</si>
  <si>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</si>
  <si>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</si>
  <si>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</si>
  <si>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</si>
  <si>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</si>
  <si>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</si>
  <si>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</si>
  <si>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</si>
  <si>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</si>
  <si>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</si>
  <si>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</si>
  <si>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</si>
  <si>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</si>
  <si>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</si>
  <si>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</si>
  <si>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</si>
  <si>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</si>
  <si>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</si>
  <si>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</si>
  <si>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</si>
  <si>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</si>
  <si>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</si>
  <si>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</si>
  <si>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</si>
  <si>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</si>
  <si>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</si>
  <si>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</si>
  <si>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</si>
  <si>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</si>
  <si>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</si>
  <si>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</si>
  <si>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</si>
  <si>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</si>
  <si>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</si>
  <si>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</si>
  <si>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</si>
  <si>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</si>
  <si>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</si>
  <si>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</si>
  <si>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</si>
  <si>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</si>
  <si>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</si>
  <si>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</si>
  <si>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</si>
  <si>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</si>
  <si>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</si>
  <si>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</si>
  <si>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</si>
  <si>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</si>
  <si>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</si>
  <si>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</si>
  <si>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</si>
  <si>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</si>
  <si>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</si>
  <si>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</si>
  <si>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08-OCT-15</t>
  </si>
  <si>
    <t>-1382416227300802560</t>
  </si>
  <si>
    <t>193479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</si>
  <si>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</si>
  <si>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</si>
  <si>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</si>
  <si>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</si>
  <si>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</si>
  <si>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</si>
  <si>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</si>
  <si>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187522</t>
  </si>
  <si>
    <t>08-SEP-15</t>
  </si>
  <si>
    <t>-1345410514200559616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</si>
  <si>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</si>
  <si>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</si>
  <si>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</si>
  <si>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</si>
  <si>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</si>
  <si>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</si>
  <si>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</si>
  <si>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</si>
  <si>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</si>
  <si>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</si>
  <si>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</si>
  <si>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</si>
  <si>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</si>
  <si>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</si>
  <si>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</si>
  <si>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</si>
  <si>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</si>
  <si>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</si>
  <si>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</si>
  <si>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</si>
  <si>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</si>
  <si>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</si>
  <si>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</si>
  <si>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</si>
  <si>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</si>
  <si>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</si>
  <si>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30-OCT-15</t>
  </si>
  <si>
    <t>arrington2507@gmail.com</t>
  </si>
  <si>
    <t>-1962202589961388032</t>
  </si>
  <si>
    <t>200335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</si>
  <si>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</si>
  <si>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</si>
  <si>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</si>
  <si>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</si>
  <si>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</si>
  <si>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</si>
  <si>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</si>
  <si>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</si>
  <si>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</si>
  <si>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</si>
  <si>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</si>
  <si>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</si>
  <si>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timi.smith</t>
  </si>
  <si>
    <t>deboraha.white</t>
  </si>
  <si>
    <t>SHAGRA01_CSR</t>
  </si>
  <si>
    <t>alice.hackett</t>
  </si>
  <si>
    <t>NAQTIT01_CSR</t>
  </si>
  <si>
    <t>Darya.Bullock</t>
  </si>
  <si>
    <t>ataklti.gebremedhin</t>
  </si>
  <si>
    <t>fredy.ortega</t>
  </si>
  <si>
    <t>SIAYOU01_CSR</t>
  </si>
  <si>
    <t>07-DEC-15</t>
  </si>
  <si>
    <t>aurora20032@yahoo.com</t>
  </si>
  <si>
    <t>3384913496058626048</t>
  </si>
  <si>
    <t>208258</t>
  </si>
  <si>
    <t>07-DEC-2015:17:29:18</t>
  </si>
  <si>
    <t>RACMCG01_CSR</t>
  </si>
  <si>
    <t>208416</t>
  </si>
  <si>
    <t>208411</t>
  </si>
  <si>
    <t>burlwindow47</t>
  </si>
  <si>
    <t>208168</t>
  </si>
  <si>
    <t>QuickShopping</t>
  </si>
  <si>
    <t>kalise.robinson</t>
  </si>
  <si>
    <t>208423</t>
  </si>
  <si>
    <t>208431</t>
  </si>
  <si>
    <t>CANSMI01_CSR</t>
  </si>
  <si>
    <t>208184</t>
  </si>
  <si>
    <t>austinpmueller@gmail.com</t>
  </si>
  <si>
    <t>208193</t>
  </si>
  <si>
    <t>jfburke1983@gmail.com</t>
  </si>
  <si>
    <t>208472</t>
  </si>
  <si>
    <t>denakennett</t>
  </si>
  <si>
    <t>208250</t>
  </si>
  <si>
    <t>208254</t>
  </si>
  <si>
    <t>208518</t>
  </si>
  <si>
    <t>208260</t>
  </si>
  <si>
    <t>TyiBel01_CSR</t>
  </si>
  <si>
    <t>208273</t>
  </si>
  <si>
    <t>jerome.malloy@mail.house.gov</t>
  </si>
  <si>
    <t>208526</t>
  </si>
  <si>
    <t>mmahoney802</t>
  </si>
  <si>
    <t>208532</t>
  </si>
  <si>
    <t>208138</t>
  </si>
  <si>
    <t>jrsrwhiting@yahoo.com</t>
  </si>
  <si>
    <t>208139</t>
  </si>
  <si>
    <t>bclayton245@gmail.com</t>
  </si>
  <si>
    <t>208395</t>
  </si>
  <si>
    <t>208396</t>
  </si>
  <si>
    <t>dominique.bell</t>
  </si>
  <si>
    <t>208140</t>
  </si>
  <si>
    <t>208141</t>
  </si>
  <si>
    <t>precious.washington</t>
  </si>
  <si>
    <t>208397</t>
  </si>
  <si>
    <t>colette.briggs</t>
  </si>
  <si>
    <t>208399</t>
  </si>
  <si>
    <t>208146</t>
  </si>
  <si>
    <t>208145</t>
  </si>
  <si>
    <t>lauren.proctor</t>
  </si>
  <si>
    <t>208144</t>
  </si>
  <si>
    <t>jocelyn.golphin</t>
  </si>
  <si>
    <t>208400</t>
  </si>
  <si>
    <t>joseph.andargie</t>
  </si>
  <si>
    <t>208148</t>
  </si>
  <si>
    <t>208401</t>
  </si>
  <si>
    <t>Tanisha.Murden2</t>
  </si>
  <si>
    <t>208147</t>
  </si>
  <si>
    <t>208402</t>
  </si>
  <si>
    <t>208150</t>
  </si>
  <si>
    <t>dorenda.lewis</t>
  </si>
  <si>
    <t>208408</t>
  </si>
  <si>
    <t>joyce.moreland@yahoo.com</t>
  </si>
  <si>
    <t>208404</t>
  </si>
  <si>
    <t>tynee.bratton</t>
  </si>
  <si>
    <t>208409</t>
  </si>
  <si>
    <t>RWhite_ASHLI</t>
  </si>
  <si>
    <t>208152</t>
  </si>
  <si>
    <t>208407</t>
  </si>
  <si>
    <t>208156</t>
  </si>
  <si>
    <t>208403</t>
  </si>
  <si>
    <t>208153</t>
  </si>
  <si>
    <t>208151</t>
  </si>
  <si>
    <t>kimberly.freeman</t>
  </si>
  <si>
    <t>208413</t>
  </si>
  <si>
    <t>singleton.jaekia@gmail.com</t>
  </si>
  <si>
    <t>208155</t>
  </si>
  <si>
    <t>208415</t>
  </si>
  <si>
    <t>208158</t>
  </si>
  <si>
    <t>208412</t>
  </si>
  <si>
    <t>208417</t>
  </si>
  <si>
    <t>208163</t>
  </si>
  <si>
    <t>DANJAC01_CSR</t>
  </si>
  <si>
    <t>208406</t>
  </si>
  <si>
    <t>maria.jackson-logan</t>
  </si>
  <si>
    <t>208398</t>
  </si>
  <si>
    <t>eric.brown2</t>
  </si>
  <si>
    <t>208165</t>
  </si>
  <si>
    <t>208418</t>
  </si>
  <si>
    <t>208164</t>
  </si>
  <si>
    <t>208414</t>
  </si>
  <si>
    <t>208159</t>
  </si>
  <si>
    <t>208419</t>
  </si>
  <si>
    <t>208420</t>
  </si>
  <si>
    <t>208166</t>
  </si>
  <si>
    <t>208421</t>
  </si>
  <si>
    <t>208422</t>
  </si>
  <si>
    <t>208424</t>
  </si>
  <si>
    <t>butterflies62483@aol.com</t>
  </si>
  <si>
    <t>208425</t>
  </si>
  <si>
    <t>swell.two@verizon.net</t>
  </si>
  <si>
    <t>208169</t>
  </si>
  <si>
    <t>208170</t>
  </si>
  <si>
    <t>hmandelkorn@gmail.com</t>
  </si>
  <si>
    <t>208427</t>
  </si>
  <si>
    <t>fdecastro</t>
  </si>
  <si>
    <t>208172</t>
  </si>
  <si>
    <t>ebonywheeler83@gmail.com</t>
  </si>
  <si>
    <t>208167</t>
  </si>
  <si>
    <t>208430</t>
  </si>
  <si>
    <t>brendasmith@mailinator.com</t>
  </si>
  <si>
    <t>208429</t>
  </si>
  <si>
    <t>208171</t>
  </si>
  <si>
    <t>208173</t>
  </si>
  <si>
    <t>208434</t>
  </si>
  <si>
    <t>alonzokirkland6@gmail.com</t>
  </si>
  <si>
    <t>208175</t>
  </si>
  <si>
    <t>208176</t>
  </si>
  <si>
    <t>catlettjoyce@gmail.com</t>
  </si>
  <si>
    <t>208178</t>
  </si>
  <si>
    <t>robertchicoine@gmail.com</t>
  </si>
  <si>
    <t>208174</t>
  </si>
  <si>
    <t>208440</t>
  </si>
  <si>
    <t>york_harrison@yahoo.com</t>
  </si>
  <si>
    <t>208177</t>
  </si>
  <si>
    <t>208426</t>
  </si>
  <si>
    <t>208181</t>
  </si>
  <si>
    <t>angelamartin</t>
  </si>
  <si>
    <t>208180</t>
  </si>
  <si>
    <t>lakia.powell</t>
  </si>
  <si>
    <t>208182</t>
  </si>
  <si>
    <t>208437</t>
  </si>
  <si>
    <t>208443</t>
  </si>
  <si>
    <t>DANOLI01_CSR</t>
  </si>
  <si>
    <t>208185</t>
  </si>
  <si>
    <t>jcm@homefried.com</t>
  </si>
  <si>
    <t>208433</t>
  </si>
  <si>
    <t>208445</t>
  </si>
  <si>
    <t>emelchior@ccdc1.org</t>
  </si>
  <si>
    <t>208442</t>
  </si>
  <si>
    <t>208183</t>
  </si>
  <si>
    <t>208446</t>
  </si>
  <si>
    <t>208441</t>
  </si>
  <si>
    <t>208186</t>
  </si>
  <si>
    <t>208449</t>
  </si>
  <si>
    <t>208447</t>
  </si>
  <si>
    <t>208444</t>
  </si>
  <si>
    <t>208188</t>
  </si>
  <si>
    <t>208448</t>
  </si>
  <si>
    <t>208453</t>
  </si>
  <si>
    <t>MARLAW01_CSR</t>
  </si>
  <si>
    <t>208192</t>
  </si>
  <si>
    <t>lnicolejeffries@gmail.com</t>
  </si>
  <si>
    <t>208451</t>
  </si>
  <si>
    <t>208190</t>
  </si>
  <si>
    <t>208450</t>
  </si>
  <si>
    <t>208191</t>
  </si>
  <si>
    <t>208455</t>
  </si>
  <si>
    <t>208194</t>
  </si>
  <si>
    <t>208456</t>
  </si>
  <si>
    <t>208457</t>
  </si>
  <si>
    <t>208196</t>
  </si>
  <si>
    <t>208460</t>
  </si>
  <si>
    <t>elsa.teklehymanot</t>
  </si>
  <si>
    <t>208458</t>
  </si>
  <si>
    <t>208461</t>
  </si>
  <si>
    <t>alexander.capasso@gmail.com</t>
  </si>
  <si>
    <t>208197</t>
  </si>
  <si>
    <t>dominique.hill</t>
  </si>
  <si>
    <t>208162</t>
  </si>
  <si>
    <t>208462</t>
  </si>
  <si>
    <t>roberta.adario@gmail.com</t>
  </si>
  <si>
    <t>208202</t>
  </si>
  <si>
    <t>davidfrmdc@gmail.com</t>
  </si>
  <si>
    <t>208200</t>
  </si>
  <si>
    <t>208199</t>
  </si>
  <si>
    <t>208463</t>
  </si>
  <si>
    <t>208201</t>
  </si>
  <si>
    <t>208149</t>
  </si>
  <si>
    <t>toye.dinkins-wallace</t>
  </si>
  <si>
    <t>208204</t>
  </si>
  <si>
    <t>208465</t>
  </si>
  <si>
    <t>jenjenviola</t>
  </si>
  <si>
    <t>208203</t>
  </si>
  <si>
    <t>208207</t>
  </si>
  <si>
    <t>208205</t>
  </si>
  <si>
    <t>208467</t>
  </si>
  <si>
    <t>208209</t>
  </si>
  <si>
    <t>208210</t>
  </si>
  <si>
    <t>rfractious@gmail.com</t>
  </si>
  <si>
    <t>208213</t>
  </si>
  <si>
    <t>armchenry@gmail.com</t>
  </si>
  <si>
    <t>208212</t>
  </si>
  <si>
    <t>208214</t>
  </si>
  <si>
    <t>george.brown@gmail.com</t>
  </si>
  <si>
    <t>208470</t>
  </si>
  <si>
    <t>kammy.brown</t>
  </si>
  <si>
    <t>208471</t>
  </si>
  <si>
    <t>208215</t>
  </si>
  <si>
    <t>ktinealw@gmail.com</t>
  </si>
  <si>
    <t>208217</t>
  </si>
  <si>
    <t>zeldasixactual@gmail.com</t>
  </si>
  <si>
    <t>208474</t>
  </si>
  <si>
    <t>clifton.johnson@gmail.com</t>
  </si>
  <si>
    <t>208476</t>
  </si>
  <si>
    <t>arivas27@gmail.com</t>
  </si>
  <si>
    <t>208477</t>
  </si>
  <si>
    <t>kevin.thompson@gmail.com</t>
  </si>
  <si>
    <t>208220</t>
  </si>
  <si>
    <t>calvinallencrawford@gmail.com</t>
  </si>
  <si>
    <t>208479</t>
  </si>
  <si>
    <t>laroyahuff@gmail.com</t>
  </si>
  <si>
    <t>208478</t>
  </si>
  <si>
    <t>208219</t>
  </si>
  <si>
    <t>208225</t>
  </si>
  <si>
    <t>codskr5@gmail.com</t>
  </si>
  <si>
    <t>208222</t>
  </si>
  <si>
    <t>208221</t>
  </si>
  <si>
    <t>208481</t>
  </si>
  <si>
    <t>208223</t>
  </si>
  <si>
    <t>208484</t>
  </si>
  <si>
    <t>208226</t>
  </si>
  <si>
    <t>208482</t>
  </si>
  <si>
    <t>208485</t>
  </si>
  <si>
    <t>208208</t>
  </si>
  <si>
    <t>208486</t>
  </si>
  <si>
    <t>208487</t>
  </si>
  <si>
    <t>208230</t>
  </si>
  <si>
    <t>208228</t>
  </si>
  <si>
    <t>208491</t>
  </si>
  <si>
    <t>208229</t>
  </si>
  <si>
    <t>208227</t>
  </si>
  <si>
    <t>208492</t>
  </si>
  <si>
    <t>208490</t>
  </si>
  <si>
    <t>208495</t>
  </si>
  <si>
    <t>208452</t>
  </si>
  <si>
    <t>208494</t>
  </si>
  <si>
    <t>208496</t>
  </si>
  <si>
    <t>208499</t>
  </si>
  <si>
    <t>208232</t>
  </si>
  <si>
    <t>antoniojhendley@yahoo.com</t>
  </si>
  <si>
    <t>208503</t>
  </si>
  <si>
    <t>annroland1966@gmail.com</t>
  </si>
  <si>
    <t>208500</t>
  </si>
  <si>
    <t>208501</t>
  </si>
  <si>
    <t>208231</t>
  </si>
  <si>
    <t>208493</t>
  </si>
  <si>
    <t>208502</t>
  </si>
  <si>
    <t>208497</t>
  </si>
  <si>
    <t>208234</t>
  </si>
  <si>
    <t>208233</t>
  </si>
  <si>
    <t>208237</t>
  </si>
  <si>
    <t>anne_p_brown@live.com</t>
  </si>
  <si>
    <t>208507</t>
  </si>
  <si>
    <t>208235</t>
  </si>
  <si>
    <t>tawana.mitchell2</t>
  </si>
  <si>
    <t>208504</t>
  </si>
  <si>
    <t>208506</t>
  </si>
  <si>
    <t>208508</t>
  </si>
  <si>
    <t>208240</t>
  </si>
  <si>
    <t>doniqaholland@yahoo.com</t>
  </si>
  <si>
    <t>208509</t>
  </si>
  <si>
    <t>208238</t>
  </si>
  <si>
    <t>208239</t>
  </si>
  <si>
    <t>208242</t>
  </si>
  <si>
    <t>charnika.edwards@gmail.com</t>
  </si>
  <si>
    <t>208241</t>
  </si>
  <si>
    <t>208244</t>
  </si>
  <si>
    <t>matthewscarlett1204@gmail.com</t>
  </si>
  <si>
    <t>208245</t>
  </si>
  <si>
    <t>westonhapp@gmail.com</t>
  </si>
  <si>
    <t>208247</t>
  </si>
  <si>
    <t>hmerdato@yahoo.com</t>
  </si>
  <si>
    <t>208512</t>
  </si>
  <si>
    <t>208243</t>
  </si>
  <si>
    <t>208246</t>
  </si>
  <si>
    <t>208514</t>
  </si>
  <si>
    <t>jtam6@jhu.edu</t>
  </si>
  <si>
    <t>208511</t>
  </si>
  <si>
    <t>208249</t>
  </si>
  <si>
    <t>208515</t>
  </si>
  <si>
    <t>amirahkeaton@gmail.com</t>
  </si>
  <si>
    <t>208179</t>
  </si>
  <si>
    <t>208510</t>
  </si>
  <si>
    <t>208253</t>
  </si>
  <si>
    <t>wilson.theresa.marie@gmail.com</t>
  </si>
  <si>
    <t>208252</t>
  </si>
  <si>
    <t>208517</t>
  </si>
  <si>
    <t>208251</t>
  </si>
  <si>
    <t>208256</t>
  </si>
  <si>
    <t>taleeareid@yahoo.com</t>
  </si>
  <si>
    <t>208257</t>
  </si>
  <si>
    <t>208259</t>
  </si>
  <si>
    <t>karenbgarrison@gmail.com</t>
  </si>
  <si>
    <t>208261</t>
  </si>
  <si>
    <t>208520</t>
  </si>
  <si>
    <t>toofierce@live.com</t>
  </si>
  <si>
    <t>208521</t>
  </si>
  <si>
    <t>ealcalde89@gmail.com</t>
  </si>
  <si>
    <t>208262</t>
  </si>
  <si>
    <t>208264</t>
  </si>
  <si>
    <t>208265</t>
  </si>
  <si>
    <t>208263</t>
  </si>
  <si>
    <t>208267</t>
  </si>
  <si>
    <t>Tracap01_csr</t>
  </si>
  <si>
    <t>208266</t>
  </si>
  <si>
    <t>208268</t>
  </si>
  <si>
    <t>208269</t>
  </si>
  <si>
    <t>208270</t>
  </si>
  <si>
    <t>Cavhudson</t>
  </si>
  <si>
    <t>208524</t>
  </si>
  <si>
    <t>wilsondinarte@gmail.com</t>
  </si>
  <si>
    <t>208271</t>
  </si>
  <si>
    <t>208525</t>
  </si>
  <si>
    <t>tiarabanks51@gmail.com</t>
  </si>
  <si>
    <t>208274</t>
  </si>
  <si>
    <t>brendaencarnacion55@yahoo.com</t>
  </si>
  <si>
    <t>208272</t>
  </si>
  <si>
    <t>208527</t>
  </si>
  <si>
    <t>kourtney.m.ginn@gmail.com</t>
  </si>
  <si>
    <t>208528</t>
  </si>
  <si>
    <t>annie.osburn@gmail.com</t>
  </si>
  <si>
    <t>208529</t>
  </si>
  <si>
    <t>cmccormick.design@gmail.com</t>
  </si>
  <si>
    <t>208530</t>
  </si>
  <si>
    <t>wilson_kathleen28@yahoo.com</t>
  </si>
  <si>
    <t>208531</t>
  </si>
  <si>
    <t>sethgabrielbrady@gmail.com</t>
  </si>
  <si>
    <t>208533</t>
  </si>
  <si>
    <t>montes.jesus1@gmail.com</t>
  </si>
  <si>
    <t>208534</t>
  </si>
  <si>
    <t>cdastmalchi@yahoo.com</t>
  </si>
  <si>
    <t>165085</t>
  </si>
  <si>
    <t>15-JUN-15</t>
  </si>
  <si>
    <t>-825610258956156928</t>
  </si>
  <si>
    <t>168037</t>
  </si>
  <si>
    <t>26-JUN-15</t>
  </si>
  <si>
    <t>-3991325924355211264</t>
  </si>
  <si>
    <t>194650</t>
  </si>
  <si>
    <t>14-OCT-15</t>
  </si>
  <si>
    <t>6048826623069782016</t>
  </si>
  <si>
    <t>195123</t>
  </si>
  <si>
    <t>jeryl.harris</t>
  </si>
  <si>
    <t>-6575879823946678272</t>
  </si>
  <si>
    <t>201541</t>
  </si>
  <si>
    <t>04-NOV-15</t>
  </si>
  <si>
    <t>nydia.lucumi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</si>
  <si>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</si>
  <si>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</si>
  <si>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</si>
  <si>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</si>
  <si>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</si>
  <si>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</si>
  <si>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</si>
  <si>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205391</t>
  </si>
  <si>
    <t>20-NOV-15</t>
  </si>
  <si>
    <t>-2009429638031343616</t>
  </si>
  <si>
    <t>205488</t>
  </si>
  <si>
    <t>23-NOV-15</t>
  </si>
  <si>
    <t>-5173938451979960320</t>
  </si>
  <si>
    <t>206389</t>
  </si>
  <si>
    <t>25-NOV-15</t>
  </si>
  <si>
    <t>-8419583527477051392</t>
  </si>
  <si>
    <t>207412</t>
  </si>
  <si>
    <t>02-DEC-15</t>
  </si>
  <si>
    <t>7613156379171225600</t>
  </si>
  <si>
    <t>207731</t>
  </si>
  <si>
    <t>05-DEC-15</t>
  </si>
  <si>
    <t>-4488866841573195776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</si>
</sst>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F12" sqref="F12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449</v>
      </c>
      <c r="B2" s="28" t="s">
        <v>450</v>
      </c>
      <c r="C2" s="28" t="s">
        <v>451</v>
      </c>
      <c r="D2" s="28" t="s">
        <v>452</v>
      </c>
      <c r="E2" s="28" t="s">
        <v>394</v>
      </c>
      <c r="F2" s="28" t="s">
        <v>14</v>
      </c>
      <c r="G2" s="28" t="s">
        <v>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D16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454</v>
      </c>
      <c r="B2" s="28" t="s">
        <v>455</v>
      </c>
      <c r="C2" s="28" t="s">
        <v>77</v>
      </c>
      <c r="D2" s="28" t="s">
        <v>449</v>
      </c>
    </row>
    <row r="3" spans="1:4" x14ac:dyDescent="0.25">
      <c r="A3" s="28" t="s">
        <v>356</v>
      </c>
      <c r="B3" s="28" t="s">
        <v>456</v>
      </c>
      <c r="C3" s="28" t="s">
        <v>77</v>
      </c>
      <c r="D3" s="28" t="s">
        <v>449</v>
      </c>
    </row>
    <row r="4" spans="1:4" x14ac:dyDescent="0.25">
      <c r="A4" s="28" t="s">
        <v>457</v>
      </c>
      <c r="B4" s="28" t="s">
        <v>458</v>
      </c>
      <c r="C4" s="28" t="s">
        <v>459</v>
      </c>
      <c r="D4" s="28" t="s">
        <v>449</v>
      </c>
    </row>
    <row r="5" spans="1:4" x14ac:dyDescent="0.25">
      <c r="A5" s="28" t="s">
        <v>460</v>
      </c>
      <c r="B5" s="28" t="s">
        <v>461</v>
      </c>
      <c r="C5" s="28" t="s">
        <v>77</v>
      </c>
      <c r="D5" s="28" t="s">
        <v>449</v>
      </c>
    </row>
    <row r="6" spans="1:4" x14ac:dyDescent="0.25">
      <c r="A6" s="28" t="s">
        <v>384</v>
      </c>
      <c r="B6" s="28" t="s">
        <v>462</v>
      </c>
      <c r="C6" s="28" t="s">
        <v>77</v>
      </c>
      <c r="D6" s="28" t="s">
        <v>449</v>
      </c>
    </row>
    <row r="7" spans="1:4" x14ac:dyDescent="0.25">
      <c r="A7" s="28" t="s">
        <v>463</v>
      </c>
      <c r="B7" s="28" t="s">
        <v>464</v>
      </c>
      <c r="C7" s="28" t="s">
        <v>77</v>
      </c>
      <c r="D7" s="28" t="s">
        <v>449</v>
      </c>
    </row>
    <row r="8" spans="1:4" x14ac:dyDescent="0.25">
      <c r="A8" s="28" t="s">
        <v>465</v>
      </c>
      <c r="B8" s="28" t="s">
        <v>466</v>
      </c>
      <c r="C8" s="28" t="s">
        <v>77</v>
      </c>
      <c r="D8" s="28" t="s">
        <v>449</v>
      </c>
    </row>
    <row r="9" spans="1:4" x14ac:dyDescent="0.25">
      <c r="A9" s="28" t="s">
        <v>467</v>
      </c>
      <c r="B9" s="28" t="s">
        <v>468</v>
      </c>
      <c r="C9" s="28" t="s">
        <v>77</v>
      </c>
      <c r="D9" s="28" t="s">
        <v>449</v>
      </c>
    </row>
    <row r="10" spans="1:4" x14ac:dyDescent="0.25">
      <c r="A10" s="28" t="s">
        <v>469</v>
      </c>
      <c r="B10" s="28" t="s">
        <v>470</v>
      </c>
      <c r="C10" s="28" t="s">
        <v>77</v>
      </c>
      <c r="D10" s="28" t="s">
        <v>449</v>
      </c>
    </row>
    <row r="11" spans="1:4" x14ac:dyDescent="0.25">
      <c r="A11" s="28" t="s">
        <v>442</v>
      </c>
      <c r="B11" s="28" t="s">
        <v>471</v>
      </c>
      <c r="C11" s="28" t="s">
        <v>77</v>
      </c>
      <c r="D11" s="28" t="s">
        <v>449</v>
      </c>
    </row>
    <row r="12" spans="1:4" x14ac:dyDescent="0.25">
      <c r="A12" s="28" t="s">
        <v>228</v>
      </c>
      <c r="B12" s="28" t="s">
        <v>472</v>
      </c>
      <c r="C12" s="28" t="s">
        <v>77</v>
      </c>
      <c r="D12" s="28" t="s">
        <v>449</v>
      </c>
    </row>
    <row r="13" spans="1:4" x14ac:dyDescent="0.25">
      <c r="A13" s="28" t="s">
        <v>409</v>
      </c>
      <c r="B13" s="28" t="s">
        <v>473</v>
      </c>
      <c r="C13" s="28" t="s">
        <v>77</v>
      </c>
      <c r="D13" s="28" t="s">
        <v>449</v>
      </c>
    </row>
    <row r="14" spans="1:4" x14ac:dyDescent="0.25">
      <c r="A14" s="28" t="s">
        <v>474</v>
      </c>
      <c r="B14" s="28" t="s">
        <v>475</v>
      </c>
      <c r="C14" s="28" t="s">
        <v>77</v>
      </c>
      <c r="D14" s="28" t="s">
        <v>449</v>
      </c>
    </row>
    <row r="15" spans="1:4" x14ac:dyDescent="0.25">
      <c r="A15" s="28" t="s">
        <v>476</v>
      </c>
      <c r="B15" s="28" t="s">
        <v>477</v>
      </c>
      <c r="C15" s="28" t="s">
        <v>77</v>
      </c>
      <c r="D15" s="28" t="s">
        <v>449</v>
      </c>
    </row>
    <row r="16" spans="1:4" x14ac:dyDescent="0.25">
      <c r="A16" s="28" t="s">
        <v>478</v>
      </c>
      <c r="B16" s="28" t="s">
        <v>479</v>
      </c>
      <c r="C16" s="28" t="s">
        <v>77</v>
      </c>
      <c r="D16" s="28" t="s">
        <v>449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D17" sqref="D17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480</v>
      </c>
      <c r="B2" s="29" t="s">
        <v>449</v>
      </c>
      <c r="C2" s="29" t="s">
        <v>449</v>
      </c>
      <c r="D2" s="29" t="s">
        <v>77</v>
      </c>
      <c r="E2" s="29" t="s">
        <v>481</v>
      </c>
    </row>
    <row r="3" spans="1:5" x14ac:dyDescent="0.25">
      <c r="A3" s="29" t="s">
        <v>482</v>
      </c>
      <c r="B3" s="29" t="s">
        <v>449</v>
      </c>
      <c r="C3" s="29" t="s">
        <v>449</v>
      </c>
      <c r="D3" s="29" t="s">
        <v>77</v>
      </c>
      <c r="E3" s="29" t="s">
        <v>483</v>
      </c>
    </row>
    <row r="4" spans="1:5" x14ac:dyDescent="0.25">
      <c r="A4" s="29" t="s">
        <v>484</v>
      </c>
      <c r="B4" s="29" t="s">
        <v>449</v>
      </c>
      <c r="C4" s="29" t="s">
        <v>449</v>
      </c>
      <c r="D4" s="29" t="s">
        <v>77</v>
      </c>
      <c r="E4" s="29" t="s">
        <v>356</v>
      </c>
    </row>
    <row r="5" spans="1:5" x14ac:dyDescent="0.25">
      <c r="A5" s="29" t="s">
        <v>485</v>
      </c>
      <c r="B5" s="29" t="s">
        <v>449</v>
      </c>
      <c r="C5" s="29" t="s">
        <v>449</v>
      </c>
      <c r="D5" s="29" t="s">
        <v>77</v>
      </c>
      <c r="E5" s="29" t="s">
        <v>486</v>
      </c>
    </row>
    <row r="6" spans="1:5" x14ac:dyDescent="0.25">
      <c r="A6" s="29" t="s">
        <v>487</v>
      </c>
      <c r="B6" s="29" t="s">
        <v>449</v>
      </c>
      <c r="C6" s="29" t="s">
        <v>449</v>
      </c>
      <c r="D6" s="29" t="s">
        <v>77</v>
      </c>
      <c r="E6" s="29" t="s">
        <v>338</v>
      </c>
    </row>
    <row r="7" spans="1:5" x14ac:dyDescent="0.25">
      <c r="A7" s="29" t="s">
        <v>488</v>
      </c>
      <c r="B7" s="29" t="s">
        <v>449</v>
      </c>
      <c r="C7" s="29" t="s">
        <v>449</v>
      </c>
      <c r="D7" s="29" t="s">
        <v>77</v>
      </c>
      <c r="E7" s="29" t="s">
        <v>489</v>
      </c>
    </row>
    <row r="8" spans="1:5" x14ac:dyDescent="0.25">
      <c r="A8" s="29" t="s">
        <v>490</v>
      </c>
      <c r="B8" s="29" t="s">
        <v>449</v>
      </c>
      <c r="C8" s="29" t="s">
        <v>449</v>
      </c>
      <c r="D8" s="29" t="s">
        <v>77</v>
      </c>
      <c r="E8" s="29" t="s">
        <v>491</v>
      </c>
    </row>
    <row r="9" spans="1:5" x14ac:dyDescent="0.25">
      <c r="A9" s="29" t="s">
        <v>492</v>
      </c>
      <c r="B9" s="29" t="s">
        <v>449</v>
      </c>
      <c r="C9" s="29" t="s">
        <v>449</v>
      </c>
      <c r="D9" s="29" t="s">
        <v>77</v>
      </c>
      <c r="E9" s="29" t="s">
        <v>356</v>
      </c>
    </row>
    <row r="10" spans="1:5" x14ac:dyDescent="0.25">
      <c r="A10" s="29" t="s">
        <v>493</v>
      </c>
      <c r="B10" s="29" t="s">
        <v>449</v>
      </c>
      <c r="C10" s="29" t="s">
        <v>449</v>
      </c>
      <c r="D10" s="29" t="s">
        <v>77</v>
      </c>
      <c r="E10" s="29" t="s">
        <v>338</v>
      </c>
    </row>
    <row r="11" spans="1:5" x14ac:dyDescent="0.25">
      <c r="A11" s="29" t="s">
        <v>494</v>
      </c>
      <c r="B11" s="29" t="s">
        <v>449</v>
      </c>
      <c r="C11" s="29" t="s">
        <v>449</v>
      </c>
      <c r="D11" s="29" t="s">
        <v>77</v>
      </c>
      <c r="E11" s="29" t="s">
        <v>495</v>
      </c>
    </row>
    <row r="12" spans="1:5" x14ac:dyDescent="0.25">
      <c r="A12" s="29" t="s">
        <v>496</v>
      </c>
      <c r="B12" s="29" t="s">
        <v>449</v>
      </c>
      <c r="C12" s="29" t="s">
        <v>449</v>
      </c>
      <c r="D12" s="29" t="s">
        <v>77</v>
      </c>
      <c r="E12" s="29" t="s">
        <v>497</v>
      </c>
    </row>
    <row r="13" spans="1:5" x14ac:dyDescent="0.25">
      <c r="A13" s="29" t="s">
        <v>498</v>
      </c>
      <c r="B13" s="29" t="s">
        <v>449</v>
      </c>
      <c r="C13" s="29" t="s">
        <v>449</v>
      </c>
      <c r="D13" s="29" t="s">
        <v>77</v>
      </c>
      <c r="E13" s="29" t="s">
        <v>499</v>
      </c>
    </row>
    <row r="14" spans="1:5" x14ac:dyDescent="0.25">
      <c r="A14" s="29" t="s">
        <v>500</v>
      </c>
      <c r="B14" s="29" t="s">
        <v>449</v>
      </c>
      <c r="C14" s="29" t="s">
        <v>449</v>
      </c>
      <c r="D14" s="29" t="s">
        <v>77</v>
      </c>
      <c r="E14" s="29" t="s">
        <v>489</v>
      </c>
    </row>
    <row r="15" spans="1:5" x14ac:dyDescent="0.25">
      <c r="A15" s="29" t="s">
        <v>501</v>
      </c>
      <c r="B15" s="29" t="s">
        <v>449</v>
      </c>
      <c r="C15" s="29" t="s">
        <v>449</v>
      </c>
      <c r="D15" s="29" t="s">
        <v>77</v>
      </c>
      <c r="E15" s="29" t="s">
        <v>502</v>
      </c>
    </row>
    <row r="16" spans="1:5" x14ac:dyDescent="0.25">
      <c r="A16" s="29" t="s">
        <v>503</v>
      </c>
      <c r="B16" s="29" t="s">
        <v>449</v>
      </c>
      <c r="C16" s="29" t="s">
        <v>449</v>
      </c>
      <c r="D16" s="29" t="s">
        <v>77</v>
      </c>
      <c r="E16" s="29" t="s">
        <v>495</v>
      </c>
    </row>
    <row r="17" spans="1:5" x14ac:dyDescent="0.25">
      <c r="A17" s="29" t="s">
        <v>504</v>
      </c>
      <c r="B17" s="29" t="s">
        <v>449</v>
      </c>
      <c r="C17" s="29" t="s">
        <v>449</v>
      </c>
      <c r="D17" s="29" t="s">
        <v>77</v>
      </c>
      <c r="E17" s="29" t="s">
        <v>486</v>
      </c>
    </row>
    <row r="18" spans="1:5" x14ac:dyDescent="0.25">
      <c r="A18" s="29" t="s">
        <v>505</v>
      </c>
      <c r="B18" s="29" t="s">
        <v>449</v>
      </c>
      <c r="C18" s="29" t="s">
        <v>449</v>
      </c>
      <c r="D18" s="29" t="s">
        <v>77</v>
      </c>
      <c r="E18" s="29" t="s">
        <v>506</v>
      </c>
    </row>
    <row r="19" spans="1:5" x14ac:dyDescent="0.25">
      <c r="A19" s="29" t="s">
        <v>507</v>
      </c>
      <c r="B19" s="29" t="s">
        <v>449</v>
      </c>
      <c r="C19" s="29" t="s">
        <v>449</v>
      </c>
      <c r="D19" s="29" t="s">
        <v>77</v>
      </c>
      <c r="E19" s="29" t="s">
        <v>508</v>
      </c>
    </row>
    <row r="20" spans="1:5" x14ac:dyDescent="0.25">
      <c r="A20" s="29" t="s">
        <v>509</v>
      </c>
      <c r="B20" s="29" t="s">
        <v>449</v>
      </c>
      <c r="C20" s="29" t="s">
        <v>449</v>
      </c>
      <c r="D20" s="29" t="s">
        <v>77</v>
      </c>
      <c r="E20" s="29" t="s">
        <v>510</v>
      </c>
    </row>
    <row r="21" spans="1:5" x14ac:dyDescent="0.25">
      <c r="A21" s="29" t="s">
        <v>511</v>
      </c>
      <c r="B21" s="29" t="s">
        <v>449</v>
      </c>
      <c r="C21" s="29" t="s">
        <v>449</v>
      </c>
      <c r="D21" s="29" t="s">
        <v>77</v>
      </c>
      <c r="E21" s="29" t="s">
        <v>512</v>
      </c>
    </row>
    <row r="22" spans="1:5" x14ac:dyDescent="0.25">
      <c r="A22" s="29" t="s">
        <v>513</v>
      </c>
      <c r="B22" s="29" t="s">
        <v>449</v>
      </c>
      <c r="C22" s="29" t="s">
        <v>449</v>
      </c>
      <c r="D22" s="29" t="s">
        <v>77</v>
      </c>
      <c r="E22" s="29" t="s">
        <v>489</v>
      </c>
    </row>
    <row r="23" spans="1:5" x14ac:dyDescent="0.25">
      <c r="A23" s="29" t="s">
        <v>514</v>
      </c>
      <c r="B23" s="29" t="s">
        <v>449</v>
      </c>
      <c r="C23" s="29" t="s">
        <v>449</v>
      </c>
      <c r="D23" s="29" t="s">
        <v>77</v>
      </c>
      <c r="E23" s="29" t="s">
        <v>491</v>
      </c>
    </row>
    <row r="24" spans="1:5" x14ac:dyDescent="0.25">
      <c r="A24" s="29" t="s">
        <v>515</v>
      </c>
      <c r="B24" s="29" t="s">
        <v>449</v>
      </c>
      <c r="C24" s="29" t="s">
        <v>449</v>
      </c>
      <c r="D24" s="29" t="s">
        <v>77</v>
      </c>
      <c r="E24" s="29" t="s">
        <v>441</v>
      </c>
    </row>
    <row r="25" spans="1:5" x14ac:dyDescent="0.25">
      <c r="A25" s="29" t="s">
        <v>516</v>
      </c>
      <c r="B25" s="29" t="s">
        <v>449</v>
      </c>
      <c r="C25" s="29" t="s">
        <v>449</v>
      </c>
      <c r="D25" s="29" t="s">
        <v>77</v>
      </c>
      <c r="E25" s="29" t="s">
        <v>460</v>
      </c>
    </row>
    <row r="26" spans="1:5" x14ac:dyDescent="0.25">
      <c r="A26" s="29" t="s">
        <v>517</v>
      </c>
      <c r="B26" s="29" t="s">
        <v>449</v>
      </c>
      <c r="C26" s="29" t="s">
        <v>449</v>
      </c>
      <c r="D26" s="29" t="s">
        <v>77</v>
      </c>
      <c r="E26" s="29" t="s">
        <v>79</v>
      </c>
    </row>
    <row r="27" spans="1:5" x14ac:dyDescent="0.25">
      <c r="A27" s="29" t="s">
        <v>518</v>
      </c>
      <c r="B27" s="29" t="s">
        <v>449</v>
      </c>
      <c r="C27" s="29" t="s">
        <v>449</v>
      </c>
      <c r="D27" s="29" t="s">
        <v>77</v>
      </c>
      <c r="E27" s="29" t="s">
        <v>519</v>
      </c>
    </row>
    <row r="28" spans="1:5" x14ac:dyDescent="0.25">
      <c r="A28" s="29" t="s">
        <v>520</v>
      </c>
      <c r="B28" s="29" t="s">
        <v>449</v>
      </c>
      <c r="C28" s="29" t="s">
        <v>449</v>
      </c>
      <c r="D28" s="29" t="s">
        <v>77</v>
      </c>
      <c r="E28" s="29" t="s">
        <v>521</v>
      </c>
    </row>
    <row r="29" spans="1:5" x14ac:dyDescent="0.25">
      <c r="A29" s="29" t="s">
        <v>522</v>
      </c>
      <c r="B29" s="29" t="s">
        <v>449</v>
      </c>
      <c r="C29" s="29" t="s">
        <v>449</v>
      </c>
      <c r="D29" s="29" t="s">
        <v>77</v>
      </c>
      <c r="E29" s="29" t="s">
        <v>447</v>
      </c>
    </row>
    <row r="30" spans="1:5" x14ac:dyDescent="0.25">
      <c r="A30" s="29" t="s">
        <v>523</v>
      </c>
      <c r="B30" s="29" t="s">
        <v>449</v>
      </c>
      <c r="C30" s="29" t="s">
        <v>449</v>
      </c>
      <c r="D30" s="29" t="s">
        <v>77</v>
      </c>
      <c r="E30" s="29" t="s">
        <v>448</v>
      </c>
    </row>
    <row r="31" spans="1:5" x14ac:dyDescent="0.25">
      <c r="A31" s="29" t="s">
        <v>524</v>
      </c>
      <c r="B31" s="29" t="s">
        <v>449</v>
      </c>
      <c r="C31" s="29" t="s">
        <v>449</v>
      </c>
      <c r="D31" s="29" t="s">
        <v>77</v>
      </c>
      <c r="E31" s="29" t="s">
        <v>79</v>
      </c>
    </row>
    <row r="32" spans="1:5" x14ac:dyDescent="0.25">
      <c r="A32" s="29" t="s">
        <v>525</v>
      </c>
      <c r="B32" s="29" t="s">
        <v>449</v>
      </c>
      <c r="C32" s="29" t="s">
        <v>449</v>
      </c>
      <c r="D32" s="29" t="s">
        <v>77</v>
      </c>
      <c r="E32" s="29" t="s">
        <v>510</v>
      </c>
    </row>
    <row r="33" spans="1:5" x14ac:dyDescent="0.25">
      <c r="A33" s="29" t="s">
        <v>526</v>
      </c>
      <c r="B33" s="29" t="s">
        <v>449</v>
      </c>
      <c r="C33" s="29" t="s">
        <v>449</v>
      </c>
      <c r="D33" s="29" t="s">
        <v>77</v>
      </c>
      <c r="E33" s="29" t="s">
        <v>502</v>
      </c>
    </row>
    <row r="34" spans="1:5" x14ac:dyDescent="0.25">
      <c r="A34" s="29" t="s">
        <v>527</v>
      </c>
      <c r="B34" s="29" t="s">
        <v>449</v>
      </c>
      <c r="C34" s="29" t="s">
        <v>449</v>
      </c>
      <c r="D34" s="29" t="s">
        <v>77</v>
      </c>
      <c r="E34" s="29" t="s">
        <v>528</v>
      </c>
    </row>
    <row r="35" spans="1:5" x14ac:dyDescent="0.25">
      <c r="A35" s="29" t="s">
        <v>529</v>
      </c>
      <c r="B35" s="29" t="s">
        <v>449</v>
      </c>
      <c r="C35" s="29" t="s">
        <v>449</v>
      </c>
      <c r="D35" s="29" t="s">
        <v>77</v>
      </c>
      <c r="E35" s="29" t="s">
        <v>530</v>
      </c>
    </row>
    <row r="36" spans="1:5" x14ac:dyDescent="0.25">
      <c r="A36" s="29" t="s">
        <v>531</v>
      </c>
      <c r="B36" s="29" t="s">
        <v>449</v>
      </c>
      <c r="C36" s="29" t="s">
        <v>449</v>
      </c>
      <c r="D36" s="29" t="s">
        <v>77</v>
      </c>
      <c r="E36" s="29" t="s">
        <v>532</v>
      </c>
    </row>
    <row r="37" spans="1:5" x14ac:dyDescent="0.25">
      <c r="A37" s="29" t="s">
        <v>533</v>
      </c>
      <c r="B37" s="29" t="s">
        <v>449</v>
      </c>
      <c r="C37" s="29" t="s">
        <v>449</v>
      </c>
      <c r="D37" s="29" t="s">
        <v>77</v>
      </c>
      <c r="E37" s="29" t="s">
        <v>79</v>
      </c>
    </row>
    <row r="38" spans="1:5" x14ac:dyDescent="0.25">
      <c r="A38" s="29" t="s">
        <v>534</v>
      </c>
      <c r="B38" s="29" t="s">
        <v>449</v>
      </c>
      <c r="C38" s="29" t="s">
        <v>449</v>
      </c>
      <c r="D38" s="29" t="s">
        <v>77</v>
      </c>
      <c r="E38" s="29" t="s">
        <v>491</v>
      </c>
    </row>
    <row r="39" spans="1:5" x14ac:dyDescent="0.25">
      <c r="A39" s="29" t="s">
        <v>535</v>
      </c>
      <c r="B39" s="29" t="s">
        <v>449</v>
      </c>
      <c r="C39" s="29" t="s">
        <v>449</v>
      </c>
      <c r="D39" s="29" t="s">
        <v>77</v>
      </c>
      <c r="E39" s="29" t="s">
        <v>489</v>
      </c>
    </row>
    <row r="40" spans="1:5" x14ac:dyDescent="0.25">
      <c r="A40" s="29" t="s">
        <v>536</v>
      </c>
      <c r="B40" s="29" t="s">
        <v>449</v>
      </c>
      <c r="C40" s="29" t="s">
        <v>449</v>
      </c>
      <c r="D40" s="29" t="s">
        <v>77</v>
      </c>
      <c r="E40" s="29" t="s">
        <v>234</v>
      </c>
    </row>
    <row r="41" spans="1:5" x14ac:dyDescent="0.25">
      <c r="A41" s="29" t="s">
        <v>537</v>
      </c>
      <c r="B41" s="29" t="s">
        <v>449</v>
      </c>
      <c r="C41" s="29" t="s">
        <v>449</v>
      </c>
      <c r="D41" s="29" t="s">
        <v>77</v>
      </c>
      <c r="E41" s="29" t="s">
        <v>440</v>
      </c>
    </row>
    <row r="42" spans="1:5" x14ac:dyDescent="0.25">
      <c r="A42" s="29" t="s">
        <v>538</v>
      </c>
      <c r="B42" s="29" t="s">
        <v>449</v>
      </c>
      <c r="C42" s="29" t="s">
        <v>449</v>
      </c>
      <c r="D42" s="29" t="s">
        <v>77</v>
      </c>
      <c r="E42" s="29" t="s">
        <v>486</v>
      </c>
    </row>
    <row r="43" spans="1:5" x14ac:dyDescent="0.25">
      <c r="A43" s="29" t="s">
        <v>539</v>
      </c>
      <c r="B43" s="29" t="s">
        <v>449</v>
      </c>
      <c r="C43" s="29" t="s">
        <v>449</v>
      </c>
      <c r="D43" s="29" t="s">
        <v>77</v>
      </c>
      <c r="E43" s="29" t="s">
        <v>499</v>
      </c>
    </row>
    <row r="44" spans="1:5" x14ac:dyDescent="0.25">
      <c r="A44" s="29" t="s">
        <v>540</v>
      </c>
      <c r="B44" s="29" t="s">
        <v>449</v>
      </c>
      <c r="C44" s="29" t="s">
        <v>449</v>
      </c>
      <c r="D44" s="29" t="s">
        <v>77</v>
      </c>
      <c r="E44" s="29" t="s">
        <v>79</v>
      </c>
    </row>
    <row r="45" spans="1:5" x14ac:dyDescent="0.25">
      <c r="A45" s="29" t="s">
        <v>541</v>
      </c>
      <c r="B45" s="29" t="s">
        <v>449</v>
      </c>
      <c r="C45" s="29" t="s">
        <v>449</v>
      </c>
      <c r="D45" s="29" t="s">
        <v>77</v>
      </c>
      <c r="E45" s="29" t="s">
        <v>356</v>
      </c>
    </row>
    <row r="46" spans="1:5" x14ac:dyDescent="0.25">
      <c r="A46" s="29" t="s">
        <v>542</v>
      </c>
      <c r="B46" s="29" t="s">
        <v>449</v>
      </c>
      <c r="C46" s="29" t="s">
        <v>449</v>
      </c>
      <c r="D46" s="29" t="s">
        <v>77</v>
      </c>
      <c r="E46" s="29" t="s">
        <v>491</v>
      </c>
    </row>
    <row r="47" spans="1:5" x14ac:dyDescent="0.25">
      <c r="A47" s="29" t="s">
        <v>543</v>
      </c>
      <c r="B47" s="29" t="s">
        <v>449</v>
      </c>
      <c r="C47" s="29" t="s">
        <v>449</v>
      </c>
      <c r="D47" s="29" t="s">
        <v>77</v>
      </c>
      <c r="E47" s="29" t="s">
        <v>544</v>
      </c>
    </row>
    <row r="48" spans="1:5" x14ac:dyDescent="0.25">
      <c r="A48" s="29" t="s">
        <v>545</v>
      </c>
      <c r="B48" s="29" t="s">
        <v>449</v>
      </c>
      <c r="C48" s="29" t="s">
        <v>449</v>
      </c>
      <c r="D48" s="29" t="s">
        <v>77</v>
      </c>
      <c r="E48" s="29" t="s">
        <v>546</v>
      </c>
    </row>
    <row r="49" spans="1:5" x14ac:dyDescent="0.25">
      <c r="A49" s="29" t="s">
        <v>547</v>
      </c>
      <c r="B49" s="29" t="s">
        <v>449</v>
      </c>
      <c r="C49" s="29" t="s">
        <v>449</v>
      </c>
      <c r="D49" s="29" t="s">
        <v>77</v>
      </c>
      <c r="E49" s="29" t="s">
        <v>510</v>
      </c>
    </row>
    <row r="50" spans="1:5" x14ac:dyDescent="0.25">
      <c r="A50" s="29" t="s">
        <v>548</v>
      </c>
      <c r="B50" s="29" t="s">
        <v>449</v>
      </c>
      <c r="C50" s="29" t="s">
        <v>449</v>
      </c>
      <c r="D50" s="29" t="s">
        <v>77</v>
      </c>
      <c r="E50" s="29" t="s">
        <v>549</v>
      </c>
    </row>
    <row r="51" spans="1:5" x14ac:dyDescent="0.25">
      <c r="A51" s="29" t="s">
        <v>550</v>
      </c>
      <c r="B51" s="29" t="s">
        <v>449</v>
      </c>
      <c r="C51" s="29" t="s">
        <v>449</v>
      </c>
      <c r="D51" s="29" t="s">
        <v>77</v>
      </c>
      <c r="E51" s="29" t="s">
        <v>551</v>
      </c>
    </row>
    <row r="52" spans="1:5" x14ac:dyDescent="0.25">
      <c r="A52" s="29" t="s">
        <v>552</v>
      </c>
      <c r="B52" s="29" t="s">
        <v>449</v>
      </c>
      <c r="C52" s="29" t="s">
        <v>449</v>
      </c>
      <c r="D52" s="29" t="s">
        <v>77</v>
      </c>
      <c r="E52" s="29" t="s">
        <v>553</v>
      </c>
    </row>
    <row r="53" spans="1:5" x14ac:dyDescent="0.25">
      <c r="A53" s="29" t="s">
        <v>554</v>
      </c>
      <c r="B53" s="29" t="s">
        <v>449</v>
      </c>
      <c r="C53" s="29" t="s">
        <v>449</v>
      </c>
      <c r="D53" s="29" t="s">
        <v>77</v>
      </c>
      <c r="E53" s="29" t="s">
        <v>79</v>
      </c>
    </row>
    <row r="54" spans="1:5" x14ac:dyDescent="0.25">
      <c r="A54" s="29" t="s">
        <v>555</v>
      </c>
      <c r="B54" s="29" t="s">
        <v>449</v>
      </c>
      <c r="C54" s="29" t="s">
        <v>449</v>
      </c>
      <c r="D54" s="29" t="s">
        <v>77</v>
      </c>
      <c r="E54" s="29" t="s">
        <v>556</v>
      </c>
    </row>
    <row r="55" spans="1:5" x14ac:dyDescent="0.25">
      <c r="A55" s="29" t="s">
        <v>557</v>
      </c>
      <c r="B55" s="29" t="s">
        <v>449</v>
      </c>
      <c r="C55" s="29" t="s">
        <v>449</v>
      </c>
      <c r="D55" s="29" t="s">
        <v>77</v>
      </c>
      <c r="E55" s="29" t="s">
        <v>384</v>
      </c>
    </row>
    <row r="56" spans="1:5" x14ac:dyDescent="0.25">
      <c r="A56" s="29" t="s">
        <v>558</v>
      </c>
      <c r="B56" s="29" t="s">
        <v>449</v>
      </c>
      <c r="C56" s="29" t="s">
        <v>449</v>
      </c>
      <c r="D56" s="29" t="s">
        <v>77</v>
      </c>
      <c r="E56" s="29" t="s">
        <v>378</v>
      </c>
    </row>
    <row r="57" spans="1:5" x14ac:dyDescent="0.25">
      <c r="A57" s="29" t="s">
        <v>559</v>
      </c>
      <c r="B57" s="29" t="s">
        <v>449</v>
      </c>
      <c r="C57" s="29" t="s">
        <v>449</v>
      </c>
      <c r="D57" s="29" t="s">
        <v>77</v>
      </c>
      <c r="E57" s="29" t="s">
        <v>79</v>
      </c>
    </row>
    <row r="58" spans="1:5" x14ac:dyDescent="0.25">
      <c r="A58" s="29" t="s">
        <v>560</v>
      </c>
      <c r="B58" s="29" t="s">
        <v>449</v>
      </c>
      <c r="C58" s="29" t="s">
        <v>449</v>
      </c>
      <c r="D58" s="29" t="s">
        <v>77</v>
      </c>
      <c r="E58" s="29" t="s">
        <v>561</v>
      </c>
    </row>
    <row r="59" spans="1:5" x14ac:dyDescent="0.25">
      <c r="A59" s="29" t="s">
        <v>562</v>
      </c>
      <c r="B59" s="29" t="s">
        <v>449</v>
      </c>
      <c r="C59" s="29" t="s">
        <v>449</v>
      </c>
      <c r="D59" s="29" t="s">
        <v>77</v>
      </c>
      <c r="E59" s="29" t="s">
        <v>510</v>
      </c>
    </row>
    <row r="60" spans="1:5" x14ac:dyDescent="0.25">
      <c r="A60" s="29" t="s">
        <v>563</v>
      </c>
      <c r="B60" s="29" t="s">
        <v>449</v>
      </c>
      <c r="C60" s="29" t="s">
        <v>449</v>
      </c>
      <c r="D60" s="29" t="s">
        <v>77</v>
      </c>
      <c r="E60" s="29" t="s">
        <v>564</v>
      </c>
    </row>
    <row r="61" spans="1:5" x14ac:dyDescent="0.25">
      <c r="A61" s="29" t="s">
        <v>565</v>
      </c>
      <c r="B61" s="29" t="s">
        <v>449</v>
      </c>
      <c r="C61" s="29" t="s">
        <v>449</v>
      </c>
      <c r="D61" s="29" t="s">
        <v>77</v>
      </c>
      <c r="E61" s="29" t="s">
        <v>566</v>
      </c>
    </row>
    <row r="62" spans="1:5" x14ac:dyDescent="0.25">
      <c r="A62" s="29" t="s">
        <v>567</v>
      </c>
      <c r="B62" s="29" t="s">
        <v>449</v>
      </c>
      <c r="C62" s="29" t="s">
        <v>449</v>
      </c>
      <c r="D62" s="29" t="s">
        <v>77</v>
      </c>
      <c r="E62" s="29" t="s">
        <v>519</v>
      </c>
    </row>
    <row r="63" spans="1:5" x14ac:dyDescent="0.25">
      <c r="A63" s="29" t="s">
        <v>568</v>
      </c>
      <c r="B63" s="29" t="s">
        <v>449</v>
      </c>
      <c r="C63" s="29" t="s">
        <v>449</v>
      </c>
      <c r="D63" s="29" t="s">
        <v>77</v>
      </c>
      <c r="E63" s="29" t="s">
        <v>569</v>
      </c>
    </row>
    <row r="64" spans="1:5" x14ac:dyDescent="0.25">
      <c r="A64" s="29" t="s">
        <v>570</v>
      </c>
      <c r="B64" s="29" t="s">
        <v>449</v>
      </c>
      <c r="C64" s="29" t="s">
        <v>449</v>
      </c>
      <c r="D64" s="29" t="s">
        <v>77</v>
      </c>
      <c r="E64" s="29" t="s">
        <v>79</v>
      </c>
    </row>
    <row r="65" spans="1:5" x14ac:dyDescent="0.25">
      <c r="A65" s="29" t="s">
        <v>571</v>
      </c>
      <c r="B65" s="29" t="s">
        <v>449</v>
      </c>
      <c r="C65" s="29" t="s">
        <v>449</v>
      </c>
      <c r="D65" s="29" t="s">
        <v>77</v>
      </c>
      <c r="E65" s="29" t="s">
        <v>356</v>
      </c>
    </row>
    <row r="66" spans="1:5" x14ac:dyDescent="0.25">
      <c r="A66" s="29" t="s">
        <v>572</v>
      </c>
      <c r="B66" s="29" t="s">
        <v>449</v>
      </c>
      <c r="C66" s="29" t="s">
        <v>449</v>
      </c>
      <c r="D66" s="29" t="s">
        <v>77</v>
      </c>
      <c r="E66" s="29" t="s">
        <v>573</v>
      </c>
    </row>
    <row r="67" spans="1:5" x14ac:dyDescent="0.25">
      <c r="A67" s="29" t="s">
        <v>574</v>
      </c>
      <c r="B67" s="29" t="s">
        <v>449</v>
      </c>
      <c r="C67" s="29" t="s">
        <v>449</v>
      </c>
      <c r="D67" s="29" t="s">
        <v>77</v>
      </c>
      <c r="E67" s="29" t="s">
        <v>575</v>
      </c>
    </row>
    <row r="68" spans="1:5" x14ac:dyDescent="0.25">
      <c r="A68" s="29" t="s">
        <v>576</v>
      </c>
      <c r="B68" s="29" t="s">
        <v>449</v>
      </c>
      <c r="C68" s="29" t="s">
        <v>449</v>
      </c>
      <c r="D68" s="29" t="s">
        <v>77</v>
      </c>
      <c r="E68" s="29" t="s">
        <v>79</v>
      </c>
    </row>
    <row r="69" spans="1:5" x14ac:dyDescent="0.25">
      <c r="A69" s="29" t="s">
        <v>577</v>
      </c>
      <c r="B69" s="29" t="s">
        <v>449</v>
      </c>
      <c r="C69" s="29" t="s">
        <v>449</v>
      </c>
      <c r="D69" s="29" t="s">
        <v>77</v>
      </c>
      <c r="E69" s="29" t="s">
        <v>384</v>
      </c>
    </row>
    <row r="70" spans="1:5" x14ac:dyDescent="0.25">
      <c r="A70" s="29" t="s">
        <v>578</v>
      </c>
      <c r="B70" s="29" t="s">
        <v>449</v>
      </c>
      <c r="C70" s="29" t="s">
        <v>449</v>
      </c>
      <c r="D70" s="29" t="s">
        <v>77</v>
      </c>
      <c r="E70" s="29" t="s">
        <v>579</v>
      </c>
    </row>
    <row r="71" spans="1:5" x14ac:dyDescent="0.25">
      <c r="A71" s="29" t="s">
        <v>580</v>
      </c>
      <c r="B71" s="29" t="s">
        <v>449</v>
      </c>
      <c r="C71" s="29" t="s">
        <v>449</v>
      </c>
      <c r="D71" s="29" t="s">
        <v>77</v>
      </c>
      <c r="E71" s="29" t="s">
        <v>581</v>
      </c>
    </row>
    <row r="72" spans="1:5" x14ac:dyDescent="0.25">
      <c r="A72" s="29" t="s">
        <v>582</v>
      </c>
      <c r="B72" s="29" t="s">
        <v>449</v>
      </c>
      <c r="C72" s="29" t="s">
        <v>449</v>
      </c>
      <c r="D72" s="29" t="s">
        <v>77</v>
      </c>
      <c r="E72" s="29" t="s">
        <v>460</v>
      </c>
    </row>
    <row r="73" spans="1:5" x14ac:dyDescent="0.25">
      <c r="A73" s="29" t="s">
        <v>583</v>
      </c>
      <c r="B73" s="29" t="s">
        <v>449</v>
      </c>
      <c r="C73" s="29" t="s">
        <v>449</v>
      </c>
      <c r="D73" s="29" t="s">
        <v>77</v>
      </c>
      <c r="E73" s="29" t="s">
        <v>584</v>
      </c>
    </row>
    <row r="74" spans="1:5" x14ac:dyDescent="0.25">
      <c r="A74" s="29" t="s">
        <v>585</v>
      </c>
      <c r="B74" s="29" t="s">
        <v>449</v>
      </c>
      <c r="C74" s="29" t="s">
        <v>449</v>
      </c>
      <c r="D74" s="29" t="s">
        <v>77</v>
      </c>
      <c r="E74" s="29" t="s">
        <v>338</v>
      </c>
    </row>
    <row r="75" spans="1:5" x14ac:dyDescent="0.25">
      <c r="A75" s="29" t="s">
        <v>586</v>
      </c>
      <c r="B75" s="29" t="s">
        <v>449</v>
      </c>
      <c r="C75" s="29" t="s">
        <v>449</v>
      </c>
      <c r="D75" s="29" t="s">
        <v>77</v>
      </c>
      <c r="E75" s="29" t="s">
        <v>79</v>
      </c>
    </row>
    <row r="76" spans="1:5" x14ac:dyDescent="0.25">
      <c r="A76" s="29" t="s">
        <v>587</v>
      </c>
      <c r="B76" s="29" t="s">
        <v>449</v>
      </c>
      <c r="C76" s="29" t="s">
        <v>449</v>
      </c>
      <c r="D76" s="29" t="s">
        <v>77</v>
      </c>
      <c r="E76" s="29" t="s">
        <v>338</v>
      </c>
    </row>
    <row r="77" spans="1:5" x14ac:dyDescent="0.25">
      <c r="A77" s="29" t="s">
        <v>588</v>
      </c>
      <c r="B77" s="29" t="s">
        <v>449</v>
      </c>
      <c r="C77" s="29" t="s">
        <v>449</v>
      </c>
      <c r="D77" s="29" t="s">
        <v>77</v>
      </c>
      <c r="E77" s="29" t="s">
        <v>234</v>
      </c>
    </row>
    <row r="78" spans="1:5" x14ac:dyDescent="0.25">
      <c r="A78" s="29" t="s">
        <v>589</v>
      </c>
      <c r="B78" s="29" t="s">
        <v>449</v>
      </c>
      <c r="C78" s="29" t="s">
        <v>449</v>
      </c>
      <c r="D78" s="29" t="s">
        <v>77</v>
      </c>
      <c r="E78" s="29" t="s">
        <v>79</v>
      </c>
    </row>
    <row r="79" spans="1:5" x14ac:dyDescent="0.25">
      <c r="A79" s="29" t="s">
        <v>590</v>
      </c>
      <c r="B79" s="29" t="s">
        <v>449</v>
      </c>
      <c r="C79" s="29" t="s">
        <v>449</v>
      </c>
      <c r="D79" s="29" t="s">
        <v>77</v>
      </c>
      <c r="E79" s="29" t="s">
        <v>356</v>
      </c>
    </row>
    <row r="80" spans="1:5" x14ac:dyDescent="0.25">
      <c r="A80" s="29" t="s">
        <v>591</v>
      </c>
      <c r="B80" s="29" t="s">
        <v>449</v>
      </c>
      <c r="C80" s="29" t="s">
        <v>449</v>
      </c>
      <c r="D80" s="29" t="s">
        <v>77</v>
      </c>
      <c r="E80" s="29" t="s">
        <v>338</v>
      </c>
    </row>
    <row r="81" spans="1:5" x14ac:dyDescent="0.25">
      <c r="A81" s="29" t="s">
        <v>592</v>
      </c>
      <c r="B81" s="29" t="s">
        <v>449</v>
      </c>
      <c r="C81" s="29" t="s">
        <v>449</v>
      </c>
      <c r="D81" s="29" t="s">
        <v>77</v>
      </c>
      <c r="E81" s="29" t="s">
        <v>384</v>
      </c>
    </row>
    <row r="82" spans="1:5" x14ac:dyDescent="0.25">
      <c r="A82" s="29" t="s">
        <v>593</v>
      </c>
      <c r="B82" s="29" t="s">
        <v>449</v>
      </c>
      <c r="C82" s="29" t="s">
        <v>449</v>
      </c>
      <c r="D82" s="29" t="s">
        <v>77</v>
      </c>
      <c r="E82" s="29" t="s">
        <v>443</v>
      </c>
    </row>
    <row r="83" spans="1:5" x14ac:dyDescent="0.25">
      <c r="A83" s="29" t="s">
        <v>594</v>
      </c>
      <c r="B83" s="29" t="s">
        <v>449</v>
      </c>
      <c r="C83" s="29" t="s">
        <v>449</v>
      </c>
      <c r="D83" s="29" t="s">
        <v>77</v>
      </c>
      <c r="E83" s="29" t="s">
        <v>499</v>
      </c>
    </row>
    <row r="84" spans="1:5" x14ac:dyDescent="0.25">
      <c r="A84" s="29" t="s">
        <v>595</v>
      </c>
      <c r="B84" s="29" t="s">
        <v>449</v>
      </c>
      <c r="C84" s="29" t="s">
        <v>449</v>
      </c>
      <c r="D84" s="29" t="s">
        <v>77</v>
      </c>
      <c r="E84" s="29" t="s">
        <v>596</v>
      </c>
    </row>
    <row r="85" spans="1:5" x14ac:dyDescent="0.25">
      <c r="A85" s="29" t="s">
        <v>597</v>
      </c>
      <c r="B85" s="29" t="s">
        <v>449</v>
      </c>
      <c r="C85" s="29" t="s">
        <v>449</v>
      </c>
      <c r="D85" s="29" t="s">
        <v>77</v>
      </c>
      <c r="E85" s="29" t="s">
        <v>598</v>
      </c>
    </row>
    <row r="86" spans="1:5" x14ac:dyDescent="0.25">
      <c r="A86" s="29" t="s">
        <v>599</v>
      </c>
      <c r="B86" s="29" t="s">
        <v>449</v>
      </c>
      <c r="C86" s="29" t="s">
        <v>449</v>
      </c>
      <c r="D86" s="29" t="s">
        <v>77</v>
      </c>
      <c r="E86" s="29" t="s">
        <v>234</v>
      </c>
    </row>
    <row r="87" spans="1:5" x14ac:dyDescent="0.25">
      <c r="A87" s="29" t="s">
        <v>600</v>
      </c>
      <c r="B87" s="29" t="s">
        <v>449</v>
      </c>
      <c r="C87" s="29" t="s">
        <v>449</v>
      </c>
      <c r="D87" s="29" t="s">
        <v>77</v>
      </c>
      <c r="E87" s="29" t="s">
        <v>79</v>
      </c>
    </row>
    <row r="88" spans="1:5" x14ac:dyDescent="0.25">
      <c r="A88" s="29" t="s">
        <v>601</v>
      </c>
      <c r="B88" s="29" t="s">
        <v>449</v>
      </c>
      <c r="C88" s="29" t="s">
        <v>449</v>
      </c>
      <c r="D88" s="29" t="s">
        <v>77</v>
      </c>
      <c r="E88" s="29" t="s">
        <v>460</v>
      </c>
    </row>
    <row r="89" spans="1:5" x14ac:dyDescent="0.25">
      <c r="A89" s="29" t="s">
        <v>602</v>
      </c>
      <c r="B89" s="29" t="s">
        <v>449</v>
      </c>
      <c r="C89" s="29" t="s">
        <v>449</v>
      </c>
      <c r="D89" s="29" t="s">
        <v>77</v>
      </c>
      <c r="E89" s="29" t="s">
        <v>250</v>
      </c>
    </row>
    <row r="90" spans="1:5" x14ac:dyDescent="0.25">
      <c r="A90" s="29" t="s">
        <v>603</v>
      </c>
      <c r="B90" s="29" t="s">
        <v>449</v>
      </c>
      <c r="C90" s="29" t="s">
        <v>449</v>
      </c>
      <c r="D90" s="29" t="s">
        <v>77</v>
      </c>
      <c r="E90" s="29" t="s">
        <v>356</v>
      </c>
    </row>
    <row r="91" spans="1:5" x14ac:dyDescent="0.25">
      <c r="A91" s="29" t="s">
        <v>604</v>
      </c>
      <c r="B91" s="29" t="s">
        <v>449</v>
      </c>
      <c r="C91" s="29" t="s">
        <v>449</v>
      </c>
      <c r="D91" s="29" t="s">
        <v>77</v>
      </c>
      <c r="E91" s="29" t="s">
        <v>79</v>
      </c>
    </row>
    <row r="92" spans="1:5" x14ac:dyDescent="0.25">
      <c r="A92" s="29" t="s">
        <v>605</v>
      </c>
      <c r="B92" s="29" t="s">
        <v>449</v>
      </c>
      <c r="C92" s="29" t="s">
        <v>449</v>
      </c>
      <c r="D92" s="29" t="s">
        <v>77</v>
      </c>
      <c r="E92" s="29" t="s">
        <v>234</v>
      </c>
    </row>
    <row r="93" spans="1:5" x14ac:dyDescent="0.25">
      <c r="A93" s="29" t="s">
        <v>606</v>
      </c>
      <c r="B93" s="29" t="s">
        <v>449</v>
      </c>
      <c r="C93" s="29" t="s">
        <v>449</v>
      </c>
      <c r="D93" s="29" t="s">
        <v>77</v>
      </c>
      <c r="E93" s="29" t="s">
        <v>460</v>
      </c>
    </row>
    <row r="94" spans="1:5" x14ac:dyDescent="0.25">
      <c r="A94" s="29" t="s">
        <v>607</v>
      </c>
      <c r="B94" s="29" t="s">
        <v>449</v>
      </c>
      <c r="C94" s="29" t="s">
        <v>449</v>
      </c>
      <c r="D94" s="29" t="s">
        <v>77</v>
      </c>
      <c r="E94" s="29" t="s">
        <v>495</v>
      </c>
    </row>
    <row r="95" spans="1:5" x14ac:dyDescent="0.25">
      <c r="A95" s="29" t="s">
        <v>608</v>
      </c>
      <c r="B95" s="29" t="s">
        <v>449</v>
      </c>
      <c r="C95" s="29" t="s">
        <v>449</v>
      </c>
      <c r="D95" s="29" t="s">
        <v>77</v>
      </c>
      <c r="E95" s="29" t="s">
        <v>609</v>
      </c>
    </row>
    <row r="96" spans="1:5" x14ac:dyDescent="0.25">
      <c r="A96" s="29" t="s">
        <v>610</v>
      </c>
      <c r="B96" s="29" t="s">
        <v>449</v>
      </c>
      <c r="C96" s="29" t="s">
        <v>449</v>
      </c>
      <c r="D96" s="29" t="s">
        <v>77</v>
      </c>
      <c r="E96" s="29" t="s">
        <v>499</v>
      </c>
    </row>
    <row r="97" spans="1:5" x14ac:dyDescent="0.25">
      <c r="A97" s="29" t="s">
        <v>611</v>
      </c>
      <c r="B97" s="29" t="s">
        <v>449</v>
      </c>
      <c r="C97" s="29" t="s">
        <v>449</v>
      </c>
      <c r="D97" s="29" t="s">
        <v>77</v>
      </c>
      <c r="E97" s="29" t="s">
        <v>612</v>
      </c>
    </row>
    <row r="98" spans="1:5" x14ac:dyDescent="0.25">
      <c r="A98" s="29" t="s">
        <v>613</v>
      </c>
      <c r="B98" s="29" t="s">
        <v>449</v>
      </c>
      <c r="C98" s="29" t="s">
        <v>449</v>
      </c>
      <c r="D98" s="29" t="s">
        <v>77</v>
      </c>
      <c r="E98" s="29" t="s">
        <v>614</v>
      </c>
    </row>
    <row r="99" spans="1:5" x14ac:dyDescent="0.25">
      <c r="A99" s="29" t="s">
        <v>615</v>
      </c>
      <c r="B99" s="29" t="s">
        <v>449</v>
      </c>
      <c r="C99" s="29" t="s">
        <v>449</v>
      </c>
      <c r="D99" s="29" t="s">
        <v>77</v>
      </c>
      <c r="E99" s="29" t="s">
        <v>497</v>
      </c>
    </row>
    <row r="100" spans="1:5" x14ac:dyDescent="0.25">
      <c r="A100" s="29" t="s">
        <v>616</v>
      </c>
      <c r="B100" s="29" t="s">
        <v>449</v>
      </c>
      <c r="C100" s="29" t="s">
        <v>449</v>
      </c>
      <c r="D100" s="29" t="s">
        <v>77</v>
      </c>
      <c r="E100" s="29" t="s">
        <v>617</v>
      </c>
    </row>
    <row r="101" spans="1:5" x14ac:dyDescent="0.25">
      <c r="A101" s="29" t="s">
        <v>618</v>
      </c>
      <c r="B101" s="29" t="s">
        <v>449</v>
      </c>
      <c r="C101" s="29" t="s">
        <v>449</v>
      </c>
      <c r="D101" s="29" t="s">
        <v>77</v>
      </c>
      <c r="E101" s="29" t="s">
        <v>619</v>
      </c>
    </row>
    <row r="102" spans="1:5" x14ac:dyDescent="0.25">
      <c r="A102" s="29" t="s">
        <v>620</v>
      </c>
      <c r="B102" s="29" t="s">
        <v>449</v>
      </c>
      <c r="C102" s="29" t="s">
        <v>449</v>
      </c>
      <c r="D102" s="29" t="s">
        <v>77</v>
      </c>
      <c r="E102" s="29" t="s">
        <v>530</v>
      </c>
    </row>
    <row r="103" spans="1:5" x14ac:dyDescent="0.25">
      <c r="A103" s="29" t="s">
        <v>621</v>
      </c>
      <c r="B103" s="29" t="s">
        <v>449</v>
      </c>
      <c r="C103" s="29" t="s">
        <v>449</v>
      </c>
      <c r="D103" s="29" t="s">
        <v>77</v>
      </c>
      <c r="E103" s="29" t="s">
        <v>519</v>
      </c>
    </row>
    <row r="104" spans="1:5" x14ac:dyDescent="0.25">
      <c r="A104" s="29" t="s">
        <v>622</v>
      </c>
      <c r="B104" s="29" t="s">
        <v>449</v>
      </c>
      <c r="C104" s="29" t="s">
        <v>449</v>
      </c>
      <c r="D104" s="29" t="s">
        <v>77</v>
      </c>
      <c r="E104" s="29" t="s">
        <v>445</v>
      </c>
    </row>
    <row r="105" spans="1:5" x14ac:dyDescent="0.25">
      <c r="A105" s="29" t="s">
        <v>623</v>
      </c>
      <c r="B105" s="29" t="s">
        <v>449</v>
      </c>
      <c r="C105" s="29" t="s">
        <v>449</v>
      </c>
      <c r="D105" s="29" t="s">
        <v>77</v>
      </c>
      <c r="E105" s="29" t="s">
        <v>502</v>
      </c>
    </row>
    <row r="106" spans="1:5" x14ac:dyDescent="0.25">
      <c r="A106" s="29" t="s">
        <v>624</v>
      </c>
      <c r="B106" s="29" t="s">
        <v>449</v>
      </c>
      <c r="C106" s="29" t="s">
        <v>449</v>
      </c>
      <c r="D106" s="29" t="s">
        <v>77</v>
      </c>
      <c r="E106" s="29" t="s">
        <v>625</v>
      </c>
    </row>
    <row r="107" spans="1:5" x14ac:dyDescent="0.25">
      <c r="A107" s="29" t="s">
        <v>626</v>
      </c>
      <c r="B107" s="29" t="s">
        <v>449</v>
      </c>
      <c r="C107" s="29" t="s">
        <v>449</v>
      </c>
      <c r="D107" s="29" t="s">
        <v>77</v>
      </c>
      <c r="E107" s="29" t="s">
        <v>614</v>
      </c>
    </row>
    <row r="108" spans="1:5" x14ac:dyDescent="0.25">
      <c r="A108" s="29" t="s">
        <v>627</v>
      </c>
      <c r="B108" s="29" t="s">
        <v>449</v>
      </c>
      <c r="C108" s="29" t="s">
        <v>449</v>
      </c>
      <c r="D108" s="29" t="s">
        <v>77</v>
      </c>
      <c r="E108" s="29" t="s">
        <v>628</v>
      </c>
    </row>
    <row r="109" spans="1:5" x14ac:dyDescent="0.25">
      <c r="A109" s="29" t="s">
        <v>629</v>
      </c>
      <c r="B109" s="29" t="s">
        <v>449</v>
      </c>
      <c r="C109" s="29" t="s">
        <v>449</v>
      </c>
      <c r="D109" s="29" t="s">
        <v>77</v>
      </c>
      <c r="E109" s="29" t="s">
        <v>495</v>
      </c>
    </row>
    <row r="110" spans="1:5" x14ac:dyDescent="0.25">
      <c r="A110" s="29" t="s">
        <v>630</v>
      </c>
      <c r="B110" s="29" t="s">
        <v>449</v>
      </c>
      <c r="C110" s="29" t="s">
        <v>449</v>
      </c>
      <c r="D110" s="29" t="s">
        <v>77</v>
      </c>
      <c r="E110" s="29" t="s">
        <v>497</v>
      </c>
    </row>
    <row r="111" spans="1:5" x14ac:dyDescent="0.25">
      <c r="A111" s="29" t="s">
        <v>631</v>
      </c>
      <c r="B111" s="29" t="s">
        <v>449</v>
      </c>
      <c r="C111" s="29" t="s">
        <v>449</v>
      </c>
      <c r="D111" s="29" t="s">
        <v>77</v>
      </c>
      <c r="E111" s="29" t="s">
        <v>250</v>
      </c>
    </row>
    <row r="112" spans="1:5" x14ac:dyDescent="0.25">
      <c r="A112" s="29" t="s">
        <v>632</v>
      </c>
      <c r="B112" s="29" t="s">
        <v>449</v>
      </c>
      <c r="C112" s="29" t="s">
        <v>449</v>
      </c>
      <c r="D112" s="29" t="s">
        <v>77</v>
      </c>
      <c r="E112" s="29" t="s">
        <v>491</v>
      </c>
    </row>
    <row r="113" spans="1:5" x14ac:dyDescent="0.25">
      <c r="A113" s="29" t="s">
        <v>633</v>
      </c>
      <c r="B113" s="29" t="s">
        <v>449</v>
      </c>
      <c r="C113" s="29" t="s">
        <v>449</v>
      </c>
      <c r="D113" s="29" t="s">
        <v>77</v>
      </c>
      <c r="E113" s="29" t="s">
        <v>489</v>
      </c>
    </row>
    <row r="114" spans="1:5" x14ac:dyDescent="0.25">
      <c r="A114" s="29" t="s">
        <v>634</v>
      </c>
      <c r="B114" s="29" t="s">
        <v>449</v>
      </c>
      <c r="C114" s="29" t="s">
        <v>449</v>
      </c>
      <c r="D114" s="29" t="s">
        <v>77</v>
      </c>
      <c r="E114" s="29" t="s">
        <v>635</v>
      </c>
    </row>
    <row r="115" spans="1:5" x14ac:dyDescent="0.25">
      <c r="A115" s="29" t="s">
        <v>636</v>
      </c>
      <c r="B115" s="29" t="s">
        <v>449</v>
      </c>
      <c r="C115" s="29" t="s">
        <v>449</v>
      </c>
      <c r="D115" s="29" t="s">
        <v>77</v>
      </c>
      <c r="E115" s="29" t="s">
        <v>637</v>
      </c>
    </row>
    <row r="116" spans="1:5" x14ac:dyDescent="0.25">
      <c r="A116" s="29" t="s">
        <v>638</v>
      </c>
      <c r="B116" s="29" t="s">
        <v>449</v>
      </c>
      <c r="C116" s="29" t="s">
        <v>449</v>
      </c>
      <c r="D116" s="29" t="s">
        <v>77</v>
      </c>
      <c r="E116" s="29" t="s">
        <v>609</v>
      </c>
    </row>
    <row r="117" spans="1:5" x14ac:dyDescent="0.25">
      <c r="A117" s="29" t="s">
        <v>639</v>
      </c>
      <c r="B117" s="29" t="s">
        <v>449</v>
      </c>
      <c r="C117" s="29" t="s">
        <v>449</v>
      </c>
      <c r="D117" s="29" t="s">
        <v>77</v>
      </c>
      <c r="E117" s="29" t="s">
        <v>640</v>
      </c>
    </row>
    <row r="118" spans="1:5" x14ac:dyDescent="0.25">
      <c r="A118" s="29" t="s">
        <v>641</v>
      </c>
      <c r="B118" s="29" t="s">
        <v>449</v>
      </c>
      <c r="C118" s="29" t="s">
        <v>449</v>
      </c>
      <c r="D118" s="29" t="s">
        <v>77</v>
      </c>
      <c r="E118" s="29" t="s">
        <v>642</v>
      </c>
    </row>
    <row r="119" spans="1:5" x14ac:dyDescent="0.25">
      <c r="A119" s="29" t="s">
        <v>643</v>
      </c>
      <c r="B119" s="29" t="s">
        <v>449</v>
      </c>
      <c r="C119" s="29" t="s">
        <v>449</v>
      </c>
      <c r="D119" s="29" t="s">
        <v>77</v>
      </c>
      <c r="E119" s="29" t="s">
        <v>491</v>
      </c>
    </row>
    <row r="120" spans="1:5" x14ac:dyDescent="0.25">
      <c r="A120" s="29" t="s">
        <v>644</v>
      </c>
      <c r="B120" s="29" t="s">
        <v>449</v>
      </c>
      <c r="C120" s="29" t="s">
        <v>449</v>
      </c>
      <c r="D120" s="29" t="s">
        <v>77</v>
      </c>
      <c r="E120" s="29" t="s">
        <v>645</v>
      </c>
    </row>
    <row r="121" spans="1:5" x14ac:dyDescent="0.25">
      <c r="A121" s="29" t="s">
        <v>646</v>
      </c>
      <c r="B121" s="29" t="s">
        <v>449</v>
      </c>
      <c r="C121" s="29" t="s">
        <v>449</v>
      </c>
      <c r="D121" s="29" t="s">
        <v>77</v>
      </c>
      <c r="E121" s="29" t="s">
        <v>647</v>
      </c>
    </row>
    <row r="122" spans="1:5" x14ac:dyDescent="0.25">
      <c r="A122" s="29" t="s">
        <v>648</v>
      </c>
      <c r="B122" s="29" t="s">
        <v>449</v>
      </c>
      <c r="C122" s="29" t="s">
        <v>449</v>
      </c>
      <c r="D122" s="29" t="s">
        <v>77</v>
      </c>
      <c r="E122" s="29" t="s">
        <v>649</v>
      </c>
    </row>
    <row r="123" spans="1:5" x14ac:dyDescent="0.25">
      <c r="A123" s="29" t="s">
        <v>650</v>
      </c>
      <c r="B123" s="29" t="s">
        <v>449</v>
      </c>
      <c r="C123" s="29" t="s">
        <v>449</v>
      </c>
      <c r="D123" s="29" t="s">
        <v>77</v>
      </c>
      <c r="E123" s="29" t="s">
        <v>651</v>
      </c>
    </row>
    <row r="124" spans="1:5" x14ac:dyDescent="0.25">
      <c r="A124" s="29" t="s">
        <v>652</v>
      </c>
      <c r="B124" s="29" t="s">
        <v>449</v>
      </c>
      <c r="C124" s="29" t="s">
        <v>449</v>
      </c>
      <c r="D124" s="29" t="s">
        <v>77</v>
      </c>
      <c r="E124" s="29" t="s">
        <v>653</v>
      </c>
    </row>
    <row r="125" spans="1:5" x14ac:dyDescent="0.25">
      <c r="A125" s="29" t="s">
        <v>654</v>
      </c>
      <c r="B125" s="29" t="s">
        <v>449</v>
      </c>
      <c r="C125" s="29" t="s">
        <v>449</v>
      </c>
      <c r="D125" s="29" t="s">
        <v>77</v>
      </c>
      <c r="E125" s="29" t="s">
        <v>655</v>
      </c>
    </row>
    <row r="126" spans="1:5" x14ac:dyDescent="0.25">
      <c r="A126" s="29" t="s">
        <v>656</v>
      </c>
      <c r="B126" s="29" t="s">
        <v>449</v>
      </c>
      <c r="C126" s="29" t="s">
        <v>449</v>
      </c>
      <c r="D126" s="29" t="s">
        <v>77</v>
      </c>
      <c r="E126" s="29" t="s">
        <v>657</v>
      </c>
    </row>
    <row r="127" spans="1:5" x14ac:dyDescent="0.25">
      <c r="A127" s="29" t="s">
        <v>658</v>
      </c>
      <c r="B127" s="29" t="s">
        <v>449</v>
      </c>
      <c r="C127" s="29" t="s">
        <v>449</v>
      </c>
      <c r="D127" s="29" t="s">
        <v>77</v>
      </c>
      <c r="E127" s="29" t="s">
        <v>642</v>
      </c>
    </row>
    <row r="128" spans="1:5" x14ac:dyDescent="0.25">
      <c r="A128" s="29" t="s">
        <v>659</v>
      </c>
      <c r="B128" s="29" t="s">
        <v>449</v>
      </c>
      <c r="C128" s="29" t="s">
        <v>449</v>
      </c>
      <c r="D128" s="29" t="s">
        <v>77</v>
      </c>
      <c r="E128" s="29" t="s">
        <v>609</v>
      </c>
    </row>
    <row r="129" spans="1:5" x14ac:dyDescent="0.25">
      <c r="A129" s="29" t="s">
        <v>660</v>
      </c>
      <c r="B129" s="29" t="s">
        <v>449</v>
      </c>
      <c r="C129" s="29" t="s">
        <v>449</v>
      </c>
      <c r="D129" s="29" t="s">
        <v>77</v>
      </c>
      <c r="E129" s="29" t="s">
        <v>661</v>
      </c>
    </row>
    <row r="130" spans="1:5" x14ac:dyDescent="0.25">
      <c r="A130" s="29" t="s">
        <v>662</v>
      </c>
      <c r="B130" s="29" t="s">
        <v>449</v>
      </c>
      <c r="C130" s="29" t="s">
        <v>449</v>
      </c>
      <c r="D130" s="29" t="s">
        <v>77</v>
      </c>
      <c r="E130" s="29" t="s">
        <v>510</v>
      </c>
    </row>
    <row r="131" spans="1:5" x14ac:dyDescent="0.25">
      <c r="A131" s="29" t="s">
        <v>663</v>
      </c>
      <c r="B131" s="29" t="s">
        <v>449</v>
      </c>
      <c r="C131" s="29" t="s">
        <v>449</v>
      </c>
      <c r="D131" s="29" t="s">
        <v>77</v>
      </c>
      <c r="E131" s="29" t="s">
        <v>625</v>
      </c>
    </row>
    <row r="132" spans="1:5" x14ac:dyDescent="0.25">
      <c r="A132" s="29" t="s">
        <v>664</v>
      </c>
      <c r="B132" s="29" t="s">
        <v>449</v>
      </c>
      <c r="C132" s="29" t="s">
        <v>449</v>
      </c>
      <c r="D132" s="29" t="s">
        <v>77</v>
      </c>
      <c r="E132" s="29" t="s">
        <v>384</v>
      </c>
    </row>
    <row r="133" spans="1:5" x14ac:dyDescent="0.25">
      <c r="A133" s="29" t="s">
        <v>665</v>
      </c>
      <c r="B133" s="29" t="s">
        <v>449</v>
      </c>
      <c r="C133" s="29" t="s">
        <v>449</v>
      </c>
      <c r="D133" s="29" t="s">
        <v>77</v>
      </c>
      <c r="E133" s="29" t="s">
        <v>519</v>
      </c>
    </row>
    <row r="134" spans="1:5" x14ac:dyDescent="0.25">
      <c r="A134" s="29" t="s">
        <v>666</v>
      </c>
      <c r="B134" s="29" t="s">
        <v>449</v>
      </c>
      <c r="C134" s="29" t="s">
        <v>449</v>
      </c>
      <c r="D134" s="29" t="s">
        <v>77</v>
      </c>
      <c r="E134" s="29" t="s">
        <v>642</v>
      </c>
    </row>
    <row r="135" spans="1:5" x14ac:dyDescent="0.25">
      <c r="A135" s="29" t="s">
        <v>667</v>
      </c>
      <c r="B135" s="29" t="s">
        <v>449</v>
      </c>
      <c r="C135" s="29" t="s">
        <v>449</v>
      </c>
      <c r="D135" s="29" t="s">
        <v>77</v>
      </c>
      <c r="E135" s="29" t="s">
        <v>495</v>
      </c>
    </row>
    <row r="136" spans="1:5" x14ac:dyDescent="0.25">
      <c r="A136" s="29" t="s">
        <v>668</v>
      </c>
      <c r="B136" s="29" t="s">
        <v>449</v>
      </c>
      <c r="C136" s="29" t="s">
        <v>449</v>
      </c>
      <c r="D136" s="29" t="s">
        <v>77</v>
      </c>
      <c r="E136" s="29" t="s">
        <v>491</v>
      </c>
    </row>
    <row r="137" spans="1:5" x14ac:dyDescent="0.25">
      <c r="A137" s="29" t="s">
        <v>669</v>
      </c>
      <c r="B137" s="29" t="s">
        <v>449</v>
      </c>
      <c r="C137" s="29" t="s">
        <v>449</v>
      </c>
      <c r="D137" s="29" t="s">
        <v>77</v>
      </c>
      <c r="E137" s="29" t="s">
        <v>384</v>
      </c>
    </row>
    <row r="138" spans="1:5" x14ac:dyDescent="0.25">
      <c r="A138" s="29" t="s">
        <v>670</v>
      </c>
      <c r="B138" s="29" t="s">
        <v>449</v>
      </c>
      <c r="C138" s="29" t="s">
        <v>449</v>
      </c>
      <c r="D138" s="29" t="s">
        <v>77</v>
      </c>
      <c r="E138" s="29" t="s">
        <v>530</v>
      </c>
    </row>
    <row r="139" spans="1:5" x14ac:dyDescent="0.25">
      <c r="A139" s="29" t="s">
        <v>671</v>
      </c>
      <c r="B139" s="29" t="s">
        <v>449</v>
      </c>
      <c r="C139" s="29" t="s">
        <v>449</v>
      </c>
      <c r="D139" s="29" t="s">
        <v>77</v>
      </c>
      <c r="E139" s="29" t="s">
        <v>79</v>
      </c>
    </row>
    <row r="140" spans="1:5" x14ac:dyDescent="0.25">
      <c r="A140" s="29" t="s">
        <v>672</v>
      </c>
      <c r="B140" s="29" t="s">
        <v>449</v>
      </c>
      <c r="C140" s="29" t="s">
        <v>449</v>
      </c>
      <c r="D140" s="29" t="s">
        <v>77</v>
      </c>
      <c r="E140" s="29" t="s">
        <v>338</v>
      </c>
    </row>
    <row r="141" spans="1:5" x14ac:dyDescent="0.25">
      <c r="A141" s="29" t="s">
        <v>673</v>
      </c>
      <c r="B141" s="29" t="s">
        <v>449</v>
      </c>
      <c r="C141" s="29" t="s">
        <v>449</v>
      </c>
      <c r="D141" s="29" t="s">
        <v>77</v>
      </c>
      <c r="E141" s="29" t="s">
        <v>489</v>
      </c>
    </row>
    <row r="142" spans="1:5" x14ac:dyDescent="0.25">
      <c r="A142" s="29" t="s">
        <v>674</v>
      </c>
      <c r="B142" s="29" t="s">
        <v>449</v>
      </c>
      <c r="C142" s="29" t="s">
        <v>449</v>
      </c>
      <c r="D142" s="29" t="s">
        <v>77</v>
      </c>
      <c r="E142" s="29" t="s">
        <v>288</v>
      </c>
    </row>
    <row r="143" spans="1:5" x14ac:dyDescent="0.25">
      <c r="A143" s="29" t="s">
        <v>675</v>
      </c>
      <c r="B143" s="29" t="s">
        <v>449</v>
      </c>
      <c r="C143" s="29" t="s">
        <v>449</v>
      </c>
      <c r="D143" s="29" t="s">
        <v>77</v>
      </c>
      <c r="E143" s="29" t="s">
        <v>384</v>
      </c>
    </row>
    <row r="144" spans="1:5" x14ac:dyDescent="0.25">
      <c r="A144" s="29" t="s">
        <v>676</v>
      </c>
      <c r="B144" s="29" t="s">
        <v>449</v>
      </c>
      <c r="C144" s="29" t="s">
        <v>449</v>
      </c>
      <c r="D144" s="29" t="s">
        <v>77</v>
      </c>
      <c r="E144" s="29" t="s">
        <v>497</v>
      </c>
    </row>
    <row r="145" spans="1:5" x14ac:dyDescent="0.25">
      <c r="A145" s="29" t="s">
        <v>677</v>
      </c>
      <c r="B145" s="29" t="s">
        <v>449</v>
      </c>
      <c r="C145" s="29" t="s">
        <v>449</v>
      </c>
      <c r="D145" s="29" t="s">
        <v>77</v>
      </c>
      <c r="E145" s="29" t="s">
        <v>625</v>
      </c>
    </row>
    <row r="146" spans="1:5" x14ac:dyDescent="0.25">
      <c r="A146" s="29" t="s">
        <v>678</v>
      </c>
      <c r="B146" s="29" t="s">
        <v>449</v>
      </c>
      <c r="C146" s="29" t="s">
        <v>449</v>
      </c>
      <c r="D146" s="29" t="s">
        <v>77</v>
      </c>
      <c r="E146" s="29" t="s">
        <v>356</v>
      </c>
    </row>
    <row r="147" spans="1:5" x14ac:dyDescent="0.25">
      <c r="A147" s="29" t="s">
        <v>679</v>
      </c>
      <c r="B147" s="29" t="s">
        <v>449</v>
      </c>
      <c r="C147" s="29" t="s">
        <v>449</v>
      </c>
      <c r="D147" s="29" t="s">
        <v>77</v>
      </c>
      <c r="E147" s="29" t="s">
        <v>79</v>
      </c>
    </row>
    <row r="148" spans="1:5" x14ac:dyDescent="0.25">
      <c r="A148" s="29" t="s">
        <v>680</v>
      </c>
      <c r="B148" s="29" t="s">
        <v>449</v>
      </c>
      <c r="C148" s="29" t="s">
        <v>449</v>
      </c>
      <c r="D148" s="29" t="s">
        <v>77</v>
      </c>
      <c r="E148" s="29" t="s">
        <v>384</v>
      </c>
    </row>
    <row r="149" spans="1:5" x14ac:dyDescent="0.25">
      <c r="A149" s="29" t="s">
        <v>681</v>
      </c>
      <c r="B149" s="29" t="s">
        <v>449</v>
      </c>
      <c r="C149" s="29" t="s">
        <v>449</v>
      </c>
      <c r="D149" s="29" t="s">
        <v>77</v>
      </c>
      <c r="E149" s="29" t="s">
        <v>609</v>
      </c>
    </row>
    <row r="150" spans="1:5" x14ac:dyDescent="0.25">
      <c r="A150" s="29" t="s">
        <v>682</v>
      </c>
      <c r="B150" s="29" t="s">
        <v>449</v>
      </c>
      <c r="C150" s="29" t="s">
        <v>449</v>
      </c>
      <c r="D150" s="29" t="s">
        <v>77</v>
      </c>
      <c r="E150" s="29" t="s">
        <v>338</v>
      </c>
    </row>
    <row r="151" spans="1:5" x14ac:dyDescent="0.25">
      <c r="A151" s="29" t="s">
        <v>683</v>
      </c>
      <c r="B151" s="29" t="s">
        <v>449</v>
      </c>
      <c r="C151" s="29" t="s">
        <v>449</v>
      </c>
      <c r="D151" s="29" t="s">
        <v>77</v>
      </c>
      <c r="E151" s="29" t="s">
        <v>79</v>
      </c>
    </row>
    <row r="152" spans="1:5" x14ac:dyDescent="0.25">
      <c r="A152" s="29" t="s">
        <v>684</v>
      </c>
      <c r="B152" s="29" t="s">
        <v>449</v>
      </c>
      <c r="C152" s="29" t="s">
        <v>449</v>
      </c>
      <c r="D152" s="29" t="s">
        <v>77</v>
      </c>
      <c r="E152" s="29" t="s">
        <v>79</v>
      </c>
    </row>
    <row r="153" spans="1:5" x14ac:dyDescent="0.25">
      <c r="A153" s="29" t="s">
        <v>685</v>
      </c>
      <c r="B153" s="29" t="s">
        <v>449</v>
      </c>
      <c r="C153" s="29" t="s">
        <v>449</v>
      </c>
      <c r="D153" s="29" t="s">
        <v>77</v>
      </c>
      <c r="E153" s="29" t="s">
        <v>686</v>
      </c>
    </row>
    <row r="154" spans="1:5" x14ac:dyDescent="0.25">
      <c r="A154" s="29" t="s">
        <v>687</v>
      </c>
      <c r="B154" s="29" t="s">
        <v>449</v>
      </c>
      <c r="C154" s="29" t="s">
        <v>449</v>
      </c>
      <c r="D154" s="29" t="s">
        <v>77</v>
      </c>
      <c r="E154" s="29" t="s">
        <v>688</v>
      </c>
    </row>
    <row r="155" spans="1:5" x14ac:dyDescent="0.25">
      <c r="A155" s="29" t="s">
        <v>689</v>
      </c>
      <c r="B155" s="29" t="s">
        <v>449</v>
      </c>
      <c r="C155" s="29" t="s">
        <v>449</v>
      </c>
      <c r="D155" s="29" t="s">
        <v>77</v>
      </c>
      <c r="E155" s="29" t="s">
        <v>356</v>
      </c>
    </row>
    <row r="156" spans="1:5" x14ac:dyDescent="0.25">
      <c r="A156" s="29" t="s">
        <v>690</v>
      </c>
      <c r="B156" s="29" t="s">
        <v>449</v>
      </c>
      <c r="C156" s="29" t="s">
        <v>449</v>
      </c>
      <c r="D156" s="29" t="s">
        <v>77</v>
      </c>
      <c r="E156" s="29" t="s">
        <v>79</v>
      </c>
    </row>
    <row r="157" spans="1:5" x14ac:dyDescent="0.25">
      <c r="A157" s="29" t="s">
        <v>691</v>
      </c>
      <c r="B157" s="29" t="s">
        <v>449</v>
      </c>
      <c r="C157" s="29" t="s">
        <v>449</v>
      </c>
      <c r="D157" s="29" t="s">
        <v>77</v>
      </c>
      <c r="E157" s="29" t="s">
        <v>489</v>
      </c>
    </row>
    <row r="158" spans="1:5" x14ac:dyDescent="0.25">
      <c r="A158" s="29" t="s">
        <v>692</v>
      </c>
      <c r="B158" s="29" t="s">
        <v>449</v>
      </c>
      <c r="C158" s="29" t="s">
        <v>449</v>
      </c>
      <c r="D158" s="29" t="s">
        <v>77</v>
      </c>
      <c r="E158" s="29" t="s">
        <v>642</v>
      </c>
    </row>
    <row r="159" spans="1:5" x14ac:dyDescent="0.25">
      <c r="A159" s="29" t="s">
        <v>693</v>
      </c>
      <c r="B159" s="29" t="s">
        <v>449</v>
      </c>
      <c r="C159" s="29" t="s">
        <v>449</v>
      </c>
      <c r="D159" s="29" t="s">
        <v>77</v>
      </c>
      <c r="E159" s="29" t="s">
        <v>532</v>
      </c>
    </row>
    <row r="160" spans="1:5" x14ac:dyDescent="0.25">
      <c r="A160" s="29" t="s">
        <v>694</v>
      </c>
      <c r="B160" s="29" t="s">
        <v>449</v>
      </c>
      <c r="C160" s="29" t="s">
        <v>449</v>
      </c>
      <c r="D160" s="29" t="s">
        <v>77</v>
      </c>
      <c r="E160" s="29" t="s">
        <v>384</v>
      </c>
    </row>
    <row r="161" spans="1:5" x14ac:dyDescent="0.25">
      <c r="A161" s="29" t="s">
        <v>695</v>
      </c>
      <c r="B161" s="29" t="s">
        <v>449</v>
      </c>
      <c r="C161" s="29" t="s">
        <v>449</v>
      </c>
      <c r="D161" s="29" t="s">
        <v>77</v>
      </c>
      <c r="E161" s="29" t="s">
        <v>530</v>
      </c>
    </row>
    <row r="162" spans="1:5" x14ac:dyDescent="0.25">
      <c r="A162" s="29" t="s">
        <v>696</v>
      </c>
      <c r="B162" s="29" t="s">
        <v>449</v>
      </c>
      <c r="C162" s="29" t="s">
        <v>449</v>
      </c>
      <c r="D162" s="29" t="s">
        <v>77</v>
      </c>
      <c r="E162" s="29" t="s">
        <v>497</v>
      </c>
    </row>
    <row r="163" spans="1:5" x14ac:dyDescent="0.25">
      <c r="A163" s="29" t="s">
        <v>697</v>
      </c>
      <c r="B163" s="29" t="s">
        <v>449</v>
      </c>
      <c r="C163" s="29" t="s">
        <v>449</v>
      </c>
      <c r="D163" s="29" t="s">
        <v>77</v>
      </c>
      <c r="E163" s="29" t="s">
        <v>698</v>
      </c>
    </row>
    <row r="164" spans="1:5" x14ac:dyDescent="0.25">
      <c r="A164" s="29" t="s">
        <v>699</v>
      </c>
      <c r="B164" s="29" t="s">
        <v>449</v>
      </c>
      <c r="C164" s="29" t="s">
        <v>449</v>
      </c>
      <c r="D164" s="29" t="s">
        <v>77</v>
      </c>
      <c r="E164" s="29" t="s">
        <v>338</v>
      </c>
    </row>
    <row r="165" spans="1:5" x14ac:dyDescent="0.25">
      <c r="A165" s="29" t="s">
        <v>700</v>
      </c>
      <c r="B165" s="29" t="s">
        <v>449</v>
      </c>
      <c r="C165" s="29" t="s">
        <v>449</v>
      </c>
      <c r="D165" s="29" t="s">
        <v>77</v>
      </c>
      <c r="E165" s="29" t="s">
        <v>701</v>
      </c>
    </row>
    <row r="166" spans="1:5" x14ac:dyDescent="0.25">
      <c r="A166" s="29" t="s">
        <v>702</v>
      </c>
      <c r="B166" s="29" t="s">
        <v>449</v>
      </c>
      <c r="C166" s="29" t="s">
        <v>449</v>
      </c>
      <c r="D166" s="29" t="s">
        <v>77</v>
      </c>
      <c r="E166" s="29" t="s">
        <v>79</v>
      </c>
    </row>
    <row r="167" spans="1:5" x14ac:dyDescent="0.25">
      <c r="A167" s="29" t="s">
        <v>703</v>
      </c>
      <c r="B167" s="29" t="s">
        <v>449</v>
      </c>
      <c r="C167" s="29" t="s">
        <v>449</v>
      </c>
      <c r="D167" s="29" t="s">
        <v>77</v>
      </c>
      <c r="E167" s="29" t="s">
        <v>265</v>
      </c>
    </row>
    <row r="168" spans="1:5" x14ac:dyDescent="0.25">
      <c r="A168" s="29" t="s">
        <v>704</v>
      </c>
      <c r="B168" s="29" t="s">
        <v>449</v>
      </c>
      <c r="C168" s="29" t="s">
        <v>449</v>
      </c>
      <c r="D168" s="29" t="s">
        <v>77</v>
      </c>
      <c r="E168" s="29" t="s">
        <v>384</v>
      </c>
    </row>
    <row r="169" spans="1:5" x14ac:dyDescent="0.25">
      <c r="A169" s="29" t="s">
        <v>705</v>
      </c>
      <c r="B169" s="29" t="s">
        <v>449</v>
      </c>
      <c r="C169" s="29" t="s">
        <v>449</v>
      </c>
      <c r="D169" s="29" t="s">
        <v>394</v>
      </c>
      <c r="E169" s="29" t="s">
        <v>706</v>
      </c>
    </row>
    <row r="170" spans="1:5" x14ac:dyDescent="0.25">
      <c r="A170" s="29" t="s">
        <v>707</v>
      </c>
      <c r="B170" s="29" t="s">
        <v>449</v>
      </c>
      <c r="C170" s="29" t="s">
        <v>449</v>
      </c>
      <c r="D170" s="29" t="s">
        <v>77</v>
      </c>
      <c r="E170" s="29" t="s">
        <v>384</v>
      </c>
    </row>
    <row r="171" spans="1:5" x14ac:dyDescent="0.25">
      <c r="A171" s="29" t="s">
        <v>708</v>
      </c>
      <c r="B171" s="29" t="s">
        <v>449</v>
      </c>
      <c r="C171" s="29" t="s">
        <v>449</v>
      </c>
      <c r="D171" s="29" t="s">
        <v>77</v>
      </c>
      <c r="E171" s="29" t="s">
        <v>489</v>
      </c>
    </row>
    <row r="172" spans="1:5" x14ac:dyDescent="0.25">
      <c r="A172" s="29" t="s">
        <v>709</v>
      </c>
      <c r="B172" s="29" t="s">
        <v>449</v>
      </c>
      <c r="C172" s="29" t="s">
        <v>449</v>
      </c>
      <c r="D172" s="29" t="s">
        <v>77</v>
      </c>
      <c r="E172" s="29" t="s">
        <v>701</v>
      </c>
    </row>
    <row r="173" spans="1:5" x14ac:dyDescent="0.25">
      <c r="A173" s="29" t="s">
        <v>710</v>
      </c>
      <c r="B173" s="29" t="s">
        <v>449</v>
      </c>
      <c r="C173" s="29" t="s">
        <v>449</v>
      </c>
      <c r="D173" s="29" t="s">
        <v>394</v>
      </c>
      <c r="E173" s="29" t="s">
        <v>711</v>
      </c>
    </row>
    <row r="174" spans="1:5" x14ac:dyDescent="0.25">
      <c r="A174" s="29" t="s">
        <v>712</v>
      </c>
      <c r="B174" s="29" t="s">
        <v>449</v>
      </c>
      <c r="C174" s="29" t="s">
        <v>449</v>
      </c>
      <c r="D174" s="29" t="s">
        <v>77</v>
      </c>
      <c r="E174" s="29" t="s">
        <v>510</v>
      </c>
    </row>
    <row r="175" spans="1:5" x14ac:dyDescent="0.25">
      <c r="A175" s="29" t="s">
        <v>713</v>
      </c>
      <c r="B175" s="29" t="s">
        <v>449</v>
      </c>
      <c r="C175" s="29" t="s">
        <v>449</v>
      </c>
      <c r="D175" s="29" t="s">
        <v>77</v>
      </c>
      <c r="E175" s="29" t="s">
        <v>714</v>
      </c>
    </row>
    <row r="176" spans="1:5" x14ac:dyDescent="0.25">
      <c r="A176" s="29" t="s">
        <v>715</v>
      </c>
      <c r="B176" s="29" t="s">
        <v>449</v>
      </c>
      <c r="C176" s="29" t="s">
        <v>449</v>
      </c>
      <c r="D176" s="29" t="s">
        <v>77</v>
      </c>
      <c r="E176" s="29" t="s">
        <v>716</v>
      </c>
    </row>
    <row r="177" spans="1:5" x14ac:dyDescent="0.25">
      <c r="A177" s="29" t="s">
        <v>717</v>
      </c>
      <c r="B177" s="29" t="s">
        <v>449</v>
      </c>
      <c r="C177" s="29" t="s">
        <v>449</v>
      </c>
      <c r="D177" s="29" t="s">
        <v>77</v>
      </c>
      <c r="E177" s="29" t="s">
        <v>718</v>
      </c>
    </row>
    <row r="178" spans="1:5" x14ac:dyDescent="0.25">
      <c r="A178" s="29" t="s">
        <v>719</v>
      </c>
      <c r="B178" s="29" t="s">
        <v>449</v>
      </c>
      <c r="C178" s="29" t="s">
        <v>449</v>
      </c>
      <c r="D178" s="29" t="s">
        <v>77</v>
      </c>
      <c r="E178" s="29" t="s">
        <v>265</v>
      </c>
    </row>
    <row r="179" spans="1:5" x14ac:dyDescent="0.25">
      <c r="A179" s="29" t="s">
        <v>720</v>
      </c>
      <c r="B179" s="29" t="s">
        <v>449</v>
      </c>
      <c r="C179" s="29" t="s">
        <v>449</v>
      </c>
      <c r="D179" s="29" t="s">
        <v>77</v>
      </c>
      <c r="E179" s="29" t="s">
        <v>502</v>
      </c>
    </row>
    <row r="180" spans="1:5" x14ac:dyDescent="0.25">
      <c r="A180" s="29" t="s">
        <v>721</v>
      </c>
      <c r="B180" s="29" t="s">
        <v>449</v>
      </c>
      <c r="C180" s="29" t="s">
        <v>449</v>
      </c>
      <c r="D180" s="29" t="s">
        <v>77</v>
      </c>
      <c r="E180" s="29" t="s">
        <v>409</v>
      </c>
    </row>
    <row r="181" spans="1:5" x14ac:dyDescent="0.25">
      <c r="A181" s="29" t="s">
        <v>722</v>
      </c>
      <c r="B181" s="29" t="s">
        <v>449</v>
      </c>
      <c r="C181" s="29" t="s">
        <v>449</v>
      </c>
      <c r="D181" s="29" t="s">
        <v>77</v>
      </c>
      <c r="E181" s="29" t="s">
        <v>723</v>
      </c>
    </row>
    <row r="182" spans="1:5" x14ac:dyDescent="0.25">
      <c r="A182" s="29" t="s">
        <v>724</v>
      </c>
      <c r="B182" s="29" t="s">
        <v>449</v>
      </c>
      <c r="C182" s="29" t="s">
        <v>449</v>
      </c>
      <c r="D182" s="29" t="s">
        <v>77</v>
      </c>
      <c r="E182" s="29" t="s">
        <v>384</v>
      </c>
    </row>
    <row r="183" spans="1:5" x14ac:dyDescent="0.25">
      <c r="A183" s="29" t="s">
        <v>725</v>
      </c>
      <c r="B183" s="29" t="s">
        <v>449</v>
      </c>
      <c r="C183" s="29" t="s">
        <v>449</v>
      </c>
      <c r="D183" s="29" t="s">
        <v>77</v>
      </c>
      <c r="E183" s="29" t="s">
        <v>510</v>
      </c>
    </row>
    <row r="184" spans="1:5" x14ac:dyDescent="0.25">
      <c r="A184" s="29" t="s">
        <v>726</v>
      </c>
      <c r="B184" s="29" t="s">
        <v>449</v>
      </c>
      <c r="C184" s="29" t="s">
        <v>449</v>
      </c>
      <c r="D184" s="29" t="s">
        <v>77</v>
      </c>
      <c r="E184" s="29" t="s">
        <v>727</v>
      </c>
    </row>
    <row r="185" spans="1:5" x14ac:dyDescent="0.25">
      <c r="A185" s="29" t="s">
        <v>728</v>
      </c>
      <c r="B185" s="29" t="s">
        <v>449</v>
      </c>
      <c r="C185" s="29" t="s">
        <v>449</v>
      </c>
      <c r="D185" s="29" t="s">
        <v>77</v>
      </c>
      <c r="E185" s="29" t="s">
        <v>378</v>
      </c>
    </row>
    <row r="186" spans="1:5" x14ac:dyDescent="0.25">
      <c r="A186" s="29" t="s">
        <v>729</v>
      </c>
      <c r="B186" s="29" t="s">
        <v>449</v>
      </c>
      <c r="C186" s="29" t="s">
        <v>449</v>
      </c>
      <c r="D186" s="29" t="s">
        <v>77</v>
      </c>
      <c r="E186" s="29" t="s">
        <v>532</v>
      </c>
    </row>
    <row r="187" spans="1:5" x14ac:dyDescent="0.25">
      <c r="A187" s="29" t="s">
        <v>730</v>
      </c>
      <c r="B187" s="29" t="s">
        <v>449</v>
      </c>
      <c r="C187" s="29" t="s">
        <v>449</v>
      </c>
      <c r="D187" s="29" t="s">
        <v>77</v>
      </c>
      <c r="E187" s="29" t="s">
        <v>731</v>
      </c>
    </row>
    <row r="188" spans="1:5" x14ac:dyDescent="0.25">
      <c r="A188" s="29" t="s">
        <v>732</v>
      </c>
      <c r="B188" s="29" t="s">
        <v>449</v>
      </c>
      <c r="C188" s="29" t="s">
        <v>449</v>
      </c>
      <c r="D188" s="29" t="s">
        <v>77</v>
      </c>
      <c r="E188" s="29" t="s">
        <v>409</v>
      </c>
    </row>
    <row r="189" spans="1:5" x14ac:dyDescent="0.25">
      <c r="A189" s="29" t="s">
        <v>733</v>
      </c>
      <c r="B189" s="29" t="s">
        <v>449</v>
      </c>
      <c r="C189" s="29" t="s">
        <v>449</v>
      </c>
      <c r="D189" s="29" t="s">
        <v>77</v>
      </c>
      <c r="E189" s="29" t="s">
        <v>463</v>
      </c>
    </row>
    <row r="190" spans="1:5" x14ac:dyDescent="0.25">
      <c r="A190" s="29" t="s">
        <v>734</v>
      </c>
      <c r="B190" s="29" t="s">
        <v>449</v>
      </c>
      <c r="C190" s="29" t="s">
        <v>449</v>
      </c>
      <c r="D190" s="29" t="s">
        <v>77</v>
      </c>
      <c r="E190" s="29" t="s">
        <v>530</v>
      </c>
    </row>
    <row r="191" spans="1:5" x14ac:dyDescent="0.25">
      <c r="A191" s="29" t="s">
        <v>735</v>
      </c>
      <c r="B191" s="29" t="s">
        <v>449</v>
      </c>
      <c r="C191" s="29" t="s">
        <v>449</v>
      </c>
      <c r="D191" s="29" t="s">
        <v>394</v>
      </c>
      <c r="E191" s="29" t="s">
        <v>736</v>
      </c>
    </row>
    <row r="192" spans="1:5" x14ac:dyDescent="0.25">
      <c r="A192" s="29" t="s">
        <v>737</v>
      </c>
      <c r="B192" s="29" t="s">
        <v>449</v>
      </c>
      <c r="C192" s="29" t="s">
        <v>449</v>
      </c>
      <c r="D192" s="29" t="s">
        <v>77</v>
      </c>
      <c r="E192" s="29" t="s">
        <v>444</v>
      </c>
    </row>
    <row r="193" spans="1:5" x14ac:dyDescent="0.25">
      <c r="A193" s="29" t="s">
        <v>738</v>
      </c>
      <c r="B193" s="29" t="s">
        <v>449</v>
      </c>
      <c r="C193" s="29" t="s">
        <v>449</v>
      </c>
      <c r="D193" s="29" t="s">
        <v>77</v>
      </c>
      <c r="E193" s="29" t="s">
        <v>739</v>
      </c>
    </row>
    <row r="194" spans="1:5" x14ac:dyDescent="0.25">
      <c r="A194" s="29" t="s">
        <v>740</v>
      </c>
      <c r="B194" s="29" t="s">
        <v>449</v>
      </c>
      <c r="C194" s="29" t="s">
        <v>449</v>
      </c>
      <c r="D194" s="29" t="s">
        <v>77</v>
      </c>
      <c r="E194" s="29" t="s">
        <v>378</v>
      </c>
    </row>
    <row r="195" spans="1:5" x14ac:dyDescent="0.25">
      <c r="A195" s="29" t="s">
        <v>741</v>
      </c>
      <c r="B195" s="29" t="s">
        <v>449</v>
      </c>
      <c r="C195" s="29" t="s">
        <v>449</v>
      </c>
      <c r="D195" s="29" t="s">
        <v>77</v>
      </c>
      <c r="E195" s="29" t="s">
        <v>742</v>
      </c>
    </row>
    <row r="196" spans="1:5" x14ac:dyDescent="0.25">
      <c r="A196" s="29" t="s">
        <v>743</v>
      </c>
      <c r="B196" s="29" t="s">
        <v>449</v>
      </c>
      <c r="C196" s="29" t="s">
        <v>449</v>
      </c>
      <c r="D196" s="29" t="s">
        <v>77</v>
      </c>
      <c r="E196" s="29" t="s">
        <v>744</v>
      </c>
    </row>
    <row r="197" spans="1:5" x14ac:dyDescent="0.25">
      <c r="A197" s="29" t="s">
        <v>745</v>
      </c>
      <c r="B197" s="29" t="s">
        <v>449</v>
      </c>
      <c r="C197" s="29" t="s">
        <v>449</v>
      </c>
      <c r="D197" s="29" t="s">
        <v>77</v>
      </c>
      <c r="E197" s="29" t="s">
        <v>378</v>
      </c>
    </row>
    <row r="198" spans="1:5" x14ac:dyDescent="0.25">
      <c r="A198" s="29" t="s">
        <v>746</v>
      </c>
      <c r="B198" s="29" t="s">
        <v>449</v>
      </c>
      <c r="C198" s="29" t="s">
        <v>449</v>
      </c>
      <c r="D198" s="29" t="s">
        <v>77</v>
      </c>
      <c r="E198" s="29" t="s">
        <v>375</v>
      </c>
    </row>
    <row r="199" spans="1:5" x14ac:dyDescent="0.25">
      <c r="A199" s="29" t="s">
        <v>747</v>
      </c>
      <c r="B199" s="29" t="s">
        <v>449</v>
      </c>
      <c r="C199" s="29" t="s">
        <v>449</v>
      </c>
      <c r="D199" s="29" t="s">
        <v>77</v>
      </c>
      <c r="E199" s="29" t="s">
        <v>409</v>
      </c>
    </row>
    <row r="200" spans="1:5" x14ac:dyDescent="0.25">
      <c r="A200" s="29" t="s">
        <v>748</v>
      </c>
      <c r="B200" s="29" t="s">
        <v>449</v>
      </c>
      <c r="C200" s="29" t="s">
        <v>449</v>
      </c>
      <c r="D200" s="29" t="s">
        <v>77</v>
      </c>
      <c r="E200" s="29" t="s">
        <v>378</v>
      </c>
    </row>
    <row r="201" spans="1:5" x14ac:dyDescent="0.25">
      <c r="A201" s="29" t="s">
        <v>749</v>
      </c>
      <c r="B201" s="29" t="s">
        <v>449</v>
      </c>
      <c r="C201" s="29" t="s">
        <v>449</v>
      </c>
      <c r="D201" s="29" t="s">
        <v>77</v>
      </c>
      <c r="E201" s="29" t="s">
        <v>750</v>
      </c>
    </row>
    <row r="202" spans="1:5" x14ac:dyDescent="0.25">
      <c r="A202" s="29" t="s">
        <v>751</v>
      </c>
      <c r="B202" s="29" t="s">
        <v>449</v>
      </c>
      <c r="C202" s="29" t="s">
        <v>449</v>
      </c>
      <c r="D202" s="29" t="s">
        <v>77</v>
      </c>
      <c r="E202" s="29" t="s">
        <v>378</v>
      </c>
    </row>
    <row r="203" spans="1:5" x14ac:dyDescent="0.25">
      <c r="A203" s="29" t="s">
        <v>752</v>
      </c>
      <c r="B203" s="29" t="s">
        <v>449</v>
      </c>
      <c r="C203" s="29" t="s">
        <v>449</v>
      </c>
      <c r="D203" s="29" t="s">
        <v>77</v>
      </c>
      <c r="E203" s="29" t="s">
        <v>378</v>
      </c>
    </row>
    <row r="204" spans="1:5" x14ac:dyDescent="0.25">
      <c r="A204" s="29" t="s">
        <v>753</v>
      </c>
      <c r="B204" s="29" t="s">
        <v>449</v>
      </c>
      <c r="C204" s="29" t="s">
        <v>449</v>
      </c>
      <c r="D204" s="29" t="s">
        <v>77</v>
      </c>
      <c r="E204" s="29" t="s">
        <v>378</v>
      </c>
    </row>
    <row r="205" spans="1:5" x14ac:dyDescent="0.25">
      <c r="A205" s="29" t="s">
        <v>754</v>
      </c>
      <c r="B205" s="29" t="s">
        <v>449</v>
      </c>
      <c r="C205" s="29" t="s">
        <v>449</v>
      </c>
      <c r="D205" s="29" t="s">
        <v>77</v>
      </c>
      <c r="E205" s="29" t="s">
        <v>755</v>
      </c>
    </row>
    <row r="206" spans="1:5" x14ac:dyDescent="0.25">
      <c r="A206" s="29" t="s">
        <v>756</v>
      </c>
      <c r="B206" s="29" t="s">
        <v>449</v>
      </c>
      <c r="C206" s="29" t="s">
        <v>449</v>
      </c>
      <c r="D206" s="29" t="s">
        <v>77</v>
      </c>
      <c r="E206" s="29" t="s">
        <v>757</v>
      </c>
    </row>
    <row r="207" spans="1:5" x14ac:dyDescent="0.25">
      <c r="A207" s="29" t="s">
        <v>758</v>
      </c>
      <c r="B207" s="29" t="s">
        <v>449</v>
      </c>
      <c r="C207" s="29" t="s">
        <v>449</v>
      </c>
      <c r="D207" s="29" t="s">
        <v>77</v>
      </c>
      <c r="E207" s="29" t="s">
        <v>378</v>
      </c>
    </row>
    <row r="208" spans="1:5" x14ac:dyDescent="0.25">
      <c r="A208" s="29" t="s">
        <v>759</v>
      </c>
      <c r="B208" s="29" t="s">
        <v>449</v>
      </c>
      <c r="C208" s="29" t="s">
        <v>449</v>
      </c>
      <c r="D208" s="29" t="s">
        <v>394</v>
      </c>
      <c r="E208" s="29" t="s">
        <v>760</v>
      </c>
    </row>
    <row r="209" spans="1:5" x14ac:dyDescent="0.25">
      <c r="A209" s="29" t="s">
        <v>761</v>
      </c>
      <c r="B209" s="29" t="s">
        <v>449</v>
      </c>
      <c r="C209" s="29" t="s">
        <v>449</v>
      </c>
      <c r="D209" s="29" t="s">
        <v>77</v>
      </c>
      <c r="E209" s="29" t="s">
        <v>762</v>
      </c>
    </row>
    <row r="210" spans="1:5" x14ac:dyDescent="0.25">
      <c r="A210" s="29" t="s">
        <v>763</v>
      </c>
      <c r="B210" s="29" t="s">
        <v>449</v>
      </c>
      <c r="C210" s="29" t="s">
        <v>449</v>
      </c>
      <c r="D210" s="29" t="s">
        <v>77</v>
      </c>
      <c r="E210" s="29" t="s">
        <v>378</v>
      </c>
    </row>
    <row r="211" spans="1:5" x14ac:dyDescent="0.25">
      <c r="A211" s="29" t="s">
        <v>764</v>
      </c>
      <c r="B211" s="29" t="s">
        <v>449</v>
      </c>
      <c r="C211" s="29" t="s">
        <v>449</v>
      </c>
      <c r="D211" s="29" t="s">
        <v>77</v>
      </c>
      <c r="E211" s="29" t="s">
        <v>765</v>
      </c>
    </row>
    <row r="212" spans="1:5" x14ac:dyDescent="0.25">
      <c r="A212" s="29" t="s">
        <v>766</v>
      </c>
      <c r="B212" s="29" t="s">
        <v>449</v>
      </c>
      <c r="C212" s="29" t="s">
        <v>449</v>
      </c>
      <c r="D212" s="29" t="s">
        <v>77</v>
      </c>
      <c r="E212" s="29" t="s">
        <v>767</v>
      </c>
    </row>
    <row r="213" spans="1:5" x14ac:dyDescent="0.25">
      <c r="A213" s="29" t="s">
        <v>768</v>
      </c>
      <c r="B213" s="29" t="s">
        <v>449</v>
      </c>
      <c r="C213" s="29" t="s">
        <v>449</v>
      </c>
      <c r="D213" s="29" t="s">
        <v>77</v>
      </c>
      <c r="E213" s="29" t="s">
        <v>769</v>
      </c>
    </row>
    <row r="214" spans="1:5" x14ac:dyDescent="0.25">
      <c r="A214" s="29" t="s">
        <v>770</v>
      </c>
      <c r="B214" s="29" t="s">
        <v>449</v>
      </c>
      <c r="C214" s="29" t="s">
        <v>449</v>
      </c>
      <c r="D214" s="29" t="s">
        <v>394</v>
      </c>
      <c r="E214" s="29" t="s">
        <v>771</v>
      </c>
    </row>
    <row r="215" spans="1:5" x14ac:dyDescent="0.25">
      <c r="A215" s="29" t="s">
        <v>772</v>
      </c>
      <c r="B215" s="29" t="s">
        <v>449</v>
      </c>
      <c r="C215" s="29" t="s">
        <v>449</v>
      </c>
      <c r="D215" s="29" t="s">
        <v>77</v>
      </c>
      <c r="E215" s="29" t="s">
        <v>773</v>
      </c>
    </row>
    <row r="216" spans="1:5" x14ac:dyDescent="0.25">
      <c r="A216" s="29" t="s">
        <v>774</v>
      </c>
      <c r="B216" s="29" t="s">
        <v>449</v>
      </c>
      <c r="C216" s="29" t="s">
        <v>449</v>
      </c>
      <c r="D216" s="29" t="s">
        <v>77</v>
      </c>
      <c r="E216" s="29" t="s">
        <v>775</v>
      </c>
    </row>
    <row r="217" spans="1:5" x14ac:dyDescent="0.25">
      <c r="A217" s="29" t="s">
        <v>776</v>
      </c>
      <c r="B217" s="29" t="s">
        <v>449</v>
      </c>
      <c r="C217" s="29" t="s">
        <v>449</v>
      </c>
      <c r="D217" s="29" t="s">
        <v>77</v>
      </c>
      <c r="E217" s="29" t="s">
        <v>777</v>
      </c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7" sqref="A97:I117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417</v>
      </c>
      <c r="B5" s="28" t="s">
        <v>418</v>
      </c>
      <c r="C5" s="28" t="s">
        <v>409</v>
      </c>
      <c r="D5" s="28" t="s">
        <v>77</v>
      </c>
      <c r="E5" s="37" t="s">
        <v>13</v>
      </c>
      <c r="F5" s="28" t="s">
        <v>419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388</v>
      </c>
      <c r="B23" s="28" t="s">
        <v>389</v>
      </c>
      <c r="C23" s="28" t="s">
        <v>390</v>
      </c>
      <c r="D23" s="28" t="s">
        <v>77</v>
      </c>
      <c r="E23" s="37" t="s">
        <v>14</v>
      </c>
      <c r="F23" s="28" t="s">
        <v>391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778</v>
      </c>
      <c r="B50" s="28" t="s">
        <v>779</v>
      </c>
      <c r="C50" s="28" t="s">
        <v>384</v>
      </c>
      <c r="D50" s="28" t="s">
        <v>77</v>
      </c>
      <c r="E50" s="37" t="s">
        <v>13</v>
      </c>
      <c r="F50" s="28" t="s">
        <v>780</v>
      </c>
      <c r="G50" s="37">
        <v>845785175</v>
      </c>
      <c r="H50" s="38">
        <v>42332</v>
      </c>
      <c r="I50" s="37">
        <v>0</v>
      </c>
      <c r="J50" s="39">
        <f t="shared" si="1"/>
        <v>0</v>
      </c>
      <c r="K50" s="39" t="str">
        <f t="shared" si="2"/>
        <v>New</v>
      </c>
      <c r="L50" s="40">
        <f>DATE("20"&amp;MID(B50,8,2),VLOOKUP(MID(B50,4,3),Months!A:B,2,FALSE),LEFT(I50,2))</f>
        <v>42155</v>
      </c>
      <c r="M50" s="40">
        <f t="shared" si="3"/>
        <v>42200</v>
      </c>
      <c r="N50" s="41" t="str">
        <f t="shared" ca="1" si="4"/>
        <v>Overdue</v>
      </c>
      <c r="P50" s="36" t="str">
        <f t="shared" ca="1" si="0"/>
        <v>FindAssistanceYesNewOverdue</v>
      </c>
    </row>
    <row r="51" spans="1:16" x14ac:dyDescent="0.25">
      <c r="A51" s="28" t="s">
        <v>266</v>
      </c>
      <c r="B51" s="28" t="s">
        <v>267</v>
      </c>
      <c r="C51" s="28" t="s">
        <v>78</v>
      </c>
      <c r="D51" s="28" t="s">
        <v>77</v>
      </c>
      <c r="E51" s="37" t="s">
        <v>13</v>
      </c>
      <c r="F51" s="28" t="s">
        <v>268</v>
      </c>
      <c r="G51" s="37">
        <v>631961945</v>
      </c>
      <c r="H51" s="38">
        <v>42215</v>
      </c>
      <c r="I51" s="37">
        <v>1</v>
      </c>
      <c r="J51" s="39">
        <f t="shared" si="1"/>
        <v>1</v>
      </c>
      <c r="K51" s="39" t="str">
        <f t="shared" si="2"/>
        <v>Old</v>
      </c>
      <c r="L51" s="40">
        <f>DATE("20"&amp;MID(B51,8,2),VLOOKUP(MID(B51,4,3),Months!A:B,2,FALSE),LEFT(I51,2))</f>
        <v>42156</v>
      </c>
      <c r="M51" s="40">
        <f t="shared" si="3"/>
        <v>42201</v>
      </c>
      <c r="N51" s="41" t="str">
        <f t="shared" ca="1" si="4"/>
        <v>Overdue</v>
      </c>
      <c r="P51" s="36" t="str">
        <f t="shared" ca="1" si="0"/>
        <v>FindAssistanceYesOldOverdue</v>
      </c>
    </row>
    <row r="52" spans="1:16" x14ac:dyDescent="0.25">
      <c r="A52" s="28" t="s">
        <v>232</v>
      </c>
      <c r="B52" s="28" t="s">
        <v>229</v>
      </c>
      <c r="C52" s="28" t="s">
        <v>230</v>
      </c>
      <c r="D52" s="28" t="s">
        <v>77</v>
      </c>
      <c r="E52" s="37" t="s">
        <v>14</v>
      </c>
      <c r="F52" s="28" t="s">
        <v>231</v>
      </c>
      <c r="G52" s="37">
        <v>590307219</v>
      </c>
      <c r="H52" s="38">
        <v>42216</v>
      </c>
      <c r="I52" s="37">
        <v>6</v>
      </c>
      <c r="J52" s="39">
        <f t="shared" si="1"/>
        <v>6</v>
      </c>
      <c r="K52" s="39" t="str">
        <f t="shared" si="2"/>
        <v>Old</v>
      </c>
      <c r="L52" s="40">
        <f>DATE("20"&amp;MID(B52,8,2),VLOOKUP(MID(B52,4,3),Months!A:B,2,FALSE),LEFT(I52,2))</f>
        <v>42161</v>
      </c>
      <c r="M52" s="40">
        <f t="shared" si="3"/>
        <v>42206</v>
      </c>
      <c r="N52" s="41" t="str">
        <f t="shared" ca="1" si="4"/>
        <v>Overdue</v>
      </c>
      <c r="P52" s="36" t="str">
        <f t="shared" ca="1" si="0"/>
        <v>FindAssistanceNoOldOverdue</v>
      </c>
    </row>
    <row r="53" spans="1:16" x14ac:dyDescent="0.25">
      <c r="A53" s="28" t="s">
        <v>236</v>
      </c>
      <c r="B53" s="28" t="s">
        <v>233</v>
      </c>
      <c r="C53" s="28" t="s">
        <v>234</v>
      </c>
      <c r="D53" s="28" t="s">
        <v>77</v>
      </c>
      <c r="E53" s="37" t="s">
        <v>13</v>
      </c>
      <c r="F53" s="28" t="s">
        <v>235</v>
      </c>
      <c r="G53" s="37">
        <v>592923607</v>
      </c>
      <c r="H53" s="38">
        <v>42215</v>
      </c>
      <c r="I53" s="37">
        <v>4</v>
      </c>
      <c r="J53" s="39">
        <f t="shared" si="1"/>
        <v>4</v>
      </c>
      <c r="K53" s="39" t="str">
        <f t="shared" si="2"/>
        <v>Old</v>
      </c>
      <c r="L53" s="40">
        <f>DATE("20"&amp;MID(B53,8,2),VLOOKUP(MID(B53,4,3),Months!A:B,2,FALSE),LEFT(I53,2))</f>
        <v>42159</v>
      </c>
      <c r="M53" s="40">
        <f t="shared" si="3"/>
        <v>42204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246</v>
      </c>
      <c r="B54" s="28" t="s">
        <v>241</v>
      </c>
      <c r="C54" s="28" t="s">
        <v>219</v>
      </c>
      <c r="D54" s="28" t="s">
        <v>77</v>
      </c>
      <c r="E54" s="37" t="s">
        <v>13</v>
      </c>
      <c r="F54" s="28" t="s">
        <v>245</v>
      </c>
      <c r="G54" s="37">
        <v>597512694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FindAssistanceYesOldOverdue</v>
      </c>
    </row>
    <row r="55" spans="1:16" x14ac:dyDescent="0.25">
      <c r="A55" s="28" t="s">
        <v>244</v>
      </c>
      <c r="B55" s="28" t="s">
        <v>241</v>
      </c>
      <c r="C55" s="28" t="s">
        <v>242</v>
      </c>
      <c r="D55" s="28" t="s">
        <v>77</v>
      </c>
      <c r="E55" s="37" t="s">
        <v>14</v>
      </c>
      <c r="F55" s="28" t="s">
        <v>243</v>
      </c>
      <c r="G55" s="37">
        <v>597988474</v>
      </c>
      <c r="H55" s="38">
        <v>42215</v>
      </c>
      <c r="I55" s="37">
        <v>2</v>
      </c>
      <c r="J55" s="39">
        <f t="shared" si="1"/>
        <v>2</v>
      </c>
      <c r="K55" s="39" t="str">
        <f t="shared" si="2"/>
        <v>Old</v>
      </c>
      <c r="L55" s="40">
        <f>DATE("20"&amp;MID(B55,8,2),VLOOKUP(MID(B55,4,3),Months!A:B,2,FALSE),LEFT(I55,2))</f>
        <v>42157</v>
      </c>
      <c r="M55" s="40">
        <f t="shared" si="3"/>
        <v>42202</v>
      </c>
      <c r="N55" s="41" t="str">
        <f t="shared" ca="1" si="4"/>
        <v>Overdue</v>
      </c>
      <c r="P55" s="36" t="str">
        <f t="shared" ca="1" si="0"/>
        <v>FindAssistanceNoOldOverdue</v>
      </c>
    </row>
    <row r="56" spans="1:16" x14ac:dyDescent="0.25">
      <c r="A56" s="28" t="s">
        <v>781</v>
      </c>
      <c r="B56" s="28" t="s">
        <v>782</v>
      </c>
      <c r="C56" s="28" t="s">
        <v>384</v>
      </c>
      <c r="D56" s="28" t="s">
        <v>77</v>
      </c>
      <c r="E56" s="37" t="s">
        <v>13</v>
      </c>
      <c r="F56" s="28" t="s">
        <v>783</v>
      </c>
      <c r="G56" s="37">
        <v>845596090</v>
      </c>
      <c r="H56" s="38">
        <v>42332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42155</v>
      </c>
      <c r="M56" s="40">
        <f t="shared" si="3"/>
        <v>42200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253</v>
      </c>
      <c r="B57" s="28" t="s">
        <v>251</v>
      </c>
      <c r="C57" s="28" t="s">
        <v>219</v>
      </c>
      <c r="D57" s="28" t="s">
        <v>77</v>
      </c>
      <c r="E57" s="37" t="s">
        <v>13</v>
      </c>
      <c r="F57" s="28" t="s">
        <v>252</v>
      </c>
      <c r="G57" s="37">
        <v>623217547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407</v>
      </c>
      <c r="B58" s="28" t="s">
        <v>254</v>
      </c>
      <c r="C58" s="28" t="s">
        <v>262</v>
      </c>
      <c r="D58" s="28" t="s">
        <v>77</v>
      </c>
      <c r="E58" s="37" t="s">
        <v>13</v>
      </c>
      <c r="F58" s="28" t="s">
        <v>408</v>
      </c>
      <c r="G58" s="37">
        <v>776570545</v>
      </c>
      <c r="H58" s="38">
        <v>42296</v>
      </c>
      <c r="I58" s="37">
        <v>0</v>
      </c>
      <c r="J58" s="39">
        <f t="shared" si="1"/>
        <v>0</v>
      </c>
      <c r="K58" s="39" t="str">
        <f t="shared" si="2"/>
        <v>New</v>
      </c>
      <c r="L58" s="40">
        <f>DATE("20"&amp;MID(B58,8,2),VLOOKUP(MID(B58,4,3),Months!A:B,2,FALSE),LEFT(I58,2))</f>
        <v>42185</v>
      </c>
      <c r="M58" s="40">
        <f t="shared" si="3"/>
        <v>42230</v>
      </c>
      <c r="N58" s="41" t="str">
        <f t="shared" ca="1" si="4"/>
        <v>Overdue</v>
      </c>
      <c r="P58" s="36" t="str">
        <f t="shared" ca="1" si="0"/>
        <v>FindAssistanceYesNewOverdue</v>
      </c>
    </row>
    <row r="59" spans="1:16" x14ac:dyDescent="0.25">
      <c r="A59" s="28" t="s">
        <v>257</v>
      </c>
      <c r="B59" s="28" t="s">
        <v>254</v>
      </c>
      <c r="C59" s="28" t="s">
        <v>255</v>
      </c>
      <c r="D59" s="28" t="s">
        <v>77</v>
      </c>
      <c r="E59" s="37" t="s">
        <v>13</v>
      </c>
      <c r="F59" s="28" t="s">
        <v>256</v>
      </c>
      <c r="G59" s="37">
        <v>624578095</v>
      </c>
      <c r="H59" s="38">
        <v>42215</v>
      </c>
      <c r="I59" s="37">
        <v>1</v>
      </c>
      <c r="J59" s="39">
        <f t="shared" si="1"/>
        <v>1</v>
      </c>
      <c r="K59" s="39" t="str">
        <f t="shared" si="2"/>
        <v>Old</v>
      </c>
      <c r="L59" s="40">
        <f>DATE("20"&amp;MID(B59,8,2),VLOOKUP(MID(B59,4,3),Months!A:B,2,FALSE),LEFT(I59,2))</f>
        <v>42186</v>
      </c>
      <c r="M59" s="40">
        <f t="shared" si="3"/>
        <v>42231</v>
      </c>
      <c r="N59" s="41" t="str">
        <f t="shared" ca="1" si="4"/>
        <v>Overdue</v>
      </c>
      <c r="P59" s="36" t="str">
        <f t="shared" ca="1" si="0"/>
        <v>FindAssistanceYesOldOverdue</v>
      </c>
    </row>
    <row r="60" spans="1:16" x14ac:dyDescent="0.25">
      <c r="A60" s="28" t="s">
        <v>269</v>
      </c>
      <c r="B60" s="28" t="s">
        <v>261</v>
      </c>
      <c r="C60" s="28" t="s">
        <v>250</v>
      </c>
      <c r="D60" s="28" t="s">
        <v>77</v>
      </c>
      <c r="E60" s="37" t="s">
        <v>13</v>
      </c>
      <c r="F60" s="28" t="s">
        <v>270</v>
      </c>
      <c r="G60" s="37">
        <v>632252599</v>
      </c>
      <c r="H60" s="38">
        <v>42215</v>
      </c>
      <c r="I60" s="37">
        <v>1</v>
      </c>
      <c r="J60" s="39">
        <f t="shared" si="1"/>
        <v>1</v>
      </c>
      <c r="K60" s="39" t="str">
        <f t="shared" si="2"/>
        <v>Old</v>
      </c>
      <c r="L60" s="40">
        <f>DATE("20"&amp;MID(B60,8,2),VLOOKUP(MID(B60,4,3),Months!A:B,2,FALSE),LEFT(I60,2))</f>
        <v>42186</v>
      </c>
      <c r="M60" s="40">
        <f t="shared" si="3"/>
        <v>42231</v>
      </c>
      <c r="N60" s="41" t="str">
        <f t="shared" ca="1" si="4"/>
        <v>Overdue</v>
      </c>
      <c r="P60" s="36" t="str">
        <f t="shared" ca="1" si="0"/>
        <v>FindAssistanceYesOldOverdue</v>
      </c>
    </row>
    <row r="61" spans="1:16" x14ac:dyDescent="0.25">
      <c r="A61" s="28" t="s">
        <v>342</v>
      </c>
      <c r="B61" s="28" t="s">
        <v>343</v>
      </c>
      <c r="C61" s="28" t="s">
        <v>78</v>
      </c>
      <c r="D61" s="28" t="s">
        <v>77</v>
      </c>
      <c r="E61" s="37" t="s">
        <v>13</v>
      </c>
      <c r="F61" s="28" t="s">
        <v>344</v>
      </c>
      <c r="G61" s="37">
        <v>698072876</v>
      </c>
      <c r="H61" s="38">
        <v>42235</v>
      </c>
      <c r="I61" s="37">
        <v>0</v>
      </c>
      <c r="J61" s="39">
        <f t="shared" si="1"/>
        <v>0</v>
      </c>
      <c r="K61" s="39" t="str">
        <f t="shared" si="2"/>
        <v>New</v>
      </c>
      <c r="L61" s="40">
        <f>DATE("20"&amp;MID(B61,8,2),VLOOKUP(MID(B61,4,3),Months!A:B,2,FALSE),LEFT(I61,2))</f>
        <v>42185</v>
      </c>
      <c r="M61" s="40">
        <f t="shared" si="3"/>
        <v>42230</v>
      </c>
      <c r="N61" s="41" t="str">
        <f t="shared" ca="1" si="4"/>
        <v>Overdue</v>
      </c>
      <c r="P61" s="36" t="str">
        <f t="shared" ca="1" si="0"/>
        <v>FindAssistanceYesNewOverdue</v>
      </c>
    </row>
    <row r="62" spans="1:16" x14ac:dyDescent="0.25">
      <c r="A62" s="28" t="s">
        <v>372</v>
      </c>
      <c r="B62" s="28" t="s">
        <v>271</v>
      </c>
      <c r="C62" s="28" t="s">
        <v>371</v>
      </c>
      <c r="D62" s="28" t="s">
        <v>77</v>
      </c>
      <c r="E62" s="37" t="s">
        <v>13</v>
      </c>
      <c r="F62" s="28" t="s">
        <v>373</v>
      </c>
      <c r="G62" s="37">
        <v>744064519</v>
      </c>
      <c r="H62" s="38">
        <v>42272</v>
      </c>
      <c r="I62" s="37">
        <v>0</v>
      </c>
      <c r="J62" s="39">
        <f t="shared" si="1"/>
        <v>0</v>
      </c>
      <c r="K62" s="39" t="str">
        <f t="shared" si="2"/>
        <v>New</v>
      </c>
      <c r="L62" s="40">
        <f>DATE("20"&amp;MID(B62,8,2),VLOOKUP(MID(B62,4,3),Months!A:B,2,FALSE),LEFT(I62,2))</f>
        <v>42185</v>
      </c>
      <c r="M62" s="40">
        <f t="shared" si="3"/>
        <v>42230</v>
      </c>
      <c r="N62" s="41" t="str">
        <f t="shared" ca="1" si="4"/>
        <v>Overdue</v>
      </c>
      <c r="P62" s="36" t="str">
        <f t="shared" ca="1" si="0"/>
        <v>FindAssistanceYesNewOverdue</v>
      </c>
    </row>
    <row r="63" spans="1:16" x14ac:dyDescent="0.25">
      <c r="A63" s="28" t="s">
        <v>275</v>
      </c>
      <c r="B63" s="28" t="s">
        <v>273</v>
      </c>
      <c r="C63" s="28" t="s">
        <v>262</v>
      </c>
      <c r="D63" s="28" t="s">
        <v>77</v>
      </c>
      <c r="E63" s="37" t="s">
        <v>13</v>
      </c>
      <c r="F63" s="28" t="s">
        <v>274</v>
      </c>
      <c r="G63" s="37">
        <v>643625656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FindAssistanceYesOldOverdue</v>
      </c>
    </row>
    <row r="64" spans="1:16" x14ac:dyDescent="0.25">
      <c r="A64" s="28" t="s">
        <v>277</v>
      </c>
      <c r="B64" s="28" t="s">
        <v>273</v>
      </c>
      <c r="C64" s="28" t="s">
        <v>234</v>
      </c>
      <c r="D64" s="28" t="s">
        <v>77</v>
      </c>
      <c r="E64" s="37" t="s">
        <v>13</v>
      </c>
      <c r="F64" s="28" t="s">
        <v>276</v>
      </c>
      <c r="G64" s="37">
        <v>643680986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FindAssistanceYesOldOverdue</v>
      </c>
    </row>
    <row r="65" spans="1:16" x14ac:dyDescent="0.25">
      <c r="A65" s="28" t="s">
        <v>280</v>
      </c>
      <c r="B65" s="28" t="s">
        <v>273</v>
      </c>
      <c r="C65" s="28" t="s">
        <v>278</v>
      </c>
      <c r="D65" s="28" t="s">
        <v>77</v>
      </c>
      <c r="E65" s="37" t="s">
        <v>14</v>
      </c>
      <c r="F65" s="28" t="s">
        <v>279</v>
      </c>
      <c r="G65" s="37">
        <v>643929231</v>
      </c>
      <c r="H65" s="38">
        <v>42215</v>
      </c>
      <c r="I65" s="37">
        <v>1</v>
      </c>
      <c r="J65" s="39">
        <f t="shared" si="1"/>
        <v>1</v>
      </c>
      <c r="K65" s="39" t="str">
        <f t="shared" si="2"/>
        <v>Old</v>
      </c>
      <c r="L65" s="40">
        <f>DATE("20"&amp;MID(B65,8,2),VLOOKUP(MID(B65,4,3),Months!A:B,2,FALSE),LEFT(I65,2))</f>
        <v>42186</v>
      </c>
      <c r="M65" s="40">
        <f t="shared" si="3"/>
        <v>42231</v>
      </c>
      <c r="N65" s="41" t="str">
        <f t="shared" ca="1" si="4"/>
        <v>Overdue</v>
      </c>
      <c r="P65" s="36" t="str">
        <f t="shared" ca="1" si="0"/>
        <v>FindAssistanceNoOldOverdue</v>
      </c>
    </row>
    <row r="66" spans="1:16" x14ac:dyDescent="0.25">
      <c r="A66" s="28" t="s">
        <v>287</v>
      </c>
      <c r="B66" s="28" t="s">
        <v>284</v>
      </c>
      <c r="C66" s="28" t="s">
        <v>285</v>
      </c>
      <c r="D66" s="28" t="s">
        <v>77</v>
      </c>
      <c r="E66" s="37" t="s">
        <v>14</v>
      </c>
      <c r="F66" s="28" t="s">
        <v>286</v>
      </c>
      <c r="G66" s="37">
        <v>644467544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FindAssistanceNoOldOverdue</v>
      </c>
    </row>
    <row r="67" spans="1:16" x14ac:dyDescent="0.25">
      <c r="A67" s="28" t="s">
        <v>292</v>
      </c>
      <c r="B67" s="28" t="s">
        <v>290</v>
      </c>
      <c r="C67" s="28" t="s">
        <v>234</v>
      </c>
      <c r="D67" s="28" t="s">
        <v>77</v>
      </c>
      <c r="E67" s="37" t="s">
        <v>13</v>
      </c>
      <c r="F67" s="28" t="s">
        <v>291</v>
      </c>
      <c r="G67" s="37">
        <v>647156090</v>
      </c>
      <c r="H67" s="38">
        <v>42215</v>
      </c>
      <c r="I67" s="37">
        <v>2</v>
      </c>
      <c r="J67" s="39">
        <f t="shared" ref="J67:J129" si="6">VALUE(I67)</f>
        <v>2</v>
      </c>
      <c r="K67" s="39" t="str">
        <f t="shared" ref="K67:K129" si="7">IF(J67=0,"New","Old")</f>
        <v>Old</v>
      </c>
      <c r="L67" s="40">
        <f>DATE("20"&amp;MID(B67,8,2),VLOOKUP(MID(B67,4,3),Months!A:B,2,FALSE),LEFT(I67,2))</f>
        <v>42187</v>
      </c>
      <c r="M67" s="40">
        <f t="shared" ref="M67:M129" si="8">L67+45</f>
        <v>42232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FindAssistanceYesOldOverdue</v>
      </c>
    </row>
    <row r="68" spans="1:16" x14ac:dyDescent="0.25">
      <c r="A68" s="28" t="s">
        <v>294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293</v>
      </c>
      <c r="G68" s="37">
        <v>647404150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325</v>
      </c>
      <c r="B69" s="28" t="s">
        <v>290</v>
      </c>
      <c r="C69" s="28" t="s">
        <v>326</v>
      </c>
      <c r="D69" s="28" t="s">
        <v>77</v>
      </c>
      <c r="E69" s="37" t="s">
        <v>14</v>
      </c>
      <c r="F69" s="28" t="s">
        <v>327</v>
      </c>
      <c r="G69" s="37">
        <v>656889531</v>
      </c>
      <c r="H69" s="38">
        <v>42216</v>
      </c>
      <c r="I69" s="37">
        <v>0</v>
      </c>
      <c r="J69" s="39">
        <f t="shared" si="6"/>
        <v>0</v>
      </c>
      <c r="K69" s="39" t="str">
        <f t="shared" si="7"/>
        <v>New</v>
      </c>
      <c r="L69" s="40">
        <f>DATE("20"&amp;MID(B69,8,2),VLOOKUP(MID(B69,4,3),Months!A:B,2,FALSE),LEFT(I69,2))</f>
        <v>42185</v>
      </c>
      <c r="M69" s="40">
        <f t="shared" si="8"/>
        <v>42230</v>
      </c>
      <c r="N69" s="41" t="str">
        <f t="shared" ca="1" si="9"/>
        <v>Overdue</v>
      </c>
      <c r="P69" s="36" t="str">
        <f t="shared" ca="1" si="5"/>
        <v>FindAssistanceNoNewOverdue</v>
      </c>
    </row>
    <row r="70" spans="1:16" x14ac:dyDescent="0.25">
      <c r="A70" s="28" t="s">
        <v>296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295</v>
      </c>
      <c r="G70" s="37">
        <v>647442112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298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297</v>
      </c>
      <c r="G71" s="37">
        <v>647538358</v>
      </c>
      <c r="H71" s="38">
        <v>42215</v>
      </c>
      <c r="I71" s="37">
        <v>1</v>
      </c>
      <c r="J71" s="39">
        <f t="shared" si="6"/>
        <v>1</v>
      </c>
      <c r="K71" s="39" t="str">
        <f t="shared" si="7"/>
        <v>Old</v>
      </c>
      <c r="L71" s="40">
        <f>DATE("20"&amp;MID(B71,8,2),VLOOKUP(MID(B71,4,3),Months!A:B,2,FALSE),LEFT(I71,2))</f>
        <v>42186</v>
      </c>
      <c r="M71" s="40">
        <f t="shared" si="8"/>
        <v>42231</v>
      </c>
      <c r="N71" s="41" t="str">
        <f t="shared" ca="1" si="9"/>
        <v>Overdue</v>
      </c>
      <c r="P71" s="36" t="str">
        <f t="shared" ca="1" si="5"/>
        <v>FindAssistanceYesOldOverdue</v>
      </c>
    </row>
    <row r="72" spans="1:16" x14ac:dyDescent="0.25">
      <c r="A72" s="28" t="s">
        <v>300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299</v>
      </c>
      <c r="G72" s="37">
        <v>647876576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328</v>
      </c>
      <c r="B73" s="28" t="s">
        <v>290</v>
      </c>
      <c r="C73" s="28" t="s">
        <v>234</v>
      </c>
      <c r="D73" s="28" t="s">
        <v>77</v>
      </c>
      <c r="E73" s="37" t="s">
        <v>13</v>
      </c>
      <c r="F73" s="28" t="s">
        <v>329</v>
      </c>
      <c r="G73" s="37">
        <v>667276764</v>
      </c>
      <c r="H73" s="38">
        <v>42217</v>
      </c>
      <c r="I73" s="37">
        <v>0</v>
      </c>
      <c r="J73" s="39">
        <f t="shared" si="6"/>
        <v>0</v>
      </c>
      <c r="K73" s="39" t="str">
        <f t="shared" si="7"/>
        <v>New</v>
      </c>
      <c r="L73" s="40">
        <f>DATE("20"&amp;MID(B73,8,2),VLOOKUP(MID(B73,4,3),Months!A:B,2,FALSE),LEFT(I73,2))</f>
        <v>42185</v>
      </c>
      <c r="M73" s="40">
        <f t="shared" si="8"/>
        <v>42230</v>
      </c>
      <c r="N73" s="41" t="str">
        <f t="shared" ca="1" si="9"/>
        <v>Overdue</v>
      </c>
      <c r="P73" s="36" t="str">
        <f t="shared" ca="1" si="5"/>
        <v>FindAssistanceYesNewOverdue</v>
      </c>
    </row>
    <row r="74" spans="1:16" x14ac:dyDescent="0.25">
      <c r="A74" s="28" t="s">
        <v>302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301</v>
      </c>
      <c r="G74" s="37">
        <v>648205363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304</v>
      </c>
      <c r="B75" s="28" t="s">
        <v>290</v>
      </c>
      <c r="C75" s="28" t="s">
        <v>288</v>
      </c>
      <c r="D75" s="28" t="s">
        <v>77</v>
      </c>
      <c r="E75" s="37" t="s">
        <v>13</v>
      </c>
      <c r="F75" s="28" t="s">
        <v>303</v>
      </c>
      <c r="G75" s="37">
        <v>648208801</v>
      </c>
      <c r="H75" s="38">
        <v>42215</v>
      </c>
      <c r="I75" s="37">
        <v>1</v>
      </c>
      <c r="J75" s="39">
        <f t="shared" si="6"/>
        <v>1</v>
      </c>
      <c r="K75" s="39" t="str">
        <f t="shared" si="7"/>
        <v>Old</v>
      </c>
      <c r="L75" s="40">
        <f>DATE("20"&amp;MID(B75,8,2),VLOOKUP(MID(B75,4,3),Months!A:B,2,FALSE),LEFT(I75,2))</f>
        <v>42186</v>
      </c>
      <c r="M75" s="40">
        <f t="shared" si="8"/>
        <v>42231</v>
      </c>
      <c r="N75" s="41" t="str">
        <f t="shared" ca="1" si="9"/>
        <v>Overdue</v>
      </c>
      <c r="P75" s="36" t="str">
        <f t="shared" ca="1" si="5"/>
        <v>FindAssistanceYesOldOverdue</v>
      </c>
    </row>
    <row r="76" spans="1:16" x14ac:dyDescent="0.25">
      <c r="A76" s="28" t="s">
        <v>306</v>
      </c>
      <c r="B76" s="28" t="s">
        <v>290</v>
      </c>
      <c r="C76" s="28" t="s">
        <v>234</v>
      </c>
      <c r="D76" s="28" t="s">
        <v>77</v>
      </c>
      <c r="E76" s="37" t="s">
        <v>13</v>
      </c>
      <c r="F76" s="28" t="s">
        <v>305</v>
      </c>
      <c r="G76" s="37">
        <v>648289456</v>
      </c>
      <c r="H76" s="38">
        <v>42215</v>
      </c>
      <c r="I76" s="37">
        <v>1</v>
      </c>
      <c r="J76" s="39">
        <f t="shared" si="6"/>
        <v>1</v>
      </c>
      <c r="K76" s="39" t="str">
        <f t="shared" si="7"/>
        <v>Old</v>
      </c>
      <c r="L76" s="40">
        <f>DATE("20"&amp;MID(B76,8,2),VLOOKUP(MID(B76,4,3),Months!A:B,2,FALSE),LEFT(I76,2))</f>
        <v>42186</v>
      </c>
      <c r="M76" s="40">
        <f t="shared" si="8"/>
        <v>42231</v>
      </c>
      <c r="N76" s="41" t="str">
        <f t="shared" ca="1" si="9"/>
        <v>Overdue</v>
      </c>
      <c r="P76" s="36" t="str">
        <f t="shared" ca="1" si="5"/>
        <v>FindAssistanceYesOldOverdue</v>
      </c>
    </row>
    <row r="77" spans="1:16" x14ac:dyDescent="0.25">
      <c r="A77" s="28" t="s">
        <v>309</v>
      </c>
      <c r="B77" s="28" t="s">
        <v>307</v>
      </c>
      <c r="C77" s="28" t="s">
        <v>265</v>
      </c>
      <c r="D77" s="28" t="s">
        <v>77</v>
      </c>
      <c r="E77" s="37" t="s">
        <v>13</v>
      </c>
      <c r="F77" s="28" t="s">
        <v>308</v>
      </c>
      <c r="G77" s="37">
        <v>656789311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FindAssistanceYesNewOverdue</v>
      </c>
    </row>
    <row r="78" spans="1:16" x14ac:dyDescent="0.25">
      <c r="A78" s="28" t="s">
        <v>312</v>
      </c>
      <c r="B78" s="28" t="s">
        <v>307</v>
      </c>
      <c r="C78" s="28" t="s">
        <v>310</v>
      </c>
      <c r="D78" s="28" t="s">
        <v>77</v>
      </c>
      <c r="E78" s="37" t="s">
        <v>14</v>
      </c>
      <c r="F78" s="28" t="s">
        <v>311</v>
      </c>
      <c r="G78" s="37">
        <v>656889445</v>
      </c>
      <c r="H78" s="38">
        <v>42216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42185</v>
      </c>
      <c r="M78" s="40">
        <f t="shared" si="8"/>
        <v>42230</v>
      </c>
      <c r="N78" s="41" t="str">
        <f t="shared" ca="1" si="9"/>
        <v>Overdue</v>
      </c>
      <c r="P78" s="36" t="str">
        <f t="shared" ca="1" si="5"/>
        <v>FindAssistanceNoNewOverdue</v>
      </c>
    </row>
    <row r="79" spans="1:16" x14ac:dyDescent="0.25">
      <c r="A79" s="28" t="s">
        <v>314</v>
      </c>
      <c r="B79" s="28" t="s">
        <v>307</v>
      </c>
      <c r="C79" s="28" t="s">
        <v>310</v>
      </c>
      <c r="D79" s="28" t="s">
        <v>77</v>
      </c>
      <c r="E79" s="37" t="s">
        <v>14</v>
      </c>
      <c r="F79" s="28" t="s">
        <v>313</v>
      </c>
      <c r="G79" s="37">
        <v>656976262</v>
      </c>
      <c r="H79" s="38">
        <v>42216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42185</v>
      </c>
      <c r="M79" s="40">
        <f t="shared" si="8"/>
        <v>42230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317</v>
      </c>
      <c r="B80" s="28" t="s">
        <v>315</v>
      </c>
      <c r="C80" s="28" t="s">
        <v>289</v>
      </c>
      <c r="D80" s="28" t="s">
        <v>77</v>
      </c>
      <c r="E80" s="37" t="s">
        <v>13</v>
      </c>
      <c r="F80" s="28" t="s">
        <v>316</v>
      </c>
      <c r="G80" s="37">
        <v>666635132</v>
      </c>
      <c r="H80" s="38">
        <v>42217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FindAssistanceYesNewOverdue</v>
      </c>
    </row>
    <row r="81" spans="1:16" x14ac:dyDescent="0.25">
      <c r="A81" s="28" t="s">
        <v>321</v>
      </c>
      <c r="B81" s="28" t="s">
        <v>318</v>
      </c>
      <c r="C81" s="28" t="s">
        <v>319</v>
      </c>
      <c r="D81" s="28" t="s">
        <v>77</v>
      </c>
      <c r="E81" s="37" t="s">
        <v>14</v>
      </c>
      <c r="F81" s="28" t="s">
        <v>320</v>
      </c>
      <c r="G81" s="37">
        <v>667897828</v>
      </c>
      <c r="H81" s="38">
        <v>42219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FindAssistanceNoNewOverdue</v>
      </c>
    </row>
    <row r="82" spans="1:16" x14ac:dyDescent="0.25">
      <c r="A82" s="28" t="s">
        <v>324</v>
      </c>
      <c r="B82" s="28" t="s">
        <v>318</v>
      </c>
      <c r="C82" s="28" t="s">
        <v>322</v>
      </c>
      <c r="D82" s="28" t="s">
        <v>77</v>
      </c>
      <c r="E82" s="37" t="s">
        <v>14</v>
      </c>
      <c r="F82" s="28" t="s">
        <v>323</v>
      </c>
      <c r="G82" s="37">
        <v>668631249</v>
      </c>
      <c r="H82" s="38">
        <v>42219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FindAssistanceNoNewOverdue</v>
      </c>
    </row>
    <row r="83" spans="1:16" x14ac:dyDescent="0.25">
      <c r="A83" s="28" t="s">
        <v>333</v>
      </c>
      <c r="B83" s="28" t="s">
        <v>331</v>
      </c>
      <c r="C83" s="28" t="s">
        <v>262</v>
      </c>
      <c r="D83" s="28" t="s">
        <v>77</v>
      </c>
      <c r="E83" s="37" t="s">
        <v>13</v>
      </c>
      <c r="F83" s="28" t="s">
        <v>332</v>
      </c>
      <c r="G83" s="37">
        <v>686722206</v>
      </c>
      <c r="H83" s="38">
        <v>42229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336</v>
      </c>
      <c r="B84" s="28" t="s">
        <v>334</v>
      </c>
      <c r="C84" s="28" t="s">
        <v>330</v>
      </c>
      <c r="D84" s="28" t="s">
        <v>77</v>
      </c>
      <c r="E84" s="37" t="s">
        <v>13</v>
      </c>
      <c r="F84" s="28" t="s">
        <v>335</v>
      </c>
      <c r="G84" s="37">
        <v>692895896</v>
      </c>
      <c r="H84" s="38">
        <v>42233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FindAssistanceYesNewOverdue</v>
      </c>
    </row>
    <row r="85" spans="1:16" x14ac:dyDescent="0.25">
      <c r="A85" s="28" t="s">
        <v>341</v>
      </c>
      <c r="B85" s="28" t="s">
        <v>339</v>
      </c>
      <c r="C85" s="28" t="s">
        <v>338</v>
      </c>
      <c r="D85" s="28" t="s">
        <v>77</v>
      </c>
      <c r="E85" s="37" t="s">
        <v>13</v>
      </c>
      <c r="F85" s="28" t="s">
        <v>340</v>
      </c>
      <c r="G85" s="37">
        <v>699112013</v>
      </c>
      <c r="H85" s="38">
        <v>42236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348</v>
      </c>
      <c r="B86" s="28" t="s">
        <v>345</v>
      </c>
      <c r="C86" s="28" t="s">
        <v>346</v>
      </c>
      <c r="D86" s="28" t="s">
        <v>77</v>
      </c>
      <c r="E86" s="37" t="s">
        <v>14</v>
      </c>
      <c r="F86" s="28" t="s">
        <v>347</v>
      </c>
      <c r="G86" s="37">
        <v>703167189</v>
      </c>
      <c r="H86" s="38">
        <v>42238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351</v>
      </c>
      <c r="B87" s="28" t="s">
        <v>349</v>
      </c>
      <c r="C87" s="28" t="s">
        <v>337</v>
      </c>
      <c r="D87" s="28" t="s">
        <v>77</v>
      </c>
      <c r="E87" s="37" t="s">
        <v>13</v>
      </c>
      <c r="F87" s="28" t="s">
        <v>350</v>
      </c>
      <c r="G87" s="37">
        <v>705124099</v>
      </c>
      <c r="H87" s="38">
        <v>42241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FindAssistanceYesNewOverdue</v>
      </c>
    </row>
    <row r="88" spans="1:16" x14ac:dyDescent="0.25">
      <c r="A88" s="28" t="s">
        <v>363</v>
      </c>
      <c r="B88" s="28" t="s">
        <v>364</v>
      </c>
      <c r="C88" s="28" t="s">
        <v>365</v>
      </c>
      <c r="D88" s="28" t="s">
        <v>77</v>
      </c>
      <c r="E88" s="37" t="s">
        <v>14</v>
      </c>
      <c r="F88" s="28" t="s">
        <v>366</v>
      </c>
      <c r="G88" s="37">
        <v>730598735</v>
      </c>
      <c r="H88" s="38">
        <v>42257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42216</v>
      </c>
      <c r="M88" s="40">
        <f t="shared" si="8"/>
        <v>42261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367</v>
      </c>
      <c r="B89" s="28" t="s">
        <v>368</v>
      </c>
      <c r="C89" s="28" t="s">
        <v>369</v>
      </c>
      <c r="D89" s="28" t="s">
        <v>77</v>
      </c>
      <c r="E89" s="37" t="s">
        <v>14</v>
      </c>
      <c r="F89" s="28" t="s">
        <v>370</v>
      </c>
      <c r="G89" s="37">
        <v>735073535</v>
      </c>
      <c r="H89" s="38">
        <v>42262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42216</v>
      </c>
      <c r="M89" s="40">
        <f t="shared" si="8"/>
        <v>42261</v>
      </c>
      <c r="N89" s="41" t="str">
        <f t="shared" ca="1" si="9"/>
        <v>Overdue</v>
      </c>
      <c r="P89" s="36" t="str">
        <f t="shared" ca="1" si="5"/>
        <v>FindAssistanceNoNewOverdue</v>
      </c>
    </row>
    <row r="90" spans="1:16" x14ac:dyDescent="0.25">
      <c r="A90" s="28" t="s">
        <v>355</v>
      </c>
      <c r="B90" s="28" t="s">
        <v>352</v>
      </c>
      <c r="C90" s="28" t="s">
        <v>353</v>
      </c>
      <c r="D90" s="28" t="s">
        <v>77</v>
      </c>
      <c r="E90" s="37" t="s">
        <v>14</v>
      </c>
      <c r="F90" s="28" t="s">
        <v>354</v>
      </c>
      <c r="G90" s="37">
        <v>723420781</v>
      </c>
      <c r="H90" s="38">
        <v>42250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FindAssistanceNoNewOverdue</v>
      </c>
    </row>
    <row r="91" spans="1:16" x14ac:dyDescent="0.25">
      <c r="A91" s="28" t="s">
        <v>395</v>
      </c>
      <c r="B91" s="28" t="s">
        <v>396</v>
      </c>
      <c r="C91" s="28" t="s">
        <v>78</v>
      </c>
      <c r="D91" s="28" t="s">
        <v>77</v>
      </c>
      <c r="E91" s="37" t="s">
        <v>13</v>
      </c>
      <c r="F91" s="28" t="s">
        <v>397</v>
      </c>
      <c r="G91" s="37">
        <v>774616851</v>
      </c>
      <c r="H91" s="38">
        <v>42293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359</v>
      </c>
      <c r="B92" s="28" t="s">
        <v>357</v>
      </c>
      <c r="C92" s="28" t="s">
        <v>356</v>
      </c>
      <c r="D92" s="28" t="s">
        <v>77</v>
      </c>
      <c r="E92" s="37" t="s">
        <v>13</v>
      </c>
      <c r="F92" s="28" t="s">
        <v>358</v>
      </c>
      <c r="G92" s="37">
        <v>728452719</v>
      </c>
      <c r="H92" s="38">
        <v>42256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FindAssistanceYesNewOverdue</v>
      </c>
    </row>
    <row r="93" spans="1:16" x14ac:dyDescent="0.25">
      <c r="A93" s="28" t="s">
        <v>362</v>
      </c>
      <c r="B93" s="28" t="s">
        <v>360</v>
      </c>
      <c r="C93" s="28" t="s">
        <v>136</v>
      </c>
      <c r="D93" s="28" t="s">
        <v>77</v>
      </c>
      <c r="E93" s="37" t="s">
        <v>13</v>
      </c>
      <c r="F93" s="28" t="s">
        <v>361</v>
      </c>
      <c r="G93" s="37">
        <v>729311654</v>
      </c>
      <c r="H93" s="38">
        <v>42257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42247</v>
      </c>
      <c r="M93" s="40">
        <f t="shared" si="8"/>
        <v>42292</v>
      </c>
      <c r="N93" s="41" t="str">
        <f t="shared" ca="1" si="9"/>
        <v>Overdue</v>
      </c>
      <c r="P93" s="36" t="str">
        <f t="shared" ca="1" si="5"/>
        <v>FindAssistanceYesNewOverdue</v>
      </c>
    </row>
    <row r="94" spans="1:16" x14ac:dyDescent="0.25">
      <c r="A94" s="28" t="s">
        <v>377</v>
      </c>
      <c r="B94" s="28" t="s">
        <v>374</v>
      </c>
      <c r="C94" s="28" t="s">
        <v>375</v>
      </c>
      <c r="D94" s="28" t="s">
        <v>77</v>
      </c>
      <c r="E94" s="37" t="s">
        <v>14</v>
      </c>
      <c r="F94" s="28" t="s">
        <v>376</v>
      </c>
      <c r="G94" s="37">
        <v>746627927</v>
      </c>
      <c r="H94" s="38">
        <v>42275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42247</v>
      </c>
      <c r="M94" s="40">
        <f t="shared" si="8"/>
        <v>42292</v>
      </c>
      <c r="N94" s="41" t="str">
        <f t="shared" ca="1" si="9"/>
        <v>Overdue</v>
      </c>
      <c r="P94" s="36" t="str">
        <f t="shared" ca="1" si="5"/>
        <v>FindAssistanceNoNewOverdue</v>
      </c>
    </row>
    <row r="95" spans="1:16" x14ac:dyDescent="0.25">
      <c r="A95" s="28" t="s">
        <v>420</v>
      </c>
      <c r="B95" s="28" t="s">
        <v>421</v>
      </c>
      <c r="C95" s="28" t="s">
        <v>422</v>
      </c>
      <c r="D95" s="28" t="s">
        <v>77</v>
      </c>
      <c r="E95" s="37" t="s">
        <v>14</v>
      </c>
      <c r="F95" s="28" t="s">
        <v>423</v>
      </c>
      <c r="G95" s="37">
        <v>782297273</v>
      </c>
      <c r="H95" s="38">
        <v>42299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Overdue</v>
      </c>
      <c r="P95" s="36" t="str">
        <f t="shared" ca="1" si="5"/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78</v>
      </c>
      <c r="D96" s="28" t="s">
        <v>77</v>
      </c>
      <c r="E96" s="37" t="s">
        <v>13</v>
      </c>
      <c r="F96" s="28" t="s">
        <v>386</v>
      </c>
      <c r="G96" s="37">
        <v>766876691</v>
      </c>
      <c r="H96" s="38">
        <v>42285</v>
      </c>
      <c r="I96" s="37">
        <v>0</v>
      </c>
      <c r="J96" s="39">
        <f t="shared" si="6"/>
        <v>0</v>
      </c>
      <c r="K96" s="39" t="str">
        <f t="shared" si="7"/>
        <v>New</v>
      </c>
      <c r="L96" s="40">
        <f>DATE("20"&amp;MID(B96,8,2),VLOOKUP(MID(B96,4,3),Months!A:B,2,FALSE),LEFT(I96,2))</f>
        <v>42277</v>
      </c>
      <c r="M96" s="40">
        <f t="shared" si="8"/>
        <v>42322</v>
      </c>
      <c r="N96" s="41" t="str">
        <f t="shared" ca="1" si="9"/>
        <v>Overdue</v>
      </c>
      <c r="P96" s="36" t="str">
        <f t="shared" ca="1" si="5"/>
        <v>FindAssistanceYesNewOverdue</v>
      </c>
    </row>
    <row r="97" spans="1:16" x14ac:dyDescent="0.25">
      <c r="A97" s="28" t="s">
        <v>784</v>
      </c>
      <c r="B97" s="28" t="s">
        <v>785</v>
      </c>
      <c r="C97" s="28" t="s">
        <v>337</v>
      </c>
      <c r="D97" s="28" t="s">
        <v>77</v>
      </c>
      <c r="E97" s="37" t="s">
        <v>13</v>
      </c>
      <c r="F97" s="28" t="s">
        <v>786</v>
      </c>
      <c r="G97" s="37">
        <v>854497587</v>
      </c>
      <c r="H97" s="38">
        <v>42341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Overdue</v>
      </c>
      <c r="P97" s="36" t="str">
        <f t="shared" ca="1" si="5"/>
        <v>FindAssistanceYesNewOverdue</v>
      </c>
    </row>
    <row r="98" spans="1:16" x14ac:dyDescent="0.25">
      <c r="A98" s="28" t="s">
        <v>398</v>
      </c>
      <c r="B98" s="28" t="s">
        <v>392</v>
      </c>
      <c r="C98" s="28" t="s">
        <v>399</v>
      </c>
      <c r="D98" s="28" t="s">
        <v>394</v>
      </c>
      <c r="E98" s="37" t="s">
        <v>14</v>
      </c>
      <c r="F98" s="28" t="s">
        <v>400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Overdue</v>
      </c>
      <c r="P98" s="36" t="str">
        <f t="shared" ca="1" si="5"/>
        <v>RenewalFormNoOldOverdue</v>
      </c>
    </row>
    <row r="99" spans="1:16" x14ac:dyDescent="0.25">
      <c r="A99" s="28" t="s">
        <v>787</v>
      </c>
      <c r="B99" s="28" t="s">
        <v>392</v>
      </c>
      <c r="C99" s="28" t="s">
        <v>788</v>
      </c>
      <c r="D99" s="28" t="s">
        <v>77</v>
      </c>
      <c r="E99" s="37" t="s">
        <v>13</v>
      </c>
      <c r="F99" s="28" t="s">
        <v>789</v>
      </c>
      <c r="G99" s="37">
        <v>807158873</v>
      </c>
      <c r="H99" s="38">
        <v>42312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Overdue</v>
      </c>
      <c r="P99" s="36" t="str">
        <f t="shared" ca="1" si="5"/>
        <v>FindAssistanceYesNewOverdue</v>
      </c>
    </row>
    <row r="100" spans="1:16" x14ac:dyDescent="0.25">
      <c r="A100" s="28" t="s">
        <v>403</v>
      </c>
      <c r="B100" s="28" t="s">
        <v>401</v>
      </c>
      <c r="C100" s="28" t="s">
        <v>337</v>
      </c>
      <c r="D100" s="28" t="s">
        <v>77</v>
      </c>
      <c r="E100" s="37" t="s">
        <v>13</v>
      </c>
      <c r="F100" s="28" t="s">
        <v>402</v>
      </c>
      <c r="G100" s="37">
        <v>776998977</v>
      </c>
      <c r="H100" s="38">
        <v>42341</v>
      </c>
      <c r="I100" s="37">
        <v>3</v>
      </c>
      <c r="J100" s="39">
        <f t="shared" si="6"/>
        <v>3</v>
      </c>
      <c r="K100" s="39" t="str">
        <f t="shared" si="7"/>
        <v>Old</v>
      </c>
      <c r="L100" s="40">
        <f>DATE("20"&amp;MID(B100,8,2),VLOOKUP(MID(B100,4,3),Months!A:B,2,FALSE),LEFT(I100,2))</f>
        <v>42280</v>
      </c>
      <c r="M100" s="40">
        <f t="shared" si="8"/>
        <v>42325</v>
      </c>
      <c r="N100" s="41" t="str">
        <f t="shared" ca="1" si="9"/>
        <v>Overdue</v>
      </c>
      <c r="P100" s="36" t="str">
        <f t="shared" ca="1" si="5"/>
        <v>FindAssistanceYesOldOverdue</v>
      </c>
    </row>
    <row r="101" spans="1:16" x14ac:dyDescent="0.25">
      <c r="A101" s="28" t="s">
        <v>406</v>
      </c>
      <c r="B101" s="28" t="s">
        <v>401</v>
      </c>
      <c r="C101" s="28" t="s">
        <v>404</v>
      </c>
      <c r="D101" s="28" t="s">
        <v>394</v>
      </c>
      <c r="E101" s="37" t="s">
        <v>14</v>
      </c>
      <c r="F101" s="28" t="s">
        <v>405</v>
      </c>
      <c r="G101" s="37">
        <v>777667038</v>
      </c>
      <c r="H101" s="38">
        <v>42300</v>
      </c>
      <c r="I101" s="37">
        <v>2</v>
      </c>
      <c r="J101" s="39">
        <f t="shared" si="6"/>
        <v>2</v>
      </c>
      <c r="K101" s="39" t="str">
        <f t="shared" si="7"/>
        <v>Old</v>
      </c>
      <c r="L101" s="40">
        <f>DATE("20"&amp;MID(B101,8,2),VLOOKUP(MID(B101,4,3),Months!A:B,2,FALSE),LEFT(I101,2))</f>
        <v>42279</v>
      </c>
      <c r="M101" s="40">
        <f t="shared" si="8"/>
        <v>42324</v>
      </c>
      <c r="N101" s="41" t="str">
        <f t="shared" ca="1" si="9"/>
        <v>Overdue</v>
      </c>
      <c r="P101" s="36" t="str">
        <f t="shared" ca="1" si="5"/>
        <v>RenewalFormNoOldOverdue</v>
      </c>
    </row>
    <row r="102" spans="1:16" x14ac:dyDescent="0.25">
      <c r="A102" s="28" t="s">
        <v>410</v>
      </c>
      <c r="B102" s="28" t="s">
        <v>411</v>
      </c>
      <c r="C102" s="28" t="s">
        <v>393</v>
      </c>
      <c r="D102" s="28" t="s">
        <v>77</v>
      </c>
      <c r="E102" s="37" t="s">
        <v>13</v>
      </c>
      <c r="F102" s="28" t="s">
        <v>412</v>
      </c>
      <c r="G102" s="37">
        <v>777993323</v>
      </c>
      <c r="H102" s="38">
        <v>42300</v>
      </c>
      <c r="I102" s="37">
        <v>1</v>
      </c>
      <c r="J102" s="39">
        <f t="shared" si="6"/>
        <v>1</v>
      </c>
      <c r="K102" s="39" t="str">
        <f t="shared" si="7"/>
        <v>Old</v>
      </c>
      <c r="L102" s="40">
        <f>DATE("20"&amp;MID(B102,8,2),VLOOKUP(MID(B102,4,3),Months!A:B,2,FALSE),LEFT(I102,2))</f>
        <v>42278</v>
      </c>
      <c r="M102" s="40">
        <f t="shared" si="8"/>
        <v>42323</v>
      </c>
      <c r="N102" s="41" t="str">
        <f t="shared" ca="1" si="9"/>
        <v>Overdue</v>
      </c>
      <c r="P102" s="36" t="str">
        <f t="shared" ca="1" si="5"/>
        <v>FindAssistanceYesOldOverdue</v>
      </c>
    </row>
    <row r="103" spans="1:16" x14ac:dyDescent="0.25">
      <c r="A103" s="28" t="s">
        <v>428</v>
      </c>
      <c r="B103" s="28" t="s">
        <v>411</v>
      </c>
      <c r="C103" s="28" t="s">
        <v>393</v>
      </c>
      <c r="D103" s="28" t="s">
        <v>77</v>
      </c>
      <c r="E103" s="37" t="s">
        <v>13</v>
      </c>
      <c r="F103" s="28" t="s">
        <v>429</v>
      </c>
      <c r="G103" s="37">
        <v>796462021</v>
      </c>
      <c r="H103" s="38">
        <v>42305</v>
      </c>
      <c r="I103" s="37">
        <v>0</v>
      </c>
      <c r="J103" s="39">
        <f t="shared" si="6"/>
        <v>0</v>
      </c>
      <c r="K103" s="39" t="str">
        <f t="shared" si="7"/>
        <v>New</v>
      </c>
      <c r="L103" s="40">
        <f>DATE("20"&amp;MID(B103,8,2),VLOOKUP(MID(B103,4,3),Months!A:B,2,FALSE),LEFT(I103,2))</f>
        <v>42277</v>
      </c>
      <c r="M103" s="40">
        <f t="shared" si="8"/>
        <v>42322</v>
      </c>
      <c r="N103" s="41" t="str">
        <f t="shared" ca="1" si="9"/>
        <v>Overdue</v>
      </c>
      <c r="P103" s="36" t="str">
        <f t="shared" ca="1" si="5"/>
        <v>FindAssistanceYesNewOverdue</v>
      </c>
    </row>
    <row r="104" spans="1:16" x14ac:dyDescent="0.25">
      <c r="A104" s="28" t="s">
        <v>413</v>
      </c>
      <c r="B104" s="28" t="s">
        <v>414</v>
      </c>
      <c r="C104" s="28" t="s">
        <v>415</v>
      </c>
      <c r="D104" s="28" t="s">
        <v>77</v>
      </c>
      <c r="E104" s="37" t="s">
        <v>14</v>
      </c>
      <c r="F104" s="28" t="s">
        <v>416</v>
      </c>
      <c r="G104" s="37">
        <v>780832187</v>
      </c>
      <c r="H104" s="38">
        <v>42298</v>
      </c>
      <c r="I104" s="37">
        <v>0</v>
      </c>
      <c r="J104" s="39">
        <f t="shared" si="6"/>
        <v>0</v>
      </c>
      <c r="K104" s="39" t="str">
        <f t="shared" si="7"/>
        <v>New</v>
      </c>
      <c r="L104" s="40">
        <f>DATE("20"&amp;MID(B104,8,2),VLOOKUP(MID(B104,4,3),Months!A:B,2,FALSE),LEFT(I104,2))</f>
        <v>42277</v>
      </c>
      <c r="M104" s="40">
        <f t="shared" si="8"/>
        <v>42322</v>
      </c>
      <c r="N104" s="41" t="str">
        <f t="shared" ca="1" si="9"/>
        <v>Overdue</v>
      </c>
      <c r="P104" s="36" t="str">
        <f t="shared" ca="1" si="5"/>
        <v>FindAssistanceNoNewOverdue</v>
      </c>
    </row>
    <row r="105" spans="1:16" x14ac:dyDescent="0.25">
      <c r="A105" s="28" t="s">
        <v>431</v>
      </c>
      <c r="B105" s="28" t="s">
        <v>430</v>
      </c>
      <c r="C105" s="28" t="s">
        <v>337</v>
      </c>
      <c r="D105" s="28" t="s">
        <v>77</v>
      </c>
      <c r="E105" s="37" t="s">
        <v>13</v>
      </c>
      <c r="F105" s="28" t="s">
        <v>432</v>
      </c>
      <c r="G105" s="37">
        <v>791972927</v>
      </c>
      <c r="H105" s="38">
        <v>42306</v>
      </c>
      <c r="I105" s="37">
        <v>1</v>
      </c>
      <c r="J105" s="39">
        <f t="shared" si="6"/>
        <v>1</v>
      </c>
      <c r="K105" s="39" t="str">
        <f t="shared" si="7"/>
        <v>Old</v>
      </c>
      <c r="L105" s="40">
        <f>DATE("20"&amp;MID(B105,8,2),VLOOKUP(MID(B105,4,3),Months!A:B,2,FALSE),LEFT(I105,2))</f>
        <v>42278</v>
      </c>
      <c r="M105" s="40">
        <f t="shared" si="8"/>
        <v>42323</v>
      </c>
      <c r="N105" s="41" t="str">
        <f t="shared" ca="1" si="9"/>
        <v>Overdue</v>
      </c>
      <c r="P105" s="36" t="str">
        <f t="shared" ca="1" si="5"/>
        <v>FindAssistanceYesOldOverdue</v>
      </c>
    </row>
    <row r="106" spans="1:16" x14ac:dyDescent="0.25">
      <c r="A106" s="28" t="s">
        <v>433</v>
      </c>
      <c r="B106" s="28" t="s">
        <v>434</v>
      </c>
      <c r="C106" s="28" t="s">
        <v>337</v>
      </c>
      <c r="D106" s="28" t="s">
        <v>77</v>
      </c>
      <c r="E106" s="37" t="s">
        <v>13</v>
      </c>
      <c r="F106" s="28" t="s">
        <v>435</v>
      </c>
      <c r="G106" s="37">
        <v>797684404</v>
      </c>
      <c r="H106" s="38">
        <v>42306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Overdue</v>
      </c>
      <c r="P106" s="36" t="str">
        <f t="shared" ca="1" si="5"/>
        <v>FindAssistanceYesNewOverdue</v>
      </c>
    </row>
    <row r="107" spans="1:16" x14ac:dyDescent="0.25">
      <c r="A107" s="28" t="s">
        <v>427</v>
      </c>
      <c r="B107" s="28" t="s">
        <v>424</v>
      </c>
      <c r="C107" s="28" t="s">
        <v>425</v>
      </c>
      <c r="D107" s="28" t="s">
        <v>77</v>
      </c>
      <c r="E107" s="37" t="s">
        <v>14</v>
      </c>
      <c r="F107" s="28" t="s">
        <v>426</v>
      </c>
      <c r="G107" s="37">
        <v>800694911</v>
      </c>
      <c r="H107" s="38">
        <v>42307</v>
      </c>
      <c r="I107" s="37">
        <v>0</v>
      </c>
      <c r="J107" s="39">
        <f t="shared" si="6"/>
        <v>0</v>
      </c>
      <c r="K107" s="39" t="str">
        <f t="shared" si="7"/>
        <v>New</v>
      </c>
      <c r="L107" s="40">
        <f>DATE("20"&amp;MID(B107,8,2),VLOOKUP(MID(B107,4,3),Months!A:B,2,FALSE),LEFT(I107,2))</f>
        <v>42277</v>
      </c>
      <c r="M107" s="40">
        <f t="shared" si="8"/>
        <v>42322</v>
      </c>
      <c r="N107" s="41" t="str">
        <f t="shared" ca="1" si="9"/>
        <v>Overdue</v>
      </c>
      <c r="P107" s="36" t="str">
        <f t="shared" ca="1" si="5"/>
        <v>FindAssistanceNoNewOverdue</v>
      </c>
    </row>
    <row r="108" spans="1:16" x14ac:dyDescent="0.25">
      <c r="A108" s="28" t="s">
        <v>439</v>
      </c>
      <c r="B108" s="28" t="s">
        <v>436</v>
      </c>
      <c r="C108" s="28" t="s">
        <v>437</v>
      </c>
      <c r="D108" s="28" t="s">
        <v>394</v>
      </c>
      <c r="E108" s="37" t="s">
        <v>14</v>
      </c>
      <c r="F108" s="28" t="s">
        <v>438</v>
      </c>
      <c r="G108" s="37">
        <v>802735470</v>
      </c>
      <c r="H108" s="38">
        <v>42310</v>
      </c>
      <c r="I108" s="37">
        <v>0</v>
      </c>
      <c r="J108" s="39">
        <f t="shared" si="6"/>
        <v>0</v>
      </c>
      <c r="K108" s="39" t="str">
        <f t="shared" si="7"/>
        <v>New</v>
      </c>
      <c r="L108" s="40">
        <f>DATE("20"&amp;MID(B108,8,2),VLOOKUP(MID(B108,4,3),Months!A:B,2,FALSE),LEFT(I108,2))</f>
        <v>42308</v>
      </c>
      <c r="M108" s="40">
        <f t="shared" si="8"/>
        <v>42353</v>
      </c>
      <c r="N108" s="41" t="str">
        <f t="shared" ca="1" si="9"/>
        <v>Approaching</v>
      </c>
      <c r="P108" s="36" t="str">
        <f t="shared" ca="1" si="5"/>
        <v>RenewalFormNoNewApproaching</v>
      </c>
    </row>
    <row r="109" spans="1:16" x14ac:dyDescent="0.25">
      <c r="A109" s="28" t="s">
        <v>790</v>
      </c>
      <c r="B109" s="28" t="s">
        <v>791</v>
      </c>
      <c r="C109" s="28" t="s">
        <v>792</v>
      </c>
      <c r="D109" s="28" t="s">
        <v>77</v>
      </c>
      <c r="E109" s="37" t="s">
        <v>13</v>
      </c>
      <c r="F109" s="28" t="s">
        <v>793</v>
      </c>
      <c r="G109" s="37">
        <v>807394661</v>
      </c>
      <c r="H109" s="38">
        <v>42312</v>
      </c>
      <c r="I109" s="37">
        <v>0</v>
      </c>
      <c r="J109" s="39">
        <f t="shared" si="6"/>
        <v>0</v>
      </c>
      <c r="K109" s="39" t="str">
        <f t="shared" si="7"/>
        <v>New</v>
      </c>
      <c r="L109" s="40">
        <f>DATE("20"&amp;MID(B109,8,2),VLOOKUP(MID(B109,4,3),Months!A:B,2,FALSE),LEFT(I109,2))</f>
        <v>42308</v>
      </c>
      <c r="M109" s="40">
        <f t="shared" si="8"/>
        <v>42353</v>
      </c>
      <c r="N109" s="41" t="str">
        <f t="shared" ca="1" si="9"/>
        <v>Approaching</v>
      </c>
      <c r="P109" s="36" t="str">
        <f t="shared" ca="1" si="5"/>
        <v>FindAssistanceYesNewApproaching</v>
      </c>
    </row>
    <row r="110" spans="1:16" x14ac:dyDescent="0.25">
      <c r="A110" s="28" t="s">
        <v>794</v>
      </c>
      <c r="B110" s="28" t="s">
        <v>791</v>
      </c>
      <c r="C110" s="28" t="s">
        <v>795</v>
      </c>
      <c r="D110" s="28" t="s">
        <v>394</v>
      </c>
      <c r="E110" s="37" t="s">
        <v>14</v>
      </c>
      <c r="F110" s="28" t="s">
        <v>796</v>
      </c>
      <c r="G110" s="37">
        <v>807961704</v>
      </c>
      <c r="H110" s="38">
        <v>42312</v>
      </c>
      <c r="I110" s="37">
        <v>0</v>
      </c>
      <c r="J110" s="39">
        <f t="shared" si="6"/>
        <v>0</v>
      </c>
      <c r="K110" s="39" t="str">
        <f t="shared" si="7"/>
        <v>New</v>
      </c>
      <c r="L110" s="40">
        <f>DATE("20"&amp;MID(B110,8,2),VLOOKUP(MID(B110,4,3),Months!A:B,2,FALSE),LEFT(I110,2))</f>
        <v>42308</v>
      </c>
      <c r="M110" s="40">
        <f t="shared" si="8"/>
        <v>42353</v>
      </c>
      <c r="N110" s="41" t="str">
        <f t="shared" ca="1" si="9"/>
        <v>Approaching</v>
      </c>
      <c r="P110" s="36" t="str">
        <f t="shared" ca="1" si="5"/>
        <v>RenewalFormNoNewApproaching</v>
      </c>
    </row>
    <row r="111" spans="1:16" x14ac:dyDescent="0.25">
      <c r="A111" s="28" t="s">
        <v>797</v>
      </c>
      <c r="B111" s="28" t="s">
        <v>798</v>
      </c>
      <c r="C111" s="28" t="s">
        <v>446</v>
      </c>
      <c r="D111" s="28" t="s">
        <v>77</v>
      </c>
      <c r="E111" s="37" t="s">
        <v>13</v>
      </c>
      <c r="F111" s="28" t="s">
        <v>799</v>
      </c>
      <c r="G111" s="37">
        <v>834038708</v>
      </c>
      <c r="H111" s="38">
        <v>42324</v>
      </c>
      <c r="I111" s="37">
        <v>0</v>
      </c>
      <c r="J111" s="39">
        <f t="shared" si="6"/>
        <v>0</v>
      </c>
      <c r="K111" s="39" t="str">
        <f t="shared" si="7"/>
        <v>New</v>
      </c>
      <c r="L111" s="40">
        <f>DATE("20"&amp;MID(B111,8,2),VLOOKUP(MID(B111,4,3),Months!A:B,2,FALSE),LEFT(I111,2))</f>
        <v>42308</v>
      </c>
      <c r="M111" s="40">
        <f t="shared" si="8"/>
        <v>42353</v>
      </c>
      <c r="N111" s="41" t="str">
        <f t="shared" ca="1" si="9"/>
        <v>Approaching</v>
      </c>
      <c r="P111" s="36" t="str">
        <f t="shared" ca="1" si="5"/>
        <v>FindAssistanceYesNewApproaching</v>
      </c>
    </row>
    <row r="112" spans="1:16" x14ac:dyDescent="0.25">
      <c r="A112" s="28" t="s">
        <v>800</v>
      </c>
      <c r="B112" s="28" t="s">
        <v>801</v>
      </c>
      <c r="C112" s="28" t="s">
        <v>255</v>
      </c>
      <c r="D112" s="28" t="s">
        <v>77</v>
      </c>
      <c r="E112" s="37" t="s">
        <v>13</v>
      </c>
      <c r="F112" s="28" t="s">
        <v>802</v>
      </c>
      <c r="G112" s="37">
        <v>841536014</v>
      </c>
      <c r="H112" s="38">
        <v>42328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42308</v>
      </c>
      <c r="M112" s="40">
        <f t="shared" si="8"/>
        <v>42353</v>
      </c>
      <c r="N112" s="41" t="str">
        <f t="shared" ca="1" si="9"/>
        <v>Approaching</v>
      </c>
      <c r="P112" s="36" t="str">
        <f t="shared" ca="1" si="5"/>
        <v>FindAssistanceYesNewApproaching</v>
      </c>
    </row>
    <row r="113" spans="1:16" x14ac:dyDescent="0.25">
      <c r="A113" s="28" t="s">
        <v>803</v>
      </c>
      <c r="B113" s="28" t="s">
        <v>804</v>
      </c>
      <c r="C113" s="28" t="s">
        <v>250</v>
      </c>
      <c r="D113" s="28" t="s">
        <v>77</v>
      </c>
      <c r="E113" s="37" t="s">
        <v>13</v>
      </c>
      <c r="F113" s="28" t="s">
        <v>805</v>
      </c>
      <c r="G113" s="37">
        <v>844245653</v>
      </c>
      <c r="H113" s="38">
        <v>42331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42308</v>
      </c>
      <c r="M113" s="40">
        <f t="shared" si="8"/>
        <v>42353</v>
      </c>
      <c r="N113" s="41" t="str">
        <f t="shared" ca="1" si="9"/>
        <v>Approaching</v>
      </c>
      <c r="P113" s="36" t="str">
        <f t="shared" ca="1" si="5"/>
        <v>FindAssistanceYesNewApproaching</v>
      </c>
    </row>
    <row r="114" spans="1:16" x14ac:dyDescent="0.25">
      <c r="A114" s="28" t="s">
        <v>806</v>
      </c>
      <c r="B114" s="28" t="s">
        <v>807</v>
      </c>
      <c r="C114" s="28" t="s">
        <v>356</v>
      </c>
      <c r="D114" s="28" t="s">
        <v>77</v>
      </c>
      <c r="E114" s="37" t="s">
        <v>13</v>
      </c>
      <c r="F114" s="28" t="s">
        <v>808</v>
      </c>
      <c r="G114" s="37">
        <v>847963128</v>
      </c>
      <c r="H114" s="38">
        <v>42333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42308</v>
      </c>
      <c r="M114" s="40">
        <f t="shared" si="8"/>
        <v>42353</v>
      </c>
      <c r="N114" s="41" t="str">
        <f t="shared" ca="1" si="9"/>
        <v>Approaching</v>
      </c>
      <c r="P114" s="36" t="str">
        <f t="shared" ca="1" si="5"/>
        <v>FindAssistanceYesNewApproaching</v>
      </c>
    </row>
    <row r="115" spans="1:16" x14ac:dyDescent="0.25">
      <c r="A115" s="28" t="s">
        <v>809</v>
      </c>
      <c r="B115" s="28" t="s">
        <v>810</v>
      </c>
      <c r="C115" s="28" t="s">
        <v>356</v>
      </c>
      <c r="D115" s="28" t="s">
        <v>77</v>
      </c>
      <c r="E115" s="37" t="s">
        <v>13</v>
      </c>
      <c r="F115" s="28" t="s">
        <v>811</v>
      </c>
      <c r="G115" s="37">
        <v>853144265</v>
      </c>
      <c r="H115" s="38">
        <v>42340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42338</v>
      </c>
      <c r="M115" s="40">
        <f t="shared" si="8"/>
        <v>42383</v>
      </c>
      <c r="N115" s="41" t="str">
        <f t="shared" ca="1" si="9"/>
        <v>Future</v>
      </c>
      <c r="P115" s="36" t="str">
        <f t="shared" ca="1" si="5"/>
        <v>FindAssistanceYesNewFuture</v>
      </c>
    </row>
    <row r="116" spans="1:16" x14ac:dyDescent="0.25">
      <c r="A116" s="28" t="s">
        <v>812</v>
      </c>
      <c r="B116" s="28" t="s">
        <v>813</v>
      </c>
      <c r="C116" s="28" t="s">
        <v>356</v>
      </c>
      <c r="D116" s="28" t="s">
        <v>77</v>
      </c>
      <c r="E116" s="37" t="s">
        <v>13</v>
      </c>
      <c r="F116" s="28" t="s">
        <v>814</v>
      </c>
      <c r="G116" s="37">
        <v>857506185</v>
      </c>
      <c r="H116" s="38">
        <v>42343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42338</v>
      </c>
      <c r="M116" s="40">
        <f t="shared" si="8"/>
        <v>42383</v>
      </c>
      <c r="N116" s="41" t="str">
        <f t="shared" ca="1" si="9"/>
        <v>Future</v>
      </c>
      <c r="P116" s="36" t="str">
        <f t="shared" ca="1" si="5"/>
        <v>FindAssistanceYesNewFuture</v>
      </c>
    </row>
    <row r="117" spans="1:16" x14ac:dyDescent="0.25">
      <c r="A117" s="28" t="s">
        <v>452</v>
      </c>
      <c r="B117" s="28" t="s">
        <v>449</v>
      </c>
      <c r="C117" s="28" t="s">
        <v>450</v>
      </c>
      <c r="D117" s="28" t="s">
        <v>394</v>
      </c>
      <c r="E117" s="37" t="s">
        <v>14</v>
      </c>
      <c r="F117" s="28" t="s">
        <v>451</v>
      </c>
      <c r="G117" s="37">
        <v>860585413</v>
      </c>
      <c r="H117" s="38">
        <v>42345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42338</v>
      </c>
      <c r="M117" s="40">
        <f t="shared" si="8"/>
        <v>42383</v>
      </c>
      <c r="N117" s="41" t="str">
        <f t="shared" ca="1" si="9"/>
        <v>Future</v>
      </c>
      <c r="P117" s="36" t="str">
        <f t="shared" ca="1" si="5"/>
        <v>RenewalFormNoNewFuture</v>
      </c>
    </row>
    <row r="118" spans="1:16" x14ac:dyDescent="0.25">
      <c r="E118" s="37"/>
      <c r="G118" s="37"/>
      <c r="H118" s="38"/>
      <c r="I118" s="37"/>
      <c r="J118" s="39">
        <f t="shared" si="6"/>
        <v>0</v>
      </c>
      <c r="K118" s="39" t="str">
        <f t="shared" si="7"/>
        <v>New</v>
      </c>
      <c r="L118" s="40" t="e">
        <f>DATE("20"&amp;MID(B118,8,2),VLOOKUP(MID(B118,4,3),Months!A:B,2,FALSE),LEFT(I118,2))</f>
        <v>#N/A</v>
      </c>
      <c r="M118" s="40" t="e">
        <f t="shared" si="8"/>
        <v>#N/A</v>
      </c>
      <c r="N118" s="41" t="e">
        <f t="shared" ca="1" si="9"/>
        <v>#N/A</v>
      </c>
      <c r="P118" s="36" t="e">
        <f t="shared" ca="1" si="5"/>
        <v>#N/A</v>
      </c>
    </row>
    <row r="119" spans="1:16" x14ac:dyDescent="0.25">
      <c r="E119" s="37"/>
      <c r="G119" s="37"/>
      <c r="H119" s="38"/>
      <c r="I119" s="37"/>
      <c r="J119" s="39">
        <f t="shared" si="6"/>
        <v>0</v>
      </c>
      <c r="K119" s="39" t="str">
        <f t="shared" si="7"/>
        <v>New</v>
      </c>
      <c r="L119" s="40" t="e">
        <f>DATE("20"&amp;MID(B119,8,2),VLOOKUP(MID(B119,4,3),Months!A:B,2,FALSE),LEFT(I119,2))</f>
        <v>#N/A</v>
      </c>
      <c r="M119" s="40" t="e">
        <f t="shared" si="8"/>
        <v>#N/A</v>
      </c>
      <c r="N119" s="41" t="e">
        <f t="shared" ca="1" si="9"/>
        <v>#N/A</v>
      </c>
      <c r="P119" s="36" t="e">
        <f t="shared" ca="1" si="5"/>
        <v>#N/A</v>
      </c>
    </row>
    <row r="120" spans="1:16" x14ac:dyDescent="0.25">
      <c r="E120" s="37"/>
      <c r="G120" s="37"/>
      <c r="H120" s="38"/>
      <c r="I120" s="37"/>
      <c r="J120" s="39">
        <f t="shared" si="6"/>
        <v>0</v>
      </c>
      <c r="K120" s="39" t="str">
        <f t="shared" si="7"/>
        <v>New</v>
      </c>
      <c r="L120" s="40" t="e">
        <f>DATE("20"&amp;MID(B120,8,2),VLOOKUP(MID(B120,4,3),Months!A:B,2,FALSE),LEFT(I120,2))</f>
        <v>#N/A</v>
      </c>
      <c r="M120" s="40" t="e">
        <f t="shared" si="8"/>
        <v>#N/A</v>
      </c>
      <c r="N120" s="41" t="e">
        <f t="shared" ca="1" si="9"/>
        <v>#N/A</v>
      </c>
      <c r="P120" s="36" t="e">
        <f t="shared" ca="1" si="5"/>
        <v>#N/A</v>
      </c>
    </row>
    <row r="121" spans="1:16" x14ac:dyDescent="0.25">
      <c r="E121" s="37"/>
      <c r="G121" s="37"/>
      <c r="H121" s="38"/>
      <c r="I121" s="37"/>
      <c r="J121" s="39">
        <f t="shared" si="6"/>
        <v>0</v>
      </c>
      <c r="K121" s="39" t="str">
        <f t="shared" si="7"/>
        <v>New</v>
      </c>
      <c r="L121" s="40" t="e">
        <f>DATE("20"&amp;MID(B121,8,2),VLOOKUP(MID(B121,4,3),Months!A:B,2,FALSE),LEFT(I121,2))</f>
        <v>#N/A</v>
      </c>
      <c r="M121" s="40" t="e">
        <f t="shared" si="8"/>
        <v>#N/A</v>
      </c>
      <c r="N121" s="41" t="e">
        <f t="shared" ca="1" si="9"/>
        <v>#N/A</v>
      </c>
      <c r="P121" s="36" t="e">
        <f t="shared" ca="1" si="5"/>
        <v>#N/A</v>
      </c>
    </row>
    <row r="122" spans="1:16" x14ac:dyDescent="0.25">
      <c r="E122" s="37"/>
      <c r="G122" s="37"/>
      <c r="H122" s="38"/>
      <c r="I122" s="37"/>
      <c r="J122" s="39">
        <f t="shared" si="6"/>
        <v>0</v>
      </c>
      <c r="K122" s="39" t="str">
        <f t="shared" si="7"/>
        <v>New</v>
      </c>
      <c r="L122" s="40" t="e">
        <f>DATE("20"&amp;MID(B122,8,2),VLOOKUP(MID(B122,4,3),Months!A:B,2,FALSE),LEFT(I122,2))</f>
        <v>#N/A</v>
      </c>
      <c r="M122" s="40" t="e">
        <f t="shared" si="8"/>
        <v>#N/A</v>
      </c>
      <c r="N122" s="41" t="e">
        <f t="shared" ca="1" si="9"/>
        <v>#N/A</v>
      </c>
      <c r="P122" s="36" t="e">
        <f t="shared" ca="1" si="5"/>
        <v>#N/A</v>
      </c>
    </row>
    <row r="123" spans="1:16" x14ac:dyDescent="0.25">
      <c r="E123" s="37"/>
      <c r="G123" s="37"/>
      <c r="H123" s="38"/>
      <c r="I123" s="37"/>
      <c r="J123" s="39">
        <f t="shared" si="6"/>
        <v>0</v>
      </c>
      <c r="K123" s="39" t="str">
        <f t="shared" si="7"/>
        <v>New</v>
      </c>
      <c r="L123" s="40" t="e">
        <f>DATE("20"&amp;MID(B123,8,2),VLOOKUP(MID(B123,4,3),Months!A:B,2,FALSE),LEFT(I123,2))</f>
        <v>#N/A</v>
      </c>
      <c r="M123" s="40" t="e">
        <f t="shared" si="8"/>
        <v>#N/A</v>
      </c>
      <c r="N123" s="41" t="e">
        <f t="shared" ca="1" si="9"/>
        <v>#N/A</v>
      </c>
      <c r="P123" s="36" t="e">
        <f t="shared" ca="1" si="5"/>
        <v>#N/A</v>
      </c>
    </row>
    <row r="124" spans="1:16" x14ac:dyDescent="0.25">
      <c r="E124" s="37"/>
      <c r="G124" s="37"/>
      <c r="H124" s="38"/>
      <c r="I124" s="37"/>
      <c r="J124" s="39">
        <f t="shared" si="6"/>
        <v>0</v>
      </c>
      <c r="K124" s="39" t="str">
        <f t="shared" si="7"/>
        <v>New</v>
      </c>
      <c r="L124" s="40" t="e">
        <f>DATE("20"&amp;MID(B124,8,2),VLOOKUP(MID(B124,4,3),Months!A:B,2,FALSE),LEFT(I124,2))</f>
        <v>#N/A</v>
      </c>
      <c r="M124" s="40" t="e">
        <f t="shared" si="8"/>
        <v>#N/A</v>
      </c>
      <c r="N124" s="41" t="e">
        <f t="shared" ca="1" si="9"/>
        <v>#N/A</v>
      </c>
      <c r="P124" s="36" t="e">
        <f t="shared" ca="1" si="5"/>
        <v>#N/A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8.6206896551724137E-3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2.5862068965517241E-2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1.7241379310344827E-2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5.1724137931034482E-2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6.0344827586206899E-2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5.1724137931034482E-2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3.4482758620689655E-2</v>
      </c>
    </row>
    <row r="9" spans="1:5" x14ac:dyDescent="0.25">
      <c r="A9" s="8">
        <v>3</v>
      </c>
      <c r="B9" s="8">
        <f>COUNTIF('Stuck App in Admin Queue'!I:I,'Times Pushed'!A9)</f>
        <v>7</v>
      </c>
      <c r="C9" s="8">
        <f t="array" ref="C9">SUM(IF('Stuck App in Admin Queue'!$E:$E='Times Pushed'!C$1,IF('Stuck App in Admin Queue'!$I:$I='Times Pushed'!$A9,1,0)))</f>
        <v>1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6.0344827586206899E-2</v>
      </c>
    </row>
    <row r="10" spans="1:5" x14ac:dyDescent="0.25">
      <c r="A10" s="8">
        <v>2</v>
      </c>
      <c r="B10" s="8">
        <f>COUNTIF('Stuck App in Admin Queue'!I:I,'Times Pushed'!A10)</f>
        <v>12</v>
      </c>
      <c r="C10" s="8">
        <f t="array" ref="C10">SUM(IF('Stuck App in Admin Queue'!$E:$E='Times Pushed'!C$1,IF('Stuck App in Admin Queue'!$I:$I='Times Pushed'!$A10,1,0)))</f>
        <v>4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0.10344827586206896</v>
      </c>
    </row>
    <row r="11" spans="1:5" x14ac:dyDescent="0.25">
      <c r="A11" s="8">
        <v>1</v>
      </c>
      <c r="B11" s="8">
        <f>COUNTIF('Stuck App in Admin Queue'!I:I,'Times Pushed'!A11)</f>
        <v>22</v>
      </c>
      <c r="C11" s="8">
        <f t="array" ref="C11">SUM(IF('Stuck App in Admin Queue'!$E:$E='Times Pushed'!C$1,IF('Stuck App in Admin Queue'!$I:$I='Times Pushed'!$A11,1,0)))</f>
        <v>19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0.18965517241379309</v>
      </c>
    </row>
    <row r="12" spans="1:5" x14ac:dyDescent="0.25">
      <c r="A12" s="8">
        <v>0</v>
      </c>
      <c r="B12" s="8">
        <f>COUNTIF('Stuck App in Admin Queue'!I:I,'Times Pushed'!A12)</f>
        <v>46</v>
      </c>
      <c r="C12" s="8">
        <f t="array" ref="C12">SUM(IF('Stuck App in Admin Queue'!$E:$E='Times Pushed'!C$1,IF('Stuck App in Admin Queue'!$I:$I='Times Pushed'!$A12,1,0)))</f>
        <v>29</v>
      </c>
      <c r="D12" s="8">
        <f t="array" ref="D12">SUM(IF('Stuck App in Admin Queue'!$E:$E='Times Pushed'!D$1,IF('Stuck App in Admin Queue'!$I:$I='Times Pushed'!$A12,1,0)))</f>
        <v>17</v>
      </c>
      <c r="E12" s="9">
        <f t="shared" si="0"/>
        <v>0.39655172413793105</v>
      </c>
    </row>
    <row r="13" spans="1:5" x14ac:dyDescent="0.25">
      <c r="A13"/>
      <c r="B13" s="6">
        <f>SUM(B2:B12)</f>
        <v>116</v>
      </c>
      <c r="C13" s="6">
        <f>SUM(C2:C12)</f>
        <v>55</v>
      </c>
      <c r="D13" s="6">
        <f>SUM(D2:D12)</f>
        <v>61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111</v>
      </c>
      <c r="F1" s="13"/>
      <c r="I1" s="13">
        <v>488</v>
      </c>
      <c r="N1" s="13">
        <f>C1-I1</f>
        <v>-377</v>
      </c>
      <c r="O1" s="23">
        <f>N1/I1</f>
        <v>-0.77254098360655743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26</v>
      </c>
      <c r="D4" s="15">
        <f ca="1">COUNTIF('Stuck App in Admin Queue'!$P:$P,"FindAssistance"&amp;$B4&amp;$B$3&amp;'Medicaid Summary'!D$3)</f>
        <v>0</v>
      </c>
      <c r="E4" s="15">
        <f ca="1">COUNTIF('Stuck App in Admin Queue'!$P:$P,"FindAssistance"&amp;$B4&amp;$B$3&amp;'Medicaid Summary'!E$3)</f>
        <v>0</v>
      </c>
      <c r="F4" s="19">
        <f ca="1">SUM(C4:E4)</f>
        <v>26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-14</v>
      </c>
      <c r="O4" s="15">
        <f t="shared" ca="1" si="0"/>
        <v>-27</v>
      </c>
      <c r="P4" s="15">
        <f t="shared" ca="1" si="0"/>
        <v>-7</v>
      </c>
      <c r="Q4" s="19">
        <f ca="1">SUM(N4:P4)</f>
        <v>-48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68</v>
      </c>
      <c r="D6" s="13">
        <f ca="1">SUM(D4:D5)</f>
        <v>0</v>
      </c>
      <c r="E6" s="13">
        <f ca="1">SUM(E4:E5)</f>
        <v>0</v>
      </c>
      <c r="F6" s="13">
        <f ca="1">SUM(F4:F5)</f>
        <v>68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-95</v>
      </c>
      <c r="O6" s="13">
        <f ca="1">SUM(O4:O5)</f>
        <v>-63</v>
      </c>
      <c r="P6" s="13">
        <f ca="1">SUM(P4:P5)</f>
        <v>-10</v>
      </c>
      <c r="Q6" s="13">
        <f ca="1">SUM(Q4:Q5)</f>
        <v>-168</v>
      </c>
    </row>
    <row r="7" spans="1:17" x14ac:dyDescent="0.25">
      <c r="N7" s="23">
        <f ca="1">N6/I6</f>
        <v>-0.58282208588957052</v>
      </c>
      <c r="O7" s="23">
        <f ca="1">O6/J6</f>
        <v>-1</v>
      </c>
      <c r="P7" s="23">
        <f ca="1">P6/K6</f>
        <v>-1</v>
      </c>
      <c r="Q7" s="23">
        <f ca="1">Q6/L6</f>
        <v>-0.71186440677966101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22</v>
      </c>
      <c r="D11" s="15">
        <f ca="1">COUNTIF('Stuck App in Admin Queue'!$P:$P,"FindAssistance"&amp;$B11&amp;$B$10&amp;'Medicaid Summary'!D$3)</f>
        <v>5</v>
      </c>
      <c r="E11" s="15">
        <f ca="1">COUNTIF('Stuck App in Admin Queue'!$P:$P,"FindAssistance"&amp;$B11&amp;$B$10&amp;'Medicaid Summary'!E$3)</f>
        <v>2</v>
      </c>
      <c r="F11" s="19">
        <f ca="1">SUM(C11:E11)</f>
        <v>29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1</v>
      </c>
      <c r="O11" s="15">
        <f t="shared" ca="1" si="1"/>
        <v>-104</v>
      </c>
      <c r="P11" s="15">
        <f t="shared" ca="1" si="1"/>
        <v>0</v>
      </c>
      <c r="Q11" s="19">
        <f ca="1">SUM(N11:P11)</f>
        <v>-103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14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0</v>
      </c>
      <c r="F12" s="19">
        <f ca="1">SUM(C12:E12)</f>
        <v>14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-14</v>
      </c>
      <c r="O12" s="15">
        <f t="shared" ca="1" si="1"/>
        <v>-92</v>
      </c>
      <c r="P12" s="15">
        <f t="shared" ca="1" si="1"/>
        <v>0</v>
      </c>
      <c r="Q12" s="19">
        <f ca="1">SUM(N12:P12)</f>
        <v>-106</v>
      </c>
    </row>
    <row r="13" spans="1:17" x14ac:dyDescent="0.25">
      <c r="B13" s="20"/>
      <c r="C13" s="21">
        <f ca="1">SUM(C11:C12)</f>
        <v>36</v>
      </c>
      <c r="D13" s="21">
        <f ca="1">SUM(D11:D12)</f>
        <v>5</v>
      </c>
      <c r="E13" s="13">
        <f ca="1">SUM(E11:E12)</f>
        <v>2</v>
      </c>
      <c r="F13" s="13">
        <f ca="1">SUM(F11:F12)</f>
        <v>43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-13</v>
      </c>
      <c r="O13" s="13">
        <f ca="1">SUM(O11:O12)</f>
        <v>-196</v>
      </c>
      <c r="P13" s="13">
        <f ca="1">SUM(P11:P12)</f>
        <v>0</v>
      </c>
      <c r="Q13" s="13">
        <f ca="1">SUM(Q11:Q12)</f>
        <v>-209</v>
      </c>
    </row>
    <row r="14" spans="1:17" x14ac:dyDescent="0.25">
      <c r="N14" s="23">
        <f ca="1">N13/I13</f>
        <v>-0.26530612244897961</v>
      </c>
      <c r="O14" s="23">
        <f ca="1">O13/J13</f>
        <v>-0.97512437810945274</v>
      </c>
      <c r="P14" s="23">
        <f ca="1">P13/K13</f>
        <v>0</v>
      </c>
      <c r="Q14" s="23">
        <f ca="1">Q13/L13</f>
        <v>-0.82936507936507942</v>
      </c>
    </row>
    <row r="15" spans="1:17" x14ac:dyDescent="0.25">
      <c r="A15" s="22" t="s">
        <v>62</v>
      </c>
      <c r="C15" s="13">
        <f ca="1">C6+C13</f>
        <v>104</v>
      </c>
      <c r="D15" s="13">
        <f ca="1">D6+D13</f>
        <v>5</v>
      </c>
      <c r="E15" s="13">
        <f ca="1">E6+E13</f>
        <v>2</v>
      </c>
      <c r="F15" s="13">
        <f ca="1">F6+F13</f>
        <v>111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-108</v>
      </c>
      <c r="O15" s="13">
        <f ca="1">O6+O13</f>
        <v>-259</v>
      </c>
      <c r="P15" s="13">
        <f ca="1">P6+P13</f>
        <v>-10</v>
      </c>
      <c r="Q15" s="13">
        <f ca="1">Q6+Q13</f>
        <v>-377</v>
      </c>
    </row>
    <row r="16" spans="1:17" x14ac:dyDescent="0.25">
      <c r="N16" s="23">
        <f ca="1">N15/I15</f>
        <v>-0.50943396226415094</v>
      </c>
      <c r="O16" s="23">
        <f ca="1">O15/J15</f>
        <v>-0.98106060606060608</v>
      </c>
      <c r="P16" s="23">
        <f ca="1">P15/K15</f>
        <v>-0.83333333333333337</v>
      </c>
      <c r="Q16" s="23">
        <f ca="1">Q15/L15</f>
        <v>-0.77254098360655743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1</v>
      </c>
    </row>
    <row r="4" spans="3:4" x14ac:dyDescent="0.25">
      <c r="C4" s="24" t="s">
        <v>383</v>
      </c>
      <c r="D4" s="24">
        <f>COUNTA('In Edit IC'!A2:A997)</f>
        <v>15</v>
      </c>
    </row>
    <row r="5" spans="3:4" x14ac:dyDescent="0.25">
      <c r="C5" s="24" t="s">
        <v>73</v>
      </c>
      <c r="D5" s="24">
        <f>COUNTA('Successful PDC 1stAttempt'!A2:A5000)</f>
        <v>216</v>
      </c>
    </row>
    <row r="6" spans="3:4" x14ac:dyDescent="0.25">
      <c r="C6" s="24" t="s">
        <v>74</v>
      </c>
      <c r="D6" s="24">
        <f>COUNTA('Stuck App in Admin Queue'!A2:A1002)</f>
        <v>116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2015-12-08T15:38:08Z</dcterms:modified>
</cp:coreProperties>
</file>